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1073" i="3" l="1"/>
  <c r="F1073" i="3"/>
  <c r="G1073" i="3"/>
  <c r="H1073" i="3"/>
  <c r="I1073" i="3"/>
  <c r="J1073" i="3"/>
  <c r="E1074" i="3"/>
  <c r="F1074" i="3"/>
  <c r="G1074" i="3"/>
  <c r="H1074" i="3"/>
  <c r="I1074" i="3"/>
  <c r="J1074" i="3"/>
  <c r="E1075" i="3"/>
  <c r="F1075" i="3"/>
  <c r="G1075" i="3"/>
  <c r="H1075" i="3"/>
  <c r="I1075" i="3"/>
  <c r="J1075" i="3"/>
  <c r="E1076" i="3"/>
  <c r="F1076" i="3"/>
  <c r="G1076" i="3"/>
  <c r="H1076" i="3"/>
  <c r="I1076" i="3"/>
  <c r="J1076" i="3"/>
  <c r="E1077" i="3"/>
  <c r="F1077" i="3"/>
  <c r="G1077" i="3"/>
  <c r="H1077" i="3"/>
  <c r="L1077" i="3" s="1"/>
  <c r="I1077" i="3"/>
  <c r="J1077" i="3"/>
  <c r="E1078" i="3"/>
  <c r="F1078" i="3"/>
  <c r="G1078" i="3"/>
  <c r="H1078" i="3"/>
  <c r="I1078" i="3"/>
  <c r="J1078" i="3"/>
  <c r="E1079" i="3"/>
  <c r="F1079" i="3"/>
  <c r="G1079" i="3"/>
  <c r="H1079" i="3"/>
  <c r="I1079" i="3"/>
  <c r="J1079" i="3"/>
  <c r="K1079" i="3"/>
  <c r="E1080" i="3"/>
  <c r="F1080" i="3"/>
  <c r="G1080" i="3"/>
  <c r="H1080" i="3"/>
  <c r="I1080" i="3"/>
  <c r="J1080" i="3"/>
  <c r="E1081" i="3"/>
  <c r="F1081" i="3"/>
  <c r="G1081" i="3"/>
  <c r="H1081" i="3"/>
  <c r="I1081" i="3"/>
  <c r="J1081" i="3"/>
  <c r="E1082" i="3"/>
  <c r="F1082" i="3"/>
  <c r="G1082" i="3"/>
  <c r="H1082" i="3"/>
  <c r="I1082" i="3"/>
  <c r="J1082" i="3"/>
  <c r="E1083" i="3"/>
  <c r="F1083" i="3"/>
  <c r="G1083" i="3"/>
  <c r="H1083" i="3"/>
  <c r="I1083" i="3"/>
  <c r="J1083" i="3"/>
  <c r="E1084" i="3"/>
  <c r="F1084" i="3"/>
  <c r="G1084" i="3"/>
  <c r="H1084" i="3"/>
  <c r="I1084" i="3"/>
  <c r="J1084" i="3"/>
  <c r="E1085" i="3"/>
  <c r="F1085" i="3"/>
  <c r="G1085" i="3"/>
  <c r="H1085" i="3"/>
  <c r="I1085" i="3"/>
  <c r="J1085" i="3"/>
  <c r="E1086" i="3"/>
  <c r="F1086" i="3"/>
  <c r="G1086" i="3"/>
  <c r="H1086" i="3"/>
  <c r="I1086" i="3"/>
  <c r="J1086" i="3"/>
  <c r="E1087" i="3"/>
  <c r="F1087" i="3"/>
  <c r="G1087" i="3"/>
  <c r="H1087" i="3"/>
  <c r="I1087" i="3"/>
  <c r="J1087" i="3"/>
  <c r="E1088" i="3"/>
  <c r="F1088" i="3"/>
  <c r="G1088" i="3"/>
  <c r="H1088" i="3"/>
  <c r="I1088" i="3"/>
  <c r="J1088" i="3"/>
  <c r="E1089" i="3"/>
  <c r="F1089" i="3"/>
  <c r="G1089" i="3"/>
  <c r="H1089" i="3"/>
  <c r="I1089" i="3"/>
  <c r="J1089" i="3"/>
  <c r="E1090" i="3"/>
  <c r="F1090" i="3"/>
  <c r="G1090" i="3"/>
  <c r="H1090" i="3"/>
  <c r="I1090" i="3"/>
  <c r="J1090" i="3"/>
  <c r="E1091" i="3"/>
  <c r="F1091" i="3"/>
  <c r="G1091" i="3"/>
  <c r="H1091" i="3"/>
  <c r="I1091" i="3"/>
  <c r="J1091" i="3"/>
  <c r="E1092" i="3"/>
  <c r="F1092" i="3"/>
  <c r="G1092" i="3"/>
  <c r="H1092" i="3"/>
  <c r="I1092" i="3"/>
  <c r="J1092" i="3"/>
  <c r="E1093" i="3"/>
  <c r="F1093" i="3"/>
  <c r="G1093" i="3"/>
  <c r="H1093" i="3"/>
  <c r="I1093" i="3"/>
  <c r="J1093" i="3"/>
  <c r="E1094" i="3"/>
  <c r="F1094" i="3"/>
  <c r="G1094" i="3"/>
  <c r="H1094" i="3"/>
  <c r="I1094" i="3"/>
  <c r="J1094" i="3"/>
  <c r="E1095" i="3"/>
  <c r="F1095" i="3"/>
  <c r="G1095" i="3"/>
  <c r="K1095" i="3" s="1"/>
  <c r="H1095" i="3"/>
  <c r="I1095" i="3"/>
  <c r="J1095" i="3"/>
  <c r="E1096" i="3"/>
  <c r="F1096" i="3"/>
  <c r="G1096" i="3"/>
  <c r="H1096" i="3"/>
  <c r="I1096" i="3"/>
  <c r="J1096" i="3"/>
  <c r="E1097" i="3"/>
  <c r="F1097" i="3"/>
  <c r="G1097" i="3"/>
  <c r="H1097" i="3"/>
  <c r="I1097" i="3"/>
  <c r="J1097" i="3"/>
  <c r="E1098" i="3"/>
  <c r="F1098" i="3"/>
  <c r="G1098" i="3"/>
  <c r="H1098" i="3"/>
  <c r="I1098" i="3"/>
  <c r="J1098" i="3"/>
  <c r="E1099" i="3"/>
  <c r="F1099" i="3"/>
  <c r="G1099" i="3"/>
  <c r="H1099" i="3"/>
  <c r="I1099" i="3"/>
  <c r="J1099" i="3"/>
  <c r="E1100" i="3"/>
  <c r="F1100" i="3"/>
  <c r="G1100" i="3"/>
  <c r="H1100" i="3"/>
  <c r="I1100" i="3"/>
  <c r="J1100" i="3"/>
  <c r="E1101" i="3"/>
  <c r="F1101" i="3"/>
  <c r="G1101" i="3"/>
  <c r="H1101" i="3"/>
  <c r="I1101" i="3"/>
  <c r="J1101" i="3"/>
  <c r="E1102" i="3"/>
  <c r="F1102" i="3"/>
  <c r="G1102" i="3"/>
  <c r="H1102" i="3"/>
  <c r="I1102" i="3"/>
  <c r="J1102" i="3"/>
  <c r="E1103" i="3"/>
  <c r="F1103" i="3"/>
  <c r="G1103" i="3"/>
  <c r="H1103" i="3"/>
  <c r="I1103" i="3"/>
  <c r="J1103" i="3"/>
  <c r="E1104" i="3"/>
  <c r="F1104" i="3"/>
  <c r="G1104" i="3"/>
  <c r="H1104" i="3"/>
  <c r="I1104" i="3"/>
  <c r="J1104" i="3"/>
  <c r="E1105" i="3"/>
  <c r="F1105" i="3"/>
  <c r="G1105" i="3"/>
  <c r="H1105" i="3"/>
  <c r="I1105" i="3"/>
  <c r="J1105" i="3"/>
  <c r="L1105" i="3" s="1"/>
  <c r="E1106" i="3"/>
  <c r="F1106" i="3"/>
  <c r="G1106" i="3"/>
  <c r="H1106" i="3"/>
  <c r="I1106" i="3"/>
  <c r="J1106" i="3"/>
  <c r="E1107" i="3"/>
  <c r="F1107" i="3"/>
  <c r="G1107" i="3"/>
  <c r="H1107" i="3"/>
  <c r="I1107" i="3"/>
  <c r="J1107" i="3"/>
  <c r="E1108" i="3"/>
  <c r="F1108" i="3"/>
  <c r="G1108" i="3"/>
  <c r="H1108" i="3"/>
  <c r="I1108" i="3"/>
  <c r="J1108" i="3"/>
  <c r="E1109" i="3"/>
  <c r="F1109" i="3"/>
  <c r="G1109" i="3"/>
  <c r="H1109" i="3"/>
  <c r="I1109" i="3"/>
  <c r="J1109" i="3"/>
  <c r="L1109" i="3" s="1"/>
  <c r="E1110" i="3"/>
  <c r="F1110" i="3"/>
  <c r="G1110" i="3"/>
  <c r="H1110" i="3"/>
  <c r="I1110" i="3"/>
  <c r="J1110" i="3"/>
  <c r="E1111" i="3"/>
  <c r="F1111" i="3"/>
  <c r="G1111" i="3"/>
  <c r="H1111" i="3"/>
  <c r="I1111" i="3"/>
  <c r="L1111" i="3" s="1"/>
  <c r="J1111" i="3"/>
  <c r="K1111" i="3"/>
  <c r="E1112" i="3"/>
  <c r="F1112" i="3"/>
  <c r="G1112" i="3"/>
  <c r="H1112" i="3"/>
  <c r="I1112" i="3"/>
  <c r="J1112" i="3"/>
  <c r="E1113" i="3"/>
  <c r="F1113" i="3"/>
  <c r="G1113" i="3"/>
  <c r="H1113" i="3"/>
  <c r="I1113" i="3"/>
  <c r="J1113" i="3"/>
  <c r="K1113" i="3"/>
  <c r="E1114" i="3"/>
  <c r="F1114" i="3"/>
  <c r="G1114" i="3"/>
  <c r="H1114" i="3"/>
  <c r="I1114" i="3"/>
  <c r="J1114" i="3"/>
  <c r="E1115" i="3"/>
  <c r="F1115" i="3"/>
  <c r="G1115" i="3"/>
  <c r="H1115" i="3"/>
  <c r="I1115" i="3"/>
  <c r="J1115" i="3"/>
  <c r="E1116" i="3"/>
  <c r="F1116" i="3"/>
  <c r="G1116" i="3"/>
  <c r="H1116" i="3"/>
  <c r="I1116" i="3"/>
  <c r="J1116" i="3"/>
  <c r="E1117" i="3"/>
  <c r="F1117" i="3"/>
  <c r="G1117" i="3"/>
  <c r="H1117" i="3"/>
  <c r="I1117" i="3"/>
  <c r="J1117" i="3"/>
  <c r="E1118" i="3"/>
  <c r="F1118" i="3"/>
  <c r="G1118" i="3"/>
  <c r="H1118" i="3"/>
  <c r="I1118" i="3"/>
  <c r="J1118" i="3"/>
  <c r="E1119" i="3"/>
  <c r="F1119" i="3"/>
  <c r="G1119" i="3"/>
  <c r="H1119" i="3"/>
  <c r="I1119" i="3"/>
  <c r="J1119" i="3"/>
  <c r="E1120" i="3"/>
  <c r="F1120" i="3"/>
  <c r="G1120" i="3"/>
  <c r="H1120" i="3"/>
  <c r="I1120" i="3"/>
  <c r="J1120" i="3"/>
  <c r="E1121" i="3"/>
  <c r="F1121" i="3"/>
  <c r="G1121" i="3"/>
  <c r="H1121" i="3"/>
  <c r="I1121" i="3"/>
  <c r="J1121" i="3"/>
  <c r="E1122" i="3"/>
  <c r="F1122" i="3"/>
  <c r="G1122" i="3"/>
  <c r="H1122" i="3"/>
  <c r="I1122" i="3"/>
  <c r="J1122" i="3"/>
  <c r="E1123" i="3"/>
  <c r="F1123" i="3"/>
  <c r="G1123" i="3"/>
  <c r="H1123" i="3"/>
  <c r="I1123" i="3"/>
  <c r="J1123" i="3"/>
  <c r="E1124" i="3"/>
  <c r="F1124" i="3"/>
  <c r="G1124" i="3"/>
  <c r="H1124" i="3"/>
  <c r="I1124" i="3"/>
  <c r="J1124" i="3"/>
  <c r="E1125" i="3"/>
  <c r="F1125" i="3"/>
  <c r="G1125" i="3"/>
  <c r="H1125" i="3"/>
  <c r="I1125" i="3"/>
  <c r="J1125" i="3"/>
  <c r="E1126" i="3"/>
  <c r="F1126" i="3"/>
  <c r="G1126" i="3"/>
  <c r="H1126" i="3"/>
  <c r="I1126" i="3"/>
  <c r="J1126" i="3"/>
  <c r="E1127" i="3"/>
  <c r="F1127" i="3"/>
  <c r="G1127" i="3"/>
  <c r="H1127" i="3"/>
  <c r="I1127" i="3"/>
  <c r="J1127" i="3"/>
  <c r="E1128" i="3"/>
  <c r="F1128" i="3"/>
  <c r="G1128" i="3"/>
  <c r="H1128" i="3"/>
  <c r="I1128" i="3"/>
  <c r="J1128" i="3"/>
  <c r="E1129" i="3"/>
  <c r="F1129" i="3"/>
  <c r="G1129" i="3"/>
  <c r="H1129" i="3"/>
  <c r="I1129" i="3"/>
  <c r="J1129" i="3"/>
  <c r="E1130" i="3"/>
  <c r="F1130" i="3"/>
  <c r="G1130" i="3"/>
  <c r="H1130" i="3"/>
  <c r="I1130" i="3"/>
  <c r="J1130" i="3"/>
  <c r="E1131" i="3"/>
  <c r="F1131" i="3"/>
  <c r="G1131" i="3"/>
  <c r="H1131" i="3"/>
  <c r="I1131" i="3"/>
  <c r="J1131" i="3"/>
  <c r="E1132" i="3"/>
  <c r="F1132" i="3"/>
  <c r="G1132" i="3"/>
  <c r="H1132" i="3"/>
  <c r="I1132" i="3"/>
  <c r="J1132" i="3"/>
  <c r="E1133" i="3"/>
  <c r="F1133" i="3"/>
  <c r="G1133" i="3"/>
  <c r="H1133" i="3"/>
  <c r="I1133" i="3"/>
  <c r="J1133" i="3"/>
  <c r="E1134" i="3"/>
  <c r="F1134" i="3"/>
  <c r="G1134" i="3"/>
  <c r="H1134" i="3"/>
  <c r="I1134" i="3"/>
  <c r="J1134" i="3"/>
  <c r="L1134" i="3" s="1"/>
  <c r="E1135" i="3"/>
  <c r="F1135" i="3"/>
  <c r="G1135" i="3"/>
  <c r="H1135" i="3"/>
  <c r="I1135" i="3"/>
  <c r="J1135" i="3"/>
  <c r="E1136" i="3"/>
  <c r="F1136" i="3"/>
  <c r="G1136" i="3"/>
  <c r="H1136" i="3"/>
  <c r="I1136" i="3"/>
  <c r="J1136" i="3"/>
  <c r="E1137" i="3"/>
  <c r="F1137" i="3"/>
  <c r="G1137" i="3"/>
  <c r="H1137" i="3"/>
  <c r="I1137" i="3"/>
  <c r="J1137" i="3"/>
  <c r="E1138" i="3"/>
  <c r="F1138" i="3"/>
  <c r="G1138" i="3"/>
  <c r="H1138" i="3"/>
  <c r="I1138" i="3"/>
  <c r="J1138" i="3"/>
  <c r="E1139" i="3"/>
  <c r="F1139" i="3"/>
  <c r="G1139" i="3"/>
  <c r="H1139" i="3"/>
  <c r="I1139" i="3"/>
  <c r="J1139" i="3"/>
  <c r="K1139" i="3"/>
  <c r="E1140" i="3"/>
  <c r="F1140" i="3"/>
  <c r="G1140" i="3"/>
  <c r="H1140" i="3"/>
  <c r="I1140" i="3"/>
  <c r="J1140" i="3"/>
  <c r="E1141" i="3"/>
  <c r="F1141" i="3"/>
  <c r="G1141" i="3"/>
  <c r="H1141" i="3"/>
  <c r="I1141" i="3"/>
  <c r="J1141" i="3"/>
  <c r="E1142" i="3"/>
  <c r="F1142" i="3"/>
  <c r="G1142" i="3"/>
  <c r="H1142" i="3"/>
  <c r="I1142" i="3"/>
  <c r="J1142" i="3"/>
  <c r="E1143" i="3"/>
  <c r="F1143" i="3"/>
  <c r="G1143" i="3"/>
  <c r="H1143" i="3"/>
  <c r="I1143" i="3"/>
  <c r="J1143" i="3"/>
  <c r="E1144" i="3"/>
  <c r="F1144" i="3"/>
  <c r="G1144" i="3"/>
  <c r="H1144" i="3"/>
  <c r="I1144" i="3"/>
  <c r="J1144" i="3"/>
  <c r="E1145" i="3"/>
  <c r="F1145" i="3"/>
  <c r="G1145" i="3"/>
  <c r="K1145" i="3" s="1"/>
  <c r="H1145" i="3"/>
  <c r="I1145" i="3"/>
  <c r="J1145" i="3"/>
  <c r="E1146" i="3"/>
  <c r="F1146" i="3"/>
  <c r="G1146" i="3"/>
  <c r="H1146" i="3"/>
  <c r="I1146" i="3"/>
  <c r="J1146" i="3"/>
  <c r="E1147" i="3"/>
  <c r="F1147" i="3"/>
  <c r="G1147" i="3"/>
  <c r="H1147" i="3"/>
  <c r="I1147" i="3"/>
  <c r="J1147" i="3"/>
  <c r="E1148" i="3"/>
  <c r="F1148" i="3"/>
  <c r="G1148" i="3"/>
  <c r="H1148" i="3"/>
  <c r="I1148" i="3"/>
  <c r="J1148" i="3"/>
  <c r="E1149" i="3"/>
  <c r="F1149" i="3"/>
  <c r="K1149" i="3" s="1"/>
  <c r="G1149" i="3"/>
  <c r="H1149" i="3"/>
  <c r="I1149" i="3"/>
  <c r="J1149" i="3"/>
  <c r="E1150" i="3"/>
  <c r="F1150" i="3"/>
  <c r="G1150" i="3"/>
  <c r="H1150" i="3"/>
  <c r="I1150" i="3"/>
  <c r="J1150" i="3"/>
  <c r="E1151" i="3"/>
  <c r="F1151" i="3"/>
  <c r="G1151" i="3"/>
  <c r="H1151" i="3"/>
  <c r="I1151" i="3"/>
  <c r="J1151" i="3"/>
  <c r="E1152" i="3"/>
  <c r="F1152" i="3"/>
  <c r="G1152" i="3"/>
  <c r="H1152" i="3"/>
  <c r="I1152" i="3"/>
  <c r="J1152" i="3"/>
  <c r="E1153" i="3"/>
  <c r="F1153" i="3"/>
  <c r="G1153" i="3"/>
  <c r="H1153" i="3"/>
  <c r="I1153" i="3"/>
  <c r="J1153" i="3"/>
  <c r="E1154" i="3"/>
  <c r="F1154" i="3"/>
  <c r="G1154" i="3"/>
  <c r="H1154" i="3"/>
  <c r="I1154" i="3"/>
  <c r="J1154" i="3"/>
  <c r="E1155" i="3"/>
  <c r="F1155" i="3"/>
  <c r="G1155" i="3"/>
  <c r="H1155" i="3"/>
  <c r="I1155" i="3"/>
  <c r="J1155" i="3"/>
  <c r="E1156" i="3"/>
  <c r="F1156" i="3"/>
  <c r="G1156" i="3"/>
  <c r="H1156" i="3"/>
  <c r="I1156" i="3"/>
  <c r="J1156" i="3"/>
  <c r="E1157" i="3"/>
  <c r="F1157" i="3"/>
  <c r="G1157" i="3"/>
  <c r="H1157" i="3"/>
  <c r="I1157" i="3"/>
  <c r="J1157" i="3"/>
  <c r="E1158" i="3"/>
  <c r="F1158" i="3"/>
  <c r="G1158" i="3"/>
  <c r="H1158" i="3"/>
  <c r="I1158" i="3"/>
  <c r="J1158" i="3"/>
  <c r="E1159" i="3"/>
  <c r="F1159" i="3"/>
  <c r="K1159" i="3" s="1"/>
  <c r="G1159" i="3"/>
  <c r="H1159" i="3"/>
  <c r="I1159" i="3"/>
  <c r="J1159" i="3"/>
  <c r="E1160" i="3"/>
  <c r="F1160" i="3"/>
  <c r="G1160" i="3"/>
  <c r="H1160" i="3"/>
  <c r="I1160" i="3"/>
  <c r="J1160" i="3"/>
  <c r="E1161" i="3"/>
  <c r="F1161" i="3"/>
  <c r="G1161" i="3"/>
  <c r="H1161" i="3"/>
  <c r="I1161" i="3"/>
  <c r="J1161" i="3"/>
  <c r="E1162" i="3"/>
  <c r="F1162" i="3"/>
  <c r="G1162" i="3"/>
  <c r="H1162" i="3"/>
  <c r="I1162" i="3"/>
  <c r="J1162" i="3"/>
  <c r="E1163" i="3"/>
  <c r="F1163" i="3"/>
  <c r="G1163" i="3"/>
  <c r="H1163" i="3"/>
  <c r="I1163" i="3"/>
  <c r="J1163" i="3"/>
  <c r="E1164" i="3"/>
  <c r="F1164" i="3"/>
  <c r="G1164" i="3"/>
  <c r="H1164" i="3"/>
  <c r="I1164" i="3"/>
  <c r="J1164" i="3"/>
  <c r="E1165" i="3"/>
  <c r="F1165" i="3"/>
  <c r="G1165" i="3"/>
  <c r="H1165" i="3"/>
  <c r="I1165" i="3"/>
  <c r="J1165" i="3"/>
  <c r="E1166" i="3"/>
  <c r="F1166" i="3"/>
  <c r="G1166" i="3"/>
  <c r="H1166" i="3"/>
  <c r="I1166" i="3"/>
  <c r="J1166" i="3"/>
  <c r="E1167" i="3"/>
  <c r="F1167" i="3"/>
  <c r="G1167" i="3"/>
  <c r="H1167" i="3"/>
  <c r="I1167" i="3"/>
  <c r="J1167" i="3"/>
  <c r="E1168" i="3"/>
  <c r="F1168" i="3"/>
  <c r="G1168" i="3"/>
  <c r="H1168" i="3"/>
  <c r="I1168" i="3"/>
  <c r="J1168" i="3"/>
  <c r="E1169" i="3"/>
  <c r="F1169" i="3"/>
  <c r="G1169" i="3"/>
  <c r="H1169" i="3"/>
  <c r="I1169" i="3"/>
  <c r="J1169" i="3"/>
  <c r="E1170" i="3"/>
  <c r="F1170" i="3"/>
  <c r="G1170" i="3"/>
  <c r="H1170" i="3"/>
  <c r="I1170" i="3"/>
  <c r="J1170" i="3"/>
  <c r="E1171" i="3"/>
  <c r="F1171" i="3"/>
  <c r="G1171" i="3"/>
  <c r="H1171" i="3"/>
  <c r="I1171" i="3"/>
  <c r="J1171" i="3"/>
  <c r="E1172" i="3"/>
  <c r="F1172" i="3"/>
  <c r="G1172" i="3"/>
  <c r="H1172" i="3"/>
  <c r="I1172" i="3"/>
  <c r="J1172" i="3"/>
  <c r="E1173" i="3"/>
  <c r="F1173" i="3"/>
  <c r="G1173" i="3"/>
  <c r="H1173" i="3"/>
  <c r="I1173" i="3"/>
  <c r="J1173" i="3"/>
  <c r="E1174" i="3"/>
  <c r="F1174" i="3"/>
  <c r="G1174" i="3"/>
  <c r="H1174" i="3"/>
  <c r="I1174" i="3"/>
  <c r="J1174" i="3"/>
  <c r="E1175" i="3"/>
  <c r="F1175" i="3"/>
  <c r="G1175" i="3"/>
  <c r="H1175" i="3"/>
  <c r="I1175" i="3"/>
  <c r="J1175" i="3"/>
  <c r="E1176" i="3"/>
  <c r="F1176" i="3"/>
  <c r="G1176" i="3"/>
  <c r="H1176" i="3"/>
  <c r="I1176" i="3"/>
  <c r="J1176" i="3"/>
  <c r="E1177" i="3"/>
  <c r="F1177" i="3"/>
  <c r="G1177" i="3"/>
  <c r="H1177" i="3"/>
  <c r="I1177" i="3"/>
  <c r="J1177" i="3"/>
  <c r="E1178" i="3"/>
  <c r="F1178" i="3"/>
  <c r="G1178" i="3"/>
  <c r="H1178" i="3"/>
  <c r="I1178" i="3"/>
  <c r="J1178" i="3"/>
  <c r="E1179" i="3"/>
  <c r="F1179" i="3"/>
  <c r="G1179" i="3"/>
  <c r="H1179" i="3"/>
  <c r="I1179" i="3"/>
  <c r="J1179" i="3"/>
  <c r="E1180" i="3"/>
  <c r="F1180" i="3"/>
  <c r="G1180" i="3"/>
  <c r="H1180" i="3"/>
  <c r="I1180" i="3"/>
  <c r="J1180" i="3"/>
  <c r="E1181" i="3"/>
  <c r="F1181" i="3"/>
  <c r="G1181" i="3"/>
  <c r="H1181" i="3"/>
  <c r="I1181" i="3"/>
  <c r="J1181" i="3"/>
  <c r="E1182" i="3"/>
  <c r="F1182" i="3"/>
  <c r="G1182" i="3"/>
  <c r="H1182" i="3"/>
  <c r="I1182" i="3"/>
  <c r="J1182" i="3"/>
  <c r="E1183" i="3"/>
  <c r="F1183" i="3"/>
  <c r="G1183" i="3"/>
  <c r="H1183" i="3"/>
  <c r="I1183" i="3"/>
  <c r="J1183" i="3"/>
  <c r="E1184" i="3"/>
  <c r="F1184" i="3"/>
  <c r="G1184" i="3"/>
  <c r="H1184" i="3"/>
  <c r="I1184" i="3"/>
  <c r="J1184" i="3"/>
  <c r="E1185" i="3"/>
  <c r="F1185" i="3"/>
  <c r="G1185" i="3"/>
  <c r="H1185" i="3"/>
  <c r="I1185" i="3"/>
  <c r="J1185" i="3"/>
  <c r="E1186" i="3"/>
  <c r="F1186" i="3"/>
  <c r="G1186" i="3"/>
  <c r="H1186" i="3"/>
  <c r="I1186" i="3"/>
  <c r="J1186" i="3"/>
  <c r="E1187" i="3"/>
  <c r="F1187" i="3"/>
  <c r="G1187" i="3"/>
  <c r="H1187" i="3"/>
  <c r="I1187" i="3"/>
  <c r="J1187" i="3"/>
  <c r="E1188" i="3"/>
  <c r="F1188" i="3"/>
  <c r="G1188" i="3"/>
  <c r="H1188" i="3"/>
  <c r="I1188" i="3"/>
  <c r="J1188" i="3"/>
  <c r="E1189" i="3"/>
  <c r="F1189" i="3"/>
  <c r="G1189" i="3"/>
  <c r="H1189" i="3"/>
  <c r="I1189" i="3"/>
  <c r="J1189" i="3"/>
  <c r="E1190" i="3"/>
  <c r="F1190" i="3"/>
  <c r="G1190" i="3"/>
  <c r="H1190" i="3"/>
  <c r="I1190" i="3"/>
  <c r="J1190" i="3"/>
  <c r="E1191" i="3"/>
  <c r="F1191" i="3"/>
  <c r="G1191" i="3"/>
  <c r="H1191" i="3"/>
  <c r="I1191" i="3"/>
  <c r="J1191" i="3"/>
  <c r="E1192" i="3"/>
  <c r="F1192" i="3"/>
  <c r="G1192" i="3"/>
  <c r="H1192" i="3"/>
  <c r="I1192" i="3"/>
  <c r="J1192" i="3"/>
  <c r="E1193" i="3"/>
  <c r="F1193" i="3"/>
  <c r="G1193" i="3"/>
  <c r="H1193" i="3"/>
  <c r="I1193" i="3"/>
  <c r="J1193" i="3"/>
  <c r="E1194" i="3"/>
  <c r="F1194" i="3"/>
  <c r="G1194" i="3"/>
  <c r="H1194" i="3"/>
  <c r="I1194" i="3"/>
  <c r="J1194" i="3"/>
  <c r="E1195" i="3"/>
  <c r="F1195" i="3"/>
  <c r="G1195" i="3"/>
  <c r="H1195" i="3"/>
  <c r="I1195" i="3"/>
  <c r="J1195" i="3"/>
  <c r="K1081" i="3" l="1"/>
  <c r="L1131" i="3"/>
  <c r="L1129" i="3"/>
  <c r="L1127" i="3"/>
  <c r="L1125" i="3"/>
  <c r="L1121" i="3"/>
  <c r="L1119" i="3"/>
  <c r="L1117" i="3"/>
  <c r="R1117" i="3" s="1"/>
  <c r="L1112" i="3"/>
  <c r="K1112" i="3"/>
  <c r="AG1112" i="3" s="1"/>
  <c r="L1073" i="3"/>
  <c r="L1166" i="3"/>
  <c r="BC1166" i="3" s="1"/>
  <c r="L1164" i="3"/>
  <c r="L1148" i="3"/>
  <c r="L1146" i="3"/>
  <c r="L1104" i="3"/>
  <c r="K1104" i="3"/>
  <c r="L1092" i="3"/>
  <c r="L1090" i="3"/>
  <c r="K1077" i="3"/>
  <c r="AF1077" i="3" s="1"/>
  <c r="L1075" i="3"/>
  <c r="K1075" i="3"/>
  <c r="AB1075" i="3" s="1"/>
  <c r="K1181" i="3"/>
  <c r="K1177" i="3"/>
  <c r="AD1177" i="3" s="1"/>
  <c r="K1167" i="3"/>
  <c r="K1165" i="3"/>
  <c r="L1163" i="3"/>
  <c r="K1163" i="3"/>
  <c r="Q1163" i="3" s="1"/>
  <c r="L1161" i="3"/>
  <c r="K1161" i="3"/>
  <c r="L1155" i="3"/>
  <c r="K1155" i="3"/>
  <c r="T1155" i="3" s="1"/>
  <c r="L1151" i="3"/>
  <c r="K1151" i="3"/>
  <c r="K1136" i="3"/>
  <c r="K1103" i="3"/>
  <c r="P1103" i="3" s="1"/>
  <c r="K1101" i="3"/>
  <c r="L1099" i="3"/>
  <c r="L1145" i="3"/>
  <c r="L1141" i="3"/>
  <c r="BH1141" i="3" s="1"/>
  <c r="K1133" i="3"/>
  <c r="K1130" i="3"/>
  <c r="K1126" i="3"/>
  <c r="L1113" i="3"/>
  <c r="M1113" i="3" s="1"/>
  <c r="K1109" i="3"/>
  <c r="L1101" i="3"/>
  <c r="K1093" i="3"/>
  <c r="K1091" i="3"/>
  <c r="R1091" i="3" s="1"/>
  <c r="L1089" i="3"/>
  <c r="K1089" i="3"/>
  <c r="L1087" i="3"/>
  <c r="K1087" i="3"/>
  <c r="BA1087" i="3" s="1"/>
  <c r="L1085" i="3"/>
  <c r="K1085" i="3"/>
  <c r="K1174" i="3"/>
  <c r="K1171" i="3"/>
  <c r="L1130" i="3"/>
  <c r="K1127" i="3"/>
  <c r="L1126" i="3"/>
  <c r="L1124" i="3"/>
  <c r="AO1124" i="3" s="1"/>
  <c r="K1121" i="3"/>
  <c r="BF1121" i="3" s="1"/>
  <c r="K1105" i="3"/>
  <c r="K1097" i="3"/>
  <c r="P1075" i="3"/>
  <c r="BD1075" i="3"/>
  <c r="AJ1075" i="3"/>
  <c r="BG1111" i="3"/>
  <c r="AQ1109" i="3"/>
  <c r="W1109" i="3"/>
  <c r="BC1109" i="3"/>
  <c r="AM1109" i="3"/>
  <c r="BE1104" i="3"/>
  <c r="L1192" i="3"/>
  <c r="L1190" i="3"/>
  <c r="L1189" i="3"/>
  <c r="L1187" i="3"/>
  <c r="L1176" i="3"/>
  <c r="K1176" i="3"/>
  <c r="L1168" i="3"/>
  <c r="K1168" i="3"/>
  <c r="L1156" i="3"/>
  <c r="K1156" i="3"/>
  <c r="K1148" i="3"/>
  <c r="BA1148" i="3" s="1"/>
  <c r="K1146" i="3"/>
  <c r="K1141" i="3"/>
  <c r="K1137" i="3"/>
  <c r="L1132" i="3"/>
  <c r="K1117" i="3"/>
  <c r="L1116" i="3"/>
  <c r="L1115" i="3"/>
  <c r="AW1112" i="3"/>
  <c r="L1107" i="3"/>
  <c r="K1099" i="3"/>
  <c r="K1090" i="3"/>
  <c r="L1088" i="3"/>
  <c r="L1086" i="3"/>
  <c r="L1084" i="3"/>
  <c r="K1084" i="3"/>
  <c r="L1082" i="3"/>
  <c r="AC1082" i="3" s="1"/>
  <c r="K1082" i="3"/>
  <c r="K1076" i="3"/>
  <c r="L1169" i="3"/>
  <c r="K1169" i="3"/>
  <c r="K1166" i="3"/>
  <c r="K1164" i="3"/>
  <c r="L1150" i="3"/>
  <c r="BA1150" i="3" s="1"/>
  <c r="K1150" i="3"/>
  <c r="AA1145" i="3"/>
  <c r="L1142" i="3"/>
  <c r="K1142" i="3"/>
  <c r="L1139" i="3"/>
  <c r="L1135" i="3"/>
  <c r="K1135" i="3"/>
  <c r="L1123" i="3"/>
  <c r="N1123" i="3" s="1"/>
  <c r="K1123" i="3"/>
  <c r="L1103" i="3"/>
  <c r="L1078" i="3"/>
  <c r="K1074" i="3"/>
  <c r="Z1121" i="3"/>
  <c r="L1194" i="3"/>
  <c r="L1181" i="3"/>
  <c r="L1177" i="3"/>
  <c r="L1174" i="3"/>
  <c r="BE1174" i="3" s="1"/>
  <c r="L1167" i="3"/>
  <c r="O1167" i="3" s="1"/>
  <c r="L1136" i="3"/>
  <c r="L1133" i="3"/>
  <c r="AR1133" i="3" s="1"/>
  <c r="AF1126" i="3"/>
  <c r="AH1121" i="3"/>
  <c r="L1093" i="3"/>
  <c r="L1091" i="3"/>
  <c r="L1079" i="3"/>
  <c r="AE1167" i="3"/>
  <c r="AI1167" i="3"/>
  <c r="AU1167" i="3"/>
  <c r="M1176" i="3"/>
  <c r="Y1176" i="3"/>
  <c r="AO1176" i="3"/>
  <c r="BE1176" i="3"/>
  <c r="AA1176" i="3"/>
  <c r="AQ1176" i="3"/>
  <c r="BG1176" i="3"/>
  <c r="Q1176" i="3"/>
  <c r="AG1176" i="3"/>
  <c r="AW1176" i="3"/>
  <c r="K1157" i="3"/>
  <c r="AO1157" i="3" s="1"/>
  <c r="AY1176" i="3"/>
  <c r="AY1167" i="3"/>
  <c r="Y1164" i="3"/>
  <c r="AK1164" i="3"/>
  <c r="AW1164" i="3"/>
  <c r="Q1164" i="3"/>
  <c r="BA1164" i="3"/>
  <c r="U1164" i="3"/>
  <c r="K1194" i="3"/>
  <c r="K1193" i="3"/>
  <c r="AE1181" i="3"/>
  <c r="AZ1181" i="3"/>
  <c r="O1181" i="3"/>
  <c r="AJ1181" i="3"/>
  <c r="BE1181" i="3"/>
  <c r="L1179" i="3"/>
  <c r="K1179" i="3"/>
  <c r="L1178" i="3"/>
  <c r="K1178" i="3"/>
  <c r="AI1176" i="3"/>
  <c r="K1173" i="3"/>
  <c r="S1167" i="3"/>
  <c r="AQ1155" i="3"/>
  <c r="AA1167" i="3"/>
  <c r="Y1181" i="3"/>
  <c r="S1176" i="3"/>
  <c r="Y1174" i="3"/>
  <c r="AK1174" i="3"/>
  <c r="BG1174" i="3"/>
  <c r="Q1174" i="3"/>
  <c r="AW1174" i="3"/>
  <c r="U1174" i="3"/>
  <c r="AY1174" i="3"/>
  <c r="AG1164" i="3"/>
  <c r="L1173" i="3"/>
  <c r="AG1173" i="3" s="1"/>
  <c r="L1172" i="3"/>
  <c r="K1172" i="3"/>
  <c r="L1165" i="3"/>
  <c r="L1162" i="3"/>
  <c r="AS1162" i="3" s="1"/>
  <c r="K1162" i="3"/>
  <c r="L1157" i="3"/>
  <c r="L1154" i="3"/>
  <c r="K1154" i="3"/>
  <c r="K1147" i="3"/>
  <c r="K1192" i="3"/>
  <c r="AC1192" i="3" s="1"/>
  <c r="K1191" i="3"/>
  <c r="L1188" i="3"/>
  <c r="L1186" i="3"/>
  <c r="L1184" i="3"/>
  <c r="L1175" i="3"/>
  <c r="K1175" i="3"/>
  <c r="L1171" i="3"/>
  <c r="L1170" i="3"/>
  <c r="M1170" i="3" s="1"/>
  <c r="K1170" i="3"/>
  <c r="L1160" i="3"/>
  <c r="K1160" i="3"/>
  <c r="K1152" i="3"/>
  <c r="AA1139" i="3"/>
  <c r="AQ1139" i="3"/>
  <c r="K1190" i="3"/>
  <c r="K1188" i="3"/>
  <c r="K1186" i="3"/>
  <c r="K1184" i="3"/>
  <c r="U1156" i="3"/>
  <c r="BA1156" i="3"/>
  <c r="Y1146" i="3"/>
  <c r="R1135" i="3"/>
  <c r="X1135" i="3"/>
  <c r="AY1135" i="3"/>
  <c r="AD1135" i="3"/>
  <c r="AN1135" i="3"/>
  <c r="AA1111" i="3"/>
  <c r="O1111" i="3"/>
  <c r="AU1111" i="3"/>
  <c r="W1111" i="3"/>
  <c r="BC1111" i="3"/>
  <c r="AE1111" i="3"/>
  <c r="AM1111" i="3"/>
  <c r="L1152" i="3"/>
  <c r="L1147" i="3"/>
  <c r="L1143" i="3"/>
  <c r="L1140" i="3"/>
  <c r="K1140" i="3"/>
  <c r="K1131" i="3"/>
  <c r="K1128" i="3"/>
  <c r="AV1126" i="3"/>
  <c r="K1122" i="3"/>
  <c r="L1100" i="3"/>
  <c r="K1100" i="3"/>
  <c r="L1094" i="3"/>
  <c r="K1094" i="3"/>
  <c r="X1082" i="3"/>
  <c r="BD1082" i="3"/>
  <c r="AI1082" i="3"/>
  <c r="BI1082" i="3"/>
  <c r="K1080" i="3"/>
  <c r="AD1079" i="3"/>
  <c r="K1073" i="3"/>
  <c r="N1135" i="3"/>
  <c r="L1128" i="3"/>
  <c r="L1122" i="3"/>
  <c r="N1121" i="3"/>
  <c r="R1121" i="3"/>
  <c r="AX1121" i="3"/>
  <c r="O1109" i="3"/>
  <c r="AE1109" i="3"/>
  <c r="AU1109" i="3"/>
  <c r="S1109" i="3"/>
  <c r="AI1109" i="3"/>
  <c r="AY1109" i="3"/>
  <c r="L1102" i="3"/>
  <c r="K1102" i="3"/>
  <c r="L1098" i="3"/>
  <c r="K1098" i="3"/>
  <c r="K1086" i="3"/>
  <c r="Z1079" i="3"/>
  <c r="AW1079" i="3"/>
  <c r="U1079" i="3"/>
  <c r="AS1079" i="3"/>
  <c r="L1159" i="3"/>
  <c r="L1158" i="3"/>
  <c r="K1158" i="3"/>
  <c r="L1153" i="3"/>
  <c r="K1153" i="3"/>
  <c r="L1149" i="3"/>
  <c r="AV1149" i="3" s="1"/>
  <c r="L1144" i="3"/>
  <c r="K1144" i="3"/>
  <c r="K1143" i="3"/>
  <c r="L1138" i="3"/>
  <c r="K1138" i="3"/>
  <c r="AO1138" i="3" s="1"/>
  <c r="L1137" i="3"/>
  <c r="AA1137" i="3" s="1"/>
  <c r="K1134" i="3"/>
  <c r="S1134" i="3" s="1"/>
  <c r="K1132" i="3"/>
  <c r="K1129" i="3"/>
  <c r="K1125" i="3"/>
  <c r="AP1121" i="3"/>
  <c r="K1120" i="3"/>
  <c r="K1119" i="3"/>
  <c r="L1118" i="3"/>
  <c r="K1115" i="3"/>
  <c r="AP1115" i="3" s="1"/>
  <c r="AO1112" i="3"/>
  <c r="Q1112" i="3"/>
  <c r="BG1109" i="3"/>
  <c r="AA1109" i="3"/>
  <c r="K1107" i="3"/>
  <c r="K1092" i="3"/>
  <c r="AI1090" i="3"/>
  <c r="K1088" i="3"/>
  <c r="L1083" i="3"/>
  <c r="K1083" i="3"/>
  <c r="M1082" i="3"/>
  <c r="AT1079" i="3"/>
  <c r="AZ1075" i="3"/>
  <c r="T1075" i="3"/>
  <c r="AN1075" i="3"/>
  <c r="BH1075" i="3"/>
  <c r="X1075" i="3"/>
  <c r="AR1075" i="3"/>
  <c r="L1108" i="3"/>
  <c r="K1108" i="3"/>
  <c r="L1106" i="3"/>
  <c r="K1106" i="3"/>
  <c r="L1097" i="3"/>
  <c r="L1096" i="3"/>
  <c r="K1096" i="3"/>
  <c r="L1095" i="3"/>
  <c r="L1081" i="3"/>
  <c r="L1080" i="3"/>
  <c r="K1124" i="3"/>
  <c r="L1120" i="3"/>
  <c r="L1114" i="3"/>
  <c r="K1114" i="3"/>
  <c r="L1110" i="3"/>
  <c r="K1110" i="3"/>
  <c r="K1078" i="3"/>
  <c r="Y1194" i="3"/>
  <c r="AO1194" i="3"/>
  <c r="BE1194" i="3"/>
  <c r="V1194" i="3"/>
  <c r="AL1194" i="3"/>
  <c r="BB1194" i="3"/>
  <c r="AF1194" i="3"/>
  <c r="S1194" i="3"/>
  <c r="AY1194" i="3"/>
  <c r="BC1194" i="3"/>
  <c r="AJ1194" i="3"/>
  <c r="W1194" i="3"/>
  <c r="M1192" i="3"/>
  <c r="AS1192" i="3"/>
  <c r="Z1192" i="3"/>
  <c r="BF1192" i="3"/>
  <c r="AA1192" i="3"/>
  <c r="AU1192" i="3"/>
  <c r="AM1192" i="3"/>
  <c r="U1190" i="3"/>
  <c r="AD1190" i="3"/>
  <c r="AI1190" i="3"/>
  <c r="AP1178" i="3"/>
  <c r="BF1178" i="3"/>
  <c r="BH1178" i="3"/>
  <c r="AK1178" i="3"/>
  <c r="AO1178" i="3"/>
  <c r="AR1175" i="3"/>
  <c r="BI1175" i="3"/>
  <c r="AK1175" i="3"/>
  <c r="L1195" i="3"/>
  <c r="K1195" i="3"/>
  <c r="L1193" i="3"/>
  <c r="Q1193" i="3" s="1"/>
  <c r="L1191" i="3"/>
  <c r="K1189" i="3"/>
  <c r="K1187" i="3"/>
  <c r="L1185" i="3"/>
  <c r="K1185" i="3"/>
  <c r="L1183" i="3"/>
  <c r="K1183" i="3"/>
  <c r="K1182" i="3"/>
  <c r="N1181" i="3"/>
  <c r="R1181" i="3"/>
  <c r="V1181" i="3"/>
  <c r="Z1181" i="3"/>
  <c r="AD1181" i="3"/>
  <c r="AH1181" i="3"/>
  <c r="AL1181" i="3"/>
  <c r="AP1181" i="3"/>
  <c r="AT1181" i="3"/>
  <c r="AX1181" i="3"/>
  <c r="BB1181" i="3"/>
  <c r="BF1181" i="3"/>
  <c r="P1181" i="3"/>
  <c r="U1181" i="3"/>
  <c r="AA1181" i="3"/>
  <c r="AF1181" i="3"/>
  <c r="AK1181" i="3"/>
  <c r="AQ1181" i="3"/>
  <c r="AV1181" i="3"/>
  <c r="BA1181" i="3"/>
  <c r="BG1181" i="3"/>
  <c r="M1181" i="3"/>
  <c r="S1181" i="3"/>
  <c r="X1181" i="3"/>
  <c r="AC1181" i="3"/>
  <c r="AI1181" i="3"/>
  <c r="AN1181" i="3"/>
  <c r="AS1181" i="3"/>
  <c r="AY1181" i="3"/>
  <c r="BD1181" i="3"/>
  <c r="BI1181" i="3"/>
  <c r="Q1181" i="3"/>
  <c r="W1181" i="3"/>
  <c r="AB1181" i="3"/>
  <c r="AG1181" i="3"/>
  <c r="AM1181" i="3"/>
  <c r="AR1181" i="3"/>
  <c r="AW1181" i="3"/>
  <c r="BC1181" i="3"/>
  <c r="BH1181" i="3"/>
  <c r="K1180" i="3"/>
  <c r="AN1179" i="3"/>
  <c r="AI1178" i="3"/>
  <c r="L1182" i="3"/>
  <c r="BF1081" i="3"/>
  <c r="M1073" i="3"/>
  <c r="Q1073" i="3"/>
  <c r="U1073" i="3"/>
  <c r="Y1073" i="3"/>
  <c r="AC1073" i="3"/>
  <c r="AG1073" i="3"/>
  <c r="AK1073" i="3"/>
  <c r="AO1073" i="3"/>
  <c r="AS1073" i="3"/>
  <c r="AW1073" i="3"/>
  <c r="BA1073" i="3"/>
  <c r="BE1073" i="3"/>
  <c r="BI1073" i="3"/>
  <c r="N1073" i="3"/>
  <c r="R1073" i="3"/>
  <c r="V1073" i="3"/>
  <c r="Z1073" i="3"/>
  <c r="AD1073" i="3"/>
  <c r="AH1073" i="3"/>
  <c r="AL1073" i="3"/>
  <c r="AP1073" i="3"/>
  <c r="AT1073" i="3"/>
  <c r="AX1073" i="3"/>
  <c r="BB1073" i="3"/>
  <c r="BF1073" i="3"/>
  <c r="O1073" i="3"/>
  <c r="S1073" i="3"/>
  <c r="W1073" i="3"/>
  <c r="AA1073" i="3"/>
  <c r="AE1073" i="3"/>
  <c r="AI1073" i="3"/>
  <c r="AM1073" i="3"/>
  <c r="AQ1073" i="3"/>
  <c r="AU1073" i="3"/>
  <c r="AY1073" i="3"/>
  <c r="BC1073" i="3"/>
  <c r="BG1073" i="3"/>
  <c r="P1073" i="3"/>
  <c r="AF1073" i="3"/>
  <c r="AV1073" i="3"/>
  <c r="T1073" i="3"/>
  <c r="AJ1073" i="3"/>
  <c r="AZ1073" i="3"/>
  <c r="X1073" i="3"/>
  <c r="AN1073" i="3"/>
  <c r="BD1073" i="3"/>
  <c r="AB1073" i="3"/>
  <c r="AR1073" i="3"/>
  <c r="BH1073" i="3"/>
  <c r="L1180" i="3"/>
  <c r="BC1176" i="3"/>
  <c r="AU1176" i="3"/>
  <c r="AM1176" i="3"/>
  <c r="AE1176" i="3"/>
  <c r="W1176" i="3"/>
  <c r="O1176" i="3"/>
  <c r="BC1174" i="3"/>
  <c r="AS1174" i="3"/>
  <c r="AC1174" i="3"/>
  <c r="M1174" i="3"/>
  <c r="T1173" i="3"/>
  <c r="AZ1173" i="3"/>
  <c r="N1173" i="3"/>
  <c r="AT1173" i="3"/>
  <c r="AS1172" i="3"/>
  <c r="AS1170" i="3"/>
  <c r="Y1169" i="3"/>
  <c r="AC1168" i="3"/>
  <c r="BG1167" i="3"/>
  <c r="AQ1167" i="3"/>
  <c r="P1167" i="3"/>
  <c r="T1167" i="3"/>
  <c r="X1167" i="3"/>
  <c r="AB1167" i="3"/>
  <c r="AF1167" i="3"/>
  <c r="AJ1167" i="3"/>
  <c r="AN1167" i="3"/>
  <c r="AR1167" i="3"/>
  <c r="AV1167" i="3"/>
  <c r="AZ1167" i="3"/>
  <c r="BD1167" i="3"/>
  <c r="BH1167" i="3"/>
  <c r="M1167" i="3"/>
  <c r="Q1167" i="3"/>
  <c r="U1167" i="3"/>
  <c r="Y1167" i="3"/>
  <c r="AC1167" i="3"/>
  <c r="AG1167" i="3"/>
  <c r="AK1167" i="3"/>
  <c r="AO1167" i="3"/>
  <c r="AS1167" i="3"/>
  <c r="AW1167" i="3"/>
  <c r="BA1167" i="3"/>
  <c r="BE1167" i="3"/>
  <c r="BI1167" i="3"/>
  <c r="N1167" i="3"/>
  <c r="R1167" i="3"/>
  <c r="V1167" i="3"/>
  <c r="Z1167" i="3"/>
  <c r="AD1167" i="3"/>
  <c r="AH1167" i="3"/>
  <c r="AL1167" i="3"/>
  <c r="AP1167" i="3"/>
  <c r="AT1167" i="3"/>
  <c r="AX1167" i="3"/>
  <c r="BB1167" i="3"/>
  <c r="BF1167" i="3"/>
  <c r="BE1165" i="3"/>
  <c r="BI1164" i="3"/>
  <c r="AS1164" i="3"/>
  <c r="AC1164" i="3"/>
  <c r="M1164" i="3"/>
  <c r="AD1163" i="3"/>
  <c r="R1161" i="3"/>
  <c r="AF1159" i="3"/>
  <c r="AV1159" i="3"/>
  <c r="AS1159" i="3"/>
  <c r="BI1159" i="3"/>
  <c r="BF1159" i="3"/>
  <c r="BI1156" i="3"/>
  <c r="AS1156" i="3"/>
  <c r="AC1156" i="3"/>
  <c r="M1156" i="3"/>
  <c r="AG1155" i="3"/>
  <c r="AL1154" i="3"/>
  <c r="P1145" i="3"/>
  <c r="T1145" i="3"/>
  <c r="X1145" i="3"/>
  <c r="AB1145" i="3"/>
  <c r="AF1145" i="3"/>
  <c r="AJ1145" i="3"/>
  <c r="AN1145" i="3"/>
  <c r="AR1145" i="3"/>
  <c r="AV1145" i="3"/>
  <c r="AZ1145" i="3"/>
  <c r="BD1145" i="3"/>
  <c r="BH1145" i="3"/>
  <c r="M1145" i="3"/>
  <c r="Q1145" i="3"/>
  <c r="U1145" i="3"/>
  <c r="Y1145" i="3"/>
  <c r="AC1145" i="3"/>
  <c r="AG1145" i="3"/>
  <c r="AK1145" i="3"/>
  <c r="AO1145" i="3"/>
  <c r="AS1145" i="3"/>
  <c r="AW1145" i="3"/>
  <c r="BA1145" i="3"/>
  <c r="BE1145" i="3"/>
  <c r="BI1145" i="3"/>
  <c r="N1145" i="3"/>
  <c r="R1145" i="3"/>
  <c r="V1145" i="3"/>
  <c r="Z1145" i="3"/>
  <c r="AD1145" i="3"/>
  <c r="AH1145" i="3"/>
  <c r="AL1145" i="3"/>
  <c r="AP1145" i="3"/>
  <c r="AT1145" i="3"/>
  <c r="AX1145" i="3"/>
  <c r="BB1145" i="3"/>
  <c r="BF1145" i="3"/>
  <c r="O1145" i="3"/>
  <c r="AE1145" i="3"/>
  <c r="AU1145" i="3"/>
  <c r="S1145" i="3"/>
  <c r="AI1145" i="3"/>
  <c r="AY1145" i="3"/>
  <c r="W1145" i="3"/>
  <c r="AM1145" i="3"/>
  <c r="BC1145" i="3"/>
  <c r="P1137" i="3"/>
  <c r="T1137" i="3"/>
  <c r="X1137" i="3"/>
  <c r="AB1137" i="3"/>
  <c r="AF1137" i="3"/>
  <c r="AJ1137" i="3"/>
  <c r="AN1137" i="3"/>
  <c r="AR1137" i="3"/>
  <c r="AV1137" i="3"/>
  <c r="AZ1137" i="3"/>
  <c r="BD1137" i="3"/>
  <c r="BH1137" i="3"/>
  <c r="M1137" i="3"/>
  <c r="Q1137" i="3"/>
  <c r="U1137" i="3"/>
  <c r="Y1137" i="3"/>
  <c r="AC1137" i="3"/>
  <c r="AG1137" i="3"/>
  <c r="AK1137" i="3"/>
  <c r="AO1137" i="3"/>
  <c r="AS1137" i="3"/>
  <c r="AW1137" i="3"/>
  <c r="BA1137" i="3"/>
  <c r="BE1137" i="3"/>
  <c r="BI1137" i="3"/>
  <c r="N1137" i="3"/>
  <c r="R1137" i="3"/>
  <c r="V1137" i="3"/>
  <c r="Z1137" i="3"/>
  <c r="AD1137" i="3"/>
  <c r="AH1137" i="3"/>
  <c r="AL1137" i="3"/>
  <c r="AP1137" i="3"/>
  <c r="AT1137" i="3"/>
  <c r="AX1137" i="3"/>
  <c r="BB1137" i="3"/>
  <c r="BF1137" i="3"/>
  <c r="O1137" i="3"/>
  <c r="AE1137" i="3"/>
  <c r="AU1137" i="3"/>
  <c r="S1137" i="3"/>
  <c r="AI1137" i="3"/>
  <c r="AY1137" i="3"/>
  <c r="W1137" i="3"/>
  <c r="AM1137" i="3"/>
  <c r="BC1137" i="3"/>
  <c r="X1122" i="3"/>
  <c r="P1122" i="3"/>
  <c r="AC1115" i="3"/>
  <c r="BA1115" i="3"/>
  <c r="V1115" i="3"/>
  <c r="AB1115" i="3"/>
  <c r="BH1115" i="3"/>
  <c r="AM1115" i="3"/>
  <c r="BD1115" i="3"/>
  <c r="AA1115" i="3"/>
  <c r="BI1176" i="3"/>
  <c r="BA1176" i="3"/>
  <c r="AS1176" i="3"/>
  <c r="AK1176" i="3"/>
  <c r="AC1176" i="3"/>
  <c r="U1176" i="3"/>
  <c r="BI1174" i="3"/>
  <c r="BA1174" i="3"/>
  <c r="AO1174" i="3"/>
  <c r="BC1173" i="3"/>
  <c r="BE1170" i="3"/>
  <c r="AO1170" i="3"/>
  <c r="BE1168" i="3"/>
  <c r="BC1167" i="3"/>
  <c r="AM1167" i="3"/>
  <c r="W1167" i="3"/>
  <c r="BE1164" i="3"/>
  <c r="AO1164" i="3"/>
  <c r="BE1162" i="3"/>
  <c r="AM1159" i="3"/>
  <c r="BE1156" i="3"/>
  <c r="AO1156" i="3"/>
  <c r="AB1154" i="3"/>
  <c r="AX1154" i="3"/>
  <c r="AK1154" i="3"/>
  <c r="P1147" i="3"/>
  <c r="T1147" i="3"/>
  <c r="X1147" i="3"/>
  <c r="AB1147" i="3"/>
  <c r="AF1147" i="3"/>
  <c r="AJ1147" i="3"/>
  <c r="AN1147" i="3"/>
  <c r="AR1147" i="3"/>
  <c r="AV1147" i="3"/>
  <c r="AZ1147" i="3"/>
  <c r="BD1147" i="3"/>
  <c r="BH1147" i="3"/>
  <c r="M1147" i="3"/>
  <c r="Q1147" i="3"/>
  <c r="U1147" i="3"/>
  <c r="Y1147" i="3"/>
  <c r="AC1147" i="3"/>
  <c r="AG1147" i="3"/>
  <c r="AK1147" i="3"/>
  <c r="AO1147" i="3"/>
  <c r="AS1147" i="3"/>
  <c r="AW1147" i="3"/>
  <c r="BA1147" i="3"/>
  <c r="BE1147" i="3"/>
  <c r="BI1147" i="3"/>
  <c r="N1147" i="3"/>
  <c r="R1147" i="3"/>
  <c r="V1147" i="3"/>
  <c r="Z1147" i="3"/>
  <c r="AD1147" i="3"/>
  <c r="AH1147" i="3"/>
  <c r="AL1147" i="3"/>
  <c r="AP1147" i="3"/>
  <c r="AT1147" i="3"/>
  <c r="AX1147" i="3"/>
  <c r="BB1147" i="3"/>
  <c r="BF1147" i="3"/>
  <c r="O1147" i="3"/>
  <c r="AE1147" i="3"/>
  <c r="AU1147" i="3"/>
  <c r="S1147" i="3"/>
  <c r="AI1147" i="3"/>
  <c r="AY1147" i="3"/>
  <c r="W1147" i="3"/>
  <c r="AM1147" i="3"/>
  <c r="BC1147" i="3"/>
  <c r="BG1145" i="3"/>
  <c r="P1139" i="3"/>
  <c r="T1139" i="3"/>
  <c r="X1139" i="3"/>
  <c r="AB1139" i="3"/>
  <c r="AF1139" i="3"/>
  <c r="AJ1139" i="3"/>
  <c r="AN1139" i="3"/>
  <c r="AR1139" i="3"/>
  <c r="AV1139" i="3"/>
  <c r="AZ1139" i="3"/>
  <c r="BD1139" i="3"/>
  <c r="BH1139" i="3"/>
  <c r="M1139" i="3"/>
  <c r="Q1139" i="3"/>
  <c r="U1139" i="3"/>
  <c r="Y1139" i="3"/>
  <c r="AC1139" i="3"/>
  <c r="AG1139" i="3"/>
  <c r="AK1139" i="3"/>
  <c r="AO1139" i="3"/>
  <c r="AS1139" i="3"/>
  <c r="AW1139" i="3"/>
  <c r="BA1139" i="3"/>
  <c r="BE1139" i="3"/>
  <c r="BI1139" i="3"/>
  <c r="N1139" i="3"/>
  <c r="R1139" i="3"/>
  <c r="V1139" i="3"/>
  <c r="Z1139" i="3"/>
  <c r="AD1139" i="3"/>
  <c r="AH1139" i="3"/>
  <c r="AL1139" i="3"/>
  <c r="AP1139" i="3"/>
  <c r="AT1139" i="3"/>
  <c r="AX1139" i="3"/>
  <c r="BB1139" i="3"/>
  <c r="BF1139" i="3"/>
  <c r="O1139" i="3"/>
  <c r="AE1139" i="3"/>
  <c r="AU1139" i="3"/>
  <c r="S1139" i="3"/>
  <c r="AI1139" i="3"/>
  <c r="AY1139" i="3"/>
  <c r="W1139" i="3"/>
  <c r="AM1139" i="3"/>
  <c r="BC1139" i="3"/>
  <c r="BG1137" i="3"/>
  <c r="N1133" i="3"/>
  <c r="V1133" i="3"/>
  <c r="AD1133" i="3"/>
  <c r="AL1133" i="3"/>
  <c r="AT1133" i="3"/>
  <c r="BB1133" i="3"/>
  <c r="P1133" i="3"/>
  <c r="X1133" i="3"/>
  <c r="AF1133" i="3"/>
  <c r="AN1133" i="3"/>
  <c r="AV1133" i="3"/>
  <c r="BD1133" i="3"/>
  <c r="R1133" i="3"/>
  <c r="Z1133" i="3"/>
  <c r="AH1133" i="3"/>
  <c r="AP1133" i="3"/>
  <c r="AX1133" i="3"/>
  <c r="BF1133" i="3"/>
  <c r="T1133" i="3"/>
  <c r="AZ1133" i="3"/>
  <c r="AB1133" i="3"/>
  <c r="BH1133" i="3"/>
  <c r="AJ1133" i="3"/>
  <c r="N1176" i="3"/>
  <c r="R1176" i="3"/>
  <c r="V1176" i="3"/>
  <c r="Z1176" i="3"/>
  <c r="AD1176" i="3"/>
  <c r="AH1176" i="3"/>
  <c r="AL1176" i="3"/>
  <c r="AP1176" i="3"/>
  <c r="AT1176" i="3"/>
  <c r="AX1176" i="3"/>
  <c r="BB1176" i="3"/>
  <c r="BF1176" i="3"/>
  <c r="P1176" i="3"/>
  <c r="T1176" i="3"/>
  <c r="X1176" i="3"/>
  <c r="AB1176" i="3"/>
  <c r="AF1176" i="3"/>
  <c r="AJ1176" i="3"/>
  <c r="AN1176" i="3"/>
  <c r="AR1176" i="3"/>
  <c r="AV1176" i="3"/>
  <c r="AZ1176" i="3"/>
  <c r="BD1176" i="3"/>
  <c r="BH1176" i="3"/>
  <c r="N1174" i="3"/>
  <c r="R1174" i="3"/>
  <c r="V1174" i="3"/>
  <c r="Z1174" i="3"/>
  <c r="AD1174" i="3"/>
  <c r="AH1174" i="3"/>
  <c r="AL1174" i="3"/>
  <c r="AP1174" i="3"/>
  <c r="AT1174" i="3"/>
  <c r="AX1174" i="3"/>
  <c r="BB1174" i="3"/>
  <c r="BF1174" i="3"/>
  <c r="O1174" i="3"/>
  <c r="S1174" i="3"/>
  <c r="W1174" i="3"/>
  <c r="AA1174" i="3"/>
  <c r="AE1174" i="3"/>
  <c r="AI1174" i="3"/>
  <c r="AM1174" i="3"/>
  <c r="AQ1174" i="3"/>
  <c r="AU1174" i="3"/>
  <c r="P1174" i="3"/>
  <c r="T1174" i="3"/>
  <c r="X1174" i="3"/>
  <c r="AB1174" i="3"/>
  <c r="AF1174" i="3"/>
  <c r="AJ1174" i="3"/>
  <c r="AN1174" i="3"/>
  <c r="AR1174" i="3"/>
  <c r="AV1174" i="3"/>
  <c r="AZ1174" i="3"/>
  <c r="BD1174" i="3"/>
  <c r="BH1174" i="3"/>
  <c r="V1172" i="3"/>
  <c r="AL1172" i="3"/>
  <c r="AM1172" i="3"/>
  <c r="BC1172" i="3"/>
  <c r="BD1172" i="3"/>
  <c r="N1170" i="3"/>
  <c r="R1170" i="3"/>
  <c r="V1170" i="3"/>
  <c r="Z1170" i="3"/>
  <c r="AD1170" i="3"/>
  <c r="AH1170" i="3"/>
  <c r="AL1170" i="3"/>
  <c r="AP1170" i="3"/>
  <c r="AT1170" i="3"/>
  <c r="AX1170" i="3"/>
  <c r="BB1170" i="3"/>
  <c r="BF1170" i="3"/>
  <c r="O1170" i="3"/>
  <c r="S1170" i="3"/>
  <c r="W1170" i="3"/>
  <c r="AA1170" i="3"/>
  <c r="AE1170" i="3"/>
  <c r="AI1170" i="3"/>
  <c r="AM1170" i="3"/>
  <c r="AQ1170" i="3"/>
  <c r="AU1170" i="3"/>
  <c r="AY1170" i="3"/>
  <c r="BC1170" i="3"/>
  <c r="BG1170" i="3"/>
  <c r="P1170" i="3"/>
  <c r="T1170" i="3"/>
  <c r="X1170" i="3"/>
  <c r="AB1170" i="3"/>
  <c r="AF1170" i="3"/>
  <c r="AJ1170" i="3"/>
  <c r="AN1170" i="3"/>
  <c r="AR1170" i="3"/>
  <c r="AV1170" i="3"/>
  <c r="AZ1170" i="3"/>
  <c r="BD1170" i="3"/>
  <c r="BH1170" i="3"/>
  <c r="R1168" i="3"/>
  <c r="V1168" i="3"/>
  <c r="AH1168" i="3"/>
  <c r="AL1168" i="3"/>
  <c r="AX1168" i="3"/>
  <c r="BB1168" i="3"/>
  <c r="S1168" i="3"/>
  <c r="W1168" i="3"/>
  <c r="AI1168" i="3"/>
  <c r="AM1168" i="3"/>
  <c r="AY1168" i="3"/>
  <c r="BC1168" i="3"/>
  <c r="T1168" i="3"/>
  <c r="X1168" i="3"/>
  <c r="AJ1168" i="3"/>
  <c r="AN1168" i="3"/>
  <c r="AZ1168" i="3"/>
  <c r="BD1168" i="3"/>
  <c r="BB1166" i="3"/>
  <c r="AN1166" i="3"/>
  <c r="N1164" i="3"/>
  <c r="R1164" i="3"/>
  <c r="V1164" i="3"/>
  <c r="Z1164" i="3"/>
  <c r="AD1164" i="3"/>
  <c r="AH1164" i="3"/>
  <c r="AL1164" i="3"/>
  <c r="AP1164" i="3"/>
  <c r="AT1164" i="3"/>
  <c r="AX1164" i="3"/>
  <c r="BB1164" i="3"/>
  <c r="BF1164" i="3"/>
  <c r="O1164" i="3"/>
  <c r="S1164" i="3"/>
  <c r="W1164" i="3"/>
  <c r="AA1164" i="3"/>
  <c r="AE1164" i="3"/>
  <c r="AI1164" i="3"/>
  <c r="AM1164" i="3"/>
  <c r="AQ1164" i="3"/>
  <c r="AU1164" i="3"/>
  <c r="AY1164" i="3"/>
  <c r="BC1164" i="3"/>
  <c r="BG1164" i="3"/>
  <c r="P1164" i="3"/>
  <c r="T1164" i="3"/>
  <c r="X1164" i="3"/>
  <c r="AB1164" i="3"/>
  <c r="AF1164" i="3"/>
  <c r="AJ1164" i="3"/>
  <c r="AN1164" i="3"/>
  <c r="AR1164" i="3"/>
  <c r="AV1164" i="3"/>
  <c r="AZ1164" i="3"/>
  <c r="BD1164" i="3"/>
  <c r="BH1164" i="3"/>
  <c r="N1162" i="3"/>
  <c r="AD1162" i="3"/>
  <c r="AT1162" i="3"/>
  <c r="O1162" i="3"/>
  <c r="AE1162" i="3"/>
  <c r="AU1162" i="3"/>
  <c r="P1162" i="3"/>
  <c r="AF1162" i="3"/>
  <c r="AV1162" i="3"/>
  <c r="Z1158" i="3"/>
  <c r="AP1158" i="3"/>
  <c r="AA1158" i="3"/>
  <c r="AQ1158" i="3"/>
  <c r="BG1158" i="3"/>
  <c r="AR1158" i="3"/>
  <c r="BH1158" i="3"/>
  <c r="N1156" i="3"/>
  <c r="R1156" i="3"/>
  <c r="V1156" i="3"/>
  <c r="Z1156" i="3"/>
  <c r="AD1156" i="3"/>
  <c r="AH1156" i="3"/>
  <c r="AL1156" i="3"/>
  <c r="AP1156" i="3"/>
  <c r="AT1156" i="3"/>
  <c r="AX1156" i="3"/>
  <c r="BB1156" i="3"/>
  <c r="BF1156" i="3"/>
  <c r="O1156" i="3"/>
  <c r="S1156" i="3"/>
  <c r="W1156" i="3"/>
  <c r="AA1156" i="3"/>
  <c r="AE1156" i="3"/>
  <c r="AI1156" i="3"/>
  <c r="AM1156" i="3"/>
  <c r="AQ1156" i="3"/>
  <c r="AU1156" i="3"/>
  <c r="AY1156" i="3"/>
  <c r="BC1156" i="3"/>
  <c r="BG1156" i="3"/>
  <c r="P1156" i="3"/>
  <c r="T1156" i="3"/>
  <c r="X1156" i="3"/>
  <c r="AB1156" i="3"/>
  <c r="AF1156" i="3"/>
  <c r="AJ1156" i="3"/>
  <c r="AN1156" i="3"/>
  <c r="AR1156" i="3"/>
  <c r="AV1156" i="3"/>
  <c r="AZ1156" i="3"/>
  <c r="BD1156" i="3"/>
  <c r="BH1156" i="3"/>
  <c r="AW1154" i="3"/>
  <c r="Z1153" i="3"/>
  <c r="BC1153" i="3"/>
  <c r="S1153" i="3"/>
  <c r="AN1151" i="3"/>
  <c r="BB1151" i="3"/>
  <c r="AI1151" i="3"/>
  <c r="P1149" i="3"/>
  <c r="AF1149" i="3"/>
  <c r="M1149" i="3"/>
  <c r="AC1149" i="3"/>
  <c r="AS1149" i="3"/>
  <c r="AP1149" i="3"/>
  <c r="BF1149" i="3"/>
  <c r="BC1149" i="3"/>
  <c r="BG1149" i="3"/>
  <c r="BG1147" i="3"/>
  <c r="AQ1145" i="3"/>
  <c r="Y1141" i="3"/>
  <c r="AL1141" i="3"/>
  <c r="BG1139" i="3"/>
  <c r="AQ1137" i="3"/>
  <c r="BC1152" i="3"/>
  <c r="AU1152" i="3"/>
  <c r="AM1152" i="3"/>
  <c r="AE1152" i="3"/>
  <c r="W1152" i="3"/>
  <c r="BC1150" i="3"/>
  <c r="AU1150" i="3"/>
  <c r="AM1150" i="3"/>
  <c r="AE1150" i="3"/>
  <c r="W1150" i="3"/>
  <c r="BE1148" i="3"/>
  <c r="AO1148" i="3"/>
  <c r="BE1146" i="3"/>
  <c r="AO1146" i="3"/>
  <c r="AO1144" i="3"/>
  <c r="BE1142" i="3"/>
  <c r="AO1142" i="3"/>
  <c r="BE1140" i="3"/>
  <c r="AO1140" i="3"/>
  <c r="BE1136" i="3"/>
  <c r="AJ1136" i="3"/>
  <c r="BD1135" i="3"/>
  <c r="AI1135" i="3"/>
  <c r="AI1134" i="3"/>
  <c r="AY1134" i="3"/>
  <c r="U1134" i="3"/>
  <c r="Q1134" i="3"/>
  <c r="AL1134" i="3"/>
  <c r="BH1134" i="3"/>
  <c r="AX1134" i="3"/>
  <c r="BH1131" i="3"/>
  <c r="AB1126" i="3"/>
  <c r="AR1117" i="3"/>
  <c r="N1148" i="3"/>
  <c r="R1148" i="3"/>
  <c r="V1148" i="3"/>
  <c r="Z1148" i="3"/>
  <c r="AD1148" i="3"/>
  <c r="AH1148" i="3"/>
  <c r="AL1148" i="3"/>
  <c r="AP1148" i="3"/>
  <c r="AT1148" i="3"/>
  <c r="AX1148" i="3"/>
  <c r="BB1148" i="3"/>
  <c r="BF1148" i="3"/>
  <c r="O1148" i="3"/>
  <c r="S1148" i="3"/>
  <c r="W1148" i="3"/>
  <c r="AA1148" i="3"/>
  <c r="AE1148" i="3"/>
  <c r="AI1148" i="3"/>
  <c r="AM1148" i="3"/>
  <c r="AQ1148" i="3"/>
  <c r="AU1148" i="3"/>
  <c r="AY1148" i="3"/>
  <c r="BC1148" i="3"/>
  <c r="BG1148" i="3"/>
  <c r="P1148" i="3"/>
  <c r="T1148" i="3"/>
  <c r="X1148" i="3"/>
  <c r="AB1148" i="3"/>
  <c r="AF1148" i="3"/>
  <c r="AJ1148" i="3"/>
  <c r="AN1148" i="3"/>
  <c r="AR1148" i="3"/>
  <c r="AV1148" i="3"/>
  <c r="AZ1148" i="3"/>
  <c r="BD1148" i="3"/>
  <c r="BH1148" i="3"/>
  <c r="N1146" i="3"/>
  <c r="R1146" i="3"/>
  <c r="V1146" i="3"/>
  <c r="Z1146" i="3"/>
  <c r="AD1146" i="3"/>
  <c r="AH1146" i="3"/>
  <c r="AL1146" i="3"/>
  <c r="AP1146" i="3"/>
  <c r="AT1146" i="3"/>
  <c r="AX1146" i="3"/>
  <c r="BB1146" i="3"/>
  <c r="BF1146" i="3"/>
  <c r="O1146" i="3"/>
  <c r="S1146" i="3"/>
  <c r="W1146" i="3"/>
  <c r="AA1146" i="3"/>
  <c r="AE1146" i="3"/>
  <c r="AI1146" i="3"/>
  <c r="AM1146" i="3"/>
  <c r="AQ1146" i="3"/>
  <c r="AU1146" i="3"/>
  <c r="AY1146" i="3"/>
  <c r="BC1146" i="3"/>
  <c r="BG1146" i="3"/>
  <c r="P1146" i="3"/>
  <c r="T1146" i="3"/>
  <c r="X1146" i="3"/>
  <c r="AB1146" i="3"/>
  <c r="AF1146" i="3"/>
  <c r="AJ1146" i="3"/>
  <c r="AN1146" i="3"/>
  <c r="AR1146" i="3"/>
  <c r="AV1146" i="3"/>
  <c r="AZ1146" i="3"/>
  <c r="BD1146" i="3"/>
  <c r="BH1146" i="3"/>
  <c r="R1144" i="3"/>
  <c r="AH1144" i="3"/>
  <c r="AX1144" i="3"/>
  <c r="S1144" i="3"/>
  <c r="AI1144" i="3"/>
  <c r="AY1144" i="3"/>
  <c r="T1144" i="3"/>
  <c r="AJ1144" i="3"/>
  <c r="AZ1144" i="3"/>
  <c r="N1142" i="3"/>
  <c r="R1142" i="3"/>
  <c r="V1142" i="3"/>
  <c r="Z1142" i="3"/>
  <c r="AD1142" i="3"/>
  <c r="AH1142" i="3"/>
  <c r="AL1142" i="3"/>
  <c r="AP1142" i="3"/>
  <c r="AT1142" i="3"/>
  <c r="AX1142" i="3"/>
  <c r="BB1142" i="3"/>
  <c r="BF1142" i="3"/>
  <c r="O1142" i="3"/>
  <c r="S1142" i="3"/>
  <c r="W1142" i="3"/>
  <c r="AA1142" i="3"/>
  <c r="AE1142" i="3"/>
  <c r="AI1142" i="3"/>
  <c r="AM1142" i="3"/>
  <c r="AQ1142" i="3"/>
  <c r="AU1142" i="3"/>
  <c r="AY1142" i="3"/>
  <c r="BC1142" i="3"/>
  <c r="BG1142" i="3"/>
  <c r="P1142" i="3"/>
  <c r="T1142" i="3"/>
  <c r="X1142" i="3"/>
  <c r="AB1142" i="3"/>
  <c r="AF1142" i="3"/>
  <c r="AJ1142" i="3"/>
  <c r="AN1142" i="3"/>
  <c r="AR1142" i="3"/>
  <c r="AV1142" i="3"/>
  <c r="AZ1142" i="3"/>
  <c r="BD1142" i="3"/>
  <c r="BH1142" i="3"/>
  <c r="N1140" i="3"/>
  <c r="R1140" i="3"/>
  <c r="V1140" i="3"/>
  <c r="Z1140" i="3"/>
  <c r="AD1140" i="3"/>
  <c r="AH1140" i="3"/>
  <c r="AL1140" i="3"/>
  <c r="AP1140" i="3"/>
  <c r="AT1140" i="3"/>
  <c r="AX1140" i="3"/>
  <c r="BB1140" i="3"/>
  <c r="BF1140" i="3"/>
  <c r="O1140" i="3"/>
  <c r="S1140" i="3"/>
  <c r="W1140" i="3"/>
  <c r="AA1140" i="3"/>
  <c r="AE1140" i="3"/>
  <c r="AI1140" i="3"/>
  <c r="AM1140" i="3"/>
  <c r="AQ1140" i="3"/>
  <c r="AU1140" i="3"/>
  <c r="AY1140" i="3"/>
  <c r="BC1140" i="3"/>
  <c r="BG1140" i="3"/>
  <c r="P1140" i="3"/>
  <c r="T1140" i="3"/>
  <c r="X1140" i="3"/>
  <c r="AB1140" i="3"/>
  <c r="AF1140" i="3"/>
  <c r="AJ1140" i="3"/>
  <c r="AN1140" i="3"/>
  <c r="AR1140" i="3"/>
  <c r="AV1140" i="3"/>
  <c r="AZ1140" i="3"/>
  <c r="BD1140" i="3"/>
  <c r="BH1140" i="3"/>
  <c r="R1138" i="3"/>
  <c r="V1138" i="3"/>
  <c r="AH1138" i="3"/>
  <c r="AL1138" i="3"/>
  <c r="AX1138" i="3"/>
  <c r="BB1138" i="3"/>
  <c r="S1138" i="3"/>
  <c r="W1138" i="3"/>
  <c r="AI1138" i="3"/>
  <c r="AM1138" i="3"/>
  <c r="AY1138" i="3"/>
  <c r="BC1138" i="3"/>
  <c r="T1138" i="3"/>
  <c r="X1138" i="3"/>
  <c r="AJ1138" i="3"/>
  <c r="AN1138" i="3"/>
  <c r="AZ1138" i="3"/>
  <c r="BD1138" i="3"/>
  <c r="AZ1136" i="3"/>
  <c r="T1126" i="3"/>
  <c r="AJ1126" i="3"/>
  <c r="AZ1126" i="3"/>
  <c r="X1126" i="3"/>
  <c r="AN1126" i="3"/>
  <c r="BD1126" i="3"/>
  <c r="N1152" i="3"/>
  <c r="R1152" i="3"/>
  <c r="V1152" i="3"/>
  <c r="Z1152" i="3"/>
  <c r="AD1152" i="3"/>
  <c r="AH1152" i="3"/>
  <c r="AL1152" i="3"/>
  <c r="AP1152" i="3"/>
  <c r="AT1152" i="3"/>
  <c r="AX1152" i="3"/>
  <c r="BB1152" i="3"/>
  <c r="BF1152" i="3"/>
  <c r="P1152" i="3"/>
  <c r="T1152" i="3"/>
  <c r="X1152" i="3"/>
  <c r="AB1152" i="3"/>
  <c r="AF1152" i="3"/>
  <c r="AJ1152" i="3"/>
  <c r="AN1152" i="3"/>
  <c r="AR1152" i="3"/>
  <c r="AV1152" i="3"/>
  <c r="AZ1152" i="3"/>
  <c r="BD1152" i="3"/>
  <c r="BH1152" i="3"/>
  <c r="N1150" i="3"/>
  <c r="R1150" i="3"/>
  <c r="V1150" i="3"/>
  <c r="Z1150" i="3"/>
  <c r="AD1150" i="3"/>
  <c r="AH1150" i="3"/>
  <c r="AL1150" i="3"/>
  <c r="AP1150" i="3"/>
  <c r="AT1150" i="3"/>
  <c r="AX1150" i="3"/>
  <c r="BB1150" i="3"/>
  <c r="BF1150" i="3"/>
  <c r="P1150" i="3"/>
  <c r="T1150" i="3"/>
  <c r="X1150" i="3"/>
  <c r="AB1150" i="3"/>
  <c r="AF1150" i="3"/>
  <c r="AJ1150" i="3"/>
  <c r="AN1150" i="3"/>
  <c r="AR1150" i="3"/>
  <c r="AV1150" i="3"/>
  <c r="AZ1150" i="3"/>
  <c r="BD1150" i="3"/>
  <c r="BH1150" i="3"/>
  <c r="AW1148" i="3"/>
  <c r="AG1148" i="3"/>
  <c r="Q1148" i="3"/>
  <c r="AW1146" i="3"/>
  <c r="AG1146" i="3"/>
  <c r="Q1146" i="3"/>
  <c r="AG1144" i="3"/>
  <c r="AW1142" i="3"/>
  <c r="AG1142" i="3"/>
  <c r="Q1142" i="3"/>
  <c r="AW1140" i="3"/>
  <c r="AG1140" i="3"/>
  <c r="Q1140" i="3"/>
  <c r="Q1138" i="3"/>
  <c r="O1136" i="3"/>
  <c r="S1136" i="3"/>
  <c r="W1136" i="3"/>
  <c r="AA1136" i="3"/>
  <c r="AE1136" i="3"/>
  <c r="AI1136" i="3"/>
  <c r="AM1136" i="3"/>
  <c r="AQ1136" i="3"/>
  <c r="AU1136" i="3"/>
  <c r="AY1136" i="3"/>
  <c r="BC1136" i="3"/>
  <c r="P1136" i="3"/>
  <c r="U1136" i="3"/>
  <c r="Z1136" i="3"/>
  <c r="AF1136" i="3"/>
  <c r="AK1136" i="3"/>
  <c r="AP1136" i="3"/>
  <c r="AV1136" i="3"/>
  <c r="BA1136" i="3"/>
  <c r="BF1136" i="3"/>
  <c r="Q1136" i="3"/>
  <c r="V1136" i="3"/>
  <c r="AB1136" i="3"/>
  <c r="AG1136" i="3"/>
  <c r="AL1136" i="3"/>
  <c r="AR1136" i="3"/>
  <c r="AW1136" i="3"/>
  <c r="BB1136" i="3"/>
  <c r="BG1136" i="3"/>
  <c r="M1136" i="3"/>
  <c r="R1136" i="3"/>
  <c r="X1136" i="3"/>
  <c r="AC1136" i="3"/>
  <c r="AH1136" i="3"/>
  <c r="AN1136" i="3"/>
  <c r="AS1136" i="3"/>
  <c r="AX1136" i="3"/>
  <c r="BD1136" i="3"/>
  <c r="BH1136" i="3"/>
  <c r="P1135" i="3"/>
  <c r="V1135" i="3"/>
  <c r="AA1135" i="3"/>
  <c r="AF1135" i="3"/>
  <c r="AL1135" i="3"/>
  <c r="AQ1135" i="3"/>
  <c r="AV1135" i="3"/>
  <c r="BB1135" i="3"/>
  <c r="BG1135" i="3"/>
  <c r="N1131" i="3"/>
  <c r="V1131" i="3"/>
  <c r="AD1131" i="3"/>
  <c r="AL1131" i="3"/>
  <c r="AT1131" i="3"/>
  <c r="BB1131" i="3"/>
  <c r="P1131" i="3"/>
  <c r="X1131" i="3"/>
  <c r="AF1131" i="3"/>
  <c r="AN1131" i="3"/>
  <c r="AV1131" i="3"/>
  <c r="BD1131" i="3"/>
  <c r="R1131" i="3"/>
  <c r="Z1131" i="3"/>
  <c r="AH1131" i="3"/>
  <c r="AP1131" i="3"/>
  <c r="AX1131" i="3"/>
  <c r="BF1131" i="3"/>
  <c r="AJ1128" i="3"/>
  <c r="P1126" i="3"/>
  <c r="AB1122" i="3"/>
  <c r="BG1101" i="3"/>
  <c r="BH1135" i="3"/>
  <c r="BC1135" i="3"/>
  <c r="AX1135" i="3"/>
  <c r="AR1135" i="3"/>
  <c r="AM1135" i="3"/>
  <c r="AH1135" i="3"/>
  <c r="AB1135" i="3"/>
  <c r="W1135" i="3"/>
  <c r="O1133" i="3"/>
  <c r="S1133" i="3"/>
  <c r="W1133" i="3"/>
  <c r="AA1133" i="3"/>
  <c r="AE1133" i="3"/>
  <c r="AI1133" i="3"/>
  <c r="AM1133" i="3"/>
  <c r="AQ1133" i="3"/>
  <c r="AU1133" i="3"/>
  <c r="AY1133" i="3"/>
  <c r="BC1133" i="3"/>
  <c r="BG1133" i="3"/>
  <c r="M1133" i="3"/>
  <c r="Q1133" i="3"/>
  <c r="U1133" i="3"/>
  <c r="Y1133" i="3"/>
  <c r="AC1133" i="3"/>
  <c r="AG1133" i="3"/>
  <c r="AK1133" i="3"/>
  <c r="AO1133" i="3"/>
  <c r="AS1133" i="3"/>
  <c r="AW1133" i="3"/>
  <c r="BA1133" i="3"/>
  <c r="BE1133" i="3"/>
  <c r="BI1133" i="3"/>
  <c r="O1131" i="3"/>
  <c r="S1131" i="3"/>
  <c r="W1131" i="3"/>
  <c r="AA1131" i="3"/>
  <c r="AE1131" i="3"/>
  <c r="AI1131" i="3"/>
  <c r="AM1131" i="3"/>
  <c r="AQ1131" i="3"/>
  <c r="AU1131" i="3"/>
  <c r="AY1131" i="3"/>
  <c r="BC1131" i="3"/>
  <c r="BG1131" i="3"/>
  <c r="M1131" i="3"/>
  <c r="Q1131" i="3"/>
  <c r="U1131" i="3"/>
  <c r="Y1131" i="3"/>
  <c r="AC1131" i="3"/>
  <c r="AG1131" i="3"/>
  <c r="AK1131" i="3"/>
  <c r="AO1131" i="3"/>
  <c r="AS1131" i="3"/>
  <c r="AW1131" i="3"/>
  <c r="BA1131" i="3"/>
  <c r="BE1131" i="3"/>
  <c r="BI1131" i="3"/>
  <c r="AR1128" i="3"/>
  <c r="BH1126" i="3"/>
  <c r="AR1126" i="3"/>
  <c r="AT1125" i="3"/>
  <c r="AD1125" i="3"/>
  <c r="AT1123" i="3"/>
  <c r="AD1123" i="3"/>
  <c r="BH1122" i="3"/>
  <c r="AR1122" i="3"/>
  <c r="AT1121" i="3"/>
  <c r="AD1121" i="3"/>
  <c r="AR1120" i="3"/>
  <c r="BH1119" i="3"/>
  <c r="AM1119" i="3"/>
  <c r="S1117" i="3"/>
  <c r="BF1117" i="3"/>
  <c r="AW1114" i="3"/>
  <c r="O1093" i="3"/>
  <c r="S1093" i="3"/>
  <c r="W1093" i="3"/>
  <c r="AA1093" i="3"/>
  <c r="AE1093" i="3"/>
  <c r="AI1093" i="3"/>
  <c r="AM1093" i="3"/>
  <c r="AQ1093" i="3"/>
  <c r="AU1093" i="3"/>
  <c r="P1093" i="3"/>
  <c r="U1093" i="3"/>
  <c r="Z1093" i="3"/>
  <c r="AF1093" i="3"/>
  <c r="AK1093" i="3"/>
  <c r="AP1093" i="3"/>
  <c r="AV1093" i="3"/>
  <c r="AZ1093" i="3"/>
  <c r="BD1093" i="3"/>
  <c r="BH1093" i="3"/>
  <c r="Q1093" i="3"/>
  <c r="V1093" i="3"/>
  <c r="AB1093" i="3"/>
  <c r="AG1093" i="3"/>
  <c r="AL1093" i="3"/>
  <c r="AR1093" i="3"/>
  <c r="AW1093" i="3"/>
  <c r="BA1093" i="3"/>
  <c r="BE1093" i="3"/>
  <c r="BI1093" i="3"/>
  <c r="M1093" i="3"/>
  <c r="R1093" i="3"/>
  <c r="X1093" i="3"/>
  <c r="AC1093" i="3"/>
  <c r="AH1093" i="3"/>
  <c r="AN1093" i="3"/>
  <c r="AS1093" i="3"/>
  <c r="AX1093" i="3"/>
  <c r="BB1093" i="3"/>
  <c r="BF1093" i="3"/>
  <c r="AD1093" i="3"/>
  <c r="AY1093" i="3"/>
  <c r="N1093" i="3"/>
  <c r="AJ1093" i="3"/>
  <c r="BC1093" i="3"/>
  <c r="T1093" i="3"/>
  <c r="AO1093" i="3"/>
  <c r="BG1093" i="3"/>
  <c r="Y1093" i="3"/>
  <c r="AT1093" i="3"/>
  <c r="M1135" i="3"/>
  <c r="Q1135" i="3"/>
  <c r="U1135" i="3"/>
  <c r="Y1135" i="3"/>
  <c r="AC1135" i="3"/>
  <c r="AG1135" i="3"/>
  <c r="AK1135" i="3"/>
  <c r="AO1135" i="3"/>
  <c r="AS1135" i="3"/>
  <c r="AW1135" i="3"/>
  <c r="BA1135" i="3"/>
  <c r="BE1135" i="3"/>
  <c r="BI1135" i="3"/>
  <c r="S1129" i="3"/>
  <c r="AI1129" i="3"/>
  <c r="T1129" i="3"/>
  <c r="AJ1129" i="3"/>
  <c r="AZ1129" i="3"/>
  <c r="AG1129" i="3"/>
  <c r="AW1129" i="3"/>
  <c r="O1125" i="3"/>
  <c r="S1125" i="3"/>
  <c r="W1125" i="3"/>
  <c r="AA1125" i="3"/>
  <c r="AE1125" i="3"/>
  <c r="AI1125" i="3"/>
  <c r="AM1125" i="3"/>
  <c r="AQ1125" i="3"/>
  <c r="AU1125" i="3"/>
  <c r="AY1125" i="3"/>
  <c r="BC1125" i="3"/>
  <c r="BG1125" i="3"/>
  <c r="P1125" i="3"/>
  <c r="T1125" i="3"/>
  <c r="X1125" i="3"/>
  <c r="AB1125" i="3"/>
  <c r="AF1125" i="3"/>
  <c r="AJ1125" i="3"/>
  <c r="AN1125" i="3"/>
  <c r="AR1125" i="3"/>
  <c r="AV1125" i="3"/>
  <c r="AZ1125" i="3"/>
  <c r="BD1125" i="3"/>
  <c r="BH1125" i="3"/>
  <c r="M1125" i="3"/>
  <c r="Q1125" i="3"/>
  <c r="U1125" i="3"/>
  <c r="Y1125" i="3"/>
  <c r="AC1125" i="3"/>
  <c r="AG1125" i="3"/>
  <c r="AK1125" i="3"/>
  <c r="AO1125" i="3"/>
  <c r="AS1125" i="3"/>
  <c r="AW1125" i="3"/>
  <c r="BA1125" i="3"/>
  <c r="BE1125" i="3"/>
  <c r="BI1125" i="3"/>
  <c r="O1123" i="3"/>
  <c r="S1123" i="3"/>
  <c r="W1123" i="3"/>
  <c r="AA1123" i="3"/>
  <c r="AE1123" i="3"/>
  <c r="AI1123" i="3"/>
  <c r="AM1123" i="3"/>
  <c r="AQ1123" i="3"/>
  <c r="AU1123" i="3"/>
  <c r="AY1123" i="3"/>
  <c r="BC1123" i="3"/>
  <c r="BG1123" i="3"/>
  <c r="P1123" i="3"/>
  <c r="T1123" i="3"/>
  <c r="X1123" i="3"/>
  <c r="AB1123" i="3"/>
  <c r="AF1123" i="3"/>
  <c r="AJ1123" i="3"/>
  <c r="AN1123" i="3"/>
  <c r="AR1123" i="3"/>
  <c r="AV1123" i="3"/>
  <c r="AZ1123" i="3"/>
  <c r="BD1123" i="3"/>
  <c r="BH1123" i="3"/>
  <c r="M1123" i="3"/>
  <c r="Q1123" i="3"/>
  <c r="U1123" i="3"/>
  <c r="Y1123" i="3"/>
  <c r="AC1123" i="3"/>
  <c r="AG1123" i="3"/>
  <c r="AK1123" i="3"/>
  <c r="AO1123" i="3"/>
  <c r="AS1123" i="3"/>
  <c r="AW1123" i="3"/>
  <c r="BA1123" i="3"/>
  <c r="BE1123" i="3"/>
  <c r="BI1123" i="3"/>
  <c r="O1121" i="3"/>
  <c r="S1121" i="3"/>
  <c r="W1121" i="3"/>
  <c r="AA1121" i="3"/>
  <c r="AE1121" i="3"/>
  <c r="AI1121" i="3"/>
  <c r="AM1121" i="3"/>
  <c r="AQ1121" i="3"/>
  <c r="AU1121" i="3"/>
  <c r="AY1121" i="3"/>
  <c r="BC1121" i="3"/>
  <c r="BG1121" i="3"/>
  <c r="P1121" i="3"/>
  <c r="T1121" i="3"/>
  <c r="X1121" i="3"/>
  <c r="AB1121" i="3"/>
  <c r="AF1121" i="3"/>
  <c r="AJ1121" i="3"/>
  <c r="AN1121" i="3"/>
  <c r="AR1121" i="3"/>
  <c r="AV1121" i="3"/>
  <c r="AZ1121" i="3"/>
  <c r="BD1121" i="3"/>
  <c r="BH1121" i="3"/>
  <c r="M1121" i="3"/>
  <c r="Q1121" i="3"/>
  <c r="U1121" i="3"/>
  <c r="Y1121" i="3"/>
  <c r="AC1121" i="3"/>
  <c r="AG1121" i="3"/>
  <c r="AK1121" i="3"/>
  <c r="AO1121" i="3"/>
  <c r="AS1121" i="3"/>
  <c r="AW1121" i="3"/>
  <c r="BA1121" i="3"/>
  <c r="BE1121" i="3"/>
  <c r="BI1121" i="3"/>
  <c r="O1112" i="3"/>
  <c r="S1112" i="3"/>
  <c r="W1112" i="3"/>
  <c r="AA1112" i="3"/>
  <c r="AE1112" i="3"/>
  <c r="AI1112" i="3"/>
  <c r="AM1112" i="3"/>
  <c r="AQ1112" i="3"/>
  <c r="AU1112" i="3"/>
  <c r="AY1112" i="3"/>
  <c r="BC1112" i="3"/>
  <c r="BG1112" i="3"/>
  <c r="P1112" i="3"/>
  <c r="T1112" i="3"/>
  <c r="X1112" i="3"/>
  <c r="AB1112" i="3"/>
  <c r="AF1112" i="3"/>
  <c r="AJ1112" i="3"/>
  <c r="AN1112" i="3"/>
  <c r="AR1112" i="3"/>
  <c r="AV1112" i="3"/>
  <c r="AZ1112" i="3"/>
  <c r="BD1112" i="3"/>
  <c r="BH1112" i="3"/>
  <c r="R1112" i="3"/>
  <c r="Z1112" i="3"/>
  <c r="AH1112" i="3"/>
  <c r="AP1112" i="3"/>
  <c r="AX1112" i="3"/>
  <c r="BF1112" i="3"/>
  <c r="M1112" i="3"/>
  <c r="U1112" i="3"/>
  <c r="AC1112" i="3"/>
  <c r="AK1112" i="3"/>
  <c r="AS1112" i="3"/>
  <c r="BA1112" i="3"/>
  <c r="BI1112" i="3"/>
  <c r="N1112" i="3"/>
  <c r="V1112" i="3"/>
  <c r="AD1112" i="3"/>
  <c r="AL1112" i="3"/>
  <c r="AT1112" i="3"/>
  <c r="BB1112" i="3"/>
  <c r="AH1110" i="3"/>
  <c r="AJ1110" i="3"/>
  <c r="P1107" i="3"/>
  <c r="T1107" i="3"/>
  <c r="X1107" i="3"/>
  <c r="AB1107" i="3"/>
  <c r="AF1107" i="3"/>
  <c r="AJ1107" i="3"/>
  <c r="AN1107" i="3"/>
  <c r="AR1107" i="3"/>
  <c r="AV1107" i="3"/>
  <c r="AZ1107" i="3"/>
  <c r="BD1107" i="3"/>
  <c r="BH1107" i="3"/>
  <c r="M1107" i="3"/>
  <c r="Q1107" i="3"/>
  <c r="U1107" i="3"/>
  <c r="Y1107" i="3"/>
  <c r="AC1107" i="3"/>
  <c r="AG1107" i="3"/>
  <c r="AK1107" i="3"/>
  <c r="AO1107" i="3"/>
  <c r="AS1107" i="3"/>
  <c r="AW1107" i="3"/>
  <c r="BA1107" i="3"/>
  <c r="BE1107" i="3"/>
  <c r="BI1107" i="3"/>
  <c r="N1107" i="3"/>
  <c r="R1107" i="3"/>
  <c r="V1107" i="3"/>
  <c r="Z1107" i="3"/>
  <c r="AD1107" i="3"/>
  <c r="AH1107" i="3"/>
  <c r="AL1107" i="3"/>
  <c r="AP1107" i="3"/>
  <c r="AT1107" i="3"/>
  <c r="AX1107" i="3"/>
  <c r="BB1107" i="3"/>
  <c r="BF1107" i="3"/>
  <c r="AA1107" i="3"/>
  <c r="AQ1107" i="3"/>
  <c r="BG1107" i="3"/>
  <c r="O1107" i="3"/>
  <c r="AE1107" i="3"/>
  <c r="AU1107" i="3"/>
  <c r="S1107" i="3"/>
  <c r="AI1107" i="3"/>
  <c r="AY1107" i="3"/>
  <c r="BF1135" i="3"/>
  <c r="AZ1135" i="3"/>
  <c r="AU1135" i="3"/>
  <c r="AP1135" i="3"/>
  <c r="AJ1135" i="3"/>
  <c r="AE1135" i="3"/>
  <c r="Z1135" i="3"/>
  <c r="T1135" i="3"/>
  <c r="O1135" i="3"/>
  <c r="M1130" i="3"/>
  <c r="AC1130" i="3"/>
  <c r="AS1130" i="3"/>
  <c r="BI1130" i="3"/>
  <c r="Z1130" i="3"/>
  <c r="AP1130" i="3"/>
  <c r="BF1130" i="3"/>
  <c r="AA1130" i="3"/>
  <c r="AQ1130" i="3"/>
  <c r="BG1130" i="3"/>
  <c r="AL1129" i="3"/>
  <c r="M1128" i="3"/>
  <c r="Q1128" i="3"/>
  <c r="AC1128" i="3"/>
  <c r="AG1128" i="3"/>
  <c r="AS1128" i="3"/>
  <c r="AW1128" i="3"/>
  <c r="BI1128" i="3"/>
  <c r="N1128" i="3"/>
  <c r="Z1128" i="3"/>
  <c r="AD1128" i="3"/>
  <c r="AP1128" i="3"/>
  <c r="AT1128" i="3"/>
  <c r="BF1128" i="3"/>
  <c r="O1128" i="3"/>
  <c r="AA1128" i="3"/>
  <c r="AE1128" i="3"/>
  <c r="AQ1128" i="3"/>
  <c r="AU1128" i="3"/>
  <c r="BG1128" i="3"/>
  <c r="M1126" i="3"/>
  <c r="Q1126" i="3"/>
  <c r="U1126" i="3"/>
  <c r="Y1126" i="3"/>
  <c r="AC1126" i="3"/>
  <c r="AG1126" i="3"/>
  <c r="AK1126" i="3"/>
  <c r="AO1126" i="3"/>
  <c r="AS1126" i="3"/>
  <c r="AW1126" i="3"/>
  <c r="BA1126" i="3"/>
  <c r="BE1126" i="3"/>
  <c r="BI1126" i="3"/>
  <c r="N1126" i="3"/>
  <c r="R1126" i="3"/>
  <c r="V1126" i="3"/>
  <c r="Z1126" i="3"/>
  <c r="AD1126" i="3"/>
  <c r="AH1126" i="3"/>
  <c r="AL1126" i="3"/>
  <c r="AP1126" i="3"/>
  <c r="AT1126" i="3"/>
  <c r="AX1126" i="3"/>
  <c r="BB1126" i="3"/>
  <c r="BF1126" i="3"/>
  <c r="O1126" i="3"/>
  <c r="S1126" i="3"/>
  <c r="W1126" i="3"/>
  <c r="AA1126" i="3"/>
  <c r="AE1126" i="3"/>
  <c r="AI1126" i="3"/>
  <c r="AM1126" i="3"/>
  <c r="AQ1126" i="3"/>
  <c r="AU1126" i="3"/>
  <c r="AY1126" i="3"/>
  <c r="BC1126" i="3"/>
  <c r="BG1126" i="3"/>
  <c r="BB1125" i="3"/>
  <c r="AL1125" i="3"/>
  <c r="V1125" i="3"/>
  <c r="Y1124" i="3"/>
  <c r="AL1124" i="3"/>
  <c r="BC1124" i="3"/>
  <c r="BB1123" i="3"/>
  <c r="AL1123" i="3"/>
  <c r="V1123" i="3"/>
  <c r="M1122" i="3"/>
  <c r="Q1122" i="3"/>
  <c r="U1122" i="3"/>
  <c r="Y1122" i="3"/>
  <c r="AC1122" i="3"/>
  <c r="AG1122" i="3"/>
  <c r="AK1122" i="3"/>
  <c r="AO1122" i="3"/>
  <c r="AS1122" i="3"/>
  <c r="AW1122" i="3"/>
  <c r="BA1122" i="3"/>
  <c r="BE1122" i="3"/>
  <c r="BI1122" i="3"/>
  <c r="N1122" i="3"/>
  <c r="R1122" i="3"/>
  <c r="V1122" i="3"/>
  <c r="Z1122" i="3"/>
  <c r="AD1122" i="3"/>
  <c r="AH1122" i="3"/>
  <c r="AL1122" i="3"/>
  <c r="AP1122" i="3"/>
  <c r="AT1122" i="3"/>
  <c r="AX1122" i="3"/>
  <c r="BB1122" i="3"/>
  <c r="BF1122" i="3"/>
  <c r="O1122" i="3"/>
  <c r="S1122" i="3"/>
  <c r="W1122" i="3"/>
  <c r="AA1122" i="3"/>
  <c r="AE1122" i="3"/>
  <c r="AI1122" i="3"/>
  <c r="AM1122" i="3"/>
  <c r="AQ1122" i="3"/>
  <c r="AU1122" i="3"/>
  <c r="AY1122" i="3"/>
  <c r="BC1122" i="3"/>
  <c r="BG1122" i="3"/>
  <c r="BB1121" i="3"/>
  <c r="AL1121" i="3"/>
  <c r="V1121" i="3"/>
  <c r="M1120" i="3"/>
  <c r="U1120" i="3"/>
  <c r="AC1120" i="3"/>
  <c r="AS1120" i="3"/>
  <c r="BA1120" i="3"/>
  <c r="BI1120" i="3"/>
  <c r="Z1120" i="3"/>
  <c r="AH1120" i="3"/>
  <c r="AP1120" i="3"/>
  <c r="BF1120" i="3"/>
  <c r="S1120" i="3"/>
  <c r="AA1120" i="3"/>
  <c r="AQ1120" i="3"/>
  <c r="AY1120" i="3"/>
  <c r="BG1120" i="3"/>
  <c r="AX1119" i="3"/>
  <c r="M1119" i="3"/>
  <c r="Q1119" i="3"/>
  <c r="U1119" i="3"/>
  <c r="Y1119" i="3"/>
  <c r="AC1119" i="3"/>
  <c r="AG1119" i="3"/>
  <c r="AK1119" i="3"/>
  <c r="AO1119" i="3"/>
  <c r="AS1119" i="3"/>
  <c r="AW1119" i="3"/>
  <c r="BA1119" i="3"/>
  <c r="BE1119" i="3"/>
  <c r="BI1119" i="3"/>
  <c r="N1119" i="3"/>
  <c r="S1119" i="3"/>
  <c r="X1119" i="3"/>
  <c r="AD1119" i="3"/>
  <c r="AI1119" i="3"/>
  <c r="AN1119" i="3"/>
  <c r="AT1119" i="3"/>
  <c r="AY1119" i="3"/>
  <c r="BD1119" i="3"/>
  <c r="O1119" i="3"/>
  <c r="T1119" i="3"/>
  <c r="Z1119" i="3"/>
  <c r="AE1119" i="3"/>
  <c r="AJ1119" i="3"/>
  <c r="AP1119" i="3"/>
  <c r="AU1119" i="3"/>
  <c r="AZ1119" i="3"/>
  <c r="BF1119" i="3"/>
  <c r="P1119" i="3"/>
  <c r="V1119" i="3"/>
  <c r="AA1119" i="3"/>
  <c r="AF1119" i="3"/>
  <c r="AL1119" i="3"/>
  <c r="AQ1119" i="3"/>
  <c r="AV1119" i="3"/>
  <c r="BB1119" i="3"/>
  <c r="BG1119" i="3"/>
  <c r="O1114" i="3"/>
  <c r="S1114" i="3"/>
  <c r="W1114" i="3"/>
  <c r="AA1114" i="3"/>
  <c r="AE1114" i="3"/>
  <c r="AI1114" i="3"/>
  <c r="AM1114" i="3"/>
  <c r="AQ1114" i="3"/>
  <c r="AU1114" i="3"/>
  <c r="AY1114" i="3"/>
  <c r="BC1114" i="3"/>
  <c r="BG1114" i="3"/>
  <c r="P1114" i="3"/>
  <c r="T1114" i="3"/>
  <c r="X1114" i="3"/>
  <c r="AB1114" i="3"/>
  <c r="AF1114" i="3"/>
  <c r="AJ1114" i="3"/>
  <c r="AN1114" i="3"/>
  <c r="AR1114" i="3"/>
  <c r="AV1114" i="3"/>
  <c r="AZ1114" i="3"/>
  <c r="BD1114" i="3"/>
  <c r="BH1114" i="3"/>
  <c r="R1114" i="3"/>
  <c r="Z1114" i="3"/>
  <c r="AH1114" i="3"/>
  <c r="AP1114" i="3"/>
  <c r="AX1114" i="3"/>
  <c r="BF1114" i="3"/>
  <c r="M1114" i="3"/>
  <c r="U1114" i="3"/>
  <c r="AC1114" i="3"/>
  <c r="AK1114" i="3"/>
  <c r="AS1114" i="3"/>
  <c r="BA1114" i="3"/>
  <c r="BI1114" i="3"/>
  <c r="N1114" i="3"/>
  <c r="V1114" i="3"/>
  <c r="AD1114" i="3"/>
  <c r="AL1114" i="3"/>
  <c r="AT1114" i="3"/>
  <c r="BB1114" i="3"/>
  <c r="Y1113" i="3"/>
  <c r="BE1113" i="3"/>
  <c r="AL1113" i="3"/>
  <c r="AJ1113" i="3"/>
  <c r="AU1113" i="3"/>
  <c r="BE1112" i="3"/>
  <c r="Y1112" i="3"/>
  <c r="N1102" i="3"/>
  <c r="R1102" i="3"/>
  <c r="V1102" i="3"/>
  <c r="Z1102" i="3"/>
  <c r="AD1102" i="3"/>
  <c r="AH1102" i="3"/>
  <c r="AL1102" i="3"/>
  <c r="AP1102" i="3"/>
  <c r="AT1102" i="3"/>
  <c r="AX1102" i="3"/>
  <c r="BB1102" i="3"/>
  <c r="BF1102" i="3"/>
  <c r="O1102" i="3"/>
  <c r="S1102" i="3"/>
  <c r="W1102" i="3"/>
  <c r="AA1102" i="3"/>
  <c r="AE1102" i="3"/>
  <c r="AI1102" i="3"/>
  <c r="AM1102" i="3"/>
  <c r="AQ1102" i="3"/>
  <c r="AU1102" i="3"/>
  <c r="AY1102" i="3"/>
  <c r="BC1102" i="3"/>
  <c r="BG1102" i="3"/>
  <c r="P1102" i="3"/>
  <c r="T1102" i="3"/>
  <c r="X1102" i="3"/>
  <c r="AB1102" i="3"/>
  <c r="AF1102" i="3"/>
  <c r="AJ1102" i="3"/>
  <c r="AN1102" i="3"/>
  <c r="AR1102" i="3"/>
  <c r="AV1102" i="3"/>
  <c r="AZ1102" i="3"/>
  <c r="BD1102" i="3"/>
  <c r="BH1102" i="3"/>
  <c r="Y1102" i="3"/>
  <c r="AO1102" i="3"/>
  <c r="BE1102" i="3"/>
  <c r="M1102" i="3"/>
  <c r="AC1102" i="3"/>
  <c r="AS1102" i="3"/>
  <c r="BI1102" i="3"/>
  <c r="Q1102" i="3"/>
  <c r="AG1102" i="3"/>
  <c r="AW1102" i="3"/>
  <c r="BD1111" i="3"/>
  <c r="AQ1111" i="3"/>
  <c r="R1108" i="3"/>
  <c r="Z1108" i="3"/>
  <c r="AP1108" i="3"/>
  <c r="AX1108" i="3"/>
  <c r="BF1108" i="3"/>
  <c r="AA1108" i="3"/>
  <c r="AI1108" i="3"/>
  <c r="AQ1108" i="3"/>
  <c r="BG1108" i="3"/>
  <c r="T1108" i="3"/>
  <c r="AB1108" i="3"/>
  <c r="AR1108" i="3"/>
  <c r="AZ1108" i="3"/>
  <c r="BH1108" i="3"/>
  <c r="BE1106" i="3"/>
  <c r="AO1106" i="3"/>
  <c r="AB1105" i="3"/>
  <c r="AR1105" i="3"/>
  <c r="BH1105" i="3"/>
  <c r="Y1105" i="3"/>
  <c r="AO1105" i="3"/>
  <c r="BE1105" i="3"/>
  <c r="V1105" i="3"/>
  <c r="AL1105" i="3"/>
  <c r="BB1105" i="3"/>
  <c r="AC1104" i="3"/>
  <c r="V1101" i="3"/>
  <c r="AL1101" i="3"/>
  <c r="BB1101" i="3"/>
  <c r="AC1101" i="3"/>
  <c r="AY1101" i="3"/>
  <c r="T1101" i="3"/>
  <c r="AO1101" i="3"/>
  <c r="BI1101" i="3"/>
  <c r="AF1101" i="3"/>
  <c r="BA1101" i="3"/>
  <c r="N1091" i="3"/>
  <c r="AD1091" i="3"/>
  <c r="AT1091" i="3"/>
  <c r="O1091" i="3"/>
  <c r="AE1091" i="3"/>
  <c r="AU1091" i="3"/>
  <c r="P1091" i="3"/>
  <c r="AF1091" i="3"/>
  <c r="AV1091" i="3"/>
  <c r="Y1091" i="3"/>
  <c r="AC1091" i="3"/>
  <c r="AG1091" i="3"/>
  <c r="P1111" i="3"/>
  <c r="T1111" i="3"/>
  <c r="X1111" i="3"/>
  <c r="AB1111" i="3"/>
  <c r="AF1111" i="3"/>
  <c r="AJ1111" i="3"/>
  <c r="AN1111" i="3"/>
  <c r="AR1111" i="3"/>
  <c r="AV1111" i="3"/>
  <c r="AZ1111" i="3"/>
  <c r="M1111" i="3"/>
  <c r="Q1111" i="3"/>
  <c r="U1111" i="3"/>
  <c r="Y1111" i="3"/>
  <c r="AC1111" i="3"/>
  <c r="AG1111" i="3"/>
  <c r="AK1111" i="3"/>
  <c r="AO1111" i="3"/>
  <c r="AS1111" i="3"/>
  <c r="AW1111" i="3"/>
  <c r="BA1111" i="3"/>
  <c r="BE1111" i="3"/>
  <c r="BI1111" i="3"/>
  <c r="N1111" i="3"/>
  <c r="R1111" i="3"/>
  <c r="V1111" i="3"/>
  <c r="Z1111" i="3"/>
  <c r="AD1111" i="3"/>
  <c r="AH1111" i="3"/>
  <c r="AL1111" i="3"/>
  <c r="AP1111" i="3"/>
  <c r="AT1111" i="3"/>
  <c r="AX1111" i="3"/>
  <c r="BB1111" i="3"/>
  <c r="BF1111" i="3"/>
  <c r="N1106" i="3"/>
  <c r="R1106" i="3"/>
  <c r="V1106" i="3"/>
  <c r="Z1106" i="3"/>
  <c r="AD1106" i="3"/>
  <c r="AH1106" i="3"/>
  <c r="AL1106" i="3"/>
  <c r="AP1106" i="3"/>
  <c r="AT1106" i="3"/>
  <c r="AX1106" i="3"/>
  <c r="BB1106" i="3"/>
  <c r="BF1106" i="3"/>
  <c r="O1106" i="3"/>
  <c r="S1106" i="3"/>
  <c r="W1106" i="3"/>
  <c r="AA1106" i="3"/>
  <c r="AE1106" i="3"/>
  <c r="AI1106" i="3"/>
  <c r="AM1106" i="3"/>
  <c r="AQ1106" i="3"/>
  <c r="AU1106" i="3"/>
  <c r="AY1106" i="3"/>
  <c r="BC1106" i="3"/>
  <c r="BG1106" i="3"/>
  <c r="P1106" i="3"/>
  <c r="T1106" i="3"/>
  <c r="X1106" i="3"/>
  <c r="AB1106" i="3"/>
  <c r="AF1106" i="3"/>
  <c r="AJ1106" i="3"/>
  <c r="AN1106" i="3"/>
  <c r="AR1106" i="3"/>
  <c r="AV1106" i="3"/>
  <c r="AZ1106" i="3"/>
  <c r="BD1106" i="3"/>
  <c r="BH1106" i="3"/>
  <c r="T1103" i="3"/>
  <c r="AJ1103" i="3"/>
  <c r="AZ1103" i="3"/>
  <c r="Q1103" i="3"/>
  <c r="AG1103" i="3"/>
  <c r="AW1103" i="3"/>
  <c r="N1103" i="3"/>
  <c r="AD1103" i="3"/>
  <c r="AT1103" i="3"/>
  <c r="P1100" i="3"/>
  <c r="T1100" i="3"/>
  <c r="X1100" i="3"/>
  <c r="AB1100" i="3"/>
  <c r="AF1100" i="3"/>
  <c r="AJ1100" i="3"/>
  <c r="AN1100" i="3"/>
  <c r="AR1100" i="3"/>
  <c r="AV1100" i="3"/>
  <c r="AZ1100" i="3"/>
  <c r="BD1100" i="3"/>
  <c r="BH1100" i="3"/>
  <c r="N1100" i="3"/>
  <c r="S1100" i="3"/>
  <c r="Y1100" i="3"/>
  <c r="AD1100" i="3"/>
  <c r="AI1100" i="3"/>
  <c r="AO1100" i="3"/>
  <c r="AT1100" i="3"/>
  <c r="AY1100" i="3"/>
  <c r="BE1100" i="3"/>
  <c r="O1100" i="3"/>
  <c r="U1100" i="3"/>
  <c r="Z1100" i="3"/>
  <c r="AE1100" i="3"/>
  <c r="AK1100" i="3"/>
  <c r="AP1100" i="3"/>
  <c r="AU1100" i="3"/>
  <c r="BA1100" i="3"/>
  <c r="BF1100" i="3"/>
  <c r="Q1100" i="3"/>
  <c r="V1100" i="3"/>
  <c r="AA1100" i="3"/>
  <c r="AG1100" i="3"/>
  <c r="AL1100" i="3"/>
  <c r="AQ1100" i="3"/>
  <c r="AW1100" i="3"/>
  <c r="BB1100" i="3"/>
  <c r="BG1100" i="3"/>
  <c r="R1087" i="3"/>
  <c r="AH1087" i="3"/>
  <c r="AX1087" i="3"/>
  <c r="S1087" i="3"/>
  <c r="AI1087" i="3"/>
  <c r="AY1087" i="3"/>
  <c r="T1087" i="3"/>
  <c r="AJ1087" i="3"/>
  <c r="AZ1087" i="3"/>
  <c r="AO1087" i="3"/>
  <c r="AS1087" i="3"/>
  <c r="AW1087" i="3"/>
  <c r="K1118" i="3"/>
  <c r="K1116" i="3"/>
  <c r="BH1111" i="3"/>
  <c r="AY1111" i="3"/>
  <c r="AI1111" i="3"/>
  <c r="S1111" i="3"/>
  <c r="P1109" i="3"/>
  <c r="T1109" i="3"/>
  <c r="X1109" i="3"/>
  <c r="AB1109" i="3"/>
  <c r="AF1109" i="3"/>
  <c r="AJ1109" i="3"/>
  <c r="AN1109" i="3"/>
  <c r="AR1109" i="3"/>
  <c r="AV1109" i="3"/>
  <c r="AZ1109" i="3"/>
  <c r="BD1109" i="3"/>
  <c r="BH1109" i="3"/>
  <c r="M1109" i="3"/>
  <c r="Q1109" i="3"/>
  <c r="U1109" i="3"/>
  <c r="Y1109" i="3"/>
  <c r="AC1109" i="3"/>
  <c r="AG1109" i="3"/>
  <c r="AK1109" i="3"/>
  <c r="AO1109" i="3"/>
  <c r="AS1109" i="3"/>
  <c r="AW1109" i="3"/>
  <c r="BA1109" i="3"/>
  <c r="BE1109" i="3"/>
  <c r="BI1109" i="3"/>
  <c r="N1109" i="3"/>
  <c r="R1109" i="3"/>
  <c r="V1109" i="3"/>
  <c r="Z1109" i="3"/>
  <c r="AD1109" i="3"/>
  <c r="AH1109" i="3"/>
  <c r="AL1109" i="3"/>
  <c r="AP1109" i="3"/>
  <c r="AT1109" i="3"/>
  <c r="AX1109" i="3"/>
  <c r="BB1109" i="3"/>
  <c r="BF1109" i="3"/>
  <c r="BI1108" i="3"/>
  <c r="AC1108" i="3"/>
  <c r="AW1106" i="3"/>
  <c r="AG1106" i="3"/>
  <c r="Q1106" i="3"/>
  <c r="R1104" i="3"/>
  <c r="AH1104" i="3"/>
  <c r="AX1104" i="3"/>
  <c r="S1104" i="3"/>
  <c r="AI1104" i="3"/>
  <c r="AY1104" i="3"/>
  <c r="T1104" i="3"/>
  <c r="AJ1104" i="3"/>
  <c r="AZ1104" i="3"/>
  <c r="AI1103" i="3"/>
  <c r="AG1101" i="3"/>
  <c r="BI1100" i="3"/>
  <c r="AM1100" i="3"/>
  <c r="R1100" i="3"/>
  <c r="N1098" i="3"/>
  <c r="R1098" i="3"/>
  <c r="V1098" i="3"/>
  <c r="Z1098" i="3"/>
  <c r="AD1098" i="3"/>
  <c r="AH1098" i="3"/>
  <c r="AL1098" i="3"/>
  <c r="AP1098" i="3"/>
  <c r="AT1098" i="3"/>
  <c r="AX1098" i="3"/>
  <c r="BB1098" i="3"/>
  <c r="BF1098" i="3"/>
  <c r="P1098" i="3"/>
  <c r="T1098" i="3"/>
  <c r="X1098" i="3"/>
  <c r="AB1098" i="3"/>
  <c r="AF1098" i="3"/>
  <c r="AJ1098" i="3"/>
  <c r="AN1098" i="3"/>
  <c r="AR1098" i="3"/>
  <c r="AV1098" i="3"/>
  <c r="AZ1098" i="3"/>
  <c r="BD1098" i="3"/>
  <c r="BH1098" i="3"/>
  <c r="O1098" i="3"/>
  <c r="W1098" i="3"/>
  <c r="AE1098" i="3"/>
  <c r="AM1098" i="3"/>
  <c r="AU1098" i="3"/>
  <c r="BC1098" i="3"/>
  <c r="Q1098" i="3"/>
  <c r="Y1098" i="3"/>
  <c r="AG1098" i="3"/>
  <c r="AO1098" i="3"/>
  <c r="AW1098" i="3"/>
  <c r="BE1098" i="3"/>
  <c r="S1098" i="3"/>
  <c r="AA1098" i="3"/>
  <c r="AI1098" i="3"/>
  <c r="AQ1098" i="3"/>
  <c r="AY1098" i="3"/>
  <c r="BG1098" i="3"/>
  <c r="BA1091" i="3"/>
  <c r="AU1099" i="3"/>
  <c r="O1099" i="3"/>
  <c r="BG1097" i="3"/>
  <c r="AQ1097" i="3"/>
  <c r="AA1097" i="3"/>
  <c r="P1097" i="3"/>
  <c r="T1097" i="3"/>
  <c r="X1097" i="3"/>
  <c r="AB1097" i="3"/>
  <c r="AF1097" i="3"/>
  <c r="AJ1097" i="3"/>
  <c r="AN1097" i="3"/>
  <c r="AR1097" i="3"/>
  <c r="AV1097" i="3"/>
  <c r="AZ1097" i="3"/>
  <c r="BD1097" i="3"/>
  <c r="BH1097" i="3"/>
  <c r="M1097" i="3"/>
  <c r="Q1097" i="3"/>
  <c r="U1097" i="3"/>
  <c r="Y1097" i="3"/>
  <c r="AC1097" i="3"/>
  <c r="AG1097" i="3"/>
  <c r="AK1097" i="3"/>
  <c r="AO1097" i="3"/>
  <c r="AS1097" i="3"/>
  <c r="AW1097" i="3"/>
  <c r="BA1097" i="3"/>
  <c r="BE1097" i="3"/>
  <c r="BI1097" i="3"/>
  <c r="N1097" i="3"/>
  <c r="R1097" i="3"/>
  <c r="V1097" i="3"/>
  <c r="Z1097" i="3"/>
  <c r="AD1097" i="3"/>
  <c r="AH1097" i="3"/>
  <c r="AL1097" i="3"/>
  <c r="AP1097" i="3"/>
  <c r="AT1097" i="3"/>
  <c r="AX1097" i="3"/>
  <c r="BB1097" i="3"/>
  <c r="BF1097" i="3"/>
  <c r="BI1096" i="3"/>
  <c r="AS1096" i="3"/>
  <c r="AC1096" i="3"/>
  <c r="M1096" i="3"/>
  <c r="AQ1095" i="3"/>
  <c r="T1095" i="3"/>
  <c r="AJ1095" i="3"/>
  <c r="AR1095" i="3"/>
  <c r="AZ1095" i="3"/>
  <c r="Q1095" i="3"/>
  <c r="Y1095" i="3"/>
  <c r="AG1095" i="3"/>
  <c r="AW1095" i="3"/>
  <c r="BE1095" i="3"/>
  <c r="N1095" i="3"/>
  <c r="AD1095" i="3"/>
  <c r="AL1095" i="3"/>
  <c r="AT1095" i="3"/>
  <c r="AC1094" i="3"/>
  <c r="BI1099" i="3"/>
  <c r="AC1099" i="3"/>
  <c r="BC1097" i="3"/>
  <c r="AM1097" i="3"/>
  <c r="BE1096" i="3"/>
  <c r="AO1096" i="3"/>
  <c r="V1089" i="3"/>
  <c r="AL1089" i="3"/>
  <c r="BB1089" i="3"/>
  <c r="W1089" i="3"/>
  <c r="AM1089" i="3"/>
  <c r="BC1089" i="3"/>
  <c r="X1089" i="3"/>
  <c r="AN1089" i="3"/>
  <c r="BD1089" i="3"/>
  <c r="BE1089" i="3"/>
  <c r="BI1089" i="3"/>
  <c r="N1085" i="3"/>
  <c r="AD1085" i="3"/>
  <c r="AT1085" i="3"/>
  <c r="O1085" i="3"/>
  <c r="AE1085" i="3"/>
  <c r="AU1085" i="3"/>
  <c r="P1085" i="3"/>
  <c r="AF1085" i="3"/>
  <c r="AV1085" i="3"/>
  <c r="Y1085" i="3"/>
  <c r="AC1085" i="3"/>
  <c r="AG1085" i="3"/>
  <c r="X1099" i="3"/>
  <c r="AN1099" i="3"/>
  <c r="BD1099" i="3"/>
  <c r="V1099" i="3"/>
  <c r="AL1099" i="3"/>
  <c r="BB1099" i="3"/>
  <c r="N1096" i="3"/>
  <c r="R1096" i="3"/>
  <c r="V1096" i="3"/>
  <c r="Z1096" i="3"/>
  <c r="AD1096" i="3"/>
  <c r="AH1096" i="3"/>
  <c r="AL1096" i="3"/>
  <c r="AP1096" i="3"/>
  <c r="AT1096" i="3"/>
  <c r="AX1096" i="3"/>
  <c r="BB1096" i="3"/>
  <c r="BF1096" i="3"/>
  <c r="O1096" i="3"/>
  <c r="S1096" i="3"/>
  <c r="W1096" i="3"/>
  <c r="AA1096" i="3"/>
  <c r="AE1096" i="3"/>
  <c r="AI1096" i="3"/>
  <c r="AM1096" i="3"/>
  <c r="AQ1096" i="3"/>
  <c r="AU1096" i="3"/>
  <c r="AY1096" i="3"/>
  <c r="BC1096" i="3"/>
  <c r="BG1096" i="3"/>
  <c r="P1096" i="3"/>
  <c r="T1096" i="3"/>
  <c r="X1096" i="3"/>
  <c r="AB1096" i="3"/>
  <c r="AF1096" i="3"/>
  <c r="AJ1096" i="3"/>
  <c r="AN1096" i="3"/>
  <c r="AR1096" i="3"/>
  <c r="AV1096" i="3"/>
  <c r="AZ1096" i="3"/>
  <c r="BD1096" i="3"/>
  <c r="BH1096" i="3"/>
  <c r="O1094" i="3"/>
  <c r="AE1094" i="3"/>
  <c r="AU1094" i="3"/>
  <c r="AV1094" i="3"/>
  <c r="BH1092" i="3"/>
  <c r="BC1092" i="3"/>
  <c r="AX1092" i="3"/>
  <c r="AR1092" i="3"/>
  <c r="AM1092" i="3"/>
  <c r="AH1092" i="3"/>
  <c r="AB1092" i="3"/>
  <c r="W1092" i="3"/>
  <c r="AU1090" i="3"/>
  <c r="AE1090" i="3"/>
  <c r="AU1088" i="3"/>
  <c r="AE1088" i="3"/>
  <c r="AU1086" i="3"/>
  <c r="AE1086" i="3"/>
  <c r="AU1084" i="3"/>
  <c r="AE1084" i="3"/>
  <c r="AY1082" i="3"/>
  <c r="AZ1080" i="3"/>
  <c r="M1080" i="3"/>
  <c r="Q1080" i="3"/>
  <c r="U1080" i="3"/>
  <c r="Y1080" i="3"/>
  <c r="AC1080" i="3"/>
  <c r="AG1080" i="3"/>
  <c r="AK1080" i="3"/>
  <c r="AO1080" i="3"/>
  <c r="AS1080" i="3"/>
  <c r="AW1080" i="3"/>
  <c r="BA1080" i="3"/>
  <c r="BE1080" i="3"/>
  <c r="BI1080" i="3"/>
  <c r="N1080" i="3"/>
  <c r="R1080" i="3"/>
  <c r="V1080" i="3"/>
  <c r="Z1080" i="3"/>
  <c r="AD1080" i="3"/>
  <c r="AH1080" i="3"/>
  <c r="AL1080" i="3"/>
  <c r="AP1080" i="3"/>
  <c r="AT1080" i="3"/>
  <c r="AX1080" i="3"/>
  <c r="BB1080" i="3"/>
  <c r="BF1080" i="3"/>
  <c r="O1080" i="3"/>
  <c r="S1080" i="3"/>
  <c r="W1080" i="3"/>
  <c r="AA1080" i="3"/>
  <c r="AE1080" i="3"/>
  <c r="AI1080" i="3"/>
  <c r="AM1080" i="3"/>
  <c r="AQ1080" i="3"/>
  <c r="AU1080" i="3"/>
  <c r="AY1080" i="3"/>
  <c r="BC1080" i="3"/>
  <c r="BG1080" i="3"/>
  <c r="X1080" i="3"/>
  <c r="AN1080" i="3"/>
  <c r="BD1080" i="3"/>
  <c r="AB1080" i="3"/>
  <c r="AR1080" i="3"/>
  <c r="BH1080" i="3"/>
  <c r="P1080" i="3"/>
  <c r="AF1080" i="3"/>
  <c r="AV1080" i="3"/>
  <c r="Z1078" i="3"/>
  <c r="AP1078" i="3"/>
  <c r="BF1078" i="3"/>
  <c r="V1078" i="3"/>
  <c r="AL1078" i="3"/>
  <c r="M1092" i="3"/>
  <c r="Q1092" i="3"/>
  <c r="U1092" i="3"/>
  <c r="Y1092" i="3"/>
  <c r="AC1092" i="3"/>
  <c r="AG1092" i="3"/>
  <c r="AK1092" i="3"/>
  <c r="AO1092" i="3"/>
  <c r="AS1092" i="3"/>
  <c r="AW1092" i="3"/>
  <c r="BA1092" i="3"/>
  <c r="BE1092" i="3"/>
  <c r="BI1092" i="3"/>
  <c r="P1090" i="3"/>
  <c r="T1090" i="3"/>
  <c r="X1090" i="3"/>
  <c r="AB1090" i="3"/>
  <c r="AF1090" i="3"/>
  <c r="AJ1090" i="3"/>
  <c r="AN1090" i="3"/>
  <c r="AR1090" i="3"/>
  <c r="AV1090" i="3"/>
  <c r="AZ1090" i="3"/>
  <c r="BD1090" i="3"/>
  <c r="BH1090" i="3"/>
  <c r="M1090" i="3"/>
  <c r="Q1090" i="3"/>
  <c r="U1090" i="3"/>
  <c r="Y1090" i="3"/>
  <c r="AC1090" i="3"/>
  <c r="AG1090" i="3"/>
  <c r="AK1090" i="3"/>
  <c r="AO1090" i="3"/>
  <c r="AS1090" i="3"/>
  <c r="AW1090" i="3"/>
  <c r="BA1090" i="3"/>
  <c r="BE1090" i="3"/>
  <c r="BI1090" i="3"/>
  <c r="N1090" i="3"/>
  <c r="R1090" i="3"/>
  <c r="V1090" i="3"/>
  <c r="Z1090" i="3"/>
  <c r="AD1090" i="3"/>
  <c r="AH1090" i="3"/>
  <c r="AL1090" i="3"/>
  <c r="AP1090" i="3"/>
  <c r="AT1090" i="3"/>
  <c r="AX1090" i="3"/>
  <c r="BB1090" i="3"/>
  <c r="BF1090" i="3"/>
  <c r="P1088" i="3"/>
  <c r="T1088" i="3"/>
  <c r="X1088" i="3"/>
  <c r="AB1088" i="3"/>
  <c r="AF1088" i="3"/>
  <c r="AJ1088" i="3"/>
  <c r="AN1088" i="3"/>
  <c r="AR1088" i="3"/>
  <c r="AV1088" i="3"/>
  <c r="AZ1088" i="3"/>
  <c r="BD1088" i="3"/>
  <c r="BH1088" i="3"/>
  <c r="M1088" i="3"/>
  <c r="Q1088" i="3"/>
  <c r="U1088" i="3"/>
  <c r="Y1088" i="3"/>
  <c r="AC1088" i="3"/>
  <c r="AG1088" i="3"/>
  <c r="AK1088" i="3"/>
  <c r="AO1088" i="3"/>
  <c r="AS1088" i="3"/>
  <c r="AW1088" i="3"/>
  <c r="BA1088" i="3"/>
  <c r="BE1088" i="3"/>
  <c r="BI1088" i="3"/>
  <c r="N1088" i="3"/>
  <c r="R1088" i="3"/>
  <c r="V1088" i="3"/>
  <c r="Z1088" i="3"/>
  <c r="AD1088" i="3"/>
  <c r="AH1088" i="3"/>
  <c r="AL1088" i="3"/>
  <c r="AP1088" i="3"/>
  <c r="AT1088" i="3"/>
  <c r="AX1088" i="3"/>
  <c r="BB1088" i="3"/>
  <c r="BF1088" i="3"/>
  <c r="P1086" i="3"/>
  <c r="T1086" i="3"/>
  <c r="X1086" i="3"/>
  <c r="AB1086" i="3"/>
  <c r="AF1086" i="3"/>
  <c r="AJ1086" i="3"/>
  <c r="AN1086" i="3"/>
  <c r="AR1086" i="3"/>
  <c r="AV1086" i="3"/>
  <c r="AZ1086" i="3"/>
  <c r="BD1086" i="3"/>
  <c r="BH1086" i="3"/>
  <c r="M1086" i="3"/>
  <c r="Q1086" i="3"/>
  <c r="U1086" i="3"/>
  <c r="Y1086" i="3"/>
  <c r="AC1086" i="3"/>
  <c r="AG1086" i="3"/>
  <c r="AK1086" i="3"/>
  <c r="AO1086" i="3"/>
  <c r="AS1086" i="3"/>
  <c r="AW1086" i="3"/>
  <c r="BA1086" i="3"/>
  <c r="BE1086" i="3"/>
  <c r="BI1086" i="3"/>
  <c r="N1086" i="3"/>
  <c r="R1086" i="3"/>
  <c r="V1086" i="3"/>
  <c r="Z1086" i="3"/>
  <c r="AD1086" i="3"/>
  <c r="AH1086" i="3"/>
  <c r="AL1086" i="3"/>
  <c r="AP1086" i="3"/>
  <c r="AT1086" i="3"/>
  <c r="AX1086" i="3"/>
  <c r="BB1086" i="3"/>
  <c r="BF1086" i="3"/>
  <c r="P1083" i="3"/>
  <c r="T1083" i="3"/>
  <c r="AB1083" i="3"/>
  <c r="AF1083" i="3"/>
  <c r="AJ1083" i="3"/>
  <c r="AR1083" i="3"/>
  <c r="AV1083" i="3"/>
  <c r="AZ1083" i="3"/>
  <c r="O1083" i="3"/>
  <c r="U1083" i="3"/>
  <c r="Z1083" i="3"/>
  <c r="AK1083" i="3"/>
  <c r="AP1083" i="3"/>
  <c r="AU1083" i="3"/>
  <c r="BF1083" i="3"/>
  <c r="Q1083" i="3"/>
  <c r="V1083" i="3"/>
  <c r="AG1083" i="3"/>
  <c r="AL1083" i="3"/>
  <c r="AQ1083" i="3"/>
  <c r="BB1083" i="3"/>
  <c r="BG1083" i="3"/>
  <c r="M1083" i="3"/>
  <c r="W1083" i="3"/>
  <c r="AC1083" i="3"/>
  <c r="AH1083" i="3"/>
  <c r="AS1083" i="3"/>
  <c r="AX1083" i="3"/>
  <c r="BC1083" i="3"/>
  <c r="AA1076" i="3"/>
  <c r="AB1076" i="3"/>
  <c r="AP1076" i="3"/>
  <c r="BF1092" i="3"/>
  <c r="AZ1092" i="3"/>
  <c r="AU1092" i="3"/>
  <c r="AP1092" i="3"/>
  <c r="AJ1092" i="3"/>
  <c r="AE1092" i="3"/>
  <c r="Z1092" i="3"/>
  <c r="T1092" i="3"/>
  <c r="O1092" i="3"/>
  <c r="BC1090" i="3"/>
  <c r="AM1090" i="3"/>
  <c r="W1090" i="3"/>
  <c r="BC1088" i="3"/>
  <c r="AM1088" i="3"/>
  <c r="W1088" i="3"/>
  <c r="BC1086" i="3"/>
  <c r="AM1086" i="3"/>
  <c r="W1086" i="3"/>
  <c r="P1084" i="3"/>
  <c r="T1084" i="3"/>
  <c r="X1084" i="3"/>
  <c r="AB1084" i="3"/>
  <c r="AF1084" i="3"/>
  <c r="AJ1084" i="3"/>
  <c r="AN1084" i="3"/>
  <c r="AR1084" i="3"/>
  <c r="AV1084" i="3"/>
  <c r="AZ1084" i="3"/>
  <c r="BD1084" i="3"/>
  <c r="BH1084" i="3"/>
  <c r="M1084" i="3"/>
  <c r="Q1084" i="3"/>
  <c r="U1084" i="3"/>
  <c r="Y1084" i="3"/>
  <c r="AC1084" i="3"/>
  <c r="AG1084" i="3"/>
  <c r="AK1084" i="3"/>
  <c r="AO1084" i="3"/>
  <c r="AS1084" i="3"/>
  <c r="AW1084" i="3"/>
  <c r="BA1084" i="3"/>
  <c r="BE1084" i="3"/>
  <c r="BI1084" i="3"/>
  <c r="N1084" i="3"/>
  <c r="R1084" i="3"/>
  <c r="V1084" i="3"/>
  <c r="Z1084" i="3"/>
  <c r="AD1084" i="3"/>
  <c r="AH1084" i="3"/>
  <c r="AL1084" i="3"/>
  <c r="AP1084" i="3"/>
  <c r="AT1084" i="3"/>
  <c r="AX1084" i="3"/>
  <c r="BB1084" i="3"/>
  <c r="BF1084" i="3"/>
  <c r="BI1083" i="3"/>
  <c r="AO1083" i="3"/>
  <c r="S1083" i="3"/>
  <c r="O1082" i="3"/>
  <c r="T1082" i="3"/>
  <c r="Y1082" i="3"/>
  <c r="AE1082" i="3"/>
  <c r="AJ1082" i="3"/>
  <c r="AO1082" i="3"/>
  <c r="AU1082" i="3"/>
  <c r="AZ1082" i="3"/>
  <c r="BE1082" i="3"/>
  <c r="P1082" i="3"/>
  <c r="U1082" i="3"/>
  <c r="AA1082" i="3"/>
  <c r="AF1082" i="3"/>
  <c r="AK1082" i="3"/>
  <c r="AQ1082" i="3"/>
  <c r="AV1082" i="3"/>
  <c r="BA1082" i="3"/>
  <c r="BG1082" i="3"/>
  <c r="Q1082" i="3"/>
  <c r="W1082" i="3"/>
  <c r="AB1082" i="3"/>
  <c r="AG1082" i="3"/>
  <c r="AM1082" i="3"/>
  <c r="AR1082" i="3"/>
  <c r="AW1082" i="3"/>
  <c r="BC1082" i="3"/>
  <c r="BH1082" i="3"/>
  <c r="N1081" i="3"/>
  <c r="BB1078" i="3"/>
  <c r="AX1081" i="3"/>
  <c r="AH1081" i="3"/>
  <c r="R1081" i="3"/>
  <c r="N1082" i="3"/>
  <c r="R1082" i="3"/>
  <c r="V1082" i="3"/>
  <c r="Z1082" i="3"/>
  <c r="AD1082" i="3"/>
  <c r="AH1082" i="3"/>
  <c r="AL1082" i="3"/>
  <c r="AP1082" i="3"/>
  <c r="AT1082" i="3"/>
  <c r="AX1082" i="3"/>
  <c r="BB1082" i="3"/>
  <c r="BF1082" i="3"/>
  <c r="AT1081" i="3"/>
  <c r="AD1081" i="3"/>
  <c r="O1081" i="3"/>
  <c r="S1081" i="3"/>
  <c r="W1081" i="3"/>
  <c r="AA1081" i="3"/>
  <c r="AE1081" i="3"/>
  <c r="AI1081" i="3"/>
  <c r="AM1081" i="3"/>
  <c r="AQ1081" i="3"/>
  <c r="AU1081" i="3"/>
  <c r="AY1081" i="3"/>
  <c r="BC1081" i="3"/>
  <c r="BG1081" i="3"/>
  <c r="P1081" i="3"/>
  <c r="T1081" i="3"/>
  <c r="X1081" i="3"/>
  <c r="AB1081" i="3"/>
  <c r="AF1081" i="3"/>
  <c r="AJ1081" i="3"/>
  <c r="AN1081" i="3"/>
  <c r="AR1081" i="3"/>
  <c r="AV1081" i="3"/>
  <c r="AZ1081" i="3"/>
  <c r="BD1081" i="3"/>
  <c r="BH1081" i="3"/>
  <c r="M1081" i="3"/>
  <c r="Q1081" i="3"/>
  <c r="U1081" i="3"/>
  <c r="Y1081" i="3"/>
  <c r="AC1081" i="3"/>
  <c r="AG1081" i="3"/>
  <c r="AK1081" i="3"/>
  <c r="AO1081" i="3"/>
  <c r="AS1081" i="3"/>
  <c r="AW1081" i="3"/>
  <c r="BA1081" i="3"/>
  <c r="BE1081" i="3"/>
  <c r="BI1081" i="3"/>
  <c r="N1078" i="3"/>
  <c r="M1079" i="3"/>
  <c r="O1079" i="3"/>
  <c r="S1079" i="3"/>
  <c r="W1079" i="3"/>
  <c r="AA1079" i="3"/>
  <c r="AX1078" i="3"/>
  <c r="AH1078" i="3"/>
  <c r="R1078" i="3"/>
  <c r="L1076" i="3"/>
  <c r="O1076" i="3" s="1"/>
  <c r="BH1079" i="3"/>
  <c r="BD1079" i="3"/>
  <c r="AZ1079" i="3"/>
  <c r="AV1079" i="3"/>
  <c r="AR1079" i="3"/>
  <c r="AN1079" i="3"/>
  <c r="AJ1079" i="3"/>
  <c r="AF1079" i="3"/>
  <c r="AB1079" i="3"/>
  <c r="V1079" i="3"/>
  <c r="Q1079" i="3"/>
  <c r="AT1078" i="3"/>
  <c r="AD1078" i="3"/>
  <c r="Q1077" i="3"/>
  <c r="AG1077" i="3"/>
  <c r="AW1077" i="3"/>
  <c r="N1077" i="3"/>
  <c r="AD1077" i="3"/>
  <c r="AT1077" i="3"/>
  <c r="O1077" i="3"/>
  <c r="AE1077" i="3"/>
  <c r="AU1077" i="3"/>
  <c r="AV1075" i="3"/>
  <c r="AF1075" i="3"/>
  <c r="L1074" i="3"/>
  <c r="O1074" i="3" s="1"/>
  <c r="O1078" i="3"/>
  <c r="S1078" i="3"/>
  <c r="W1078" i="3"/>
  <c r="AA1078" i="3"/>
  <c r="AE1078" i="3"/>
  <c r="AI1078" i="3"/>
  <c r="AM1078" i="3"/>
  <c r="AQ1078" i="3"/>
  <c r="AU1078" i="3"/>
  <c r="AY1078" i="3"/>
  <c r="BC1078" i="3"/>
  <c r="BG1078" i="3"/>
  <c r="P1078" i="3"/>
  <c r="T1078" i="3"/>
  <c r="X1078" i="3"/>
  <c r="AB1078" i="3"/>
  <c r="AF1078" i="3"/>
  <c r="AJ1078" i="3"/>
  <c r="AN1078" i="3"/>
  <c r="AR1078" i="3"/>
  <c r="AV1078" i="3"/>
  <c r="AZ1078" i="3"/>
  <c r="BD1078" i="3"/>
  <c r="BH1078" i="3"/>
  <c r="M1078" i="3"/>
  <c r="Q1078" i="3"/>
  <c r="U1078" i="3"/>
  <c r="Y1078" i="3"/>
  <c r="AC1078" i="3"/>
  <c r="AG1078" i="3"/>
  <c r="AK1078" i="3"/>
  <c r="AO1078" i="3"/>
  <c r="AS1078" i="3"/>
  <c r="AW1078" i="3"/>
  <c r="BA1078" i="3"/>
  <c r="BE1078" i="3"/>
  <c r="BI1078" i="3"/>
  <c r="M1075" i="3"/>
  <c r="Q1075" i="3"/>
  <c r="U1075" i="3"/>
  <c r="Y1075" i="3"/>
  <c r="AC1075" i="3"/>
  <c r="AG1075" i="3"/>
  <c r="AK1075" i="3"/>
  <c r="AO1075" i="3"/>
  <c r="AS1075" i="3"/>
  <c r="AW1075" i="3"/>
  <c r="BA1075" i="3"/>
  <c r="BE1075" i="3"/>
  <c r="BI1075" i="3"/>
  <c r="N1075" i="3"/>
  <c r="R1075" i="3"/>
  <c r="V1075" i="3"/>
  <c r="Z1075" i="3"/>
  <c r="AD1075" i="3"/>
  <c r="AH1075" i="3"/>
  <c r="AL1075" i="3"/>
  <c r="AP1075" i="3"/>
  <c r="AT1075" i="3"/>
  <c r="AX1075" i="3"/>
  <c r="BB1075" i="3"/>
  <c r="BF1075" i="3"/>
  <c r="O1075" i="3"/>
  <c r="S1075" i="3"/>
  <c r="W1075" i="3"/>
  <c r="AA1075" i="3"/>
  <c r="AE1075" i="3"/>
  <c r="AI1075" i="3"/>
  <c r="AM1075" i="3"/>
  <c r="AQ1075" i="3"/>
  <c r="AU1075" i="3"/>
  <c r="AY1075" i="3"/>
  <c r="BC1075" i="3"/>
  <c r="BG1075" i="3"/>
  <c r="AK1171" i="3" l="1"/>
  <c r="AX1171" i="3"/>
  <c r="M1104" i="3"/>
  <c r="Y1104" i="3"/>
  <c r="BJ1104" i="3" s="1"/>
  <c r="AG1104" i="3"/>
  <c r="AK1104" i="3"/>
  <c r="BA1104" i="3"/>
  <c r="AW1104" i="3"/>
  <c r="AO1104" i="3"/>
  <c r="Q1104" i="3"/>
  <c r="U1104" i="3"/>
  <c r="BI1104" i="3"/>
  <c r="AA1127" i="3"/>
  <c r="BH1127" i="3"/>
  <c r="AU1127" i="3"/>
  <c r="Y1127" i="3"/>
  <c r="X1127" i="3"/>
  <c r="AO1127" i="3"/>
  <c r="AQ1077" i="3"/>
  <c r="BF1077" i="3"/>
  <c r="AP1077" i="3"/>
  <c r="Z1077" i="3"/>
  <c r="BI1077" i="3"/>
  <c r="AS1077" i="3"/>
  <c r="AC1077" i="3"/>
  <c r="AY1103" i="3"/>
  <c r="AV1104" i="3"/>
  <c r="AF1104" i="3"/>
  <c r="P1104" i="3"/>
  <c r="AU1104" i="3"/>
  <c r="AE1104" i="3"/>
  <c r="O1104" i="3"/>
  <c r="BN1104" i="3" s="1"/>
  <c r="AT1104" i="3"/>
  <c r="AD1104" i="3"/>
  <c r="N1104" i="3"/>
  <c r="AG1087" i="3"/>
  <c r="AC1087" i="3"/>
  <c r="Y1087" i="3"/>
  <c r="AV1087" i="3"/>
  <c r="AF1087" i="3"/>
  <c r="P1087" i="3"/>
  <c r="AU1087" i="3"/>
  <c r="AE1087" i="3"/>
  <c r="O1087" i="3"/>
  <c r="BN1087" i="3" s="1"/>
  <c r="AT1087" i="3"/>
  <c r="AD1087" i="3"/>
  <c r="N1087" i="3"/>
  <c r="BF1103" i="3"/>
  <c r="AP1103" i="3"/>
  <c r="Z1103" i="3"/>
  <c r="BI1103" i="3"/>
  <c r="AS1103" i="3"/>
  <c r="BL1103" i="3" s="1"/>
  <c r="AC1103" i="3"/>
  <c r="M1103" i="3"/>
  <c r="AV1103" i="3"/>
  <c r="AF1103" i="3"/>
  <c r="AK1091" i="3"/>
  <c r="Q1091" i="3"/>
  <c r="M1091" i="3"/>
  <c r="BH1091" i="3"/>
  <c r="AR1091" i="3"/>
  <c r="AB1091" i="3"/>
  <c r="BG1091" i="3"/>
  <c r="AQ1091" i="3"/>
  <c r="AA1091" i="3"/>
  <c r="BF1091" i="3"/>
  <c r="AP1091" i="3"/>
  <c r="Z1091" i="3"/>
  <c r="AS1104" i="3"/>
  <c r="AN1113" i="3"/>
  <c r="W1113" i="3"/>
  <c r="BF1113" i="3"/>
  <c r="Z1113" i="3"/>
  <c r="AS1113" i="3"/>
  <c r="AM1124" i="3"/>
  <c r="V1124" i="3"/>
  <c r="AJ1117" i="3"/>
  <c r="BA1117" i="3"/>
  <c r="AR1124" i="3"/>
  <c r="P1124" i="3"/>
  <c r="BN1124" i="3" s="1"/>
  <c r="W1141" i="3"/>
  <c r="V1141" i="3"/>
  <c r="X1166" i="3"/>
  <c r="V1166" i="3"/>
  <c r="X1171" i="3"/>
  <c r="V1144" i="3"/>
  <c r="AL1144" i="3"/>
  <c r="BB1144" i="3"/>
  <c r="W1144" i="3"/>
  <c r="AM1144" i="3"/>
  <c r="BC1144" i="3"/>
  <c r="X1144" i="3"/>
  <c r="BJ1144" i="3" s="1"/>
  <c r="AN1144" i="3"/>
  <c r="BD1144" i="3"/>
  <c r="Q1144" i="3"/>
  <c r="Z1144" i="3"/>
  <c r="AP1144" i="3"/>
  <c r="BF1144" i="3"/>
  <c r="AA1144" i="3"/>
  <c r="AQ1144" i="3"/>
  <c r="BG1144" i="3"/>
  <c r="AB1144" i="3"/>
  <c r="AR1144" i="3"/>
  <c r="BH1144" i="3"/>
  <c r="BE1144" i="3"/>
  <c r="N1144" i="3"/>
  <c r="AD1144" i="3"/>
  <c r="AT1144" i="3"/>
  <c r="O1144" i="3"/>
  <c r="AE1144" i="3"/>
  <c r="AU1144" i="3"/>
  <c r="P1144" i="3"/>
  <c r="AF1144" i="3"/>
  <c r="AV1144" i="3"/>
  <c r="AW1144" i="3"/>
  <c r="AD1153" i="3"/>
  <c r="BH1153" i="3"/>
  <c r="AI1153" i="3"/>
  <c r="T1153" i="3"/>
  <c r="BF1153" i="3"/>
  <c r="AN1153" i="3"/>
  <c r="BE1153" i="3"/>
  <c r="X1153" i="3"/>
  <c r="O1153" i="3"/>
  <c r="AS1153" i="3"/>
  <c r="T1169" i="3"/>
  <c r="AZ1169" i="3"/>
  <c r="AG1169" i="3"/>
  <c r="BJ1169" i="3" s="1"/>
  <c r="N1169" i="3"/>
  <c r="AT1169" i="3"/>
  <c r="BC1169" i="3"/>
  <c r="AB1169" i="3"/>
  <c r="BH1169" i="3"/>
  <c r="AO1169" i="3"/>
  <c r="V1169" i="3"/>
  <c r="BB1169" i="3"/>
  <c r="AM1169" i="3"/>
  <c r="AJ1169" i="3"/>
  <c r="Q1169" i="3"/>
  <c r="AW1169" i="3"/>
  <c r="AD1169" i="3"/>
  <c r="W1169" i="3"/>
  <c r="BE1169" i="3"/>
  <c r="AQ1169" i="3"/>
  <c r="AL1169" i="3"/>
  <c r="AR1169" i="3"/>
  <c r="S1113" i="3"/>
  <c r="AQ1113" i="3"/>
  <c r="AA1113" i="3"/>
  <c r="AI1113" i="3"/>
  <c r="Q1113" i="3"/>
  <c r="AG1113" i="3"/>
  <c r="AW1113" i="3"/>
  <c r="N1113" i="3"/>
  <c r="AD1113" i="3"/>
  <c r="AT1113" i="3"/>
  <c r="T1113" i="3"/>
  <c r="AZ1113" i="3"/>
  <c r="AE1113" i="3"/>
  <c r="P1113" i="3"/>
  <c r="BK1113" i="3" s="1"/>
  <c r="AV1113" i="3"/>
  <c r="U1113" i="3"/>
  <c r="AK1113" i="3"/>
  <c r="BA1113" i="3"/>
  <c r="R1113" i="3"/>
  <c r="AH1113" i="3"/>
  <c r="AX1113" i="3"/>
  <c r="AB1113" i="3"/>
  <c r="BM1113" i="3" s="1"/>
  <c r="BH1113" i="3"/>
  <c r="AM1113" i="3"/>
  <c r="X1113" i="3"/>
  <c r="BD1113" i="3"/>
  <c r="AY1113" i="3"/>
  <c r="BG1141" i="3"/>
  <c r="P1141" i="3"/>
  <c r="AF1141" i="3"/>
  <c r="AV1141" i="3"/>
  <c r="M1141" i="3"/>
  <c r="AC1141" i="3"/>
  <c r="AS1141" i="3"/>
  <c r="BI1141" i="3"/>
  <c r="Z1141" i="3"/>
  <c r="AP1141" i="3"/>
  <c r="BF1141" i="3"/>
  <c r="S1141" i="3"/>
  <c r="AM1141" i="3"/>
  <c r="AA1141" i="3"/>
  <c r="T1141" i="3"/>
  <c r="BJ1141" i="3" s="1"/>
  <c r="AJ1141" i="3"/>
  <c r="AZ1141" i="3"/>
  <c r="Q1141" i="3"/>
  <c r="AG1141" i="3"/>
  <c r="AW1141" i="3"/>
  <c r="N1141" i="3"/>
  <c r="AD1141" i="3"/>
  <c r="AT1141" i="3"/>
  <c r="O1141" i="3"/>
  <c r="AI1141" i="3"/>
  <c r="BC1141" i="3"/>
  <c r="X1141" i="3"/>
  <c r="AN1141" i="3"/>
  <c r="BD1141" i="3"/>
  <c r="U1141" i="3"/>
  <c r="AK1141" i="3"/>
  <c r="BL1141" i="3" s="1"/>
  <c r="BA1141" i="3"/>
  <c r="R1141" i="3"/>
  <c r="AH1141" i="3"/>
  <c r="AX1141" i="3"/>
  <c r="AE1141" i="3"/>
  <c r="AY1141" i="3"/>
  <c r="AM1103" i="3"/>
  <c r="BC1103" i="3"/>
  <c r="AA1103" i="3"/>
  <c r="O1103" i="3"/>
  <c r="W1103" i="3"/>
  <c r="BG1103" i="3"/>
  <c r="AA1155" i="3"/>
  <c r="AM1155" i="3"/>
  <c r="W1155" i="3"/>
  <c r="X1155" i="3"/>
  <c r="BJ1155" i="3" s="1"/>
  <c r="AN1155" i="3"/>
  <c r="BD1155" i="3"/>
  <c r="U1155" i="3"/>
  <c r="AK1155" i="3"/>
  <c r="BA1155" i="3"/>
  <c r="R1155" i="3"/>
  <c r="AH1155" i="3"/>
  <c r="AX1155" i="3"/>
  <c r="BG1155" i="3"/>
  <c r="AU1155" i="3"/>
  <c r="AB1155" i="3"/>
  <c r="AR1155" i="3"/>
  <c r="BH1155" i="3"/>
  <c r="Y1155" i="3"/>
  <c r="AO1155" i="3"/>
  <c r="BE1155" i="3"/>
  <c r="V1155" i="3"/>
  <c r="AL1155" i="3"/>
  <c r="BB1155" i="3"/>
  <c r="AE1155" i="3"/>
  <c r="P1155" i="3"/>
  <c r="AF1155" i="3"/>
  <c r="AV1155" i="3"/>
  <c r="M1155" i="3"/>
  <c r="BK1155" i="3" s="1"/>
  <c r="AC1155" i="3"/>
  <c r="AS1155" i="3"/>
  <c r="BI1155" i="3"/>
  <c r="Z1155" i="3"/>
  <c r="AP1155" i="3"/>
  <c r="BF1155" i="3"/>
  <c r="BC1155" i="3"/>
  <c r="AJ1155" i="3"/>
  <c r="AW1155" i="3"/>
  <c r="AZ1155" i="3"/>
  <c r="N1155" i="3"/>
  <c r="AY1155" i="3"/>
  <c r="O1155" i="3"/>
  <c r="Q1155" i="3"/>
  <c r="AD1155" i="3"/>
  <c r="AI1155" i="3"/>
  <c r="BL1155" i="3" s="1"/>
  <c r="S1163" i="3"/>
  <c r="BG1163" i="3"/>
  <c r="X1163" i="3"/>
  <c r="AN1163" i="3"/>
  <c r="BD1163" i="3"/>
  <c r="U1163" i="3"/>
  <c r="AK1163" i="3"/>
  <c r="BA1163" i="3"/>
  <c r="R1163" i="3"/>
  <c r="AH1163" i="3"/>
  <c r="AX1163" i="3"/>
  <c r="BC1163" i="3"/>
  <c r="AU1163" i="3"/>
  <c r="AQ1163" i="3"/>
  <c r="AB1163" i="3"/>
  <c r="AR1163" i="3"/>
  <c r="BH1163" i="3"/>
  <c r="Y1163" i="3"/>
  <c r="AO1163" i="3"/>
  <c r="BE1163" i="3"/>
  <c r="V1163" i="3"/>
  <c r="AL1163" i="3"/>
  <c r="BB1163" i="3"/>
  <c r="AM1163" i="3"/>
  <c r="O1163" i="3"/>
  <c r="AE1163" i="3"/>
  <c r="AY1163" i="3"/>
  <c r="AI1163" i="3"/>
  <c r="BL1163" i="3" s="1"/>
  <c r="P1163" i="3"/>
  <c r="AF1163" i="3"/>
  <c r="AV1163" i="3"/>
  <c r="M1163" i="3"/>
  <c r="BN1163" i="3" s="1"/>
  <c r="AC1163" i="3"/>
  <c r="AS1163" i="3"/>
  <c r="BI1163" i="3"/>
  <c r="Z1163" i="3"/>
  <c r="AP1163" i="3"/>
  <c r="BF1163" i="3"/>
  <c r="W1163" i="3"/>
  <c r="T1163" i="3"/>
  <c r="BJ1163" i="3" s="1"/>
  <c r="AG1163" i="3"/>
  <c r="AT1163" i="3"/>
  <c r="AJ1163" i="3"/>
  <c r="AW1163" i="3"/>
  <c r="AZ1163" i="3"/>
  <c r="N1163" i="3"/>
  <c r="AV1077" i="3"/>
  <c r="T1077" i="3"/>
  <c r="BM1077" i="3" s="1"/>
  <c r="AN1077" i="3"/>
  <c r="AB1077" i="3"/>
  <c r="AJ1077" i="3"/>
  <c r="BD1077" i="3"/>
  <c r="AR1077" i="3"/>
  <c r="BH1077" i="3"/>
  <c r="AZ1077" i="3"/>
  <c r="P1077" i="3"/>
  <c r="BK1077" i="3" s="1"/>
  <c r="M1077" i="3"/>
  <c r="X1077" i="3"/>
  <c r="AM1117" i="3"/>
  <c r="AB1117" i="3"/>
  <c r="BL1117" i="3" s="1"/>
  <c r="Y1117" i="3"/>
  <c r="AO1117" i="3"/>
  <c r="BE1117" i="3"/>
  <c r="X1117" i="3"/>
  <c r="AT1117" i="3"/>
  <c r="T1117" i="3"/>
  <c r="AP1117" i="3"/>
  <c r="P1117" i="3"/>
  <c r="BK1117" i="3" s="1"/>
  <c r="AL1117" i="3"/>
  <c r="BG1117" i="3"/>
  <c r="BH1117" i="3"/>
  <c r="AX1117" i="3"/>
  <c r="BC1117" i="3"/>
  <c r="M1117" i="3"/>
  <c r="AC1117" i="3"/>
  <c r="AS1117" i="3"/>
  <c r="BI1117" i="3"/>
  <c r="AD1117" i="3"/>
  <c r="AY1117" i="3"/>
  <c r="Z1117" i="3"/>
  <c r="AU1117" i="3"/>
  <c r="V1117" i="3"/>
  <c r="AQ1117" i="3"/>
  <c r="W1117" i="3"/>
  <c r="Q1117" i="3"/>
  <c r="AG1117" i="3"/>
  <c r="AW1117" i="3"/>
  <c r="N1117" i="3"/>
  <c r="BJ1117" i="3" s="1"/>
  <c r="AI1117" i="3"/>
  <c r="BD1117" i="3"/>
  <c r="AE1117" i="3"/>
  <c r="AZ1117" i="3"/>
  <c r="AA1117" i="3"/>
  <c r="AV1117" i="3"/>
  <c r="AA1077" i="3"/>
  <c r="BC1077" i="3"/>
  <c r="AM1077" i="3"/>
  <c r="W1077" i="3"/>
  <c r="BB1077" i="3"/>
  <c r="AL1077" i="3"/>
  <c r="V1077" i="3"/>
  <c r="BE1077" i="3"/>
  <c r="AO1077" i="3"/>
  <c r="Y1077" i="3"/>
  <c r="AO1076" i="3"/>
  <c r="BH1104" i="3"/>
  <c r="AR1104" i="3"/>
  <c r="AB1104" i="3"/>
  <c r="BG1104" i="3"/>
  <c r="AQ1104" i="3"/>
  <c r="AA1104" i="3"/>
  <c r="BF1104" i="3"/>
  <c r="AP1104" i="3"/>
  <c r="Z1104" i="3"/>
  <c r="AK1087" i="3"/>
  <c r="Q1087" i="3"/>
  <c r="M1087" i="3"/>
  <c r="BH1087" i="3"/>
  <c r="AR1087" i="3"/>
  <c r="AB1087" i="3"/>
  <c r="BG1087" i="3"/>
  <c r="AQ1087" i="3"/>
  <c r="AA1087" i="3"/>
  <c r="BF1087" i="3"/>
  <c r="AP1087" i="3"/>
  <c r="Z1087" i="3"/>
  <c r="BB1103" i="3"/>
  <c r="AL1103" i="3"/>
  <c r="BK1103" i="3" s="1"/>
  <c r="V1103" i="3"/>
  <c r="BE1103" i="3"/>
  <c r="AO1103" i="3"/>
  <c r="Y1103" i="3"/>
  <c r="BM1103" i="3" s="1"/>
  <c r="BH1103" i="3"/>
  <c r="AR1103" i="3"/>
  <c r="AB1103" i="3"/>
  <c r="U1091" i="3"/>
  <c r="BM1091" i="3" s="1"/>
  <c r="BI1091" i="3"/>
  <c r="BE1091" i="3"/>
  <c r="BD1091" i="3"/>
  <c r="AN1091" i="3"/>
  <c r="X1091" i="3"/>
  <c r="BC1091" i="3"/>
  <c r="AM1091" i="3"/>
  <c r="W1091" i="3"/>
  <c r="BJ1091" i="3" s="1"/>
  <c r="BB1091" i="3"/>
  <c r="AL1091" i="3"/>
  <c r="V1091" i="3"/>
  <c r="AF1113" i="3"/>
  <c r="BJ1113" i="3" s="1"/>
  <c r="O1113" i="3"/>
  <c r="BB1113" i="3"/>
  <c r="V1113" i="3"/>
  <c r="AO1113" i="3"/>
  <c r="W1124" i="3"/>
  <c r="BE1124" i="3"/>
  <c r="BE1127" i="3"/>
  <c r="BB1117" i="3"/>
  <c r="O1117" i="3"/>
  <c r="AK1117" i="3"/>
  <c r="AZ1124" i="3"/>
  <c r="AU1141" i="3"/>
  <c r="BE1141" i="3"/>
  <c r="AR1141" i="3"/>
  <c r="S1155" i="3"/>
  <c r="AY1171" i="3"/>
  <c r="X1186" i="3"/>
  <c r="BA1186" i="3"/>
  <c r="AP1186" i="3"/>
  <c r="BG1113" i="3"/>
  <c r="S1177" i="3"/>
  <c r="Y1166" i="3"/>
  <c r="U1166" i="3"/>
  <c r="AS1166" i="3"/>
  <c r="BE1166" i="3"/>
  <c r="Z1166" i="3"/>
  <c r="AP1166" i="3"/>
  <c r="BF1166" i="3"/>
  <c r="AA1166" i="3"/>
  <c r="AK1166" i="3"/>
  <c r="BA1166" i="3"/>
  <c r="AC1166" i="3"/>
  <c r="AO1166" i="3"/>
  <c r="N1166" i="3"/>
  <c r="AD1166" i="3"/>
  <c r="AT1166" i="3"/>
  <c r="O1166" i="3"/>
  <c r="AE1166" i="3"/>
  <c r="Q1166" i="3"/>
  <c r="M1166" i="3"/>
  <c r="BN1166" i="3" s="1"/>
  <c r="AH1166" i="3"/>
  <c r="S1166" i="3"/>
  <c r="AQ1166" i="3"/>
  <c r="BG1166" i="3"/>
  <c r="AB1166" i="3"/>
  <c r="AR1166" i="3"/>
  <c r="BH1166" i="3"/>
  <c r="AL1166" i="3"/>
  <c r="W1166" i="3"/>
  <c r="AU1166" i="3"/>
  <c r="P1166" i="3"/>
  <c r="AF1166" i="3"/>
  <c r="AV1166" i="3"/>
  <c r="AW1166" i="3"/>
  <c r="BI1166" i="3"/>
  <c r="R1166" i="3"/>
  <c r="AX1166" i="3"/>
  <c r="AI1166" i="3"/>
  <c r="AY1166" i="3"/>
  <c r="T1166" i="3"/>
  <c r="BJ1166" i="3" s="1"/>
  <c r="AJ1166" i="3"/>
  <c r="AZ1166" i="3"/>
  <c r="BG1077" i="3"/>
  <c r="AH1074" i="3"/>
  <c r="AY1077" i="3"/>
  <c r="AI1077" i="3"/>
  <c r="S1077" i="3"/>
  <c r="AX1077" i="3"/>
  <c r="AH1077" i="3"/>
  <c r="R1077" i="3"/>
  <c r="BA1077" i="3"/>
  <c r="AK1077" i="3"/>
  <c r="BL1077" i="3" s="1"/>
  <c r="U1077" i="3"/>
  <c r="BH1076" i="3"/>
  <c r="S1103" i="3"/>
  <c r="BD1104" i="3"/>
  <c r="AN1104" i="3"/>
  <c r="X1104" i="3"/>
  <c r="BC1104" i="3"/>
  <c r="AM1104" i="3"/>
  <c r="W1104" i="3"/>
  <c r="BB1104" i="3"/>
  <c r="AL1104" i="3"/>
  <c r="V1104" i="3"/>
  <c r="BM1104" i="3" s="1"/>
  <c r="U1087" i="3"/>
  <c r="BI1087" i="3"/>
  <c r="BE1087" i="3"/>
  <c r="BD1087" i="3"/>
  <c r="AN1087" i="3"/>
  <c r="X1087" i="3"/>
  <c r="BC1087" i="3"/>
  <c r="AM1087" i="3"/>
  <c r="W1087" i="3"/>
  <c r="BB1087" i="3"/>
  <c r="AL1087" i="3"/>
  <c r="V1087" i="3"/>
  <c r="BK1087" i="3" s="1"/>
  <c r="AX1103" i="3"/>
  <c r="AH1103" i="3"/>
  <c r="R1103" i="3"/>
  <c r="BA1103" i="3"/>
  <c r="AK1103" i="3"/>
  <c r="U1103" i="3"/>
  <c r="BD1103" i="3"/>
  <c r="AN1103" i="3"/>
  <c r="X1103" i="3"/>
  <c r="AW1091" i="3"/>
  <c r="AS1091" i="3"/>
  <c r="AO1091" i="3"/>
  <c r="AZ1091" i="3"/>
  <c r="AJ1091" i="3"/>
  <c r="T1091" i="3"/>
  <c r="AY1091" i="3"/>
  <c r="BK1091" i="3" s="1"/>
  <c r="AI1091" i="3"/>
  <c r="S1091" i="3"/>
  <c r="AX1091" i="3"/>
  <c r="AH1091" i="3"/>
  <c r="AQ1103" i="3"/>
  <c r="BC1113" i="3"/>
  <c r="AR1113" i="3"/>
  <c r="AP1113" i="3"/>
  <c r="BI1113" i="3"/>
  <c r="AC1113" i="3"/>
  <c r="BB1124" i="3"/>
  <c r="AR1127" i="3"/>
  <c r="AF1117" i="3"/>
  <c r="AN1117" i="3"/>
  <c r="U1117" i="3"/>
  <c r="BB1141" i="3"/>
  <c r="AO1141" i="3"/>
  <c r="AB1141" i="3"/>
  <c r="BD1166" i="3"/>
  <c r="AM1166" i="3"/>
  <c r="AT1155" i="3"/>
  <c r="S1110" i="3"/>
  <c r="AZ1110" i="3"/>
  <c r="AK1110" i="3"/>
  <c r="AI1110" i="3"/>
  <c r="AO1110" i="3"/>
  <c r="R1110" i="3"/>
  <c r="AY1110" i="3"/>
  <c r="AW1110" i="3"/>
  <c r="X1124" i="3"/>
  <c r="M1124" i="3"/>
  <c r="AC1124" i="3"/>
  <c r="AS1124" i="3"/>
  <c r="BI1124" i="3"/>
  <c r="Z1124" i="3"/>
  <c r="AP1124" i="3"/>
  <c r="BF1124" i="3"/>
  <c r="AA1124" i="3"/>
  <c r="AQ1124" i="3"/>
  <c r="BG1124" i="3"/>
  <c r="T1124" i="3"/>
  <c r="AN1124" i="3"/>
  <c r="Q1124" i="3"/>
  <c r="AG1124" i="3"/>
  <c r="BJ1124" i="3" s="1"/>
  <c r="AW1124" i="3"/>
  <c r="N1124" i="3"/>
  <c r="AD1124" i="3"/>
  <c r="AT1124" i="3"/>
  <c r="O1124" i="3"/>
  <c r="AE1124" i="3"/>
  <c r="AU1124" i="3"/>
  <c r="AJ1124" i="3"/>
  <c r="BD1124" i="3"/>
  <c r="BH1124" i="3"/>
  <c r="U1124" i="3"/>
  <c r="AK1124" i="3"/>
  <c r="BA1124" i="3"/>
  <c r="R1124" i="3"/>
  <c r="AH1124" i="3"/>
  <c r="AX1124" i="3"/>
  <c r="S1124" i="3"/>
  <c r="AI1124" i="3"/>
  <c r="AY1124" i="3"/>
  <c r="AE1103" i="3"/>
  <c r="N1178" i="3"/>
  <c r="AD1178" i="3"/>
  <c r="AT1178" i="3"/>
  <c r="P1178" i="3"/>
  <c r="BN1178" i="3" s="1"/>
  <c r="AF1178" i="3"/>
  <c r="AV1178" i="3"/>
  <c r="M1178" i="3"/>
  <c r="AS1178" i="3"/>
  <c r="O1178" i="3"/>
  <c r="AU1178" i="3"/>
  <c r="BE1178" i="3"/>
  <c r="R1178" i="3"/>
  <c r="AH1178" i="3"/>
  <c r="AX1178" i="3"/>
  <c r="T1178" i="3"/>
  <c r="AJ1178" i="3"/>
  <c r="AZ1178" i="3"/>
  <c r="U1178" i="3"/>
  <c r="BA1178" i="3"/>
  <c r="W1178" i="3"/>
  <c r="BC1178" i="3"/>
  <c r="Y1178" i="3"/>
  <c r="V1178" i="3"/>
  <c r="AL1178" i="3"/>
  <c r="BB1178" i="3"/>
  <c r="X1178" i="3"/>
  <c r="AN1178" i="3"/>
  <c r="BD1178" i="3"/>
  <c r="AC1178" i="3"/>
  <c r="BI1178" i="3"/>
  <c r="AE1178" i="3"/>
  <c r="Q1178" i="3"/>
  <c r="AW1178" i="3"/>
  <c r="Y1142" i="3"/>
  <c r="BA1142" i="3"/>
  <c r="AO1132" i="3"/>
  <c r="AM1132" i="3"/>
  <c r="BC1132" i="3"/>
  <c r="AO1168" i="3"/>
  <c r="Z1168" i="3"/>
  <c r="AP1168" i="3"/>
  <c r="BF1168" i="3"/>
  <c r="AA1168" i="3"/>
  <c r="AQ1168" i="3"/>
  <c r="BG1168" i="3"/>
  <c r="AB1168" i="3"/>
  <c r="AR1168" i="3"/>
  <c r="BH1168" i="3"/>
  <c r="N1168" i="3"/>
  <c r="AD1168" i="3"/>
  <c r="AT1168" i="3"/>
  <c r="O1168" i="3"/>
  <c r="AE1168" i="3"/>
  <c r="AU1168" i="3"/>
  <c r="P1168" i="3"/>
  <c r="AF1168" i="3"/>
  <c r="AV1168" i="3"/>
  <c r="BI1168" i="3"/>
  <c r="AD1132" i="3"/>
  <c r="AM1178" i="3"/>
  <c r="AR1178" i="3"/>
  <c r="Z1178" i="3"/>
  <c r="AG1079" i="3"/>
  <c r="BB1079" i="3"/>
  <c r="AC1079" i="3"/>
  <c r="AX1079" i="3"/>
  <c r="AI1079" i="3"/>
  <c r="AY1079" i="3"/>
  <c r="AL1079" i="3"/>
  <c r="BG1079" i="3"/>
  <c r="AH1079" i="3"/>
  <c r="BC1079" i="3"/>
  <c r="X1079" i="3"/>
  <c r="AO1079" i="3"/>
  <c r="T1079" i="3"/>
  <c r="AQ1079" i="3"/>
  <c r="BM1079" i="3" s="1"/>
  <c r="N1079" i="3"/>
  <c r="AM1079" i="3"/>
  <c r="BI1079" i="3"/>
  <c r="BE1079" i="3"/>
  <c r="P1079" i="3"/>
  <c r="AG1178" i="3"/>
  <c r="AB1178" i="3"/>
  <c r="T1122" i="3"/>
  <c r="AN1122" i="3"/>
  <c r="AJ1122" i="3"/>
  <c r="BD1122" i="3"/>
  <c r="AZ1122" i="3"/>
  <c r="AV1122" i="3"/>
  <c r="AF1122" i="3"/>
  <c r="AR1154" i="3"/>
  <c r="S1154" i="3"/>
  <c r="BF1154" i="3"/>
  <c r="BH1154" i="3"/>
  <c r="AO1154" i="3"/>
  <c r="AC1154" i="3"/>
  <c r="O1154" i="3"/>
  <c r="S1084" i="3"/>
  <c r="AQ1084" i="3"/>
  <c r="AD1143" i="3"/>
  <c r="AU1103" i="3"/>
  <c r="AA1163" i="3"/>
  <c r="AU1097" i="3"/>
  <c r="AC1158" i="3"/>
  <c r="AQ1141" i="3"/>
  <c r="AY1083" i="3"/>
  <c r="N1153" i="3"/>
  <c r="AG1166" i="3"/>
  <c r="AH1117" i="3"/>
  <c r="AM1105" i="3"/>
  <c r="AA1105" i="3"/>
  <c r="BG1105" i="3"/>
  <c r="BC1105" i="3"/>
  <c r="W1105" i="3"/>
  <c r="AI1105" i="3"/>
  <c r="S1105" i="3"/>
  <c r="BM1105" i="3" s="1"/>
  <c r="AY1105" i="3"/>
  <c r="AQ1105" i="3"/>
  <c r="Z1127" i="3"/>
  <c r="N1127" i="3"/>
  <c r="BN1127" i="3" s="1"/>
  <c r="BF1127" i="3"/>
  <c r="R1127" i="3"/>
  <c r="AH1127" i="3"/>
  <c r="AX1127" i="3"/>
  <c r="AT1127" i="3"/>
  <c r="AP1127" i="3"/>
  <c r="AD1127" i="3"/>
  <c r="S1127" i="3"/>
  <c r="BM1127" i="3" s="1"/>
  <c r="AI1127" i="3"/>
  <c r="AY1127" i="3"/>
  <c r="T1127" i="3"/>
  <c r="AJ1127" i="3"/>
  <c r="BL1127" i="3" s="1"/>
  <c r="U1085" i="3"/>
  <c r="BA1085" i="3"/>
  <c r="BA1089" i="3"/>
  <c r="U1089" i="3"/>
  <c r="BM1089" i="3" s="1"/>
  <c r="AW1101" i="3"/>
  <c r="W1101" i="3"/>
  <c r="Q1101" i="3"/>
  <c r="AR1101" i="3"/>
  <c r="AM1101" i="3"/>
  <c r="AB1101" i="3"/>
  <c r="AJ1130" i="3"/>
  <c r="BD1130" i="3"/>
  <c r="AZ1130" i="3"/>
  <c r="X1130" i="3"/>
  <c r="P1130" i="3"/>
  <c r="AN1130" i="3"/>
  <c r="AV1130" i="3"/>
  <c r="AB1130" i="3"/>
  <c r="BH1130" i="3"/>
  <c r="AR1130" i="3"/>
  <c r="S1099" i="3"/>
  <c r="Y1099" i="3"/>
  <c r="AW1099" i="3"/>
  <c r="AK1151" i="3"/>
  <c r="BI1151" i="3"/>
  <c r="U1151" i="3"/>
  <c r="M1151" i="3"/>
  <c r="AS1151" i="3"/>
  <c r="AC1151" i="3"/>
  <c r="AB1151" i="3"/>
  <c r="AR1151" i="3"/>
  <c r="BH1151" i="3"/>
  <c r="Z1151" i="3"/>
  <c r="AP1151" i="3"/>
  <c r="BF1151" i="3"/>
  <c r="AM1151" i="3"/>
  <c r="Y1151" i="3"/>
  <c r="BE1151" i="3"/>
  <c r="AQ1151" i="3"/>
  <c r="P1151" i="3"/>
  <c r="BN1151" i="3" s="1"/>
  <c r="AF1151" i="3"/>
  <c r="AV1151" i="3"/>
  <c r="N1151" i="3"/>
  <c r="AD1151" i="3"/>
  <c r="AT1151" i="3"/>
  <c r="O1151" i="3"/>
  <c r="AU1151" i="3"/>
  <c r="AG1151" i="3"/>
  <c r="S1151" i="3"/>
  <c r="AY1151" i="3"/>
  <c r="T1151" i="3"/>
  <c r="AJ1151" i="3"/>
  <c r="AZ1151" i="3"/>
  <c r="R1151" i="3"/>
  <c r="AH1151" i="3"/>
  <c r="AX1151" i="3"/>
  <c r="W1151" i="3"/>
  <c r="BC1151" i="3"/>
  <c r="AO1151" i="3"/>
  <c r="AA1151" i="3"/>
  <c r="BL1151" i="3" s="1"/>
  <c r="BG1151" i="3"/>
  <c r="AU1161" i="3"/>
  <c r="AQ1161" i="3"/>
  <c r="AB1161" i="3"/>
  <c r="BL1161" i="3" s="1"/>
  <c r="AR1161" i="3"/>
  <c r="BH1161" i="3"/>
  <c r="Y1161" i="3"/>
  <c r="AO1161" i="3"/>
  <c r="BE1161" i="3"/>
  <c r="V1161" i="3"/>
  <c r="AL1161" i="3"/>
  <c r="BB1161" i="3"/>
  <c r="AI1161" i="3"/>
  <c r="AE1161" i="3"/>
  <c r="AY1161" i="3"/>
  <c r="T1161" i="3"/>
  <c r="BJ1161" i="3" s="1"/>
  <c r="AJ1161" i="3"/>
  <c r="AZ1161" i="3"/>
  <c r="Q1161" i="3"/>
  <c r="AG1161" i="3"/>
  <c r="AW1161" i="3"/>
  <c r="N1161" i="3"/>
  <c r="AD1161" i="3"/>
  <c r="AT1161" i="3"/>
  <c r="O1161" i="3"/>
  <c r="AF1161" i="3"/>
  <c r="M1161" i="3"/>
  <c r="AS1161" i="3"/>
  <c r="Z1161" i="3"/>
  <c r="BF1161" i="3"/>
  <c r="S1161" i="3"/>
  <c r="BG1161" i="3"/>
  <c r="AN1161" i="3"/>
  <c r="U1161" i="3"/>
  <c r="BA1161" i="3"/>
  <c r="AH1161" i="3"/>
  <c r="BC1161" i="3"/>
  <c r="P1161" i="3"/>
  <c r="AV1161" i="3"/>
  <c r="AC1161" i="3"/>
  <c r="BK1161" i="3" s="1"/>
  <c r="BI1161" i="3"/>
  <c r="AP1161" i="3"/>
  <c r="AM1161" i="3"/>
  <c r="BG1165" i="3"/>
  <c r="X1165" i="3"/>
  <c r="AN1165" i="3"/>
  <c r="BD1165" i="3"/>
  <c r="U1165" i="3"/>
  <c r="AK1165" i="3"/>
  <c r="BA1165" i="3"/>
  <c r="R1165" i="3"/>
  <c r="AH1165" i="3"/>
  <c r="AX1165" i="3"/>
  <c r="AY1165" i="3"/>
  <c r="P1165" i="3"/>
  <c r="AF1165" i="3"/>
  <c r="AV1165" i="3"/>
  <c r="M1165" i="3"/>
  <c r="AC1165" i="3"/>
  <c r="AS1165" i="3"/>
  <c r="BI1165" i="3"/>
  <c r="Z1165" i="3"/>
  <c r="AP1165" i="3"/>
  <c r="BF1165" i="3"/>
  <c r="T1165" i="3"/>
  <c r="AZ1165" i="3"/>
  <c r="AG1165" i="3"/>
  <c r="N1165" i="3"/>
  <c r="BJ1165" i="3" s="1"/>
  <c r="AT1165" i="3"/>
  <c r="BC1165" i="3"/>
  <c r="AB1165" i="3"/>
  <c r="BH1165" i="3"/>
  <c r="AO1165" i="3"/>
  <c r="V1165" i="3"/>
  <c r="BB1165" i="3"/>
  <c r="AM1165" i="3"/>
  <c r="AJ1165" i="3"/>
  <c r="Q1165" i="3"/>
  <c r="AW1165" i="3"/>
  <c r="AD1165" i="3"/>
  <c r="W1165" i="3"/>
  <c r="BE1076" i="3"/>
  <c r="AQ1076" i="3"/>
  <c r="AK1085" i="3"/>
  <c r="AX1099" i="3"/>
  <c r="AH1099" i="3"/>
  <c r="R1099" i="3"/>
  <c r="AZ1099" i="3"/>
  <c r="AJ1099" i="3"/>
  <c r="T1099" i="3"/>
  <c r="Q1085" i="3"/>
  <c r="M1085" i="3"/>
  <c r="BK1085" i="3" s="1"/>
  <c r="BH1085" i="3"/>
  <c r="AR1085" i="3"/>
  <c r="AB1085" i="3"/>
  <c r="BG1085" i="3"/>
  <c r="AQ1085" i="3"/>
  <c r="AA1085" i="3"/>
  <c r="BF1085" i="3"/>
  <c r="AP1085" i="3"/>
  <c r="Z1085" i="3"/>
  <c r="AW1089" i="3"/>
  <c r="AS1089" i="3"/>
  <c r="AO1089" i="3"/>
  <c r="AZ1089" i="3"/>
  <c r="AJ1089" i="3"/>
  <c r="T1089" i="3"/>
  <c r="AY1089" i="3"/>
  <c r="BK1089" i="3" s="1"/>
  <c r="AI1089" i="3"/>
  <c r="S1089" i="3"/>
  <c r="AX1089" i="3"/>
  <c r="AH1089" i="3"/>
  <c r="R1089" i="3"/>
  <c r="AK1099" i="3"/>
  <c r="W1099" i="3"/>
  <c r="BC1099" i="3"/>
  <c r="BC1101" i="3"/>
  <c r="O1105" i="3"/>
  <c r="AV1101" i="3"/>
  <c r="AA1101" i="3"/>
  <c r="BE1101" i="3"/>
  <c r="AJ1101" i="3"/>
  <c r="O1101" i="3"/>
  <c r="AS1101" i="3"/>
  <c r="X1101" i="3"/>
  <c r="AX1101" i="3"/>
  <c r="AH1101" i="3"/>
  <c r="R1101" i="3"/>
  <c r="BL1101" i="3" s="1"/>
  <c r="AX1105" i="3"/>
  <c r="AH1105" i="3"/>
  <c r="R1105" i="3"/>
  <c r="BA1105" i="3"/>
  <c r="AK1105" i="3"/>
  <c r="U1105" i="3"/>
  <c r="BD1105" i="3"/>
  <c r="AN1105" i="3"/>
  <c r="BJ1105" i="3" s="1"/>
  <c r="X1105" i="3"/>
  <c r="V1127" i="3"/>
  <c r="BC1130" i="3"/>
  <c r="AM1130" i="3"/>
  <c r="W1130" i="3"/>
  <c r="BB1130" i="3"/>
  <c r="AL1130" i="3"/>
  <c r="V1130" i="3"/>
  <c r="BK1130" i="3" s="1"/>
  <c r="BE1130" i="3"/>
  <c r="AO1130" i="3"/>
  <c r="Y1130" i="3"/>
  <c r="BA1127" i="3"/>
  <c r="AK1127" i="3"/>
  <c r="U1127" i="3"/>
  <c r="BD1127" i="3"/>
  <c r="AN1127" i="3"/>
  <c r="P1127" i="3"/>
  <c r="AQ1127" i="3"/>
  <c r="W1127" i="3"/>
  <c r="AC1134" i="3"/>
  <c r="BK1134" i="3" s="1"/>
  <c r="AP1134" i="3"/>
  <c r="BE1149" i="3"/>
  <c r="Z1149" i="3"/>
  <c r="AW1151" i="3"/>
  <c r="AL1151" i="3"/>
  <c r="X1151" i="3"/>
  <c r="AB1158" i="3"/>
  <c r="BF1158" i="3"/>
  <c r="X1115" i="3"/>
  <c r="AF1130" i="3"/>
  <c r="AK1161" i="3"/>
  <c r="Y1165" i="3"/>
  <c r="BA1151" i="3"/>
  <c r="AK1089" i="3"/>
  <c r="AT1099" i="3"/>
  <c r="AD1099" i="3"/>
  <c r="N1099" i="3"/>
  <c r="AV1099" i="3"/>
  <c r="AF1099" i="3"/>
  <c r="P1099" i="3"/>
  <c r="BI1085" i="3"/>
  <c r="BE1085" i="3"/>
  <c r="BD1085" i="3"/>
  <c r="AN1085" i="3"/>
  <c r="X1085" i="3"/>
  <c r="BC1085" i="3"/>
  <c r="AM1085" i="3"/>
  <c r="W1085" i="3"/>
  <c r="BJ1085" i="3" s="1"/>
  <c r="BB1085" i="3"/>
  <c r="AL1085" i="3"/>
  <c r="V1085" i="3"/>
  <c r="AG1089" i="3"/>
  <c r="AC1089" i="3"/>
  <c r="Y1089" i="3"/>
  <c r="AV1089" i="3"/>
  <c r="AF1089" i="3"/>
  <c r="P1089" i="3"/>
  <c r="AU1089" i="3"/>
  <c r="AE1089" i="3"/>
  <c r="O1089" i="3"/>
  <c r="BN1089" i="3" s="1"/>
  <c r="AT1089" i="3"/>
  <c r="AD1089" i="3"/>
  <c r="N1089" i="3"/>
  <c r="AS1099" i="3"/>
  <c r="AE1099" i="3"/>
  <c r="AE1105" i="3"/>
  <c r="AQ1101" i="3"/>
  <c r="U1101" i="3"/>
  <c r="BM1101" i="3" s="1"/>
  <c r="AZ1101" i="3"/>
  <c r="AE1101" i="3"/>
  <c r="BH1101" i="3"/>
  <c r="AN1101" i="3"/>
  <c r="S1101" i="3"/>
  <c r="AT1101" i="3"/>
  <c r="AD1101" i="3"/>
  <c r="N1101" i="3"/>
  <c r="BN1101" i="3" s="1"/>
  <c r="AT1105" i="3"/>
  <c r="AD1105" i="3"/>
  <c r="N1105" i="3"/>
  <c r="AW1105" i="3"/>
  <c r="AG1105" i="3"/>
  <c r="Q1105" i="3"/>
  <c r="AZ1105" i="3"/>
  <c r="AJ1105" i="3"/>
  <c r="BL1105" i="3" s="1"/>
  <c r="T1105" i="3"/>
  <c r="AL1127" i="3"/>
  <c r="AY1130" i="3"/>
  <c r="AI1130" i="3"/>
  <c r="S1130" i="3"/>
  <c r="AX1130" i="3"/>
  <c r="AH1130" i="3"/>
  <c r="R1130" i="3"/>
  <c r="BA1130" i="3"/>
  <c r="AK1130" i="3"/>
  <c r="U1130" i="3"/>
  <c r="AW1127" i="3"/>
  <c r="AG1127" i="3"/>
  <c r="Q1127" i="3"/>
  <c r="AZ1127" i="3"/>
  <c r="AF1127" i="3"/>
  <c r="BG1127" i="3"/>
  <c r="AM1127" i="3"/>
  <c r="O1127" i="3"/>
  <c r="Q1151" i="3"/>
  <c r="BJ1151" i="3" s="1"/>
  <c r="V1151" i="3"/>
  <c r="W1161" i="3"/>
  <c r="BD1161" i="3"/>
  <c r="AR1165" i="3"/>
  <c r="Q1115" i="3"/>
  <c r="AG1115" i="3"/>
  <c r="AW1115" i="3"/>
  <c r="N1115" i="3"/>
  <c r="BJ1115" i="3" s="1"/>
  <c r="AD1115" i="3"/>
  <c r="AT1115" i="3"/>
  <c r="T1115" i="3"/>
  <c r="M1115" i="3"/>
  <c r="BK1115" i="3" s="1"/>
  <c r="AK1115" i="3"/>
  <c r="BE1115" i="3"/>
  <c r="Z1115" i="3"/>
  <c r="AX1115" i="3"/>
  <c r="AJ1115" i="3"/>
  <c r="O1115" i="3"/>
  <c r="AU1115" i="3"/>
  <c r="AF1115" i="3"/>
  <c r="AQ1115" i="3"/>
  <c r="BG1115" i="3"/>
  <c r="U1115" i="3"/>
  <c r="AO1115" i="3"/>
  <c r="BI1115" i="3"/>
  <c r="AH1115" i="3"/>
  <c r="BB1115" i="3"/>
  <c r="AR1115" i="3"/>
  <c r="W1115" i="3"/>
  <c r="BC1115" i="3"/>
  <c r="AN1115" i="3"/>
  <c r="S1115" i="3"/>
  <c r="AI1115" i="3"/>
  <c r="Y1115" i="3"/>
  <c r="AS1115" i="3"/>
  <c r="R1115" i="3"/>
  <c r="BL1115" i="3" s="1"/>
  <c r="AL1115" i="3"/>
  <c r="BF1115" i="3"/>
  <c r="AZ1115" i="3"/>
  <c r="AE1115" i="3"/>
  <c r="P1115" i="3"/>
  <c r="AV1115" i="3"/>
  <c r="AY1115" i="3"/>
  <c r="W1134" i="3"/>
  <c r="AM1134" i="3"/>
  <c r="BC1134" i="3"/>
  <c r="Z1134" i="3"/>
  <c r="AV1134" i="3"/>
  <c r="V1134" i="3"/>
  <c r="AR1134" i="3"/>
  <c r="M1134" i="3"/>
  <c r="AH1134" i="3"/>
  <c r="BD1134" i="3"/>
  <c r="AA1134" i="3"/>
  <c r="AQ1134" i="3"/>
  <c r="BG1134" i="3"/>
  <c r="AF1134" i="3"/>
  <c r="BA1134" i="3"/>
  <c r="AB1134" i="3"/>
  <c r="AW1134" i="3"/>
  <c r="R1134" i="3"/>
  <c r="AN1134" i="3"/>
  <c r="BI1134" i="3"/>
  <c r="O1134" i="3"/>
  <c r="AE1134" i="3"/>
  <c r="AU1134" i="3"/>
  <c r="P1134" i="3"/>
  <c r="AK1134" i="3"/>
  <c r="BF1134" i="3"/>
  <c r="AG1134" i="3"/>
  <c r="BB1134" i="3"/>
  <c r="X1134" i="3"/>
  <c r="AS1134" i="3"/>
  <c r="BI1149" i="3"/>
  <c r="T1149" i="3"/>
  <c r="AJ1149" i="3"/>
  <c r="AZ1149" i="3"/>
  <c r="Q1149" i="3"/>
  <c r="AG1149" i="3"/>
  <c r="N1149" i="3"/>
  <c r="BN1149" i="3" s="1"/>
  <c r="AD1149" i="3"/>
  <c r="AT1149" i="3"/>
  <c r="O1149" i="3"/>
  <c r="S1149" i="3"/>
  <c r="BK1149" i="3" s="1"/>
  <c r="W1149" i="3"/>
  <c r="X1149" i="3"/>
  <c r="AN1149" i="3"/>
  <c r="BD1149" i="3"/>
  <c r="U1149" i="3"/>
  <c r="AK1149" i="3"/>
  <c r="R1149" i="3"/>
  <c r="AH1149" i="3"/>
  <c r="BL1149" i="3" s="1"/>
  <c r="AX1149" i="3"/>
  <c r="AE1149" i="3"/>
  <c r="AI1149" i="3"/>
  <c r="AM1149" i="3"/>
  <c r="AB1149" i="3"/>
  <c r="AR1149" i="3"/>
  <c r="BH1149" i="3"/>
  <c r="Y1149" i="3"/>
  <c r="AO1149" i="3"/>
  <c r="V1149" i="3"/>
  <c r="AL1149" i="3"/>
  <c r="BB1149" i="3"/>
  <c r="AU1149" i="3"/>
  <c r="AW1149" i="3"/>
  <c r="AY1149" i="3"/>
  <c r="AS1158" i="3"/>
  <c r="M1158" i="3"/>
  <c r="N1158" i="3"/>
  <c r="AD1158" i="3"/>
  <c r="AT1158" i="3"/>
  <c r="O1158" i="3"/>
  <c r="AE1158" i="3"/>
  <c r="AU1158" i="3"/>
  <c r="P1158" i="3"/>
  <c r="BN1158" i="3" s="1"/>
  <c r="AF1158" i="3"/>
  <c r="AV1158" i="3"/>
  <c r="BE1158" i="3"/>
  <c r="R1158" i="3"/>
  <c r="AH1158" i="3"/>
  <c r="AX1158" i="3"/>
  <c r="S1158" i="3"/>
  <c r="AI1158" i="3"/>
  <c r="AY1158" i="3"/>
  <c r="T1158" i="3"/>
  <c r="AJ1158" i="3"/>
  <c r="AZ1158" i="3"/>
  <c r="BI1158" i="3"/>
  <c r="AO1158" i="3"/>
  <c r="V1158" i="3"/>
  <c r="AL1158" i="3"/>
  <c r="BB1158" i="3"/>
  <c r="W1158" i="3"/>
  <c r="AM1158" i="3"/>
  <c r="BC1158" i="3"/>
  <c r="X1158" i="3"/>
  <c r="AN1158" i="3"/>
  <c r="BD1158" i="3"/>
  <c r="AN1128" i="3"/>
  <c r="BD1128" i="3"/>
  <c r="T1128" i="3"/>
  <c r="BF1099" i="3"/>
  <c r="AP1099" i="3"/>
  <c r="Z1099" i="3"/>
  <c r="BH1099" i="3"/>
  <c r="AR1099" i="3"/>
  <c r="AB1099" i="3"/>
  <c r="AW1085" i="3"/>
  <c r="AS1085" i="3"/>
  <c r="AO1085" i="3"/>
  <c r="AZ1085" i="3"/>
  <c r="AJ1085" i="3"/>
  <c r="T1085" i="3"/>
  <c r="AY1085" i="3"/>
  <c r="AI1085" i="3"/>
  <c r="S1085" i="3"/>
  <c r="AX1085" i="3"/>
  <c r="AH1085" i="3"/>
  <c r="R1085" i="3"/>
  <c r="BL1085" i="3" s="1"/>
  <c r="Q1089" i="3"/>
  <c r="M1089" i="3"/>
  <c r="BH1089" i="3"/>
  <c r="AR1089" i="3"/>
  <c r="AB1089" i="3"/>
  <c r="BG1089" i="3"/>
  <c r="AQ1089" i="3"/>
  <c r="AA1089" i="3"/>
  <c r="BF1089" i="3"/>
  <c r="AP1089" i="3"/>
  <c r="Z1089" i="3"/>
  <c r="U1099" i="3"/>
  <c r="BM1099" i="3" s="1"/>
  <c r="BA1099" i="3"/>
  <c r="AM1099" i="3"/>
  <c r="AU1105" i="3"/>
  <c r="BF1101" i="3"/>
  <c r="AK1101" i="3"/>
  <c r="P1101" i="3"/>
  <c r="AU1101" i="3"/>
  <c r="Y1101" i="3"/>
  <c r="BD1101" i="3"/>
  <c r="AI1101" i="3"/>
  <c r="M1101" i="3"/>
  <c r="AP1101" i="3"/>
  <c r="Z1101" i="3"/>
  <c r="BF1105" i="3"/>
  <c r="AP1105" i="3"/>
  <c r="Z1105" i="3"/>
  <c r="BI1105" i="3"/>
  <c r="AS1105" i="3"/>
  <c r="AC1105" i="3"/>
  <c r="M1105" i="3"/>
  <c r="BN1105" i="3" s="1"/>
  <c r="AV1105" i="3"/>
  <c r="AF1105" i="3"/>
  <c r="P1105" i="3"/>
  <c r="BB1127" i="3"/>
  <c r="AU1130" i="3"/>
  <c r="AE1130" i="3"/>
  <c r="O1130" i="3"/>
  <c r="AT1130" i="3"/>
  <c r="AD1130" i="3"/>
  <c r="N1130" i="3"/>
  <c r="AW1130" i="3"/>
  <c r="AG1130" i="3"/>
  <c r="Q1130" i="3"/>
  <c r="BI1127" i="3"/>
  <c r="AS1127" i="3"/>
  <c r="AC1127" i="3"/>
  <c r="M1127" i="3"/>
  <c r="AV1127" i="3"/>
  <c r="AB1127" i="3"/>
  <c r="BC1127" i="3"/>
  <c r="AE1127" i="3"/>
  <c r="AE1151" i="3"/>
  <c r="BD1151" i="3"/>
  <c r="AX1161" i="3"/>
  <c r="X1161" i="3"/>
  <c r="AL1165" i="3"/>
  <c r="AQ1165" i="3"/>
  <c r="T1130" i="3"/>
  <c r="BJ1130" i="3" s="1"/>
  <c r="AQ1099" i="3"/>
  <c r="BG1192" i="3"/>
  <c r="AP1192" i="3"/>
  <c r="AC1170" i="3"/>
  <c r="BK1170" i="3" s="1"/>
  <c r="BI1170" i="3"/>
  <c r="AG1184" i="3"/>
  <c r="AP1184" i="3"/>
  <c r="Q1192" i="3"/>
  <c r="BJ1192" i="3" s="1"/>
  <c r="AG1192" i="3"/>
  <c r="AW1192" i="3"/>
  <c r="N1192" i="3"/>
  <c r="AD1192" i="3"/>
  <c r="AT1192" i="3"/>
  <c r="P1192" i="3"/>
  <c r="AV1192" i="3"/>
  <c r="AI1192" i="3"/>
  <c r="O1192" i="3"/>
  <c r="T1192" i="3"/>
  <c r="AZ1192" i="3"/>
  <c r="U1192" i="3"/>
  <c r="BL1192" i="3" s="1"/>
  <c r="AK1192" i="3"/>
  <c r="BA1192" i="3"/>
  <c r="R1192" i="3"/>
  <c r="AH1192" i="3"/>
  <c r="AX1192" i="3"/>
  <c r="X1192" i="3"/>
  <c r="BD1192" i="3"/>
  <c r="AQ1192" i="3"/>
  <c r="AE1192" i="3"/>
  <c r="AB1192" i="3"/>
  <c r="BH1192" i="3"/>
  <c r="Y1192" i="3"/>
  <c r="AO1192" i="3"/>
  <c r="BE1192" i="3"/>
  <c r="V1192" i="3"/>
  <c r="AL1192" i="3"/>
  <c r="BK1192" i="3" s="1"/>
  <c r="BB1192" i="3"/>
  <c r="AF1192" i="3"/>
  <c r="S1192" i="3"/>
  <c r="AY1192" i="3"/>
  <c r="BC1192" i="3"/>
  <c r="AJ1192" i="3"/>
  <c r="W1192" i="3"/>
  <c r="Q1173" i="3"/>
  <c r="AD1173" i="3"/>
  <c r="AJ1173" i="3"/>
  <c r="AW1173" i="3"/>
  <c r="AL1179" i="3"/>
  <c r="AY1179" i="3"/>
  <c r="AM1177" i="3"/>
  <c r="AF1177" i="3"/>
  <c r="AT1177" i="3"/>
  <c r="AY1177" i="3"/>
  <c r="AV1177" i="3"/>
  <c r="Q1177" i="3"/>
  <c r="BA1177" i="3"/>
  <c r="W1177" i="3"/>
  <c r="AU1177" i="3"/>
  <c r="N1177" i="3"/>
  <c r="AW1177" i="3"/>
  <c r="O1177" i="3"/>
  <c r="AC1150" i="3"/>
  <c r="M1150" i="3"/>
  <c r="AQ1150" i="3"/>
  <c r="BE1150" i="3"/>
  <c r="P1169" i="3"/>
  <c r="AF1169" i="3"/>
  <c r="AV1169" i="3"/>
  <c r="M1169" i="3"/>
  <c r="AC1169" i="3"/>
  <c r="AS1169" i="3"/>
  <c r="BI1169" i="3"/>
  <c r="Z1169" i="3"/>
  <c r="AP1169" i="3"/>
  <c r="BF1169" i="3"/>
  <c r="O1169" i="3"/>
  <c r="BL1169" i="3" s="1"/>
  <c r="AE1169" i="3"/>
  <c r="BG1169" i="3"/>
  <c r="X1169" i="3"/>
  <c r="AN1169" i="3"/>
  <c r="BD1169" i="3"/>
  <c r="U1169" i="3"/>
  <c r="AK1169" i="3"/>
  <c r="BA1169" i="3"/>
  <c r="R1169" i="3"/>
  <c r="AH1169" i="3"/>
  <c r="AX1169" i="3"/>
  <c r="AO1099" i="3"/>
  <c r="BG1099" i="3"/>
  <c r="Q1099" i="3"/>
  <c r="BE1099" i="3"/>
  <c r="M1099" i="3"/>
  <c r="BK1099" i="3" s="1"/>
  <c r="AA1099" i="3"/>
  <c r="AY1099" i="3"/>
  <c r="Y1132" i="3"/>
  <c r="AZ1132" i="3"/>
  <c r="Y1148" i="3"/>
  <c r="AK1148" i="3"/>
  <c r="AC1148" i="3"/>
  <c r="U1148" i="3"/>
  <c r="BL1148" i="3" s="1"/>
  <c r="M1168" i="3"/>
  <c r="AS1168" i="3"/>
  <c r="P1177" i="3"/>
  <c r="AR1192" i="3"/>
  <c r="AN1192" i="3"/>
  <c r="BI1192" i="3"/>
  <c r="AP1188" i="3"/>
  <c r="BG1188" i="3"/>
  <c r="AI1165" i="3"/>
  <c r="AA1161" i="3"/>
  <c r="O1160" i="3"/>
  <c r="AT1191" i="3"/>
  <c r="AH1191" i="3"/>
  <c r="AZ1191" i="3"/>
  <c r="V1110" i="3"/>
  <c r="AL1110" i="3"/>
  <c r="BB1110" i="3"/>
  <c r="W1110" i="3"/>
  <c r="AM1110" i="3"/>
  <c r="BC1110" i="3"/>
  <c r="X1110" i="3"/>
  <c r="AN1110" i="3"/>
  <c r="BD1110" i="3"/>
  <c r="BE1110" i="3"/>
  <c r="BI1110" i="3"/>
  <c r="Z1110" i="3"/>
  <c r="AP1110" i="3"/>
  <c r="BF1110" i="3"/>
  <c r="AA1110" i="3"/>
  <c r="AQ1110" i="3"/>
  <c r="BG1110" i="3"/>
  <c r="AB1110" i="3"/>
  <c r="AR1110" i="3"/>
  <c r="BH1110" i="3"/>
  <c r="M1110" i="3"/>
  <c r="BN1110" i="3" s="1"/>
  <c r="Q1110" i="3"/>
  <c r="N1110" i="3"/>
  <c r="AD1110" i="3"/>
  <c r="AT1110" i="3"/>
  <c r="O1110" i="3"/>
  <c r="AE1110" i="3"/>
  <c r="AU1110" i="3"/>
  <c r="P1110" i="3"/>
  <c r="AF1110" i="3"/>
  <c r="AV1110" i="3"/>
  <c r="Y1110" i="3"/>
  <c r="AC1110" i="3"/>
  <c r="AG1110" i="3"/>
  <c r="T1120" i="3"/>
  <c r="AN1120" i="3"/>
  <c r="Y1120" i="3"/>
  <c r="AO1120" i="3"/>
  <c r="BE1120" i="3"/>
  <c r="V1120" i="3"/>
  <c r="AL1120" i="3"/>
  <c r="BB1120" i="3"/>
  <c r="W1120" i="3"/>
  <c r="AM1120" i="3"/>
  <c r="BC1120" i="3"/>
  <c r="AJ1120" i="3"/>
  <c r="BD1120" i="3"/>
  <c r="AZ1120" i="3"/>
  <c r="BH1120" i="3"/>
  <c r="Q1120" i="3"/>
  <c r="AG1120" i="3"/>
  <c r="AW1120" i="3"/>
  <c r="N1120" i="3"/>
  <c r="BJ1120" i="3" s="1"/>
  <c r="AD1120" i="3"/>
  <c r="AT1120" i="3"/>
  <c r="O1120" i="3"/>
  <c r="AE1120" i="3"/>
  <c r="AU1120" i="3"/>
  <c r="AE1095" i="3"/>
  <c r="AI1095" i="3"/>
  <c r="BG1095" i="3"/>
  <c r="X1095" i="3"/>
  <c r="AN1095" i="3"/>
  <c r="BD1095" i="3"/>
  <c r="U1095" i="3"/>
  <c r="AK1095" i="3"/>
  <c r="BA1095" i="3"/>
  <c r="R1095" i="3"/>
  <c r="AH1095" i="3"/>
  <c r="AX1095" i="3"/>
  <c r="P1095" i="3"/>
  <c r="AF1095" i="3"/>
  <c r="AV1095" i="3"/>
  <c r="M1095" i="3"/>
  <c r="AC1095" i="3"/>
  <c r="AS1095" i="3"/>
  <c r="BI1095" i="3"/>
  <c r="Z1095" i="3"/>
  <c r="AP1095" i="3"/>
  <c r="BF1095" i="3"/>
  <c r="N1108" i="3"/>
  <c r="AD1108" i="3"/>
  <c r="AT1108" i="3"/>
  <c r="O1108" i="3"/>
  <c r="AE1108" i="3"/>
  <c r="AU1108" i="3"/>
  <c r="P1108" i="3"/>
  <c r="AF1108" i="3"/>
  <c r="AV1108" i="3"/>
  <c r="M1108" i="3"/>
  <c r="V1108" i="3"/>
  <c r="AL1108" i="3"/>
  <c r="BB1108" i="3"/>
  <c r="W1108" i="3"/>
  <c r="AM1108" i="3"/>
  <c r="BC1108" i="3"/>
  <c r="X1108" i="3"/>
  <c r="AN1108" i="3"/>
  <c r="BD1108" i="3"/>
  <c r="AS1108" i="3"/>
  <c r="W1129" i="3"/>
  <c r="AM1129" i="3"/>
  <c r="BC1129" i="3"/>
  <c r="X1129" i="3"/>
  <c r="AN1129" i="3"/>
  <c r="BD1129" i="3"/>
  <c r="U1129" i="3"/>
  <c r="AK1129" i="3"/>
  <c r="BA1129" i="3"/>
  <c r="BB1129" i="3"/>
  <c r="AT1129" i="3"/>
  <c r="AA1129" i="3"/>
  <c r="AQ1129" i="3"/>
  <c r="BG1129" i="3"/>
  <c r="AB1129" i="3"/>
  <c r="AR1129" i="3"/>
  <c r="BH1129" i="3"/>
  <c r="Y1129" i="3"/>
  <c r="AO1129" i="3"/>
  <c r="BE1129" i="3"/>
  <c r="AD1129" i="3"/>
  <c r="O1129" i="3"/>
  <c r="AE1129" i="3"/>
  <c r="AU1129" i="3"/>
  <c r="P1129" i="3"/>
  <c r="AF1129" i="3"/>
  <c r="AV1129" i="3"/>
  <c r="M1129" i="3"/>
  <c r="AC1129" i="3"/>
  <c r="AS1129" i="3"/>
  <c r="BI1129" i="3"/>
  <c r="V1129" i="3"/>
  <c r="R1094" i="3"/>
  <c r="AT1094" i="3"/>
  <c r="P1094" i="3"/>
  <c r="N1094" i="3"/>
  <c r="P1184" i="3"/>
  <c r="BN1184" i="3" s="1"/>
  <c r="BD1184" i="3"/>
  <c r="BH1184" i="3"/>
  <c r="U1184" i="3"/>
  <c r="AK1184" i="3"/>
  <c r="BA1184" i="3"/>
  <c r="N1184" i="3"/>
  <c r="AD1184" i="3"/>
  <c r="AT1184" i="3"/>
  <c r="O1184" i="3"/>
  <c r="AE1184" i="3"/>
  <c r="AU1184" i="3"/>
  <c r="AV1184" i="3"/>
  <c r="AF1184" i="3"/>
  <c r="Y1184" i="3"/>
  <c r="AO1184" i="3"/>
  <c r="BE1184" i="3"/>
  <c r="R1184" i="3"/>
  <c r="AH1184" i="3"/>
  <c r="AX1184" i="3"/>
  <c r="S1184" i="3"/>
  <c r="AI1184" i="3"/>
  <c r="AY1184" i="3"/>
  <c r="X1184" i="3"/>
  <c r="AB1184" i="3"/>
  <c r="M1184" i="3"/>
  <c r="AC1184" i="3"/>
  <c r="AS1184" i="3"/>
  <c r="BI1184" i="3"/>
  <c r="V1184" i="3"/>
  <c r="AL1184" i="3"/>
  <c r="BB1184" i="3"/>
  <c r="W1184" i="3"/>
  <c r="AM1184" i="3"/>
  <c r="BG1184" i="3"/>
  <c r="AN1184" i="3"/>
  <c r="AW1184" i="3"/>
  <c r="BF1184" i="3"/>
  <c r="T1184" i="3"/>
  <c r="AR1184" i="3"/>
  <c r="BC1184" i="3"/>
  <c r="AA1184" i="3"/>
  <c r="Q1184" i="3"/>
  <c r="Z1184" i="3"/>
  <c r="AQ1184" i="3"/>
  <c r="AZ1184" i="3"/>
  <c r="P1175" i="3"/>
  <c r="AF1175" i="3"/>
  <c r="AV1175" i="3"/>
  <c r="N1175" i="3"/>
  <c r="AD1175" i="3"/>
  <c r="AT1175" i="3"/>
  <c r="O1175" i="3"/>
  <c r="AU1175" i="3"/>
  <c r="AG1175" i="3"/>
  <c r="M1175" i="3"/>
  <c r="S1175" i="3"/>
  <c r="BK1175" i="3" s="1"/>
  <c r="AY1175" i="3"/>
  <c r="BA1175" i="3"/>
  <c r="T1175" i="3"/>
  <c r="AJ1175" i="3"/>
  <c r="AZ1175" i="3"/>
  <c r="R1175" i="3"/>
  <c r="AH1175" i="3"/>
  <c r="AX1175" i="3"/>
  <c r="X1175" i="3"/>
  <c r="AN1175" i="3"/>
  <c r="BD1175" i="3"/>
  <c r="V1175" i="3"/>
  <c r="AL1175" i="3"/>
  <c r="BB1175" i="3"/>
  <c r="AE1175" i="3"/>
  <c r="Q1175" i="3"/>
  <c r="AW1175" i="3"/>
  <c r="AS1175" i="3"/>
  <c r="AI1175" i="3"/>
  <c r="U1175" i="3"/>
  <c r="BH1175" i="3"/>
  <c r="W1175" i="3"/>
  <c r="AO1175" i="3"/>
  <c r="AA1175" i="3"/>
  <c r="Z1175" i="3"/>
  <c r="AM1175" i="3"/>
  <c r="BE1175" i="3"/>
  <c r="AQ1175" i="3"/>
  <c r="AB1175" i="3"/>
  <c r="AP1175" i="3"/>
  <c r="BC1175" i="3"/>
  <c r="AC1175" i="3"/>
  <c r="BG1175" i="3"/>
  <c r="AN1188" i="3"/>
  <c r="P1188" i="3"/>
  <c r="Q1188" i="3"/>
  <c r="AG1188" i="3"/>
  <c r="AW1188" i="3"/>
  <c r="N1188" i="3"/>
  <c r="AD1188" i="3"/>
  <c r="AT1188" i="3"/>
  <c r="O1188" i="3"/>
  <c r="AE1188" i="3"/>
  <c r="AU1188" i="3"/>
  <c r="AB1188" i="3"/>
  <c r="AF1188" i="3"/>
  <c r="U1188" i="3"/>
  <c r="AK1188" i="3"/>
  <c r="BA1188" i="3"/>
  <c r="R1188" i="3"/>
  <c r="AH1188" i="3"/>
  <c r="AX1188" i="3"/>
  <c r="S1188" i="3"/>
  <c r="AI1188" i="3"/>
  <c r="AY1188" i="3"/>
  <c r="X1188" i="3"/>
  <c r="AR1188" i="3"/>
  <c r="AV1188" i="3"/>
  <c r="Y1188" i="3"/>
  <c r="AO1188" i="3"/>
  <c r="BE1188" i="3"/>
  <c r="V1188" i="3"/>
  <c r="AL1188" i="3"/>
  <c r="BB1188" i="3"/>
  <c r="W1188" i="3"/>
  <c r="AM1188" i="3"/>
  <c r="BC1188" i="3"/>
  <c r="AZ1188" i="3"/>
  <c r="AS1188" i="3"/>
  <c r="BF1188" i="3"/>
  <c r="BD1188" i="3"/>
  <c r="BI1188" i="3"/>
  <c r="AA1188" i="3"/>
  <c r="AJ1188" i="3"/>
  <c r="BH1188" i="3"/>
  <c r="M1188" i="3"/>
  <c r="BK1188" i="3" s="1"/>
  <c r="Z1188" i="3"/>
  <c r="AQ1188" i="3"/>
  <c r="T1188" i="3"/>
  <c r="BB1157" i="3"/>
  <c r="AB1157" i="3"/>
  <c r="AC1172" i="3"/>
  <c r="Z1172" i="3"/>
  <c r="AP1172" i="3"/>
  <c r="BF1172" i="3"/>
  <c r="AA1172" i="3"/>
  <c r="AQ1172" i="3"/>
  <c r="BG1172" i="3"/>
  <c r="AB1172" i="3"/>
  <c r="AR1172" i="3"/>
  <c r="BH1172" i="3"/>
  <c r="M1172" i="3"/>
  <c r="BN1172" i="3" s="1"/>
  <c r="BE1172" i="3"/>
  <c r="N1172" i="3"/>
  <c r="AD1172" i="3"/>
  <c r="AT1172" i="3"/>
  <c r="O1172" i="3"/>
  <c r="AE1172" i="3"/>
  <c r="AU1172" i="3"/>
  <c r="P1172" i="3"/>
  <c r="AF1172" i="3"/>
  <c r="AV1172" i="3"/>
  <c r="BI1172" i="3"/>
  <c r="AO1172" i="3"/>
  <c r="R1172" i="3"/>
  <c r="AH1172" i="3"/>
  <c r="AX1172" i="3"/>
  <c r="S1172" i="3"/>
  <c r="AI1172" i="3"/>
  <c r="AY1172" i="3"/>
  <c r="T1172" i="3"/>
  <c r="AJ1172" i="3"/>
  <c r="AZ1172" i="3"/>
  <c r="AT1076" i="3"/>
  <c r="AR1076" i="3"/>
  <c r="BH1083" i="3"/>
  <c r="AM1083" i="3"/>
  <c r="R1083" i="3"/>
  <c r="AW1083" i="3"/>
  <c r="AA1083" i="3"/>
  <c r="BA1083" i="3"/>
  <c r="AE1083" i="3"/>
  <c r="BD1083" i="3"/>
  <c r="AN1083" i="3"/>
  <c r="X1083" i="3"/>
  <c r="AF1094" i="3"/>
  <c r="AD1094" i="3"/>
  <c r="BB1095" i="3"/>
  <c r="V1095" i="3"/>
  <c r="AO1095" i="3"/>
  <c r="BH1095" i="3"/>
  <c r="AB1095" i="3"/>
  <c r="AJ1108" i="3"/>
  <c r="AY1108" i="3"/>
  <c r="S1108" i="3"/>
  <c r="BK1108" i="3" s="1"/>
  <c r="AH1108" i="3"/>
  <c r="AI1120" i="3"/>
  <c r="AX1120" i="3"/>
  <c r="R1120" i="3"/>
  <c r="AK1120" i="3"/>
  <c r="AS1110" i="3"/>
  <c r="T1110" i="3"/>
  <c r="AX1110" i="3"/>
  <c r="Q1129" i="3"/>
  <c r="AY1129" i="3"/>
  <c r="X1120" i="3"/>
  <c r="AN1172" i="3"/>
  <c r="W1172" i="3"/>
  <c r="Y1175" i="3"/>
  <c r="AC1188" i="3"/>
  <c r="AF1160" i="3"/>
  <c r="X1172" i="3"/>
  <c r="BB1172" i="3"/>
  <c r="AJ1184" i="3"/>
  <c r="BF1175" i="3"/>
  <c r="M1194" i="3"/>
  <c r="AC1194" i="3"/>
  <c r="AS1194" i="3"/>
  <c r="BI1194" i="3"/>
  <c r="Z1194" i="3"/>
  <c r="BM1194" i="3" s="1"/>
  <c r="AP1194" i="3"/>
  <c r="BF1194" i="3"/>
  <c r="AN1194" i="3"/>
  <c r="AA1194" i="3"/>
  <c r="BG1194" i="3"/>
  <c r="AM1194" i="3"/>
  <c r="AR1194" i="3"/>
  <c r="AU1194" i="3"/>
  <c r="Q1194" i="3"/>
  <c r="AG1194" i="3"/>
  <c r="AW1194" i="3"/>
  <c r="N1194" i="3"/>
  <c r="AD1194" i="3"/>
  <c r="AT1194" i="3"/>
  <c r="P1194" i="3"/>
  <c r="AV1194" i="3"/>
  <c r="AI1194" i="3"/>
  <c r="O1194" i="3"/>
  <c r="T1194" i="3"/>
  <c r="AZ1194" i="3"/>
  <c r="U1194" i="3"/>
  <c r="AK1194" i="3"/>
  <c r="BA1194" i="3"/>
  <c r="R1194" i="3"/>
  <c r="BL1194" i="3" s="1"/>
  <c r="AH1194" i="3"/>
  <c r="AX1194" i="3"/>
  <c r="X1194" i="3"/>
  <c r="BD1194" i="3"/>
  <c r="AQ1194" i="3"/>
  <c r="AE1194" i="3"/>
  <c r="AB1194" i="3"/>
  <c r="BH1194" i="3"/>
  <c r="O1084" i="3"/>
  <c r="AM1084" i="3"/>
  <c r="AY1084" i="3"/>
  <c r="BK1084" i="3" s="1"/>
  <c r="AI1084" i="3"/>
  <c r="BG1084" i="3"/>
  <c r="W1084" i="3"/>
  <c r="BC1084" i="3"/>
  <c r="AA1084" i="3"/>
  <c r="BM1084" i="3" s="1"/>
  <c r="S1090" i="3"/>
  <c r="AA1090" i="3"/>
  <c r="AY1090" i="3"/>
  <c r="BG1090" i="3"/>
  <c r="BL1090" i="3" s="1"/>
  <c r="AQ1090" i="3"/>
  <c r="O1090" i="3"/>
  <c r="M1146" i="3"/>
  <c r="BN1146" i="3" s="1"/>
  <c r="BI1146" i="3"/>
  <c r="AC1146" i="3"/>
  <c r="AS1146" i="3"/>
  <c r="U1146" i="3"/>
  <c r="BA1146" i="3"/>
  <c r="BJ1146" i="3" s="1"/>
  <c r="AK1146" i="3"/>
  <c r="AK1168" i="3"/>
  <c r="Q1168" i="3"/>
  <c r="BA1168" i="3"/>
  <c r="U1168" i="3"/>
  <c r="AG1168" i="3"/>
  <c r="AW1168" i="3"/>
  <c r="Y1168" i="3"/>
  <c r="BM1168" i="3" s="1"/>
  <c r="T1143" i="3"/>
  <c r="AT1143" i="3"/>
  <c r="Q1143" i="3"/>
  <c r="BC1143" i="3"/>
  <c r="AG1143" i="3"/>
  <c r="AD1136" i="3"/>
  <c r="BI1136" i="3"/>
  <c r="AO1136" i="3"/>
  <c r="BM1136" i="3" s="1"/>
  <c r="AT1136" i="3"/>
  <c r="N1136" i="3"/>
  <c r="Y1136" i="3"/>
  <c r="T1177" i="3"/>
  <c r="AJ1177" i="3"/>
  <c r="AZ1177" i="3"/>
  <c r="R1177" i="3"/>
  <c r="AH1177" i="3"/>
  <c r="AX1177" i="3"/>
  <c r="Y1177" i="3"/>
  <c r="BE1177" i="3"/>
  <c r="AA1177" i="3"/>
  <c r="BG1177" i="3"/>
  <c r="M1177" i="3"/>
  <c r="X1177" i="3"/>
  <c r="AN1177" i="3"/>
  <c r="BD1177" i="3"/>
  <c r="V1177" i="3"/>
  <c r="AL1177" i="3"/>
  <c r="BK1177" i="3" s="1"/>
  <c r="BB1177" i="3"/>
  <c r="AG1177" i="3"/>
  <c r="AC1177" i="3"/>
  <c r="AI1177" i="3"/>
  <c r="U1177" i="3"/>
  <c r="AS1177" i="3"/>
  <c r="AE1177" i="3"/>
  <c r="AB1177" i="3"/>
  <c r="AR1177" i="3"/>
  <c r="BH1177" i="3"/>
  <c r="Z1177" i="3"/>
  <c r="AP1177" i="3"/>
  <c r="BF1177" i="3"/>
  <c r="AO1177" i="3"/>
  <c r="BI1177" i="3"/>
  <c r="AQ1177" i="3"/>
  <c r="AK1177" i="3"/>
  <c r="BC1177" i="3"/>
  <c r="AH1123" i="3"/>
  <c r="BF1123" i="3"/>
  <c r="AP1123" i="3"/>
  <c r="AK1142" i="3"/>
  <c r="AC1142" i="3"/>
  <c r="M1142" i="3"/>
  <c r="BN1142" i="3" s="1"/>
  <c r="AS1142" i="3"/>
  <c r="BM1142" i="3" s="1"/>
  <c r="BI1142" i="3"/>
  <c r="U1142" i="3"/>
  <c r="AO1150" i="3"/>
  <c r="Y1150" i="3"/>
  <c r="AA1150" i="3"/>
  <c r="Q1150" i="3"/>
  <c r="U1150" i="3"/>
  <c r="O1150" i="3"/>
  <c r="AY1150" i="3"/>
  <c r="AI1150" i="3"/>
  <c r="AW1150" i="3"/>
  <c r="AK1150" i="3"/>
  <c r="S1150" i="3"/>
  <c r="BI1150" i="3"/>
  <c r="AS1150" i="3"/>
  <c r="AG1150" i="3"/>
  <c r="BG1150" i="3"/>
  <c r="AI1169" i="3"/>
  <c r="AU1169" i="3"/>
  <c r="AA1169" i="3"/>
  <c r="S1169" i="3"/>
  <c r="AY1169" i="3"/>
  <c r="T1136" i="3"/>
  <c r="AJ1080" i="3"/>
  <c r="BM1080" i="3" s="1"/>
  <c r="AE1079" i="3"/>
  <c r="BA1079" i="3"/>
  <c r="AK1079" i="3"/>
  <c r="BF1079" i="3"/>
  <c r="Y1079" i="3"/>
  <c r="AU1079" i="3"/>
  <c r="AU1181" i="3"/>
  <c r="AO1181" i="3"/>
  <c r="BM1181" i="3" s="1"/>
  <c r="AT1135" i="3"/>
  <c r="S1135" i="3"/>
  <c r="AP1079" i="3"/>
  <c r="AG1099" i="3"/>
  <c r="BJ1099" i="3" s="1"/>
  <c r="AI1099" i="3"/>
  <c r="M1148" i="3"/>
  <c r="BN1148" i="3" s="1"/>
  <c r="AS1148" i="3"/>
  <c r="BI1148" i="3"/>
  <c r="R1079" i="3"/>
  <c r="T1181" i="3"/>
  <c r="S1082" i="3"/>
  <c r="AN1082" i="3"/>
  <c r="BM1082" i="3" s="1"/>
  <c r="AS1082" i="3"/>
  <c r="AW1156" i="3"/>
  <c r="Q1156" i="3"/>
  <c r="AG1156" i="3"/>
  <c r="BJ1156" i="3" s="1"/>
  <c r="AK1156" i="3"/>
  <c r="AD1160" i="3"/>
  <c r="BH1186" i="3"/>
  <c r="R1123" i="3"/>
  <c r="BN1123" i="3" s="1"/>
  <c r="Z1123" i="3"/>
  <c r="AX1123" i="3"/>
  <c r="Y1156" i="3"/>
  <c r="AG1174" i="3"/>
  <c r="BJ1174" i="3" s="1"/>
  <c r="Y1190" i="3"/>
  <c r="AO1190" i="3"/>
  <c r="BE1190" i="3"/>
  <c r="R1190" i="3"/>
  <c r="AH1190" i="3"/>
  <c r="AX1190" i="3"/>
  <c r="AF1190" i="3"/>
  <c r="AE1190" i="3"/>
  <c r="AQ1190" i="3"/>
  <c r="AB1190" i="3"/>
  <c r="BH1190" i="3"/>
  <c r="AU1190" i="3"/>
  <c r="M1190" i="3"/>
  <c r="AC1190" i="3"/>
  <c r="AS1190" i="3"/>
  <c r="BI1190" i="3"/>
  <c r="V1190" i="3"/>
  <c r="AL1190" i="3"/>
  <c r="BF1190" i="3"/>
  <c r="AN1190" i="3"/>
  <c r="S1190" i="3"/>
  <c r="AY1190" i="3"/>
  <c r="AJ1190" i="3"/>
  <c r="O1190" i="3"/>
  <c r="BC1190" i="3"/>
  <c r="Q1190" i="3"/>
  <c r="AG1190" i="3"/>
  <c r="AW1190" i="3"/>
  <c r="BB1190" i="3"/>
  <c r="Z1190" i="3"/>
  <c r="AP1190" i="3"/>
  <c r="P1190" i="3"/>
  <c r="AV1190" i="3"/>
  <c r="AA1190" i="3"/>
  <c r="BG1190" i="3"/>
  <c r="AR1190" i="3"/>
  <c r="W1190" i="3"/>
  <c r="Z1179" i="3"/>
  <c r="AP1179" i="3"/>
  <c r="BF1179" i="3"/>
  <c r="AF1179" i="3"/>
  <c r="BA1179" i="3"/>
  <c r="Q1179" i="3"/>
  <c r="AM1179" i="3"/>
  <c r="BH1179" i="3"/>
  <c r="BD1179" i="3"/>
  <c r="BI1179" i="3"/>
  <c r="N1179" i="3"/>
  <c r="AD1179" i="3"/>
  <c r="AT1179" i="3"/>
  <c r="P1179" i="3"/>
  <c r="AK1179" i="3"/>
  <c r="BG1179" i="3"/>
  <c r="W1179" i="3"/>
  <c r="AR1179" i="3"/>
  <c r="S1179" i="3"/>
  <c r="M1179" i="3"/>
  <c r="R1179" i="3"/>
  <c r="AH1179" i="3"/>
  <c r="AX1179" i="3"/>
  <c r="U1179" i="3"/>
  <c r="AQ1179" i="3"/>
  <c r="AI1179" i="3"/>
  <c r="AB1179" i="3"/>
  <c r="AW1179" i="3"/>
  <c r="AC1179" i="3"/>
  <c r="X1179" i="3"/>
  <c r="BM1179" i="3" s="1"/>
  <c r="O1157" i="3"/>
  <c r="AQ1157" i="3"/>
  <c r="AU1157" i="3"/>
  <c r="AA1157" i="3"/>
  <c r="AY1157" i="3"/>
  <c r="AE1157" i="3"/>
  <c r="BG1157" i="3"/>
  <c r="AI1157" i="3"/>
  <c r="P1157" i="3"/>
  <c r="AF1157" i="3"/>
  <c r="AV1157" i="3"/>
  <c r="M1157" i="3"/>
  <c r="AC1157" i="3"/>
  <c r="AS1157" i="3"/>
  <c r="BI1157" i="3"/>
  <c r="Z1157" i="3"/>
  <c r="AP1157" i="3"/>
  <c r="BF1157" i="3"/>
  <c r="AM1157" i="3"/>
  <c r="T1157" i="3"/>
  <c r="AJ1157" i="3"/>
  <c r="AZ1157" i="3"/>
  <c r="Q1157" i="3"/>
  <c r="AG1157" i="3"/>
  <c r="AW1157" i="3"/>
  <c r="N1157" i="3"/>
  <c r="AD1157" i="3"/>
  <c r="AT1157" i="3"/>
  <c r="W1157" i="3"/>
  <c r="X1157" i="3"/>
  <c r="AN1157" i="3"/>
  <c r="BD1157" i="3"/>
  <c r="U1157" i="3"/>
  <c r="AK1157" i="3"/>
  <c r="BA1157" i="3"/>
  <c r="R1157" i="3"/>
  <c r="AH1157" i="3"/>
  <c r="AX1157" i="3"/>
  <c r="V1074" i="3"/>
  <c r="BD1074" i="3"/>
  <c r="AR1094" i="3"/>
  <c r="BG1094" i="3"/>
  <c r="AQ1094" i="3"/>
  <c r="BF1094" i="3"/>
  <c r="AP1094" i="3"/>
  <c r="Z1094" i="3"/>
  <c r="AS1094" i="3"/>
  <c r="BJ1109" i="3"/>
  <c r="BJ1121" i="3"/>
  <c r="BC1157" i="3"/>
  <c r="Y1157" i="3"/>
  <c r="U1171" i="3"/>
  <c r="AV1179" i="3"/>
  <c r="N1190" i="3"/>
  <c r="BD1132" i="3"/>
  <c r="M1132" i="3"/>
  <c r="AC1132" i="3"/>
  <c r="AS1132" i="3"/>
  <c r="BI1132" i="3"/>
  <c r="AA1132" i="3"/>
  <c r="AQ1132" i="3"/>
  <c r="BG1132" i="3"/>
  <c r="AP1132" i="3"/>
  <c r="AB1132" i="3"/>
  <c r="BH1132" i="3"/>
  <c r="AL1132" i="3"/>
  <c r="AN1132" i="3"/>
  <c r="Q1132" i="3"/>
  <c r="AG1132" i="3"/>
  <c r="AW1132" i="3"/>
  <c r="O1132" i="3"/>
  <c r="AE1132" i="3"/>
  <c r="AU1132" i="3"/>
  <c r="R1132" i="3"/>
  <c r="AX1132" i="3"/>
  <c r="AJ1132" i="3"/>
  <c r="N1132" i="3"/>
  <c r="AT1132" i="3"/>
  <c r="P1132" i="3"/>
  <c r="U1132" i="3"/>
  <c r="AK1132" i="3"/>
  <c r="BA1132" i="3"/>
  <c r="S1132" i="3"/>
  <c r="AI1132" i="3"/>
  <c r="AY1132" i="3"/>
  <c r="Z1132" i="3"/>
  <c r="BF1132" i="3"/>
  <c r="AR1132" i="3"/>
  <c r="V1132" i="3"/>
  <c r="BB1132" i="3"/>
  <c r="AV1132" i="3"/>
  <c r="X1132" i="3"/>
  <c r="X1143" i="3"/>
  <c r="AN1143" i="3"/>
  <c r="BD1143" i="3"/>
  <c r="U1143" i="3"/>
  <c r="AK1143" i="3"/>
  <c r="BA1143" i="3"/>
  <c r="R1143" i="3"/>
  <c r="AH1143" i="3"/>
  <c r="AX1143" i="3"/>
  <c r="AE1143" i="3"/>
  <c r="AY1143" i="3"/>
  <c r="AA1143" i="3"/>
  <c r="AB1143" i="3"/>
  <c r="AR1143" i="3"/>
  <c r="BH1143" i="3"/>
  <c r="Y1143" i="3"/>
  <c r="AO1143" i="3"/>
  <c r="BE1143" i="3"/>
  <c r="V1143" i="3"/>
  <c r="AL1143" i="3"/>
  <c r="BB1143" i="3"/>
  <c r="AU1143" i="3"/>
  <c r="W1143" i="3"/>
  <c r="AQ1143" i="3"/>
  <c r="P1143" i="3"/>
  <c r="AF1143" i="3"/>
  <c r="AV1143" i="3"/>
  <c r="M1143" i="3"/>
  <c r="AC1143" i="3"/>
  <c r="AS1143" i="3"/>
  <c r="BI1143" i="3"/>
  <c r="Z1143" i="3"/>
  <c r="AP1143" i="3"/>
  <c r="BF1143" i="3"/>
  <c r="S1143" i="3"/>
  <c r="AM1143" i="3"/>
  <c r="BG1143" i="3"/>
  <c r="AA1159" i="3"/>
  <c r="AI1159" i="3"/>
  <c r="S1159" i="3"/>
  <c r="AE1159" i="3"/>
  <c r="T1159" i="3"/>
  <c r="AJ1159" i="3"/>
  <c r="AZ1159" i="3"/>
  <c r="Q1159" i="3"/>
  <c r="AG1159" i="3"/>
  <c r="AW1159" i="3"/>
  <c r="N1159" i="3"/>
  <c r="AD1159" i="3"/>
  <c r="AT1159" i="3"/>
  <c r="W1159" i="3"/>
  <c r="AY1159" i="3"/>
  <c r="BG1159" i="3"/>
  <c r="X1159" i="3"/>
  <c r="AN1159" i="3"/>
  <c r="BD1159" i="3"/>
  <c r="U1159" i="3"/>
  <c r="AK1159" i="3"/>
  <c r="BA1159" i="3"/>
  <c r="R1159" i="3"/>
  <c r="AH1159" i="3"/>
  <c r="AX1159" i="3"/>
  <c r="AU1159" i="3"/>
  <c r="AQ1159" i="3"/>
  <c r="AB1159" i="3"/>
  <c r="AR1159" i="3"/>
  <c r="BH1159" i="3"/>
  <c r="Y1159" i="3"/>
  <c r="AO1159" i="3"/>
  <c r="BE1159" i="3"/>
  <c r="V1159" i="3"/>
  <c r="AL1159" i="3"/>
  <c r="BB1159" i="3"/>
  <c r="BC1159" i="3"/>
  <c r="AB1128" i="3"/>
  <c r="P1128" i="3"/>
  <c r="AF1128" i="3"/>
  <c r="AV1128" i="3"/>
  <c r="AL1074" i="3"/>
  <c r="W1074" i="3"/>
  <c r="AN1094" i="3"/>
  <c r="BC1094" i="3"/>
  <c r="W1094" i="3"/>
  <c r="BB1094" i="3"/>
  <c r="V1094" i="3"/>
  <c r="BI1094" i="3"/>
  <c r="BC1128" i="3"/>
  <c r="AM1128" i="3"/>
  <c r="W1128" i="3"/>
  <c r="BB1128" i="3"/>
  <c r="AL1128" i="3"/>
  <c r="V1128" i="3"/>
  <c r="BE1128" i="3"/>
  <c r="AO1128" i="3"/>
  <c r="Y1128" i="3"/>
  <c r="BL1135" i="3"/>
  <c r="BH1128" i="3"/>
  <c r="X1128" i="3"/>
  <c r="AG1138" i="3"/>
  <c r="BK1150" i="3"/>
  <c r="AV1138" i="3"/>
  <c r="AF1138" i="3"/>
  <c r="P1138" i="3"/>
  <c r="AU1138" i="3"/>
  <c r="AE1138" i="3"/>
  <c r="O1138" i="3"/>
  <c r="AT1138" i="3"/>
  <c r="AD1138" i="3"/>
  <c r="N1138" i="3"/>
  <c r="BK1142" i="3"/>
  <c r="AU1153" i="3"/>
  <c r="BI1153" i="3"/>
  <c r="AG1153" i="3"/>
  <c r="AR1153" i="3"/>
  <c r="AT1153" i="3"/>
  <c r="S1157" i="3"/>
  <c r="AU1160" i="3"/>
  <c r="T1132" i="3"/>
  <c r="W1132" i="3"/>
  <c r="BL1137" i="3"/>
  <c r="V1157" i="3"/>
  <c r="BH1157" i="3"/>
  <c r="AP1159" i="3"/>
  <c r="AC1159" i="3"/>
  <c r="P1159" i="3"/>
  <c r="BM1163" i="3"/>
  <c r="R1171" i="3"/>
  <c r="BD1171" i="3"/>
  <c r="BC1179" i="3"/>
  <c r="AA1179" i="3"/>
  <c r="AM1186" i="3"/>
  <c r="AY1186" i="3"/>
  <c r="U1186" i="3"/>
  <c r="AI1143" i="3"/>
  <c r="N1143" i="3"/>
  <c r="AZ1143" i="3"/>
  <c r="AZ1190" i="3"/>
  <c r="X1190" i="3"/>
  <c r="BA1190" i="3"/>
  <c r="O1159" i="3"/>
  <c r="U1074" i="3"/>
  <c r="BC1074" i="3"/>
  <c r="BL1109" i="3"/>
  <c r="BK1151" i="3"/>
  <c r="Y1160" i="3"/>
  <c r="U1160" i="3"/>
  <c r="BA1160" i="3"/>
  <c r="AG1160" i="3"/>
  <c r="AK1160" i="3"/>
  <c r="AW1160" i="3"/>
  <c r="Q1160" i="3"/>
  <c r="M1160" i="3"/>
  <c r="BE1160" i="3"/>
  <c r="R1160" i="3"/>
  <c r="AH1160" i="3"/>
  <c r="AX1160" i="3"/>
  <c r="S1160" i="3"/>
  <c r="AI1160" i="3"/>
  <c r="AY1160" i="3"/>
  <c r="T1160" i="3"/>
  <c r="AJ1160" i="3"/>
  <c r="AZ1160" i="3"/>
  <c r="BI1160" i="3"/>
  <c r="AO1160" i="3"/>
  <c r="V1160" i="3"/>
  <c r="AL1160" i="3"/>
  <c r="BB1160" i="3"/>
  <c r="W1160" i="3"/>
  <c r="AM1160" i="3"/>
  <c r="BC1160" i="3"/>
  <c r="X1160" i="3"/>
  <c r="AN1160" i="3"/>
  <c r="BD1160" i="3"/>
  <c r="AS1160" i="3"/>
  <c r="Z1160" i="3"/>
  <c r="AP1160" i="3"/>
  <c r="BF1160" i="3"/>
  <c r="AA1160" i="3"/>
  <c r="AQ1160" i="3"/>
  <c r="BG1160" i="3"/>
  <c r="AB1160" i="3"/>
  <c r="AR1160" i="3"/>
  <c r="BH1160" i="3"/>
  <c r="AA1171" i="3"/>
  <c r="AI1171" i="3"/>
  <c r="O1171" i="3"/>
  <c r="AE1171" i="3"/>
  <c r="AQ1171" i="3"/>
  <c r="AB1171" i="3"/>
  <c r="AR1171" i="3"/>
  <c r="BH1171" i="3"/>
  <c r="Y1171" i="3"/>
  <c r="AO1171" i="3"/>
  <c r="BE1171" i="3"/>
  <c r="V1171" i="3"/>
  <c r="AL1171" i="3"/>
  <c r="BB1171" i="3"/>
  <c r="BC1171" i="3"/>
  <c r="AU1171" i="3"/>
  <c r="P1171" i="3"/>
  <c r="AF1171" i="3"/>
  <c r="AV1171" i="3"/>
  <c r="M1171" i="3"/>
  <c r="AC1171" i="3"/>
  <c r="AS1171" i="3"/>
  <c r="BI1171" i="3"/>
  <c r="Z1171" i="3"/>
  <c r="AP1171" i="3"/>
  <c r="BF1171" i="3"/>
  <c r="AM1171" i="3"/>
  <c r="S1171" i="3"/>
  <c r="T1171" i="3"/>
  <c r="AJ1171" i="3"/>
  <c r="AZ1171" i="3"/>
  <c r="Q1171" i="3"/>
  <c r="AG1171" i="3"/>
  <c r="AW1171" i="3"/>
  <c r="N1171" i="3"/>
  <c r="AD1171" i="3"/>
  <c r="AT1171" i="3"/>
  <c r="W1171" i="3"/>
  <c r="BD1186" i="3"/>
  <c r="AV1186" i="3"/>
  <c r="Y1186" i="3"/>
  <c r="AO1186" i="3"/>
  <c r="BE1186" i="3"/>
  <c r="AA1186" i="3"/>
  <c r="BG1186" i="3"/>
  <c r="AD1186" i="3"/>
  <c r="AT1186" i="3"/>
  <c r="O1186" i="3"/>
  <c r="AU1186" i="3"/>
  <c r="AN1186" i="3"/>
  <c r="AB1186" i="3"/>
  <c r="M1186" i="3"/>
  <c r="AC1186" i="3"/>
  <c r="AS1186" i="3"/>
  <c r="BI1186" i="3"/>
  <c r="AI1186" i="3"/>
  <c r="R1186" i="3"/>
  <c r="AH1186" i="3"/>
  <c r="AX1186" i="3"/>
  <c r="W1186" i="3"/>
  <c r="BC1186" i="3"/>
  <c r="AZ1186" i="3"/>
  <c r="P1186" i="3"/>
  <c r="AR1186" i="3"/>
  <c r="Q1186" i="3"/>
  <c r="AG1186" i="3"/>
  <c r="AW1186" i="3"/>
  <c r="N1186" i="3"/>
  <c r="AQ1186" i="3"/>
  <c r="V1186" i="3"/>
  <c r="AL1186" i="3"/>
  <c r="BB1186" i="3"/>
  <c r="AE1186" i="3"/>
  <c r="AJ1186" i="3"/>
  <c r="AM1074" i="3"/>
  <c r="BH1094" i="3"/>
  <c r="AB1094" i="3"/>
  <c r="AA1094" i="3"/>
  <c r="BM1109" i="3"/>
  <c r="P1160" i="3"/>
  <c r="AT1160" i="3"/>
  <c r="BN1176" i="3"/>
  <c r="AL1157" i="3"/>
  <c r="AH1171" i="3"/>
  <c r="BG1171" i="3"/>
  <c r="AS1179" i="3"/>
  <c r="V1179" i="3"/>
  <c r="AY1191" i="3"/>
  <c r="AD1191" i="3"/>
  <c r="R1191" i="3"/>
  <c r="T1191" i="3"/>
  <c r="V1191" i="3"/>
  <c r="S1191" i="3"/>
  <c r="AJ1191" i="3"/>
  <c r="BB1191" i="3"/>
  <c r="N1191" i="3"/>
  <c r="AI1191" i="3"/>
  <c r="Z1186" i="3"/>
  <c r="AK1186" i="3"/>
  <c r="AM1190" i="3"/>
  <c r="BD1190" i="3"/>
  <c r="Y1138" i="3"/>
  <c r="AC1138" i="3"/>
  <c r="BI1138" i="3"/>
  <c r="AK1138" i="3"/>
  <c r="M1138" i="3"/>
  <c r="AS1138" i="3"/>
  <c r="U1138" i="3"/>
  <c r="BA1138" i="3"/>
  <c r="AC1153" i="3"/>
  <c r="BA1153" i="3"/>
  <c r="M1153" i="3"/>
  <c r="BN1153" i="3" s="1"/>
  <c r="AV1153" i="3"/>
  <c r="U1153" i="3"/>
  <c r="BG1153" i="3"/>
  <c r="AK1153" i="3"/>
  <c r="AQ1153" i="3"/>
  <c r="AB1153" i="3"/>
  <c r="R1153" i="3"/>
  <c r="AH1153" i="3"/>
  <c r="AX1153" i="3"/>
  <c r="W1153" i="3"/>
  <c r="AW1153" i="3"/>
  <c r="Y1153" i="3"/>
  <c r="BM1153" i="3" s="1"/>
  <c r="AY1153" i="3"/>
  <c r="AA1153" i="3"/>
  <c r="AZ1153" i="3"/>
  <c r="P1153" i="3"/>
  <c r="AF1153" i="3"/>
  <c r="V1153" i="3"/>
  <c r="AL1153" i="3"/>
  <c r="BB1153" i="3"/>
  <c r="AE1153" i="3"/>
  <c r="BA1074" i="3"/>
  <c r="AN1074" i="3"/>
  <c r="BK1082" i="3"/>
  <c r="BD1094" i="3"/>
  <c r="X1094" i="3"/>
  <c r="AM1094" i="3"/>
  <c r="AL1094" i="3"/>
  <c r="R1074" i="3"/>
  <c r="AK1074" i="3"/>
  <c r="X1074" i="3"/>
  <c r="BN1082" i="3"/>
  <c r="V1076" i="3"/>
  <c r="Y1076" i="3"/>
  <c r="BG1076" i="3"/>
  <c r="AZ1094" i="3"/>
  <c r="AJ1094" i="3"/>
  <c r="T1094" i="3"/>
  <c r="AY1094" i="3"/>
  <c r="AI1094" i="3"/>
  <c r="S1094" i="3"/>
  <c r="AX1094" i="3"/>
  <c r="AH1094" i="3"/>
  <c r="BK1104" i="3"/>
  <c r="BL1111" i="3"/>
  <c r="AY1128" i="3"/>
  <c r="AI1128" i="3"/>
  <c r="S1128" i="3"/>
  <c r="AX1128" i="3"/>
  <c r="AH1128" i="3"/>
  <c r="R1128" i="3"/>
  <c r="BA1128" i="3"/>
  <c r="AK1128" i="3"/>
  <c r="U1128" i="3"/>
  <c r="BJ1093" i="3"/>
  <c r="AZ1128" i="3"/>
  <c r="AW1138" i="3"/>
  <c r="BH1138" i="3"/>
  <c r="AR1138" i="3"/>
  <c r="AB1138" i="3"/>
  <c r="BG1138" i="3"/>
  <c r="AQ1138" i="3"/>
  <c r="AA1138" i="3"/>
  <c r="BF1138" i="3"/>
  <c r="AP1138" i="3"/>
  <c r="Z1138" i="3"/>
  <c r="BE1138" i="3"/>
  <c r="AO1153" i="3"/>
  <c r="BD1153" i="3"/>
  <c r="Q1153" i="3"/>
  <c r="AM1153" i="3"/>
  <c r="AP1153" i="3"/>
  <c r="AJ1153" i="3"/>
  <c r="AV1160" i="3"/>
  <c r="AE1160" i="3"/>
  <c r="N1160" i="3"/>
  <c r="AF1132" i="3"/>
  <c r="AH1132" i="3"/>
  <c r="BE1132" i="3"/>
  <c r="BE1157" i="3"/>
  <c r="AR1157" i="3"/>
  <c r="Z1159" i="3"/>
  <c r="M1159" i="3"/>
  <c r="AC1160" i="3"/>
  <c r="BA1171" i="3"/>
  <c r="AN1171" i="3"/>
  <c r="AG1179" i="3"/>
  <c r="BB1179" i="3"/>
  <c r="T1186" i="3"/>
  <c r="BF1186" i="3"/>
  <c r="S1186" i="3"/>
  <c r="O1143" i="3"/>
  <c r="AW1143" i="3"/>
  <c r="AJ1143" i="3"/>
  <c r="T1190" i="3"/>
  <c r="AT1190" i="3"/>
  <c r="AK1190" i="3"/>
  <c r="AF1186" i="3"/>
  <c r="V1081" i="3"/>
  <c r="Z1081" i="3"/>
  <c r="AL1081" i="3"/>
  <c r="AP1081" i="3"/>
  <c r="BB1081" i="3"/>
  <c r="BJ1081" i="3" s="1"/>
  <c r="W1097" i="3"/>
  <c r="AE1097" i="3"/>
  <c r="S1097" i="3"/>
  <c r="AY1097" i="3"/>
  <c r="O1097" i="3"/>
  <c r="BN1097" i="3" s="1"/>
  <c r="AI1097" i="3"/>
  <c r="U1108" i="3"/>
  <c r="AO1108" i="3"/>
  <c r="Y1108" i="3"/>
  <c r="AW1108" i="3"/>
  <c r="AK1108" i="3"/>
  <c r="BA1108" i="3"/>
  <c r="Q1108" i="3"/>
  <c r="BE1108" i="3"/>
  <c r="AG1108" i="3"/>
  <c r="Q1154" i="3"/>
  <c r="BB1154" i="3"/>
  <c r="V1154" i="3"/>
  <c r="AG1154" i="3"/>
  <c r="AQ1154" i="3"/>
  <c r="P1154" i="3"/>
  <c r="AF1154" i="3"/>
  <c r="AV1154" i="3"/>
  <c r="M1154" i="3"/>
  <c r="AH1154" i="3"/>
  <c r="BC1154" i="3"/>
  <c r="Y1154" i="3"/>
  <c r="AT1154" i="3"/>
  <c r="U1154" i="3"/>
  <c r="AP1154" i="3"/>
  <c r="AA1154" i="3"/>
  <c r="T1154" i="3"/>
  <c r="AJ1154" i="3"/>
  <c r="AZ1154" i="3"/>
  <c r="R1154" i="3"/>
  <c r="AM1154" i="3"/>
  <c r="BI1154" i="3"/>
  <c r="AD1154" i="3"/>
  <c r="AY1154" i="3"/>
  <c r="Z1154" i="3"/>
  <c r="AU1154" i="3"/>
  <c r="BG1154" i="3"/>
  <c r="X1154" i="3"/>
  <c r="AN1154" i="3"/>
  <c r="BD1154" i="3"/>
  <c r="W1154" i="3"/>
  <c r="AS1154" i="3"/>
  <c r="N1154" i="3"/>
  <c r="AI1154" i="3"/>
  <c r="BE1154" i="3"/>
  <c r="AE1154" i="3"/>
  <c r="BA1154" i="3"/>
  <c r="AC1162" i="3"/>
  <c r="AO1162" i="3"/>
  <c r="R1162" i="3"/>
  <c r="AH1162" i="3"/>
  <c r="AX1162" i="3"/>
  <c r="S1162" i="3"/>
  <c r="AI1162" i="3"/>
  <c r="AY1162" i="3"/>
  <c r="T1162" i="3"/>
  <c r="AJ1162" i="3"/>
  <c r="AZ1162" i="3"/>
  <c r="M1162" i="3"/>
  <c r="V1162" i="3"/>
  <c r="AL1162" i="3"/>
  <c r="BB1162" i="3"/>
  <c r="W1162" i="3"/>
  <c r="AM1162" i="3"/>
  <c r="BC1162" i="3"/>
  <c r="X1162" i="3"/>
  <c r="AN1162" i="3"/>
  <c r="BD1162" i="3"/>
  <c r="BI1162" i="3"/>
  <c r="Z1162" i="3"/>
  <c r="AP1162" i="3"/>
  <c r="BF1162" i="3"/>
  <c r="AA1162" i="3"/>
  <c r="AQ1162" i="3"/>
  <c r="BG1162" i="3"/>
  <c r="AB1162" i="3"/>
  <c r="AR1162" i="3"/>
  <c r="BH1162" i="3"/>
  <c r="AA1173" i="3"/>
  <c r="BG1173" i="3"/>
  <c r="X1173" i="3"/>
  <c r="AN1173" i="3"/>
  <c r="BD1173" i="3"/>
  <c r="U1173" i="3"/>
  <c r="AK1173" i="3"/>
  <c r="BA1173" i="3"/>
  <c r="R1173" i="3"/>
  <c r="AH1173" i="3"/>
  <c r="AX1173" i="3"/>
  <c r="AM1173" i="3"/>
  <c r="AQ1173" i="3"/>
  <c r="AB1173" i="3"/>
  <c r="AR1173" i="3"/>
  <c r="BH1173" i="3"/>
  <c r="Y1173" i="3"/>
  <c r="AO1173" i="3"/>
  <c r="BE1173" i="3"/>
  <c r="V1173" i="3"/>
  <c r="AL1173" i="3"/>
  <c r="BB1173" i="3"/>
  <c r="W1173" i="3"/>
  <c r="P1173" i="3"/>
  <c r="AF1173" i="3"/>
  <c r="AV1173" i="3"/>
  <c r="M1173" i="3"/>
  <c r="AC1173" i="3"/>
  <c r="AS1173" i="3"/>
  <c r="BI1173" i="3"/>
  <c r="Z1173" i="3"/>
  <c r="AP1173" i="3"/>
  <c r="BF1173" i="3"/>
  <c r="BA1110" i="3"/>
  <c r="U1110" i="3"/>
  <c r="AA1095" i="3"/>
  <c r="AY1095" i="3"/>
  <c r="W1095" i="3"/>
  <c r="AD1083" i="3"/>
  <c r="N1083" i="3"/>
  <c r="BN1083" i="3" s="1"/>
  <c r="BE1083" i="3"/>
  <c r="Y1083" i="3"/>
  <c r="AI1083" i="3"/>
  <c r="AT1083" i="3"/>
  <c r="BC1107" i="3"/>
  <c r="W1107" i="3"/>
  <c r="AM1107" i="3"/>
  <c r="R1119" i="3"/>
  <c r="BN1119" i="3" s="1"/>
  <c r="BC1119" i="3"/>
  <c r="W1119" i="3"/>
  <c r="AH1119" i="3"/>
  <c r="AR1119" i="3"/>
  <c r="T1134" i="3"/>
  <c r="AO1134" i="3"/>
  <c r="Y1134" i="3"/>
  <c r="AT1134" i="3"/>
  <c r="AD1134" i="3"/>
  <c r="AZ1134" i="3"/>
  <c r="N1134" i="3"/>
  <c r="BN1134" i="3" s="1"/>
  <c r="AJ1134" i="3"/>
  <c r="BE1134" i="3"/>
  <c r="Y1144" i="3"/>
  <c r="AC1144" i="3"/>
  <c r="BI1144" i="3"/>
  <c r="M1144" i="3"/>
  <c r="AS1144" i="3"/>
  <c r="BA1144" i="3"/>
  <c r="U1144" i="3"/>
  <c r="AK1144" i="3"/>
  <c r="AU1095" i="3"/>
  <c r="AM1095" i="3"/>
  <c r="O1095" i="3"/>
  <c r="M1100" i="3"/>
  <c r="BN1100" i="3" s="1"/>
  <c r="AS1100" i="3"/>
  <c r="W1100" i="3"/>
  <c r="AX1100" i="3"/>
  <c r="AC1100" i="3"/>
  <c r="AH1100" i="3"/>
  <c r="BC1100" i="3"/>
  <c r="T1131" i="3"/>
  <c r="AJ1131" i="3"/>
  <c r="AR1131" i="3"/>
  <c r="AZ1131" i="3"/>
  <c r="AA1165" i="3"/>
  <c r="AE1165" i="3"/>
  <c r="S1165" i="3"/>
  <c r="AY1178" i="3"/>
  <c r="S1178" i="3"/>
  <c r="BG1178" i="3"/>
  <c r="AQ1178" i="3"/>
  <c r="AA1178" i="3"/>
  <c r="BM1176" i="3"/>
  <c r="BM1161" i="3"/>
  <c r="BL1167" i="3"/>
  <c r="BM1167" i="3"/>
  <c r="BL1181" i="3"/>
  <c r="AB1124" i="3"/>
  <c r="AF1124" i="3"/>
  <c r="AV1124" i="3"/>
  <c r="Y1096" i="3"/>
  <c r="U1096" i="3"/>
  <c r="BA1096" i="3"/>
  <c r="AG1096" i="3"/>
  <c r="Q1096" i="3"/>
  <c r="BN1096" i="3" s="1"/>
  <c r="AK1096" i="3"/>
  <c r="AW1096" i="3"/>
  <c r="Y1106" i="3"/>
  <c r="U1106" i="3"/>
  <c r="BA1106" i="3"/>
  <c r="AC1106" i="3"/>
  <c r="BI1106" i="3"/>
  <c r="M1106" i="3"/>
  <c r="AK1106" i="3"/>
  <c r="AS1106" i="3"/>
  <c r="AB1119" i="3"/>
  <c r="N1125" i="3"/>
  <c r="AP1125" i="3"/>
  <c r="R1125" i="3"/>
  <c r="AX1125" i="3"/>
  <c r="Z1125" i="3"/>
  <c r="BF1125" i="3"/>
  <c r="AH1125" i="3"/>
  <c r="Y1158" i="3"/>
  <c r="AG1158" i="3"/>
  <c r="AW1158" i="3"/>
  <c r="Q1158" i="3"/>
  <c r="BA1158" i="3"/>
  <c r="U1158" i="3"/>
  <c r="AK1158" i="3"/>
  <c r="M1098" i="3"/>
  <c r="BK1098" i="3" s="1"/>
  <c r="AS1098" i="3"/>
  <c r="U1098" i="3"/>
  <c r="BA1098" i="3"/>
  <c r="BJ1098" i="3" s="1"/>
  <c r="AK1098" i="3"/>
  <c r="BI1098" i="3"/>
  <c r="AC1098" i="3"/>
  <c r="AK1102" i="3"/>
  <c r="BA1102" i="3"/>
  <c r="S1095" i="3"/>
  <c r="Y1140" i="3"/>
  <c r="M1140" i="3"/>
  <c r="AS1140" i="3"/>
  <c r="U1140" i="3"/>
  <c r="BL1140" i="3" s="1"/>
  <c r="BA1140" i="3"/>
  <c r="AC1140" i="3"/>
  <c r="BI1140" i="3"/>
  <c r="AK1140" i="3"/>
  <c r="Y1170" i="3"/>
  <c r="U1170" i="3"/>
  <c r="BL1170" i="3" s="1"/>
  <c r="BA1170" i="3"/>
  <c r="AG1170" i="3"/>
  <c r="AK1170" i="3"/>
  <c r="Q1170" i="3"/>
  <c r="BN1170" i="3" s="1"/>
  <c r="AW1170" i="3"/>
  <c r="AB1131" i="3"/>
  <c r="Y1172" i="3"/>
  <c r="Q1172" i="3"/>
  <c r="AW1172" i="3"/>
  <c r="U1172" i="3"/>
  <c r="BA1172" i="3"/>
  <c r="AG1172" i="3"/>
  <c r="AK1172" i="3"/>
  <c r="AU1165" i="3"/>
  <c r="BK1176" i="3"/>
  <c r="Q1114" i="3"/>
  <c r="AO1114" i="3"/>
  <c r="Y1114" i="3"/>
  <c r="AG1114" i="3"/>
  <c r="BE1114" i="3"/>
  <c r="BL1114" i="3" s="1"/>
  <c r="T1080" i="3"/>
  <c r="O1088" i="3"/>
  <c r="BN1088" i="3" s="1"/>
  <c r="AQ1088" i="3"/>
  <c r="S1088" i="3"/>
  <c r="AY1088" i="3"/>
  <c r="BG1088" i="3"/>
  <c r="AA1088" i="3"/>
  <c r="AI1088" i="3"/>
  <c r="R1092" i="3"/>
  <c r="S1092" i="3"/>
  <c r="AD1092" i="3"/>
  <c r="AN1092" i="3"/>
  <c r="AY1092" i="3"/>
  <c r="V1092" i="3"/>
  <c r="AF1092" i="3"/>
  <c r="AQ1092" i="3"/>
  <c r="BB1092" i="3"/>
  <c r="X1092" i="3"/>
  <c r="AT1092" i="3"/>
  <c r="AA1092" i="3"/>
  <c r="AV1092" i="3"/>
  <c r="N1092" i="3"/>
  <c r="AI1092" i="3"/>
  <c r="BD1092" i="3"/>
  <c r="P1092" i="3"/>
  <c r="AL1092" i="3"/>
  <c r="BG1092" i="3"/>
  <c r="AB1120" i="3"/>
  <c r="AF1120" i="3"/>
  <c r="P1120" i="3"/>
  <c r="BK1120" i="3" s="1"/>
  <c r="AV1120" i="3"/>
  <c r="N1129" i="3"/>
  <c r="AP1129" i="3"/>
  <c r="R1129" i="3"/>
  <c r="AX1129" i="3"/>
  <c r="Z1129" i="3"/>
  <c r="BF1129" i="3"/>
  <c r="AH1129" i="3"/>
  <c r="AA1149" i="3"/>
  <c r="BA1149" i="3"/>
  <c r="O1086" i="3"/>
  <c r="AQ1086" i="3"/>
  <c r="S1086" i="3"/>
  <c r="AY1086" i="3"/>
  <c r="AI1086" i="3"/>
  <c r="BG1086" i="3"/>
  <c r="AA1086" i="3"/>
  <c r="U1102" i="3"/>
  <c r="BL1102" i="3" s="1"/>
  <c r="M1094" i="3"/>
  <c r="Q1094" i="3"/>
  <c r="AK1094" i="3"/>
  <c r="BE1094" i="3"/>
  <c r="U1094" i="3"/>
  <c r="AO1094" i="3"/>
  <c r="Y1094" i="3"/>
  <c r="AG1094" i="3"/>
  <c r="AW1094" i="3"/>
  <c r="BA1094" i="3"/>
  <c r="BC1095" i="3"/>
  <c r="AQ1149" i="3"/>
  <c r="O1152" i="3"/>
  <c r="U1152" i="3"/>
  <c r="AG1152" i="3"/>
  <c r="AQ1152" i="3"/>
  <c r="BA1152" i="3"/>
  <c r="Q1152" i="3"/>
  <c r="AC1152" i="3"/>
  <c r="AS1152" i="3"/>
  <c r="BG1152" i="3"/>
  <c r="S1152" i="3"/>
  <c r="AI1152" i="3"/>
  <c r="AW1152" i="3"/>
  <c r="BI1152" i="3"/>
  <c r="Y1152" i="3"/>
  <c r="AK1152" i="3"/>
  <c r="AY1152" i="3"/>
  <c r="M1152" i="3"/>
  <c r="BE1152" i="3"/>
  <c r="AA1152" i="3"/>
  <c r="AO1152" i="3"/>
  <c r="AQ1147" i="3"/>
  <c r="AA1147" i="3"/>
  <c r="BL1147" i="3" s="1"/>
  <c r="Y1162" i="3"/>
  <c r="Q1162" i="3"/>
  <c r="AW1162" i="3"/>
  <c r="U1162" i="3"/>
  <c r="AG1162" i="3"/>
  <c r="AK1162" i="3"/>
  <c r="BA1162" i="3"/>
  <c r="O1165" i="3"/>
  <c r="BN1165" i="3" s="1"/>
  <c r="AI1173" i="3"/>
  <c r="O1173" i="3"/>
  <c r="AU1173" i="3"/>
  <c r="S1173" i="3"/>
  <c r="AY1173" i="3"/>
  <c r="AE1173" i="3"/>
  <c r="O1179" i="3"/>
  <c r="AJ1179" i="3"/>
  <c r="BE1179" i="3"/>
  <c r="T1179" i="3"/>
  <c r="AO1179" i="3"/>
  <c r="AE1179" i="3"/>
  <c r="AU1179" i="3"/>
  <c r="AZ1179" i="3"/>
  <c r="Y1179" i="3"/>
  <c r="BN1084" i="3"/>
  <c r="BN1103" i="3"/>
  <c r="BJ1077" i="3"/>
  <c r="BK1096" i="3"/>
  <c r="BL1099" i="3"/>
  <c r="BK1101" i="3"/>
  <c r="BJ1102" i="3"/>
  <c r="BM1093" i="3"/>
  <c r="BJ1164" i="3"/>
  <c r="BN1147" i="3"/>
  <c r="BK1147" i="3"/>
  <c r="BJ1145" i="3"/>
  <c r="BN1155" i="3"/>
  <c r="BL1073" i="3"/>
  <c r="O1189" i="3"/>
  <c r="S1189" i="3"/>
  <c r="W1189" i="3"/>
  <c r="AA1189" i="3"/>
  <c r="AE1189" i="3"/>
  <c r="AI1189" i="3"/>
  <c r="AM1189" i="3"/>
  <c r="AQ1189" i="3"/>
  <c r="AU1189" i="3"/>
  <c r="AY1189" i="3"/>
  <c r="BC1189" i="3"/>
  <c r="BG1189" i="3"/>
  <c r="P1189" i="3"/>
  <c r="T1189" i="3"/>
  <c r="X1189" i="3"/>
  <c r="AB1189" i="3"/>
  <c r="AF1189" i="3"/>
  <c r="AJ1189" i="3"/>
  <c r="AN1189" i="3"/>
  <c r="AR1189" i="3"/>
  <c r="AV1189" i="3"/>
  <c r="AZ1189" i="3"/>
  <c r="BD1189" i="3"/>
  <c r="BH1189" i="3"/>
  <c r="M1189" i="3"/>
  <c r="Q1189" i="3"/>
  <c r="U1189" i="3"/>
  <c r="Y1189" i="3"/>
  <c r="AC1189" i="3"/>
  <c r="AG1189" i="3"/>
  <c r="AK1189" i="3"/>
  <c r="V1189" i="3"/>
  <c r="AL1189" i="3"/>
  <c r="AT1189" i="3"/>
  <c r="BB1189" i="3"/>
  <c r="Z1189" i="3"/>
  <c r="AO1189" i="3"/>
  <c r="AW1189" i="3"/>
  <c r="BE1189" i="3"/>
  <c r="N1189" i="3"/>
  <c r="AD1189" i="3"/>
  <c r="AP1189" i="3"/>
  <c r="AX1189" i="3"/>
  <c r="BF1189" i="3"/>
  <c r="R1189" i="3"/>
  <c r="AH1189" i="3"/>
  <c r="AS1189" i="3"/>
  <c r="BA1189" i="3"/>
  <c r="BI1189" i="3"/>
  <c r="AL1193" i="3"/>
  <c r="AN1193" i="3"/>
  <c r="BC1193" i="3"/>
  <c r="AM1193" i="3"/>
  <c r="W1193" i="3"/>
  <c r="BM1075" i="3"/>
  <c r="BM1078" i="3"/>
  <c r="AW1074" i="3"/>
  <c r="Q1074" i="3"/>
  <c r="AJ1074" i="3"/>
  <c r="AY1074" i="3"/>
  <c r="AI1074" i="3"/>
  <c r="S1074" i="3"/>
  <c r="BN1081" i="3"/>
  <c r="BL1081" i="3"/>
  <c r="Z1076" i="3"/>
  <c r="AX1076" i="3"/>
  <c r="AD1076" i="3"/>
  <c r="BA1076" i="3"/>
  <c r="AK1076" i="3"/>
  <c r="U1076" i="3"/>
  <c r="BD1076" i="3"/>
  <c r="AN1076" i="3"/>
  <c r="X1076" i="3"/>
  <c r="BC1076" i="3"/>
  <c r="AM1076" i="3"/>
  <c r="W1076" i="3"/>
  <c r="BJ1080" i="3"/>
  <c r="BN1085" i="3"/>
  <c r="BN1109" i="3"/>
  <c r="BK1109" i="3"/>
  <c r="BJ1111" i="3"/>
  <c r="BN1102" i="3"/>
  <c r="BK1102" i="3"/>
  <c r="BK1119" i="3"/>
  <c r="BM1122" i="3"/>
  <c r="BM1126" i="3"/>
  <c r="BL1107" i="3"/>
  <c r="BN1107" i="3"/>
  <c r="BK1107" i="3"/>
  <c r="BJ1112" i="3"/>
  <c r="BM1112" i="3"/>
  <c r="BK1125" i="3"/>
  <c r="BL1093" i="3"/>
  <c r="BM1117" i="3"/>
  <c r="BK1133" i="3"/>
  <c r="BN1133" i="3"/>
  <c r="BL1133" i="3"/>
  <c r="BM1141" i="3"/>
  <c r="BN1141" i="3"/>
  <c r="BK1141" i="3"/>
  <c r="BM1151" i="3"/>
  <c r="BL1166" i="3"/>
  <c r="BM1115" i="3"/>
  <c r="BM1137" i="3"/>
  <c r="BN1137" i="3"/>
  <c r="BK1137" i="3"/>
  <c r="BM1145" i="3"/>
  <c r="BN1145" i="3"/>
  <c r="BK1145" i="3"/>
  <c r="BN1156" i="3"/>
  <c r="BK1156" i="3"/>
  <c r="BK1157" i="3"/>
  <c r="BN1161" i="3"/>
  <c r="BJ1167" i="3"/>
  <c r="BN1168" i="3"/>
  <c r="BK1168" i="3"/>
  <c r="BK1169" i="3"/>
  <c r="BN1073" i="3"/>
  <c r="BK1073" i="3"/>
  <c r="P1182" i="3"/>
  <c r="T1182" i="3"/>
  <c r="X1182" i="3"/>
  <c r="AB1182" i="3"/>
  <c r="AF1182" i="3"/>
  <c r="AJ1182" i="3"/>
  <c r="AN1182" i="3"/>
  <c r="AR1182" i="3"/>
  <c r="AV1182" i="3"/>
  <c r="AZ1182" i="3"/>
  <c r="BD1182" i="3"/>
  <c r="BH1182" i="3"/>
  <c r="Q1182" i="3"/>
  <c r="V1182" i="3"/>
  <c r="AA1182" i="3"/>
  <c r="AG1182" i="3"/>
  <c r="AL1182" i="3"/>
  <c r="AQ1182" i="3"/>
  <c r="AW1182" i="3"/>
  <c r="BB1182" i="3"/>
  <c r="BG1182" i="3"/>
  <c r="M1182" i="3"/>
  <c r="R1182" i="3"/>
  <c r="W1182" i="3"/>
  <c r="AC1182" i="3"/>
  <c r="AH1182" i="3"/>
  <c r="AM1182" i="3"/>
  <c r="AS1182" i="3"/>
  <c r="AX1182" i="3"/>
  <c r="BC1182" i="3"/>
  <c r="BI1182" i="3"/>
  <c r="N1182" i="3"/>
  <c r="S1182" i="3"/>
  <c r="Y1182" i="3"/>
  <c r="AD1182" i="3"/>
  <c r="AI1182" i="3"/>
  <c r="AO1182" i="3"/>
  <c r="AT1182" i="3"/>
  <c r="AY1182" i="3"/>
  <c r="BE1182" i="3"/>
  <c r="Z1182" i="3"/>
  <c r="AU1182" i="3"/>
  <c r="AE1182" i="3"/>
  <c r="BA1182" i="3"/>
  <c r="O1182" i="3"/>
  <c r="AK1182" i="3"/>
  <c r="BF1182" i="3"/>
  <c r="U1182" i="3"/>
  <c r="AP1182" i="3"/>
  <c r="AK1191" i="3"/>
  <c r="BA1191" i="3"/>
  <c r="Q1191" i="3"/>
  <c r="Y1191" i="3"/>
  <c r="AG1191" i="3"/>
  <c r="AO1191" i="3"/>
  <c r="AW1191" i="3"/>
  <c r="BE1191" i="3"/>
  <c r="BF1191" i="3"/>
  <c r="M1191" i="3"/>
  <c r="U1191" i="3"/>
  <c r="AC1191" i="3"/>
  <c r="AS1191" i="3"/>
  <c r="BI1191" i="3"/>
  <c r="AL1191" i="3"/>
  <c r="N1193" i="3"/>
  <c r="AT1193" i="3"/>
  <c r="AZ1193" i="3"/>
  <c r="AJ1193" i="3"/>
  <c r="T1193" i="3"/>
  <c r="AY1193" i="3"/>
  <c r="AI1193" i="3"/>
  <c r="S1193" i="3"/>
  <c r="BJ1178" i="3"/>
  <c r="AV1191" i="3"/>
  <c r="AF1191" i="3"/>
  <c r="P1191" i="3"/>
  <c r="AU1191" i="3"/>
  <c r="AE1191" i="3"/>
  <c r="O1191" i="3"/>
  <c r="AP1191" i="3"/>
  <c r="BN1192" i="3"/>
  <c r="BJ1078" i="3"/>
  <c r="BN1086" i="3"/>
  <c r="BK1112" i="3"/>
  <c r="BN1112" i="3"/>
  <c r="BL1156" i="3"/>
  <c r="BL1164" i="3"/>
  <c r="BJ1073" i="3"/>
  <c r="BJ1181" i="3"/>
  <c r="BD1193" i="3"/>
  <c r="X1193" i="3"/>
  <c r="BK1184" i="3"/>
  <c r="AG1074" i="3"/>
  <c r="AZ1074" i="3"/>
  <c r="T1074" i="3"/>
  <c r="AX1074" i="3"/>
  <c r="BL1075" i="3"/>
  <c r="BJ1075" i="3"/>
  <c r="BK1078" i="3"/>
  <c r="BN1078" i="3"/>
  <c r="BL1078" i="3"/>
  <c r="BB1074" i="3"/>
  <c r="BI1074" i="3"/>
  <c r="AS1074" i="3"/>
  <c r="AC1074" i="3"/>
  <c r="M1074" i="3"/>
  <c r="AV1074" i="3"/>
  <c r="AF1074" i="3"/>
  <c r="P1074" i="3"/>
  <c r="AU1074" i="3"/>
  <c r="AE1074" i="3"/>
  <c r="BB1076" i="3"/>
  <c r="AH1076" i="3"/>
  <c r="N1076" i="3"/>
  <c r="AW1076" i="3"/>
  <c r="AG1076" i="3"/>
  <c r="Q1076" i="3"/>
  <c r="AZ1076" i="3"/>
  <c r="AJ1076" i="3"/>
  <c r="T1076" i="3"/>
  <c r="AY1076" i="3"/>
  <c r="AI1076" i="3"/>
  <c r="S1076" i="3"/>
  <c r="BK1083" i="3"/>
  <c r="BN1090" i="3"/>
  <c r="BN1080" i="3"/>
  <c r="BK1080" i="3"/>
  <c r="BL1104" i="3"/>
  <c r="BM1111" i="3"/>
  <c r="O1116" i="3"/>
  <c r="S1116" i="3"/>
  <c r="W1116" i="3"/>
  <c r="AA1116" i="3"/>
  <c r="AE1116" i="3"/>
  <c r="AI1116" i="3"/>
  <c r="AM1116" i="3"/>
  <c r="AQ1116" i="3"/>
  <c r="AU1116" i="3"/>
  <c r="AY1116" i="3"/>
  <c r="BC1116" i="3"/>
  <c r="BG1116" i="3"/>
  <c r="N1116" i="3"/>
  <c r="T1116" i="3"/>
  <c r="Y1116" i="3"/>
  <c r="AD1116" i="3"/>
  <c r="AJ1116" i="3"/>
  <c r="AO1116" i="3"/>
  <c r="AT1116" i="3"/>
  <c r="AZ1116" i="3"/>
  <c r="BE1116" i="3"/>
  <c r="P1116" i="3"/>
  <c r="U1116" i="3"/>
  <c r="Z1116" i="3"/>
  <c r="AF1116" i="3"/>
  <c r="AK1116" i="3"/>
  <c r="AP1116" i="3"/>
  <c r="AV1116" i="3"/>
  <c r="BA1116" i="3"/>
  <c r="BF1116" i="3"/>
  <c r="Q1116" i="3"/>
  <c r="V1116" i="3"/>
  <c r="AB1116" i="3"/>
  <c r="AG1116" i="3"/>
  <c r="AL1116" i="3"/>
  <c r="AR1116" i="3"/>
  <c r="AW1116" i="3"/>
  <c r="BB1116" i="3"/>
  <c r="BH1116" i="3"/>
  <c r="X1116" i="3"/>
  <c r="AS1116" i="3"/>
  <c r="AC1116" i="3"/>
  <c r="AX1116" i="3"/>
  <c r="M1116" i="3"/>
  <c r="AH1116" i="3"/>
  <c r="BD1116" i="3"/>
  <c r="R1116" i="3"/>
  <c r="AN1116" i="3"/>
  <c r="BI1116" i="3"/>
  <c r="BM1087" i="3"/>
  <c r="BL1100" i="3"/>
  <c r="BN1111" i="3"/>
  <c r="BK1111" i="3"/>
  <c r="BN1091" i="3"/>
  <c r="BN1113" i="3"/>
  <c r="BL1122" i="3"/>
  <c r="BJ1122" i="3"/>
  <c r="BL1126" i="3"/>
  <c r="BJ1126" i="3"/>
  <c r="BL1130" i="3"/>
  <c r="BL1112" i="3"/>
  <c r="BM1121" i="3"/>
  <c r="BK1127" i="3"/>
  <c r="BN1136" i="3"/>
  <c r="BK1136" i="3"/>
  <c r="BM1148" i="3"/>
  <c r="BL1168" i="3"/>
  <c r="BL1174" i="3"/>
  <c r="BJ1176" i="3"/>
  <c r="BL1139" i="3"/>
  <c r="BJ1139" i="3"/>
  <c r="BK1158" i="3"/>
  <c r="BN1167" i="3"/>
  <c r="BK1167" i="3"/>
  <c r="BN1174" i="3"/>
  <c r="BK1174" i="3"/>
  <c r="BL1176" i="3"/>
  <c r="O1183" i="3"/>
  <c r="S1183" i="3"/>
  <c r="W1183" i="3"/>
  <c r="AA1183" i="3"/>
  <c r="AE1183" i="3"/>
  <c r="AI1183" i="3"/>
  <c r="AM1183" i="3"/>
  <c r="AQ1183" i="3"/>
  <c r="AU1183" i="3"/>
  <c r="AY1183" i="3"/>
  <c r="BC1183" i="3"/>
  <c r="BG1183" i="3"/>
  <c r="P1183" i="3"/>
  <c r="T1183" i="3"/>
  <c r="X1183" i="3"/>
  <c r="AB1183" i="3"/>
  <c r="AF1183" i="3"/>
  <c r="AJ1183" i="3"/>
  <c r="AN1183" i="3"/>
  <c r="AR1183" i="3"/>
  <c r="AV1183" i="3"/>
  <c r="AZ1183" i="3"/>
  <c r="BD1183" i="3"/>
  <c r="BH1183" i="3"/>
  <c r="M1183" i="3"/>
  <c r="Q1183" i="3"/>
  <c r="U1183" i="3"/>
  <c r="Y1183" i="3"/>
  <c r="AC1183" i="3"/>
  <c r="AG1183" i="3"/>
  <c r="AK1183" i="3"/>
  <c r="AO1183" i="3"/>
  <c r="AS1183" i="3"/>
  <c r="AW1183" i="3"/>
  <c r="BA1183" i="3"/>
  <c r="BE1183" i="3"/>
  <c r="BI1183" i="3"/>
  <c r="V1183" i="3"/>
  <c r="AL1183" i="3"/>
  <c r="BB1183" i="3"/>
  <c r="R1183" i="3"/>
  <c r="AH1183" i="3"/>
  <c r="Z1183" i="3"/>
  <c r="AP1183" i="3"/>
  <c r="BF1183" i="3"/>
  <c r="AX1183" i="3"/>
  <c r="N1183" i="3"/>
  <c r="AD1183" i="3"/>
  <c r="AT1183" i="3"/>
  <c r="V1193" i="3"/>
  <c r="BB1193" i="3"/>
  <c r="AV1193" i="3"/>
  <c r="AF1193" i="3"/>
  <c r="P1193" i="3"/>
  <c r="AU1193" i="3"/>
  <c r="AE1193" i="3"/>
  <c r="O1193" i="3"/>
  <c r="BH1191" i="3"/>
  <c r="AR1191" i="3"/>
  <c r="AB1191" i="3"/>
  <c r="BG1191" i="3"/>
  <c r="AQ1191" i="3"/>
  <c r="AA1191" i="3"/>
  <c r="AX1191" i="3"/>
  <c r="BM1192" i="3"/>
  <c r="BK1110" i="3"/>
  <c r="BK1123" i="3"/>
  <c r="BN1135" i="3"/>
  <c r="BN1093" i="3"/>
  <c r="BK1093" i="3"/>
  <c r="BK1131" i="3"/>
  <c r="BN1131" i="3"/>
  <c r="BM1133" i="3"/>
  <c r="BJ1137" i="3"/>
  <c r="BL1145" i="3"/>
  <c r="BK1163" i="3"/>
  <c r="P1180" i="3"/>
  <c r="T1180" i="3"/>
  <c r="X1180" i="3"/>
  <c r="AB1180" i="3"/>
  <c r="AF1180" i="3"/>
  <c r="AJ1180" i="3"/>
  <c r="AN1180" i="3"/>
  <c r="AR1180" i="3"/>
  <c r="AV1180" i="3"/>
  <c r="AZ1180" i="3"/>
  <c r="BD1180" i="3"/>
  <c r="BH1180" i="3"/>
  <c r="Q1180" i="3"/>
  <c r="V1180" i="3"/>
  <c r="AA1180" i="3"/>
  <c r="AG1180" i="3"/>
  <c r="AL1180" i="3"/>
  <c r="AQ1180" i="3"/>
  <c r="AW1180" i="3"/>
  <c r="BB1180" i="3"/>
  <c r="BG1180" i="3"/>
  <c r="M1180" i="3"/>
  <c r="R1180" i="3"/>
  <c r="W1180" i="3"/>
  <c r="AC1180" i="3"/>
  <c r="AH1180" i="3"/>
  <c r="AM1180" i="3"/>
  <c r="AS1180" i="3"/>
  <c r="AX1180" i="3"/>
  <c r="BC1180" i="3"/>
  <c r="BI1180" i="3"/>
  <c r="N1180" i="3"/>
  <c r="S1180" i="3"/>
  <c r="Y1180" i="3"/>
  <c r="AD1180" i="3"/>
  <c r="AI1180" i="3"/>
  <c r="AO1180" i="3"/>
  <c r="AT1180" i="3"/>
  <c r="AY1180" i="3"/>
  <c r="BE1180" i="3"/>
  <c r="Z1180" i="3"/>
  <c r="AU1180" i="3"/>
  <c r="U1180" i="3"/>
  <c r="AP1180" i="3"/>
  <c r="AE1180" i="3"/>
  <c r="BA1180" i="3"/>
  <c r="O1180" i="3"/>
  <c r="AK1180" i="3"/>
  <c r="BF1180" i="3"/>
  <c r="O1187" i="3"/>
  <c r="S1187" i="3"/>
  <c r="W1187" i="3"/>
  <c r="AA1187" i="3"/>
  <c r="AE1187" i="3"/>
  <c r="AI1187" i="3"/>
  <c r="AM1187" i="3"/>
  <c r="AQ1187" i="3"/>
  <c r="AU1187" i="3"/>
  <c r="AY1187" i="3"/>
  <c r="BC1187" i="3"/>
  <c r="BG1187" i="3"/>
  <c r="P1187" i="3"/>
  <c r="T1187" i="3"/>
  <c r="X1187" i="3"/>
  <c r="AB1187" i="3"/>
  <c r="AF1187" i="3"/>
  <c r="AJ1187" i="3"/>
  <c r="AN1187" i="3"/>
  <c r="AR1187" i="3"/>
  <c r="AV1187" i="3"/>
  <c r="AZ1187" i="3"/>
  <c r="BD1187" i="3"/>
  <c r="BH1187" i="3"/>
  <c r="M1187" i="3"/>
  <c r="Q1187" i="3"/>
  <c r="U1187" i="3"/>
  <c r="Y1187" i="3"/>
  <c r="AC1187" i="3"/>
  <c r="AG1187" i="3"/>
  <c r="AK1187" i="3"/>
  <c r="AO1187" i="3"/>
  <c r="AS1187" i="3"/>
  <c r="AW1187" i="3"/>
  <c r="BA1187" i="3"/>
  <c r="BE1187" i="3"/>
  <c r="BI1187" i="3"/>
  <c r="V1187" i="3"/>
  <c r="AL1187" i="3"/>
  <c r="BB1187" i="3"/>
  <c r="Z1187" i="3"/>
  <c r="AP1187" i="3"/>
  <c r="BF1187" i="3"/>
  <c r="R1187" i="3"/>
  <c r="AH1187" i="3"/>
  <c r="AX1187" i="3"/>
  <c r="N1187" i="3"/>
  <c r="AD1187" i="3"/>
  <c r="AT1187" i="3"/>
  <c r="Y1193" i="3"/>
  <c r="AO1193" i="3"/>
  <c r="M1193" i="3"/>
  <c r="U1193" i="3"/>
  <c r="AK1193" i="3"/>
  <c r="BA1193" i="3"/>
  <c r="AG1193" i="3"/>
  <c r="AW1193" i="3"/>
  <c r="BE1193" i="3"/>
  <c r="R1193" i="3"/>
  <c r="Z1193" i="3"/>
  <c r="AH1193" i="3"/>
  <c r="AP1193" i="3"/>
  <c r="AX1193" i="3"/>
  <c r="BF1193" i="3"/>
  <c r="AC1193" i="3"/>
  <c r="AS1193" i="3"/>
  <c r="BI1193" i="3"/>
  <c r="BN1190" i="3"/>
  <c r="BN1075" i="3"/>
  <c r="BK1075" i="3"/>
  <c r="Z1074" i="3"/>
  <c r="AP1074" i="3"/>
  <c r="BF1074" i="3"/>
  <c r="N1074" i="3"/>
  <c r="AD1074" i="3"/>
  <c r="AT1074" i="3"/>
  <c r="BE1074" i="3"/>
  <c r="AO1074" i="3"/>
  <c r="Y1074" i="3"/>
  <c r="BH1074" i="3"/>
  <c r="AR1074" i="3"/>
  <c r="AB1074" i="3"/>
  <c r="BG1074" i="3"/>
  <c r="AQ1074" i="3"/>
  <c r="AA1074" i="3"/>
  <c r="BK1079" i="3"/>
  <c r="BN1079" i="3"/>
  <c r="BL1082" i="3"/>
  <c r="BF1076" i="3"/>
  <c r="AL1076" i="3"/>
  <c r="R1076" i="3"/>
  <c r="BI1076" i="3"/>
  <c r="AS1076" i="3"/>
  <c r="AC1076" i="3"/>
  <c r="M1076" i="3"/>
  <c r="AV1076" i="3"/>
  <c r="AF1076" i="3"/>
  <c r="P1076" i="3"/>
  <c r="AU1076" i="3"/>
  <c r="AE1076" i="3"/>
  <c r="BL1096" i="3"/>
  <c r="BJ1089" i="3"/>
  <c r="O1118" i="3"/>
  <c r="S1118" i="3"/>
  <c r="W1118" i="3"/>
  <c r="AA1118" i="3"/>
  <c r="AE1118" i="3"/>
  <c r="AI1118" i="3"/>
  <c r="AM1118" i="3"/>
  <c r="AQ1118" i="3"/>
  <c r="AU1118" i="3"/>
  <c r="AY1118" i="3"/>
  <c r="BC1118" i="3"/>
  <c r="BG1118" i="3"/>
  <c r="N1118" i="3"/>
  <c r="T1118" i="3"/>
  <c r="Y1118" i="3"/>
  <c r="AD1118" i="3"/>
  <c r="AJ1118" i="3"/>
  <c r="AO1118" i="3"/>
  <c r="AT1118" i="3"/>
  <c r="AZ1118" i="3"/>
  <c r="BE1118" i="3"/>
  <c r="P1118" i="3"/>
  <c r="U1118" i="3"/>
  <c r="Z1118" i="3"/>
  <c r="AF1118" i="3"/>
  <c r="AK1118" i="3"/>
  <c r="AP1118" i="3"/>
  <c r="AV1118" i="3"/>
  <c r="BA1118" i="3"/>
  <c r="BF1118" i="3"/>
  <c r="Q1118" i="3"/>
  <c r="V1118" i="3"/>
  <c r="AB1118" i="3"/>
  <c r="AG1118" i="3"/>
  <c r="AL1118" i="3"/>
  <c r="AR1118" i="3"/>
  <c r="AW1118" i="3"/>
  <c r="BB1118" i="3"/>
  <c r="BH1118" i="3"/>
  <c r="M1118" i="3"/>
  <c r="AH1118" i="3"/>
  <c r="BD1118" i="3"/>
  <c r="R1118" i="3"/>
  <c r="AN1118" i="3"/>
  <c r="BI1118" i="3"/>
  <c r="X1118" i="3"/>
  <c r="AS1118" i="3"/>
  <c r="AX1118" i="3"/>
  <c r="AC1118" i="3"/>
  <c r="BJ1087" i="3"/>
  <c r="BN1098" i="3"/>
  <c r="BJ1101" i="3"/>
  <c r="BK1114" i="3"/>
  <c r="BN1114" i="3"/>
  <c r="BN1122" i="3"/>
  <c r="BK1122" i="3"/>
  <c r="BK1124" i="3"/>
  <c r="BN1126" i="3"/>
  <c r="BK1126" i="3"/>
  <c r="BN1130" i="3"/>
  <c r="BK1121" i="3"/>
  <c r="BN1121" i="3"/>
  <c r="BL1121" i="3"/>
  <c r="BL1129" i="3"/>
  <c r="BJ1135" i="3"/>
  <c r="BN1117" i="3"/>
  <c r="BJ1140" i="3"/>
  <c r="BJ1142" i="3"/>
  <c r="BJ1148" i="3"/>
  <c r="BM1164" i="3"/>
  <c r="BJ1133" i="3"/>
  <c r="BM1139" i="3"/>
  <c r="BN1139" i="3"/>
  <c r="BK1139" i="3"/>
  <c r="BJ1147" i="3"/>
  <c r="BN1164" i="3"/>
  <c r="BK1164" i="3"/>
  <c r="BK1165" i="3"/>
  <c r="BK1172" i="3"/>
  <c r="BM1073" i="3"/>
  <c r="BN1181" i="3"/>
  <c r="BK1181" i="3"/>
  <c r="O1185" i="3"/>
  <c r="S1185" i="3"/>
  <c r="W1185" i="3"/>
  <c r="AA1185" i="3"/>
  <c r="AE1185" i="3"/>
  <c r="AI1185" i="3"/>
  <c r="AM1185" i="3"/>
  <c r="AQ1185" i="3"/>
  <c r="AU1185" i="3"/>
  <c r="AY1185" i="3"/>
  <c r="BC1185" i="3"/>
  <c r="BG1185" i="3"/>
  <c r="P1185" i="3"/>
  <c r="T1185" i="3"/>
  <c r="X1185" i="3"/>
  <c r="AB1185" i="3"/>
  <c r="AF1185" i="3"/>
  <c r="AJ1185" i="3"/>
  <c r="AN1185" i="3"/>
  <c r="AR1185" i="3"/>
  <c r="AV1185" i="3"/>
  <c r="AZ1185" i="3"/>
  <c r="BD1185" i="3"/>
  <c r="BH1185" i="3"/>
  <c r="M1185" i="3"/>
  <c r="Q1185" i="3"/>
  <c r="U1185" i="3"/>
  <c r="Y1185" i="3"/>
  <c r="AC1185" i="3"/>
  <c r="AG1185" i="3"/>
  <c r="AK1185" i="3"/>
  <c r="AO1185" i="3"/>
  <c r="AS1185" i="3"/>
  <c r="AW1185" i="3"/>
  <c r="BA1185" i="3"/>
  <c r="BE1185" i="3"/>
  <c r="BI1185" i="3"/>
  <c r="V1185" i="3"/>
  <c r="AL1185" i="3"/>
  <c r="BB1185" i="3"/>
  <c r="Z1185" i="3"/>
  <c r="BF1185" i="3"/>
  <c r="R1185" i="3"/>
  <c r="AH1185" i="3"/>
  <c r="AX1185" i="3"/>
  <c r="AP1185" i="3"/>
  <c r="N1185" i="3"/>
  <c r="AD1185" i="3"/>
  <c r="AT1185" i="3"/>
  <c r="AD1193" i="3"/>
  <c r="BH1193" i="3"/>
  <c r="AR1193" i="3"/>
  <c r="AB1193" i="3"/>
  <c r="BG1193" i="3"/>
  <c r="AQ1193" i="3"/>
  <c r="AA1193" i="3"/>
  <c r="O1195" i="3"/>
  <c r="S1195" i="3"/>
  <c r="W1195" i="3"/>
  <c r="AA1195" i="3"/>
  <c r="AE1195" i="3"/>
  <c r="AI1195" i="3"/>
  <c r="AM1195" i="3"/>
  <c r="AQ1195" i="3"/>
  <c r="AU1195" i="3"/>
  <c r="AY1195" i="3"/>
  <c r="BC1195" i="3"/>
  <c r="BG1195" i="3"/>
  <c r="AZ1195" i="3"/>
  <c r="P1195" i="3"/>
  <c r="T1195" i="3"/>
  <c r="X1195" i="3"/>
  <c r="AB1195" i="3"/>
  <c r="AF1195" i="3"/>
  <c r="AJ1195" i="3"/>
  <c r="AN1195" i="3"/>
  <c r="AR1195" i="3"/>
  <c r="AV1195" i="3"/>
  <c r="BD1195" i="3"/>
  <c r="BH1195" i="3"/>
  <c r="N1195" i="3"/>
  <c r="V1195" i="3"/>
  <c r="AD1195" i="3"/>
  <c r="AL1195" i="3"/>
  <c r="AT1195" i="3"/>
  <c r="BB1195" i="3"/>
  <c r="Q1195" i="3"/>
  <c r="Y1195" i="3"/>
  <c r="AG1195" i="3"/>
  <c r="AO1195" i="3"/>
  <c r="AW1195" i="3"/>
  <c r="BE1195" i="3"/>
  <c r="M1195" i="3"/>
  <c r="AC1195" i="3"/>
  <c r="BA1195" i="3"/>
  <c r="AH1195" i="3"/>
  <c r="BF1195" i="3"/>
  <c r="U1195" i="3"/>
  <c r="AK1195" i="3"/>
  <c r="BI1195" i="3"/>
  <c r="R1195" i="3"/>
  <c r="Z1195" i="3"/>
  <c r="AP1195" i="3"/>
  <c r="AX1195" i="3"/>
  <c r="AS1195" i="3"/>
  <c r="BD1191" i="3"/>
  <c r="AN1191" i="3"/>
  <c r="X1191" i="3"/>
  <c r="BC1191" i="3"/>
  <c r="AM1191" i="3"/>
  <c r="W1191" i="3"/>
  <c r="Z1191" i="3"/>
  <c r="BL1150" i="3" l="1"/>
  <c r="BL1142" i="3"/>
  <c r="BL1087" i="3"/>
  <c r="BL1089" i="3"/>
  <c r="BK1166" i="3"/>
  <c r="BM1155" i="3"/>
  <c r="BK1178" i="3"/>
  <c r="BM1174" i="3"/>
  <c r="BN1077" i="3"/>
  <c r="BJ1127" i="3"/>
  <c r="BN1099" i="3"/>
  <c r="BL1113" i="3"/>
  <c r="BM1085" i="3"/>
  <c r="BJ1082" i="3"/>
  <c r="BM1166" i="3"/>
  <c r="BN1150" i="3"/>
  <c r="BN1169" i="3"/>
  <c r="BN1115" i="3"/>
  <c r="BM1130" i="3"/>
  <c r="BL1091" i="3"/>
  <c r="BL1080" i="3"/>
  <c r="BK1105" i="3"/>
  <c r="BN1162" i="3"/>
  <c r="BJ1149" i="3"/>
  <c r="BL1094" i="3"/>
  <c r="BL1092" i="3"/>
  <c r="BK1088" i="3"/>
  <c r="BL1158" i="3"/>
  <c r="BL1178" i="3"/>
  <c r="BM1165" i="3"/>
  <c r="BN1144" i="3"/>
  <c r="BJ1119" i="3"/>
  <c r="BJ1107" i="3"/>
  <c r="BK1095" i="3"/>
  <c r="BK1173" i="3"/>
  <c r="BJ1154" i="3"/>
  <c r="BK1081" i="3"/>
  <c r="BJ1103" i="3"/>
  <c r="BJ1131" i="3"/>
  <c r="BM1158" i="3"/>
  <c r="BL1128" i="3"/>
  <c r="BK1162" i="3"/>
  <c r="BM1154" i="3"/>
  <c r="BM1094" i="3"/>
  <c r="BM1138" i="3"/>
  <c r="BN1154" i="3"/>
  <c r="BN1160" i="3"/>
  <c r="BL1084" i="3"/>
  <c r="BM1190" i="3"/>
  <c r="BK1128" i="3"/>
  <c r="BN1159" i="3"/>
  <c r="BN1143" i="3"/>
  <c r="BK1132" i="3"/>
  <c r="BJ1136" i="3"/>
  <c r="BM1169" i="3"/>
  <c r="BM1150" i="3"/>
  <c r="BJ1150" i="3"/>
  <c r="BL1123" i="3"/>
  <c r="BJ1177" i="3"/>
  <c r="BL1177" i="3"/>
  <c r="BL1136" i="3"/>
  <c r="BJ1168" i="3"/>
  <c r="BL1146" i="3"/>
  <c r="BK1090" i="3"/>
  <c r="BJ1194" i="3"/>
  <c r="BK1194" i="3"/>
  <c r="BM1188" i="3"/>
  <c r="BL1188" i="3"/>
  <c r="BJ1188" i="3"/>
  <c r="BL1175" i="3"/>
  <c r="BM1175" i="3"/>
  <c r="BN1175" i="3"/>
  <c r="BJ1184" i="3"/>
  <c r="BM1184" i="3"/>
  <c r="BK1129" i="3"/>
  <c r="BJ1108" i="3"/>
  <c r="BL1108" i="3"/>
  <c r="BN1120" i="3"/>
  <c r="BL1110" i="3"/>
  <c r="BJ1110" i="3"/>
  <c r="BM1152" i="3"/>
  <c r="BJ1152" i="3"/>
  <c r="BN1092" i="3"/>
  <c r="BL1088" i="3"/>
  <c r="BM1114" i="3"/>
  <c r="BL1172" i="3"/>
  <c r="BL1131" i="3"/>
  <c r="BM1095" i="3"/>
  <c r="BM1098" i="3"/>
  <c r="BJ1096" i="3"/>
  <c r="BM1124" i="3"/>
  <c r="BJ1134" i="3"/>
  <c r="BK1097" i="3"/>
  <c r="BJ1123" i="3"/>
  <c r="BM1156" i="3"/>
  <c r="BM1135" i="3"/>
  <c r="BL1079" i="3"/>
  <c r="BJ1079" i="3"/>
  <c r="BM1177" i="3"/>
  <c r="BM1092" i="3"/>
  <c r="BM1147" i="3"/>
  <c r="BK1135" i="3"/>
  <c r="BN1188" i="3"/>
  <c r="BM1146" i="3"/>
  <c r="BM1110" i="3"/>
  <c r="BL1124" i="3"/>
  <c r="BL1120" i="3"/>
  <c r="BN1152" i="3"/>
  <c r="BL1152" i="3"/>
  <c r="BN1094" i="3"/>
  <c r="BL1086" i="3"/>
  <c r="BM1178" i="3"/>
  <c r="BM1100" i="3"/>
  <c r="BN1095" i="3"/>
  <c r="BL1144" i="3"/>
  <c r="BM1134" i="3"/>
  <c r="BM1119" i="3"/>
  <c r="BL1083" i="3"/>
  <c r="BL1162" i="3"/>
  <c r="BM1162" i="3"/>
  <c r="BL1154" i="3"/>
  <c r="BN1108" i="3"/>
  <c r="BM1108" i="3"/>
  <c r="BJ1097" i="3"/>
  <c r="BM1081" i="3"/>
  <c r="BL1143" i="3"/>
  <c r="BK1160" i="3"/>
  <c r="BL1138" i="3"/>
  <c r="BJ1153" i="3"/>
  <c r="BK1153" i="3"/>
  <c r="BL1153" i="3"/>
  <c r="BM1090" i="3"/>
  <c r="BK1094" i="3"/>
  <c r="BK1148" i="3"/>
  <c r="BJ1128" i="3"/>
  <c r="BN1128" i="3"/>
  <c r="BL1159" i="3"/>
  <c r="BJ1159" i="3"/>
  <c r="BK1159" i="3"/>
  <c r="BK1143" i="3"/>
  <c r="BM1143" i="3"/>
  <c r="BL1132" i="3"/>
  <c r="BJ1132" i="3"/>
  <c r="BN1132" i="3"/>
  <c r="BK1100" i="3"/>
  <c r="BJ1138" i="3"/>
  <c r="BN1194" i="3"/>
  <c r="BN1177" i="3"/>
  <c r="BM1123" i="3"/>
  <c r="BK1092" i="3"/>
  <c r="BJ1190" i="3"/>
  <c r="BJ1175" i="3"/>
  <c r="BM1107" i="3"/>
  <c r="BK1154" i="3"/>
  <c r="BJ1090" i="3"/>
  <c r="BJ1179" i="3"/>
  <c r="BJ1173" i="3"/>
  <c r="BN1173" i="3"/>
  <c r="BK1152" i="3"/>
  <c r="BJ1086" i="3"/>
  <c r="BM1129" i="3"/>
  <c r="BJ1129" i="3"/>
  <c r="BM1120" i="3"/>
  <c r="BM1088" i="3"/>
  <c r="BJ1114" i="3"/>
  <c r="BM1172" i="3"/>
  <c r="BJ1172" i="3"/>
  <c r="BM1140" i="3"/>
  <c r="BK1140" i="3"/>
  <c r="BL1125" i="3"/>
  <c r="BM1125" i="3"/>
  <c r="BJ1106" i="3"/>
  <c r="BM1096" i="3"/>
  <c r="BM1083" i="3"/>
  <c r="BJ1186" i="3"/>
  <c r="BM1186" i="3"/>
  <c r="BN1186" i="3"/>
  <c r="BL1186" i="3"/>
  <c r="BJ1171" i="3"/>
  <c r="BN1171" i="3"/>
  <c r="BM1160" i="3"/>
  <c r="BL1160" i="3"/>
  <c r="BK1146" i="3"/>
  <c r="BJ1157" i="3"/>
  <c r="BN1179" i="3"/>
  <c r="BK1190" i="3"/>
  <c r="BM1131" i="3"/>
  <c r="BJ1084" i="3"/>
  <c r="BL1184" i="3"/>
  <c r="BJ1094" i="3"/>
  <c r="BK1086" i="3"/>
  <c r="BM1149" i="3"/>
  <c r="BJ1092" i="3"/>
  <c r="BJ1088" i="3"/>
  <c r="BL1098" i="3"/>
  <c r="BJ1158" i="3"/>
  <c r="BJ1125" i="3"/>
  <c r="BK1106" i="3"/>
  <c r="BM1106" i="3"/>
  <c r="BJ1095" i="3"/>
  <c r="BM1128" i="3"/>
  <c r="BN1106" i="3"/>
  <c r="BJ1143" i="3"/>
  <c r="BM1157" i="3"/>
  <c r="BK1138" i="3"/>
  <c r="BL1095" i="3"/>
  <c r="BL1171" i="3"/>
  <c r="BK1179" i="3"/>
  <c r="BJ1100" i="3"/>
  <c r="BM1144" i="3"/>
  <c r="BK1171" i="3"/>
  <c r="BN1157" i="3"/>
  <c r="BL1173" i="3"/>
  <c r="BM1086" i="3"/>
  <c r="BL1190" i="3"/>
  <c r="BL1097" i="3"/>
  <c r="BL1076" i="3"/>
  <c r="BJ1074" i="3"/>
  <c r="BM1191" i="3"/>
  <c r="BM1132" i="3"/>
  <c r="BJ1170" i="3"/>
  <c r="BN1129" i="3"/>
  <c r="BM1170" i="3"/>
  <c r="BJ1160" i="3"/>
  <c r="BK1186" i="3"/>
  <c r="BL1134" i="3"/>
  <c r="BN1125" i="3"/>
  <c r="BL1106" i="3"/>
  <c r="BL1165" i="3"/>
  <c r="BM1173" i="3"/>
  <c r="BM1097" i="3"/>
  <c r="BJ1083" i="3"/>
  <c r="BN1140" i="3"/>
  <c r="BL1157" i="3"/>
  <c r="BM1171" i="3"/>
  <c r="BJ1162" i="3"/>
  <c r="BL1074" i="3"/>
  <c r="BL1119" i="3"/>
  <c r="BM1102" i="3"/>
  <c r="BK1144" i="3"/>
  <c r="BN1138" i="3"/>
  <c r="BM1159" i="3"/>
  <c r="BL1179" i="3"/>
  <c r="BM1195" i="3"/>
  <c r="BM1185" i="3"/>
  <c r="BM1118" i="3"/>
  <c r="BJ1187" i="3"/>
  <c r="BJ1180" i="3"/>
  <c r="BM1116" i="3"/>
  <c r="BJ1076" i="3"/>
  <c r="BL1191" i="3"/>
  <c r="BN1182" i="3"/>
  <c r="BK1182" i="3"/>
  <c r="BJ1189" i="3"/>
  <c r="BK1195" i="3"/>
  <c r="BN1195" i="3"/>
  <c r="BJ1195" i="3"/>
  <c r="BL1195" i="3"/>
  <c r="BK1185" i="3"/>
  <c r="BN1185" i="3"/>
  <c r="BL1185" i="3"/>
  <c r="BJ1118" i="3"/>
  <c r="BL1118" i="3"/>
  <c r="BM1187" i="3"/>
  <c r="BL1180" i="3"/>
  <c r="BJ1183" i="3"/>
  <c r="BJ1116" i="3"/>
  <c r="BL1116" i="3"/>
  <c r="BJ1193" i="3"/>
  <c r="BL1182" i="3"/>
  <c r="BM1182" i="3"/>
  <c r="BM1074" i="3"/>
  <c r="BK1118" i="3"/>
  <c r="BN1118" i="3"/>
  <c r="BK1076" i="3"/>
  <c r="BN1076" i="3"/>
  <c r="BK1187" i="3"/>
  <c r="BN1187" i="3"/>
  <c r="BL1187" i="3"/>
  <c r="BN1180" i="3"/>
  <c r="BK1180" i="3"/>
  <c r="BL1193" i="3"/>
  <c r="BJ1191" i="3"/>
  <c r="BM1183" i="3"/>
  <c r="BK1116" i="3"/>
  <c r="BN1116" i="3"/>
  <c r="BK1074" i="3"/>
  <c r="BN1074" i="3"/>
  <c r="BM1193" i="3"/>
  <c r="BJ1182" i="3"/>
  <c r="BM1189" i="3"/>
  <c r="BJ1185" i="3"/>
  <c r="BK1193" i="3"/>
  <c r="BN1193" i="3"/>
  <c r="BM1180" i="3"/>
  <c r="BK1183" i="3"/>
  <c r="BN1183" i="3"/>
  <c r="BL1183" i="3"/>
  <c r="BM1076" i="3"/>
  <c r="BK1191" i="3"/>
  <c r="BN1191" i="3"/>
  <c r="BK1189" i="3"/>
  <c r="BN1189" i="3"/>
  <c r="BL1189" i="3"/>
  <c r="E1045" i="3" l="1"/>
  <c r="F1045" i="3"/>
  <c r="G1045" i="3"/>
  <c r="H1045" i="3"/>
  <c r="I1045" i="3"/>
  <c r="J1045" i="3"/>
  <c r="E1046" i="3"/>
  <c r="F1046" i="3"/>
  <c r="G1046" i="3"/>
  <c r="H1046" i="3"/>
  <c r="I1046" i="3"/>
  <c r="J1046" i="3"/>
  <c r="E1047" i="3"/>
  <c r="F1047" i="3"/>
  <c r="G1047" i="3"/>
  <c r="H1047" i="3"/>
  <c r="I1047" i="3"/>
  <c r="J1047" i="3"/>
  <c r="E1048" i="3"/>
  <c r="F1048" i="3"/>
  <c r="G1048" i="3"/>
  <c r="H1048" i="3"/>
  <c r="I1048" i="3"/>
  <c r="J1048" i="3"/>
  <c r="E1049" i="3"/>
  <c r="F1049" i="3"/>
  <c r="G1049" i="3"/>
  <c r="H1049" i="3"/>
  <c r="I1049" i="3"/>
  <c r="J1049" i="3"/>
  <c r="E1050" i="3"/>
  <c r="F1050" i="3"/>
  <c r="G1050" i="3"/>
  <c r="H1050" i="3"/>
  <c r="I1050" i="3"/>
  <c r="J1050" i="3"/>
  <c r="E1051" i="3"/>
  <c r="F1051" i="3"/>
  <c r="G1051" i="3"/>
  <c r="H1051" i="3"/>
  <c r="I1051" i="3"/>
  <c r="J1051" i="3"/>
  <c r="E1052" i="3"/>
  <c r="F1052" i="3"/>
  <c r="G1052" i="3"/>
  <c r="H1052" i="3"/>
  <c r="I1052" i="3"/>
  <c r="J1052" i="3"/>
  <c r="E1053" i="3"/>
  <c r="F1053" i="3"/>
  <c r="G1053" i="3"/>
  <c r="H1053" i="3"/>
  <c r="I1053" i="3"/>
  <c r="J1053" i="3"/>
  <c r="E1054" i="3"/>
  <c r="F1054" i="3"/>
  <c r="G1054" i="3"/>
  <c r="H1054" i="3"/>
  <c r="I1054" i="3"/>
  <c r="J1054" i="3"/>
  <c r="E1055" i="3"/>
  <c r="F1055" i="3"/>
  <c r="G1055" i="3"/>
  <c r="H1055" i="3"/>
  <c r="I1055" i="3"/>
  <c r="J1055" i="3"/>
  <c r="E1056" i="3"/>
  <c r="F1056" i="3"/>
  <c r="G1056" i="3"/>
  <c r="H1056" i="3"/>
  <c r="I1056" i="3"/>
  <c r="J1056" i="3"/>
  <c r="E1057" i="3"/>
  <c r="F1057" i="3"/>
  <c r="G1057" i="3"/>
  <c r="H1057" i="3"/>
  <c r="I1057" i="3"/>
  <c r="J1057" i="3"/>
  <c r="E1058" i="3"/>
  <c r="F1058" i="3"/>
  <c r="G1058" i="3"/>
  <c r="H1058" i="3"/>
  <c r="I1058" i="3"/>
  <c r="J1058" i="3"/>
  <c r="E1059" i="3"/>
  <c r="F1059" i="3"/>
  <c r="G1059" i="3"/>
  <c r="H1059" i="3"/>
  <c r="I1059" i="3"/>
  <c r="J1059" i="3"/>
  <c r="E1060" i="3"/>
  <c r="F1060" i="3"/>
  <c r="G1060" i="3"/>
  <c r="H1060" i="3"/>
  <c r="I1060" i="3"/>
  <c r="J1060" i="3"/>
  <c r="E1061" i="3"/>
  <c r="F1061" i="3"/>
  <c r="G1061" i="3"/>
  <c r="H1061" i="3"/>
  <c r="I1061" i="3"/>
  <c r="J1061" i="3"/>
  <c r="E1062" i="3"/>
  <c r="F1062" i="3"/>
  <c r="G1062" i="3"/>
  <c r="H1062" i="3"/>
  <c r="I1062" i="3"/>
  <c r="L1062" i="3" s="1"/>
  <c r="J1062" i="3"/>
  <c r="E1063" i="3"/>
  <c r="F1063" i="3"/>
  <c r="G1063" i="3"/>
  <c r="H1063" i="3"/>
  <c r="I1063" i="3"/>
  <c r="J1063" i="3"/>
  <c r="E1064" i="3"/>
  <c r="F1064" i="3"/>
  <c r="G1064" i="3"/>
  <c r="H1064" i="3"/>
  <c r="I1064" i="3"/>
  <c r="L1064" i="3" s="1"/>
  <c r="J1064" i="3"/>
  <c r="K1064" i="3"/>
  <c r="O1064" i="3" s="1"/>
  <c r="E1065" i="3"/>
  <c r="F1065" i="3"/>
  <c r="G1065" i="3"/>
  <c r="H1065" i="3"/>
  <c r="I1065" i="3"/>
  <c r="J1065" i="3"/>
  <c r="E1066" i="3"/>
  <c r="F1066" i="3"/>
  <c r="G1066" i="3"/>
  <c r="H1066" i="3"/>
  <c r="I1066" i="3"/>
  <c r="J1066" i="3"/>
  <c r="E1067" i="3"/>
  <c r="F1067" i="3"/>
  <c r="G1067" i="3"/>
  <c r="H1067" i="3"/>
  <c r="I1067" i="3"/>
  <c r="J1067" i="3"/>
  <c r="E1068" i="3"/>
  <c r="F1068" i="3"/>
  <c r="G1068" i="3"/>
  <c r="H1068" i="3"/>
  <c r="I1068" i="3"/>
  <c r="J1068" i="3"/>
  <c r="E1069" i="3"/>
  <c r="F1069" i="3"/>
  <c r="G1069" i="3"/>
  <c r="H1069" i="3"/>
  <c r="I1069" i="3"/>
  <c r="J1069" i="3"/>
  <c r="E1070" i="3"/>
  <c r="F1070" i="3"/>
  <c r="G1070" i="3"/>
  <c r="H1070" i="3"/>
  <c r="I1070" i="3"/>
  <c r="J1070" i="3"/>
  <c r="E1071" i="3"/>
  <c r="F1071" i="3"/>
  <c r="G1071" i="3"/>
  <c r="H1071" i="3"/>
  <c r="I1071" i="3"/>
  <c r="J1071" i="3"/>
  <c r="E1072" i="3"/>
  <c r="F1072" i="3"/>
  <c r="G1072" i="3"/>
  <c r="H1072" i="3"/>
  <c r="I1072" i="3"/>
  <c r="J1072" i="3"/>
  <c r="K1060" i="3" l="1"/>
  <c r="K1048" i="3"/>
  <c r="L1046" i="3"/>
  <c r="K1046" i="3"/>
  <c r="AP1046" i="3" s="1"/>
  <c r="L1045" i="3"/>
  <c r="K1071" i="3"/>
  <c r="L1069" i="3"/>
  <c r="K1069" i="3"/>
  <c r="K1068" i="3"/>
  <c r="L1067" i="3"/>
  <c r="K1066" i="3"/>
  <c r="AM1066" i="3" s="1"/>
  <c r="L1057" i="3"/>
  <c r="L1055" i="3"/>
  <c r="K1072" i="3"/>
  <c r="K1067" i="3"/>
  <c r="M1067" i="3" s="1"/>
  <c r="K1062" i="3"/>
  <c r="O1062" i="3" s="1"/>
  <c r="K1057" i="3"/>
  <c r="K1055" i="3"/>
  <c r="K1053" i="3"/>
  <c r="K1070" i="3"/>
  <c r="AQ1064" i="3"/>
  <c r="L1058" i="3"/>
  <c r="L1056" i="3"/>
  <c r="AQ1056" i="3" s="1"/>
  <c r="K1056" i="3"/>
  <c r="K1050" i="3"/>
  <c r="K1045" i="3"/>
  <c r="L1068" i="3"/>
  <c r="M1068" i="3" s="1"/>
  <c r="L1066" i="3"/>
  <c r="L1063" i="3"/>
  <c r="K1063" i="3"/>
  <c r="L1060" i="3"/>
  <c r="AQ1060" i="3" s="1"/>
  <c r="L1054" i="3"/>
  <c r="K1054" i="3"/>
  <c r="AA1054" i="3" s="1"/>
  <c r="K1052" i="3"/>
  <c r="L1048" i="3"/>
  <c r="AP1048" i="3" s="1"/>
  <c r="AM1062" i="3"/>
  <c r="AA1062" i="3"/>
  <c r="BC1062" i="3"/>
  <c r="O1056" i="3"/>
  <c r="O1066" i="3"/>
  <c r="AQ1066" i="3"/>
  <c r="U1054" i="3"/>
  <c r="BA1054" i="3"/>
  <c r="AQ1054" i="3"/>
  <c r="M1054" i="3"/>
  <c r="AS1054" i="3"/>
  <c r="S1054" i="3"/>
  <c r="AY1054" i="3"/>
  <c r="L1070" i="3"/>
  <c r="W1070" i="3" s="1"/>
  <c r="L1065" i="3"/>
  <c r="K1065" i="3"/>
  <c r="AM1064" i="3"/>
  <c r="AS1063" i="3"/>
  <c r="L1061" i="3"/>
  <c r="K1061" i="3"/>
  <c r="AN1057" i="3"/>
  <c r="K1049" i="3"/>
  <c r="K1047" i="3"/>
  <c r="BG1064" i="3"/>
  <c r="AA1064" i="3"/>
  <c r="L1051" i="3"/>
  <c r="L1049" i="3"/>
  <c r="L1047" i="3"/>
  <c r="Z1046" i="3"/>
  <c r="BC1064" i="3"/>
  <c r="W1064" i="3"/>
  <c r="K1058" i="3"/>
  <c r="L1053" i="3"/>
  <c r="S1053" i="3" s="1"/>
  <c r="L1052" i="3"/>
  <c r="AX1046" i="3"/>
  <c r="R1046" i="3"/>
  <c r="L1072" i="3"/>
  <c r="P1072" i="3" s="1"/>
  <c r="L1071" i="3"/>
  <c r="R1071" i="3" s="1"/>
  <c r="S1070" i="3"/>
  <c r="AY1070" i="3"/>
  <c r="AJ1070" i="3"/>
  <c r="R1070" i="3"/>
  <c r="U1070" i="3"/>
  <c r="BA1070" i="3"/>
  <c r="AC1071" i="3"/>
  <c r="AH1071" i="3"/>
  <c r="S1071" i="3"/>
  <c r="AY1071" i="3"/>
  <c r="AJ1071" i="3"/>
  <c r="N1069" i="3"/>
  <c r="R1069" i="3"/>
  <c r="V1069" i="3"/>
  <c r="Z1069" i="3"/>
  <c r="M1069" i="3"/>
  <c r="S1069" i="3"/>
  <c r="X1069" i="3"/>
  <c r="AC1069" i="3"/>
  <c r="AG1069" i="3"/>
  <c r="AK1069" i="3"/>
  <c r="AO1069" i="3"/>
  <c r="AS1069" i="3"/>
  <c r="AW1069" i="3"/>
  <c r="BA1069" i="3"/>
  <c r="BE1069" i="3"/>
  <c r="BI1069" i="3"/>
  <c r="O1069" i="3"/>
  <c r="T1069" i="3"/>
  <c r="Y1069" i="3"/>
  <c r="AD1069" i="3"/>
  <c r="AH1069" i="3"/>
  <c r="AL1069" i="3"/>
  <c r="AP1069" i="3"/>
  <c r="AT1069" i="3"/>
  <c r="AX1069" i="3"/>
  <c r="BB1069" i="3"/>
  <c r="BF1069" i="3"/>
  <c r="AB1069" i="3"/>
  <c r="AJ1069" i="3"/>
  <c r="AR1069" i="3"/>
  <c r="AZ1069" i="3"/>
  <c r="BH1069" i="3"/>
  <c r="P1069" i="3"/>
  <c r="U1069" i="3"/>
  <c r="AA1069" i="3"/>
  <c r="AE1069" i="3"/>
  <c r="AI1069" i="3"/>
  <c r="AM1069" i="3"/>
  <c r="AQ1069" i="3"/>
  <c r="AU1069" i="3"/>
  <c r="AY1069" i="3"/>
  <c r="BC1069" i="3"/>
  <c r="BG1069" i="3"/>
  <c r="Q1069" i="3"/>
  <c r="W1069" i="3"/>
  <c r="AF1069" i="3"/>
  <c r="AN1069" i="3"/>
  <c r="AV1069" i="3"/>
  <c r="BD1069" i="3"/>
  <c r="AU1068" i="3"/>
  <c r="W1068" i="3"/>
  <c r="N1067" i="3"/>
  <c r="AD1067" i="3"/>
  <c r="AT1067" i="3"/>
  <c r="O1067" i="3"/>
  <c r="AE1067" i="3"/>
  <c r="AU1067" i="3"/>
  <c r="P1067" i="3"/>
  <c r="AF1067" i="3"/>
  <c r="AV1067" i="3"/>
  <c r="AY1066" i="3"/>
  <c r="AI1066" i="3"/>
  <c r="S1066" i="3"/>
  <c r="BA1065" i="3"/>
  <c r="AK1065" i="3"/>
  <c r="N1065" i="3"/>
  <c r="R1065" i="3"/>
  <c r="V1065" i="3"/>
  <c r="Z1065" i="3"/>
  <c r="AD1065" i="3"/>
  <c r="AH1065" i="3"/>
  <c r="AL1065" i="3"/>
  <c r="AP1065" i="3"/>
  <c r="AT1065" i="3"/>
  <c r="AX1065" i="3"/>
  <c r="BB1065" i="3"/>
  <c r="BF1065" i="3"/>
  <c r="O1065" i="3"/>
  <c r="S1065" i="3"/>
  <c r="W1065" i="3"/>
  <c r="AA1065" i="3"/>
  <c r="AE1065" i="3"/>
  <c r="AI1065" i="3"/>
  <c r="AM1065" i="3"/>
  <c r="AQ1065" i="3"/>
  <c r="AU1065" i="3"/>
  <c r="AY1065" i="3"/>
  <c r="BC1065" i="3"/>
  <c r="BG1065" i="3"/>
  <c r="P1065" i="3"/>
  <c r="T1065" i="3"/>
  <c r="X1065" i="3"/>
  <c r="AB1065" i="3"/>
  <c r="AF1065" i="3"/>
  <c r="AJ1065" i="3"/>
  <c r="AN1065" i="3"/>
  <c r="AR1065" i="3"/>
  <c r="AV1065" i="3"/>
  <c r="AZ1065" i="3"/>
  <c r="BD1065" i="3"/>
  <c r="BH1065" i="3"/>
  <c r="AY1064" i="3"/>
  <c r="AI1064" i="3"/>
  <c r="S1064" i="3"/>
  <c r="BA1063" i="3"/>
  <c r="V1063" i="3"/>
  <c r="AL1063" i="3"/>
  <c r="BB1063" i="3"/>
  <c r="W1063" i="3"/>
  <c r="AM1063" i="3"/>
  <c r="BC1063" i="3"/>
  <c r="X1063" i="3"/>
  <c r="AN1063" i="3"/>
  <c r="BD1063" i="3"/>
  <c r="AI1062" i="3"/>
  <c r="S1062" i="3"/>
  <c r="N1061" i="3"/>
  <c r="R1061" i="3"/>
  <c r="V1061" i="3"/>
  <c r="Z1061" i="3"/>
  <c r="AD1061" i="3"/>
  <c r="AH1061" i="3"/>
  <c r="AL1061" i="3"/>
  <c r="AP1061" i="3"/>
  <c r="AT1061" i="3"/>
  <c r="AX1061" i="3"/>
  <c r="BB1061" i="3"/>
  <c r="BF1061" i="3"/>
  <c r="O1061" i="3"/>
  <c r="S1061" i="3"/>
  <c r="W1061" i="3"/>
  <c r="AA1061" i="3"/>
  <c r="AE1061" i="3"/>
  <c r="AI1061" i="3"/>
  <c r="AM1061" i="3"/>
  <c r="AQ1061" i="3"/>
  <c r="AU1061" i="3"/>
  <c r="AY1061" i="3"/>
  <c r="BC1061" i="3"/>
  <c r="BG1061" i="3"/>
  <c r="P1061" i="3"/>
  <c r="T1061" i="3"/>
  <c r="X1061" i="3"/>
  <c r="AB1061" i="3"/>
  <c r="AF1061" i="3"/>
  <c r="AJ1061" i="3"/>
  <c r="AN1061" i="3"/>
  <c r="AR1061" i="3"/>
  <c r="AV1061" i="3"/>
  <c r="AZ1061" i="3"/>
  <c r="BD1061" i="3"/>
  <c r="BH1061" i="3"/>
  <c r="AY1060" i="3"/>
  <c r="AI1060" i="3"/>
  <c r="S1060" i="3"/>
  <c r="L1059" i="3"/>
  <c r="N1057" i="3"/>
  <c r="R1057" i="3"/>
  <c r="V1057" i="3"/>
  <c r="Z1057" i="3"/>
  <c r="AD1057" i="3"/>
  <c r="AH1057" i="3"/>
  <c r="AL1057" i="3"/>
  <c r="AP1057" i="3"/>
  <c r="AT1057" i="3"/>
  <c r="AX1057" i="3"/>
  <c r="BB1057" i="3"/>
  <c r="BF1057" i="3"/>
  <c r="O1057" i="3"/>
  <c r="S1057" i="3"/>
  <c r="W1057" i="3"/>
  <c r="AA1057" i="3"/>
  <c r="AE1057" i="3"/>
  <c r="AI1057" i="3"/>
  <c r="AM1057" i="3"/>
  <c r="AQ1057" i="3"/>
  <c r="AU1057" i="3"/>
  <c r="AY1057" i="3"/>
  <c r="BC1057" i="3"/>
  <c r="BG1057" i="3"/>
  <c r="Q1057" i="3"/>
  <c r="Y1057" i="3"/>
  <c r="AG1057" i="3"/>
  <c r="AO1057" i="3"/>
  <c r="AW1057" i="3"/>
  <c r="BE1057" i="3"/>
  <c r="T1057" i="3"/>
  <c r="AB1057" i="3"/>
  <c r="AJ1057" i="3"/>
  <c r="AR1057" i="3"/>
  <c r="AZ1057" i="3"/>
  <c r="BH1057" i="3"/>
  <c r="M1057" i="3"/>
  <c r="U1057" i="3"/>
  <c r="AC1057" i="3"/>
  <c r="AK1057" i="3"/>
  <c r="AS1057" i="3"/>
  <c r="BA1057" i="3"/>
  <c r="BI1057" i="3"/>
  <c r="AN1045" i="3"/>
  <c r="AF1045" i="3"/>
  <c r="BC1068" i="3"/>
  <c r="AM1068" i="3"/>
  <c r="AE1068" i="3"/>
  <c r="O1068" i="3"/>
  <c r="AY1062" i="3"/>
  <c r="BA1061" i="3"/>
  <c r="AK1061" i="3"/>
  <c r="BI1068" i="3"/>
  <c r="BA1068" i="3"/>
  <c r="AS1068" i="3"/>
  <c r="AK1068" i="3"/>
  <c r="AC1068" i="3"/>
  <c r="U1068" i="3"/>
  <c r="AU1066" i="3"/>
  <c r="AE1066" i="3"/>
  <c r="AW1065" i="3"/>
  <c r="AG1065" i="3"/>
  <c r="Q1065" i="3"/>
  <c r="AU1064" i="3"/>
  <c r="AE1064" i="3"/>
  <c r="AG1063" i="3"/>
  <c r="AU1062" i="3"/>
  <c r="AE1062" i="3"/>
  <c r="AW1061" i="3"/>
  <c r="AG1061" i="3"/>
  <c r="Q1061" i="3"/>
  <c r="AU1060" i="3"/>
  <c r="AE1060" i="3"/>
  <c r="BD1057" i="3"/>
  <c r="X1057" i="3"/>
  <c r="X1055" i="3"/>
  <c r="AN1055" i="3"/>
  <c r="BD1055" i="3"/>
  <c r="AC1055" i="3"/>
  <c r="AX1055" i="3"/>
  <c r="S1055" i="3"/>
  <c r="AO1055" i="3"/>
  <c r="O1055" i="3"/>
  <c r="AK1055" i="3"/>
  <c r="BF1055" i="3"/>
  <c r="AL1055" i="3"/>
  <c r="P1068" i="3"/>
  <c r="T1068" i="3"/>
  <c r="X1068" i="3"/>
  <c r="AB1068" i="3"/>
  <c r="AF1068" i="3"/>
  <c r="AJ1068" i="3"/>
  <c r="AN1068" i="3"/>
  <c r="AR1068" i="3"/>
  <c r="AV1068" i="3"/>
  <c r="AZ1068" i="3"/>
  <c r="BD1068" i="3"/>
  <c r="BH1068" i="3"/>
  <c r="N1068" i="3"/>
  <c r="R1068" i="3"/>
  <c r="V1068" i="3"/>
  <c r="Z1068" i="3"/>
  <c r="AD1068" i="3"/>
  <c r="AH1068" i="3"/>
  <c r="AL1068" i="3"/>
  <c r="AP1068" i="3"/>
  <c r="AT1068" i="3"/>
  <c r="AX1068" i="3"/>
  <c r="BB1068" i="3"/>
  <c r="BF1068" i="3"/>
  <c r="P1066" i="3"/>
  <c r="T1066" i="3"/>
  <c r="X1066" i="3"/>
  <c r="AB1066" i="3"/>
  <c r="AF1066" i="3"/>
  <c r="AJ1066" i="3"/>
  <c r="AN1066" i="3"/>
  <c r="AR1066" i="3"/>
  <c r="AV1066" i="3"/>
  <c r="AZ1066" i="3"/>
  <c r="BD1066" i="3"/>
  <c r="BH1066" i="3"/>
  <c r="M1066" i="3"/>
  <c r="Q1066" i="3"/>
  <c r="U1066" i="3"/>
  <c r="Y1066" i="3"/>
  <c r="AC1066" i="3"/>
  <c r="AG1066" i="3"/>
  <c r="AK1066" i="3"/>
  <c r="AO1066" i="3"/>
  <c r="AS1066" i="3"/>
  <c r="AW1066" i="3"/>
  <c r="BA1066" i="3"/>
  <c r="BE1066" i="3"/>
  <c r="BI1066" i="3"/>
  <c r="N1066" i="3"/>
  <c r="R1066" i="3"/>
  <c r="V1066" i="3"/>
  <c r="Z1066" i="3"/>
  <c r="AD1066" i="3"/>
  <c r="AH1066" i="3"/>
  <c r="AL1066" i="3"/>
  <c r="AP1066" i="3"/>
  <c r="AT1066" i="3"/>
  <c r="AX1066" i="3"/>
  <c r="BB1066" i="3"/>
  <c r="BF1066" i="3"/>
  <c r="P1064" i="3"/>
  <c r="T1064" i="3"/>
  <c r="X1064" i="3"/>
  <c r="AB1064" i="3"/>
  <c r="AF1064" i="3"/>
  <c r="AJ1064" i="3"/>
  <c r="AN1064" i="3"/>
  <c r="AR1064" i="3"/>
  <c r="AV1064" i="3"/>
  <c r="AZ1064" i="3"/>
  <c r="BD1064" i="3"/>
  <c r="BH1064" i="3"/>
  <c r="M1064" i="3"/>
  <c r="Q1064" i="3"/>
  <c r="U1064" i="3"/>
  <c r="Y1064" i="3"/>
  <c r="AC1064" i="3"/>
  <c r="AG1064" i="3"/>
  <c r="AK1064" i="3"/>
  <c r="AO1064" i="3"/>
  <c r="AS1064" i="3"/>
  <c r="AW1064" i="3"/>
  <c r="BA1064" i="3"/>
  <c r="BE1064" i="3"/>
  <c r="BI1064" i="3"/>
  <c r="N1064" i="3"/>
  <c r="R1064" i="3"/>
  <c r="V1064" i="3"/>
  <c r="Z1064" i="3"/>
  <c r="AD1064" i="3"/>
  <c r="AH1064" i="3"/>
  <c r="AL1064" i="3"/>
  <c r="AP1064" i="3"/>
  <c r="AT1064" i="3"/>
  <c r="AX1064" i="3"/>
  <c r="BB1064" i="3"/>
  <c r="BF1064" i="3"/>
  <c r="P1062" i="3"/>
  <c r="T1062" i="3"/>
  <c r="X1062" i="3"/>
  <c r="AB1062" i="3"/>
  <c r="AF1062" i="3"/>
  <c r="AJ1062" i="3"/>
  <c r="AN1062" i="3"/>
  <c r="AR1062" i="3"/>
  <c r="AV1062" i="3"/>
  <c r="AZ1062" i="3"/>
  <c r="BD1062" i="3"/>
  <c r="BH1062" i="3"/>
  <c r="M1062" i="3"/>
  <c r="Q1062" i="3"/>
  <c r="U1062" i="3"/>
  <c r="Y1062" i="3"/>
  <c r="AC1062" i="3"/>
  <c r="AG1062" i="3"/>
  <c r="AK1062" i="3"/>
  <c r="AO1062" i="3"/>
  <c r="AS1062" i="3"/>
  <c r="AW1062" i="3"/>
  <c r="BA1062" i="3"/>
  <c r="BE1062" i="3"/>
  <c r="BI1062" i="3"/>
  <c r="N1062" i="3"/>
  <c r="R1062" i="3"/>
  <c r="V1062" i="3"/>
  <c r="Z1062" i="3"/>
  <c r="AD1062" i="3"/>
  <c r="AH1062" i="3"/>
  <c r="AL1062" i="3"/>
  <c r="AP1062" i="3"/>
  <c r="AT1062" i="3"/>
  <c r="AX1062" i="3"/>
  <c r="BB1062" i="3"/>
  <c r="BF1062" i="3"/>
  <c r="P1060" i="3"/>
  <c r="T1060" i="3"/>
  <c r="X1060" i="3"/>
  <c r="AB1060" i="3"/>
  <c r="AF1060" i="3"/>
  <c r="AJ1060" i="3"/>
  <c r="AN1060" i="3"/>
  <c r="AR1060" i="3"/>
  <c r="AV1060" i="3"/>
  <c r="AZ1060" i="3"/>
  <c r="BD1060" i="3"/>
  <c r="BH1060" i="3"/>
  <c r="M1060" i="3"/>
  <c r="Q1060" i="3"/>
  <c r="U1060" i="3"/>
  <c r="Y1060" i="3"/>
  <c r="AC1060" i="3"/>
  <c r="AG1060" i="3"/>
  <c r="AK1060" i="3"/>
  <c r="AO1060" i="3"/>
  <c r="AS1060" i="3"/>
  <c r="AW1060" i="3"/>
  <c r="BA1060" i="3"/>
  <c r="BE1060" i="3"/>
  <c r="BI1060" i="3"/>
  <c r="N1060" i="3"/>
  <c r="R1060" i="3"/>
  <c r="V1060" i="3"/>
  <c r="Z1060" i="3"/>
  <c r="AD1060" i="3"/>
  <c r="AH1060" i="3"/>
  <c r="AL1060" i="3"/>
  <c r="AP1060" i="3"/>
  <c r="AT1060" i="3"/>
  <c r="AX1060" i="3"/>
  <c r="BB1060" i="3"/>
  <c r="BF1060" i="3"/>
  <c r="U1058" i="3"/>
  <c r="AK1058" i="3"/>
  <c r="BA1058" i="3"/>
  <c r="V1058" i="3"/>
  <c r="AQ1058" i="3"/>
  <c r="R1058" i="3"/>
  <c r="AM1058" i="3"/>
  <c r="BH1058" i="3"/>
  <c r="AD1058" i="3"/>
  <c r="AY1058" i="3"/>
  <c r="AV1057" i="3"/>
  <c r="P1057" i="3"/>
  <c r="AW1055" i="3"/>
  <c r="K1059" i="3"/>
  <c r="AU1056" i="3"/>
  <c r="AE1056" i="3"/>
  <c r="P1056" i="3"/>
  <c r="T1056" i="3"/>
  <c r="X1056" i="3"/>
  <c r="AB1056" i="3"/>
  <c r="AF1056" i="3"/>
  <c r="AJ1056" i="3"/>
  <c r="AN1056" i="3"/>
  <c r="AR1056" i="3"/>
  <c r="AV1056" i="3"/>
  <c r="AZ1056" i="3"/>
  <c r="BD1056" i="3"/>
  <c r="BH1056" i="3"/>
  <c r="M1056" i="3"/>
  <c r="Q1056" i="3"/>
  <c r="U1056" i="3"/>
  <c r="Y1056" i="3"/>
  <c r="AC1056" i="3"/>
  <c r="AG1056" i="3"/>
  <c r="AK1056" i="3"/>
  <c r="AO1056" i="3"/>
  <c r="AS1056" i="3"/>
  <c r="AW1056" i="3"/>
  <c r="BA1056" i="3"/>
  <c r="BE1056" i="3"/>
  <c r="BI1056" i="3"/>
  <c r="N1056" i="3"/>
  <c r="R1056" i="3"/>
  <c r="V1056" i="3"/>
  <c r="Z1056" i="3"/>
  <c r="AD1056" i="3"/>
  <c r="AH1056" i="3"/>
  <c r="AL1056" i="3"/>
  <c r="AP1056" i="3"/>
  <c r="AT1056" i="3"/>
  <c r="AX1056" i="3"/>
  <c r="BB1056" i="3"/>
  <c r="BF1056" i="3"/>
  <c r="BC1056" i="3"/>
  <c r="AM1056" i="3"/>
  <c r="W1056" i="3"/>
  <c r="P1054" i="3"/>
  <c r="T1054" i="3"/>
  <c r="X1054" i="3"/>
  <c r="AB1054" i="3"/>
  <c r="AF1054" i="3"/>
  <c r="AJ1054" i="3"/>
  <c r="AN1054" i="3"/>
  <c r="AR1054" i="3"/>
  <c r="AV1054" i="3"/>
  <c r="AZ1054" i="3"/>
  <c r="BD1054" i="3"/>
  <c r="BH1054" i="3"/>
  <c r="N1054" i="3"/>
  <c r="R1054" i="3"/>
  <c r="V1054" i="3"/>
  <c r="Z1054" i="3"/>
  <c r="AD1054" i="3"/>
  <c r="AH1054" i="3"/>
  <c r="AL1054" i="3"/>
  <c r="AP1054" i="3"/>
  <c r="AT1054" i="3"/>
  <c r="AX1054" i="3"/>
  <c r="BB1054" i="3"/>
  <c r="BF1054" i="3"/>
  <c r="AA1052" i="3"/>
  <c r="AB1052" i="3"/>
  <c r="AR1052" i="3"/>
  <c r="BH1052" i="3"/>
  <c r="Z1052" i="3"/>
  <c r="AP1052" i="3"/>
  <c r="BF1052" i="3"/>
  <c r="L1050" i="3"/>
  <c r="AZ1047" i="3"/>
  <c r="BE1054" i="3"/>
  <c r="AW1054" i="3"/>
  <c r="AO1054" i="3"/>
  <c r="AG1054" i="3"/>
  <c r="Y1054" i="3"/>
  <c r="Q1054" i="3"/>
  <c r="BI1053" i="3"/>
  <c r="BA1053" i="3"/>
  <c r="AS1053" i="3"/>
  <c r="AK1053" i="3"/>
  <c r="AC1053" i="3"/>
  <c r="U1053" i="3"/>
  <c r="AW1052" i="3"/>
  <c r="Q1052" i="3"/>
  <c r="AN1049" i="3"/>
  <c r="AB1045" i="3"/>
  <c r="BC1054" i="3"/>
  <c r="AU1054" i="3"/>
  <c r="AM1054" i="3"/>
  <c r="AE1054" i="3"/>
  <c r="W1054" i="3"/>
  <c r="O1054" i="3"/>
  <c r="BG1053" i="3"/>
  <c r="AY1053" i="3"/>
  <c r="AQ1053" i="3"/>
  <c r="AI1053" i="3"/>
  <c r="AA1053" i="3"/>
  <c r="N1053" i="3"/>
  <c r="R1053" i="3"/>
  <c r="V1053" i="3"/>
  <c r="Z1053" i="3"/>
  <c r="AD1053" i="3"/>
  <c r="AH1053" i="3"/>
  <c r="AL1053" i="3"/>
  <c r="AP1053" i="3"/>
  <c r="AT1053" i="3"/>
  <c r="AX1053" i="3"/>
  <c r="BB1053" i="3"/>
  <c r="BF1053" i="3"/>
  <c r="P1053" i="3"/>
  <c r="T1053" i="3"/>
  <c r="X1053" i="3"/>
  <c r="AB1053" i="3"/>
  <c r="AF1053" i="3"/>
  <c r="AJ1053" i="3"/>
  <c r="AN1053" i="3"/>
  <c r="AR1053" i="3"/>
  <c r="AV1053" i="3"/>
  <c r="AZ1053" i="3"/>
  <c r="BD1053" i="3"/>
  <c r="BH1053" i="3"/>
  <c r="O1050" i="3"/>
  <c r="S1050" i="3"/>
  <c r="W1050" i="3"/>
  <c r="AA1050" i="3"/>
  <c r="AE1050" i="3"/>
  <c r="AI1050" i="3"/>
  <c r="AM1050" i="3"/>
  <c r="AQ1050" i="3"/>
  <c r="AU1050" i="3"/>
  <c r="AY1050" i="3"/>
  <c r="BC1050" i="3"/>
  <c r="BG1050" i="3"/>
  <c r="M1050" i="3"/>
  <c r="Q1050" i="3"/>
  <c r="U1050" i="3"/>
  <c r="Y1050" i="3"/>
  <c r="AC1050" i="3"/>
  <c r="AG1050" i="3"/>
  <c r="AK1050" i="3"/>
  <c r="AO1050" i="3"/>
  <c r="AS1050" i="3"/>
  <c r="AW1050" i="3"/>
  <c r="BA1050" i="3"/>
  <c r="BE1050" i="3"/>
  <c r="BI1050" i="3"/>
  <c r="T1050" i="3"/>
  <c r="AB1050" i="3"/>
  <c r="AJ1050" i="3"/>
  <c r="AR1050" i="3"/>
  <c r="AZ1050" i="3"/>
  <c r="BH1050" i="3"/>
  <c r="N1050" i="3"/>
  <c r="V1050" i="3"/>
  <c r="AD1050" i="3"/>
  <c r="AL1050" i="3"/>
  <c r="AT1050" i="3"/>
  <c r="BB1050" i="3"/>
  <c r="P1050" i="3"/>
  <c r="X1050" i="3"/>
  <c r="AF1050" i="3"/>
  <c r="AN1050" i="3"/>
  <c r="AV1050" i="3"/>
  <c r="BD1050" i="3"/>
  <c r="AT1048" i="3"/>
  <c r="AD1048" i="3"/>
  <c r="AT1046" i="3"/>
  <c r="AD1046" i="3"/>
  <c r="O1048" i="3"/>
  <c r="S1048" i="3"/>
  <c r="W1048" i="3"/>
  <c r="AA1048" i="3"/>
  <c r="AE1048" i="3"/>
  <c r="AI1048" i="3"/>
  <c r="AM1048" i="3"/>
  <c r="AQ1048" i="3"/>
  <c r="AU1048" i="3"/>
  <c r="AY1048" i="3"/>
  <c r="BC1048" i="3"/>
  <c r="BG1048" i="3"/>
  <c r="P1048" i="3"/>
  <c r="T1048" i="3"/>
  <c r="X1048" i="3"/>
  <c r="AB1048" i="3"/>
  <c r="AF1048" i="3"/>
  <c r="AJ1048" i="3"/>
  <c r="AN1048" i="3"/>
  <c r="AR1048" i="3"/>
  <c r="AV1048" i="3"/>
  <c r="AZ1048" i="3"/>
  <c r="BD1048" i="3"/>
  <c r="BH1048" i="3"/>
  <c r="M1048" i="3"/>
  <c r="Q1048" i="3"/>
  <c r="U1048" i="3"/>
  <c r="Y1048" i="3"/>
  <c r="AC1048" i="3"/>
  <c r="AG1048" i="3"/>
  <c r="AK1048" i="3"/>
  <c r="AO1048" i="3"/>
  <c r="AS1048" i="3"/>
  <c r="AW1048" i="3"/>
  <c r="BA1048" i="3"/>
  <c r="BE1048" i="3"/>
  <c r="BI1048" i="3"/>
  <c r="O1046" i="3"/>
  <c r="S1046" i="3"/>
  <c r="W1046" i="3"/>
  <c r="AA1046" i="3"/>
  <c r="AE1046" i="3"/>
  <c r="AI1046" i="3"/>
  <c r="AM1046" i="3"/>
  <c r="AQ1046" i="3"/>
  <c r="AU1046" i="3"/>
  <c r="AY1046" i="3"/>
  <c r="BC1046" i="3"/>
  <c r="BG1046" i="3"/>
  <c r="P1046" i="3"/>
  <c r="T1046" i="3"/>
  <c r="X1046" i="3"/>
  <c r="AB1046" i="3"/>
  <c r="AF1046" i="3"/>
  <c r="AJ1046" i="3"/>
  <c r="AN1046" i="3"/>
  <c r="AR1046" i="3"/>
  <c r="AV1046" i="3"/>
  <c r="AZ1046" i="3"/>
  <c r="BD1046" i="3"/>
  <c r="BH1046" i="3"/>
  <c r="M1046" i="3"/>
  <c r="Q1046" i="3"/>
  <c r="U1046" i="3"/>
  <c r="Y1046" i="3"/>
  <c r="AC1046" i="3"/>
  <c r="AG1046" i="3"/>
  <c r="AK1046" i="3"/>
  <c r="AO1046" i="3"/>
  <c r="AS1046" i="3"/>
  <c r="AW1046" i="3"/>
  <c r="BA1046" i="3"/>
  <c r="BE1046" i="3"/>
  <c r="BI1046" i="3"/>
  <c r="Y1045" i="3"/>
  <c r="AO1045" i="3"/>
  <c r="BE1045" i="3"/>
  <c r="V1045" i="3"/>
  <c r="AL1045" i="3"/>
  <c r="BB1045" i="3"/>
  <c r="W1045" i="3"/>
  <c r="AM1045" i="3"/>
  <c r="BC1045" i="3"/>
  <c r="K1051" i="3"/>
  <c r="Q1049" i="3"/>
  <c r="AE1049" i="3"/>
  <c r="BB1048" i="3"/>
  <c r="AL1048" i="3"/>
  <c r="V1048" i="3"/>
  <c r="N1047" i="3"/>
  <c r="AE1047" i="3"/>
  <c r="BB1046" i="3"/>
  <c r="AL1046" i="3"/>
  <c r="V1046" i="3"/>
  <c r="AJ1045" i="3"/>
  <c r="E932" i="3"/>
  <c r="F932" i="3"/>
  <c r="G932" i="3"/>
  <c r="H932" i="3"/>
  <c r="I932" i="3"/>
  <c r="J932" i="3"/>
  <c r="E933" i="3"/>
  <c r="F933" i="3"/>
  <c r="G933" i="3"/>
  <c r="H933" i="3"/>
  <c r="I933" i="3"/>
  <c r="J933" i="3"/>
  <c r="E934" i="3"/>
  <c r="F934" i="3"/>
  <c r="G934" i="3"/>
  <c r="H934" i="3"/>
  <c r="I934" i="3"/>
  <c r="J934" i="3"/>
  <c r="E935" i="3"/>
  <c r="F935" i="3"/>
  <c r="G935" i="3"/>
  <c r="H935" i="3"/>
  <c r="I935" i="3"/>
  <c r="J935" i="3"/>
  <c r="E936" i="3"/>
  <c r="F936" i="3"/>
  <c r="G936" i="3"/>
  <c r="H936" i="3"/>
  <c r="I936" i="3"/>
  <c r="J936" i="3"/>
  <c r="E937" i="3"/>
  <c r="F937" i="3"/>
  <c r="G937" i="3"/>
  <c r="H937" i="3"/>
  <c r="I937" i="3"/>
  <c r="J937" i="3"/>
  <c r="E938" i="3"/>
  <c r="F938" i="3"/>
  <c r="G938" i="3"/>
  <c r="H938" i="3"/>
  <c r="I938" i="3"/>
  <c r="J938" i="3"/>
  <c r="E939" i="3"/>
  <c r="F939" i="3"/>
  <c r="G939" i="3"/>
  <c r="H939" i="3"/>
  <c r="I939" i="3"/>
  <c r="J939" i="3"/>
  <c r="E940" i="3"/>
  <c r="F940" i="3"/>
  <c r="G940" i="3"/>
  <c r="H940" i="3"/>
  <c r="I940" i="3"/>
  <c r="J940" i="3"/>
  <c r="E941" i="3"/>
  <c r="F941" i="3"/>
  <c r="G941" i="3"/>
  <c r="H941" i="3"/>
  <c r="I941" i="3"/>
  <c r="J941" i="3"/>
  <c r="E942" i="3"/>
  <c r="F942" i="3"/>
  <c r="G942" i="3"/>
  <c r="H942" i="3"/>
  <c r="I942" i="3"/>
  <c r="J942" i="3"/>
  <c r="E943" i="3"/>
  <c r="F943" i="3"/>
  <c r="G943" i="3"/>
  <c r="H943" i="3"/>
  <c r="I943" i="3"/>
  <c r="J943" i="3"/>
  <c r="E944" i="3"/>
  <c r="F944" i="3"/>
  <c r="G944" i="3"/>
  <c r="H944" i="3"/>
  <c r="I944" i="3"/>
  <c r="J944" i="3"/>
  <c r="E945" i="3"/>
  <c r="F945" i="3"/>
  <c r="G945" i="3"/>
  <c r="H945" i="3"/>
  <c r="I945" i="3"/>
  <c r="J945" i="3"/>
  <c r="E946" i="3"/>
  <c r="F946" i="3"/>
  <c r="G946" i="3"/>
  <c r="H946" i="3"/>
  <c r="I946" i="3"/>
  <c r="J946" i="3"/>
  <c r="E947" i="3"/>
  <c r="F947" i="3"/>
  <c r="G947" i="3"/>
  <c r="H947" i="3"/>
  <c r="I947" i="3"/>
  <c r="J947" i="3"/>
  <c r="E948" i="3"/>
  <c r="F948" i="3"/>
  <c r="G948" i="3"/>
  <c r="H948" i="3"/>
  <c r="I948" i="3"/>
  <c r="J948" i="3"/>
  <c r="E949" i="3"/>
  <c r="F949" i="3"/>
  <c r="G949" i="3"/>
  <c r="H949" i="3"/>
  <c r="I949" i="3"/>
  <c r="J949" i="3"/>
  <c r="E950" i="3"/>
  <c r="F950" i="3"/>
  <c r="G950" i="3"/>
  <c r="H950" i="3"/>
  <c r="I950" i="3"/>
  <c r="J950" i="3"/>
  <c r="E951" i="3"/>
  <c r="F951" i="3"/>
  <c r="G951" i="3"/>
  <c r="H951" i="3"/>
  <c r="I951" i="3"/>
  <c r="J951" i="3"/>
  <c r="E952" i="3"/>
  <c r="F952" i="3"/>
  <c r="G952" i="3"/>
  <c r="H952" i="3"/>
  <c r="I952" i="3"/>
  <c r="J952" i="3"/>
  <c r="E953" i="3"/>
  <c r="F953" i="3"/>
  <c r="G953" i="3"/>
  <c r="H953" i="3"/>
  <c r="I953" i="3"/>
  <c r="J953" i="3"/>
  <c r="E954" i="3"/>
  <c r="F954" i="3"/>
  <c r="G954" i="3"/>
  <c r="H954" i="3"/>
  <c r="I954" i="3"/>
  <c r="J954" i="3"/>
  <c r="E955" i="3"/>
  <c r="F955" i="3"/>
  <c r="G955" i="3"/>
  <c r="H955" i="3"/>
  <c r="I955" i="3"/>
  <c r="J955" i="3"/>
  <c r="E956" i="3"/>
  <c r="F956" i="3"/>
  <c r="G956" i="3"/>
  <c r="H956" i="3"/>
  <c r="I956" i="3"/>
  <c r="J956" i="3"/>
  <c r="E957" i="3"/>
  <c r="F957" i="3"/>
  <c r="G957" i="3"/>
  <c r="H957" i="3"/>
  <c r="I957" i="3"/>
  <c r="J957" i="3"/>
  <c r="E958" i="3"/>
  <c r="F958" i="3"/>
  <c r="G958" i="3"/>
  <c r="H958" i="3"/>
  <c r="I958" i="3"/>
  <c r="J958" i="3"/>
  <c r="E959" i="3"/>
  <c r="F959" i="3"/>
  <c r="G959" i="3"/>
  <c r="H959" i="3"/>
  <c r="I959" i="3"/>
  <c r="J959" i="3"/>
  <c r="E960" i="3"/>
  <c r="F960" i="3"/>
  <c r="G960" i="3"/>
  <c r="H960" i="3"/>
  <c r="I960" i="3"/>
  <c r="J960" i="3"/>
  <c r="E961" i="3"/>
  <c r="F961" i="3"/>
  <c r="G961" i="3"/>
  <c r="H961" i="3"/>
  <c r="I961" i="3"/>
  <c r="J961" i="3"/>
  <c r="E962" i="3"/>
  <c r="F962" i="3"/>
  <c r="G962" i="3"/>
  <c r="H962" i="3"/>
  <c r="I962" i="3"/>
  <c r="J962" i="3"/>
  <c r="E963" i="3"/>
  <c r="F963" i="3"/>
  <c r="G963" i="3"/>
  <c r="H963" i="3"/>
  <c r="I963" i="3"/>
  <c r="J963" i="3"/>
  <c r="E964" i="3"/>
  <c r="F964" i="3"/>
  <c r="G964" i="3"/>
  <c r="H964" i="3"/>
  <c r="I964" i="3"/>
  <c r="J964" i="3"/>
  <c r="E965" i="3"/>
  <c r="F965" i="3"/>
  <c r="G965" i="3"/>
  <c r="H965" i="3"/>
  <c r="I965" i="3"/>
  <c r="J965" i="3"/>
  <c r="E966" i="3"/>
  <c r="F966" i="3"/>
  <c r="G966" i="3"/>
  <c r="H966" i="3"/>
  <c r="I966" i="3"/>
  <c r="J966" i="3"/>
  <c r="E967" i="3"/>
  <c r="F967" i="3"/>
  <c r="G967" i="3"/>
  <c r="H967" i="3"/>
  <c r="I967" i="3"/>
  <c r="J967" i="3"/>
  <c r="E968" i="3"/>
  <c r="F968" i="3"/>
  <c r="G968" i="3"/>
  <c r="H968" i="3"/>
  <c r="I968" i="3"/>
  <c r="J968" i="3"/>
  <c r="E969" i="3"/>
  <c r="F969" i="3"/>
  <c r="G969" i="3"/>
  <c r="H969" i="3"/>
  <c r="I969" i="3"/>
  <c r="J969" i="3"/>
  <c r="E970" i="3"/>
  <c r="F970" i="3"/>
  <c r="G970" i="3"/>
  <c r="H970" i="3"/>
  <c r="I970" i="3"/>
  <c r="J970" i="3"/>
  <c r="E971" i="3"/>
  <c r="F971" i="3"/>
  <c r="G971" i="3"/>
  <c r="H971" i="3"/>
  <c r="I971" i="3"/>
  <c r="J971" i="3"/>
  <c r="E972" i="3"/>
  <c r="F972" i="3"/>
  <c r="G972" i="3"/>
  <c r="H972" i="3"/>
  <c r="I972" i="3"/>
  <c r="J972" i="3"/>
  <c r="E973" i="3"/>
  <c r="F973" i="3"/>
  <c r="G973" i="3"/>
  <c r="H973" i="3"/>
  <c r="I973" i="3"/>
  <c r="J973" i="3"/>
  <c r="E974" i="3"/>
  <c r="F974" i="3"/>
  <c r="G974" i="3"/>
  <c r="H974" i="3"/>
  <c r="I974" i="3"/>
  <c r="J974" i="3"/>
  <c r="E975" i="3"/>
  <c r="K975" i="3" s="1"/>
  <c r="F975" i="3"/>
  <c r="G975" i="3"/>
  <c r="H975" i="3"/>
  <c r="I975" i="3"/>
  <c r="J975" i="3"/>
  <c r="E976" i="3"/>
  <c r="F976" i="3"/>
  <c r="G976" i="3"/>
  <c r="H976" i="3"/>
  <c r="I976" i="3"/>
  <c r="J976" i="3"/>
  <c r="E977" i="3"/>
  <c r="K977" i="3" s="1"/>
  <c r="F977" i="3"/>
  <c r="G977" i="3"/>
  <c r="H977" i="3"/>
  <c r="I977" i="3"/>
  <c r="J977" i="3"/>
  <c r="E978" i="3"/>
  <c r="F978" i="3"/>
  <c r="G978" i="3"/>
  <c r="H978" i="3"/>
  <c r="I978" i="3"/>
  <c r="J978" i="3"/>
  <c r="E979" i="3"/>
  <c r="F979" i="3"/>
  <c r="G979" i="3"/>
  <c r="H979" i="3"/>
  <c r="I979" i="3"/>
  <c r="J979" i="3"/>
  <c r="E980" i="3"/>
  <c r="F980" i="3"/>
  <c r="G980" i="3"/>
  <c r="H980" i="3"/>
  <c r="I980" i="3"/>
  <c r="J980" i="3"/>
  <c r="E981" i="3"/>
  <c r="F981" i="3"/>
  <c r="G981" i="3"/>
  <c r="H981" i="3"/>
  <c r="I981" i="3"/>
  <c r="J981" i="3"/>
  <c r="E982" i="3"/>
  <c r="F982" i="3"/>
  <c r="G982" i="3"/>
  <c r="H982" i="3"/>
  <c r="I982" i="3"/>
  <c r="J982" i="3"/>
  <c r="E983" i="3"/>
  <c r="F983" i="3"/>
  <c r="G983" i="3"/>
  <c r="H983" i="3"/>
  <c r="I983" i="3"/>
  <c r="J983" i="3"/>
  <c r="E984" i="3"/>
  <c r="F984" i="3"/>
  <c r="G984" i="3"/>
  <c r="H984" i="3"/>
  <c r="I984" i="3"/>
  <c r="J984" i="3"/>
  <c r="E985" i="3"/>
  <c r="F985" i="3"/>
  <c r="G985" i="3"/>
  <c r="H985" i="3"/>
  <c r="I985" i="3"/>
  <c r="J985" i="3"/>
  <c r="E986" i="3"/>
  <c r="F986" i="3"/>
  <c r="G986" i="3"/>
  <c r="H986" i="3"/>
  <c r="I986" i="3"/>
  <c r="J986" i="3"/>
  <c r="E987" i="3"/>
  <c r="F987" i="3"/>
  <c r="G987" i="3"/>
  <c r="H987" i="3"/>
  <c r="I987" i="3"/>
  <c r="J987" i="3"/>
  <c r="E988" i="3"/>
  <c r="F988" i="3"/>
  <c r="G988" i="3"/>
  <c r="H988" i="3"/>
  <c r="I988" i="3"/>
  <c r="J988" i="3"/>
  <c r="E989" i="3"/>
  <c r="F989" i="3"/>
  <c r="G989" i="3"/>
  <c r="H989" i="3"/>
  <c r="I989" i="3"/>
  <c r="J989" i="3"/>
  <c r="E990" i="3"/>
  <c r="F990" i="3"/>
  <c r="G990" i="3"/>
  <c r="H990" i="3"/>
  <c r="I990" i="3"/>
  <c r="J990" i="3"/>
  <c r="E991" i="3"/>
  <c r="F991" i="3"/>
  <c r="G991" i="3"/>
  <c r="H991" i="3"/>
  <c r="I991" i="3"/>
  <c r="J991" i="3"/>
  <c r="E992" i="3"/>
  <c r="F992" i="3"/>
  <c r="G992" i="3"/>
  <c r="H992" i="3"/>
  <c r="I992" i="3"/>
  <c r="J992" i="3"/>
  <c r="E993" i="3"/>
  <c r="F993" i="3"/>
  <c r="G993" i="3"/>
  <c r="H993" i="3"/>
  <c r="I993" i="3"/>
  <c r="J993" i="3"/>
  <c r="E994" i="3"/>
  <c r="F994" i="3"/>
  <c r="G994" i="3"/>
  <c r="H994" i="3"/>
  <c r="I994" i="3"/>
  <c r="J994" i="3"/>
  <c r="E995" i="3"/>
  <c r="F995" i="3"/>
  <c r="G995" i="3"/>
  <c r="H995" i="3"/>
  <c r="I995" i="3"/>
  <c r="J995" i="3"/>
  <c r="E996" i="3"/>
  <c r="F996" i="3"/>
  <c r="G996" i="3"/>
  <c r="H996" i="3"/>
  <c r="I996" i="3"/>
  <c r="J996" i="3"/>
  <c r="E997" i="3"/>
  <c r="F997" i="3"/>
  <c r="G997" i="3"/>
  <c r="H997" i="3"/>
  <c r="I997" i="3"/>
  <c r="J997" i="3"/>
  <c r="E998" i="3"/>
  <c r="F998" i="3"/>
  <c r="G998" i="3"/>
  <c r="H998" i="3"/>
  <c r="I998" i="3"/>
  <c r="J998" i="3"/>
  <c r="E999" i="3"/>
  <c r="F999" i="3"/>
  <c r="G999" i="3"/>
  <c r="H999" i="3"/>
  <c r="I999" i="3"/>
  <c r="J999" i="3"/>
  <c r="E1000" i="3"/>
  <c r="F1000" i="3"/>
  <c r="G1000" i="3"/>
  <c r="H1000" i="3"/>
  <c r="I1000" i="3"/>
  <c r="J1000" i="3"/>
  <c r="E1001" i="3"/>
  <c r="F1001" i="3"/>
  <c r="G1001" i="3"/>
  <c r="H1001" i="3"/>
  <c r="I1001" i="3"/>
  <c r="J1001" i="3"/>
  <c r="E1002" i="3"/>
  <c r="F1002" i="3"/>
  <c r="G1002" i="3"/>
  <c r="H1002" i="3"/>
  <c r="I1002" i="3"/>
  <c r="J1002" i="3"/>
  <c r="E1003" i="3"/>
  <c r="F1003" i="3"/>
  <c r="G1003" i="3"/>
  <c r="H1003" i="3"/>
  <c r="I1003" i="3"/>
  <c r="J1003" i="3"/>
  <c r="E1004" i="3"/>
  <c r="F1004" i="3"/>
  <c r="G1004" i="3"/>
  <c r="H1004" i="3"/>
  <c r="I1004" i="3"/>
  <c r="J1004" i="3"/>
  <c r="E1005" i="3"/>
  <c r="F1005" i="3"/>
  <c r="G1005" i="3"/>
  <c r="H1005" i="3"/>
  <c r="I1005" i="3"/>
  <c r="J1005" i="3"/>
  <c r="E1006" i="3"/>
  <c r="F1006" i="3"/>
  <c r="G1006" i="3"/>
  <c r="H1006" i="3"/>
  <c r="I1006" i="3"/>
  <c r="J1006" i="3"/>
  <c r="E1007" i="3"/>
  <c r="F1007" i="3"/>
  <c r="G1007" i="3"/>
  <c r="H1007" i="3"/>
  <c r="I1007" i="3"/>
  <c r="J1007" i="3"/>
  <c r="E1008" i="3"/>
  <c r="F1008" i="3"/>
  <c r="G1008" i="3"/>
  <c r="H1008" i="3"/>
  <c r="I1008" i="3"/>
  <c r="J1008" i="3"/>
  <c r="E1009" i="3"/>
  <c r="F1009" i="3"/>
  <c r="G1009" i="3"/>
  <c r="H1009" i="3"/>
  <c r="I1009" i="3"/>
  <c r="J1009" i="3"/>
  <c r="E1010" i="3"/>
  <c r="F1010" i="3"/>
  <c r="G1010" i="3"/>
  <c r="H1010" i="3"/>
  <c r="I1010" i="3"/>
  <c r="J1010" i="3"/>
  <c r="E1011" i="3"/>
  <c r="F1011" i="3"/>
  <c r="G1011" i="3"/>
  <c r="H1011" i="3"/>
  <c r="I1011" i="3"/>
  <c r="J1011" i="3"/>
  <c r="E1012" i="3"/>
  <c r="F1012" i="3"/>
  <c r="G1012" i="3"/>
  <c r="H1012" i="3"/>
  <c r="I1012" i="3"/>
  <c r="J1012" i="3"/>
  <c r="E1013" i="3"/>
  <c r="F1013" i="3"/>
  <c r="G1013" i="3"/>
  <c r="H1013" i="3"/>
  <c r="I1013" i="3"/>
  <c r="J1013" i="3"/>
  <c r="E1014" i="3"/>
  <c r="F1014" i="3"/>
  <c r="G1014" i="3"/>
  <c r="H1014" i="3"/>
  <c r="I1014" i="3"/>
  <c r="J1014" i="3"/>
  <c r="E1015" i="3"/>
  <c r="F1015" i="3"/>
  <c r="G1015" i="3"/>
  <c r="H1015" i="3"/>
  <c r="I1015" i="3"/>
  <c r="J1015" i="3"/>
  <c r="E1016" i="3"/>
  <c r="F1016" i="3"/>
  <c r="G1016" i="3"/>
  <c r="H1016" i="3"/>
  <c r="I1016" i="3"/>
  <c r="J1016" i="3"/>
  <c r="E1017" i="3"/>
  <c r="F1017" i="3"/>
  <c r="G1017" i="3"/>
  <c r="H1017" i="3"/>
  <c r="I1017" i="3"/>
  <c r="J1017" i="3"/>
  <c r="E1018" i="3"/>
  <c r="F1018" i="3"/>
  <c r="G1018" i="3"/>
  <c r="H1018" i="3"/>
  <c r="I1018" i="3"/>
  <c r="J1018" i="3"/>
  <c r="E1019" i="3"/>
  <c r="F1019" i="3"/>
  <c r="G1019" i="3"/>
  <c r="H1019" i="3"/>
  <c r="I1019" i="3"/>
  <c r="J1019" i="3"/>
  <c r="E1020" i="3"/>
  <c r="F1020" i="3"/>
  <c r="G1020" i="3"/>
  <c r="H1020" i="3"/>
  <c r="I1020" i="3"/>
  <c r="J1020" i="3"/>
  <c r="E1021" i="3"/>
  <c r="F1021" i="3"/>
  <c r="G1021" i="3"/>
  <c r="H1021" i="3"/>
  <c r="I1021" i="3"/>
  <c r="J1021" i="3"/>
  <c r="E1022" i="3"/>
  <c r="F1022" i="3"/>
  <c r="G1022" i="3"/>
  <c r="H1022" i="3"/>
  <c r="I1022" i="3"/>
  <c r="J1022" i="3"/>
  <c r="E1023" i="3"/>
  <c r="F1023" i="3"/>
  <c r="G1023" i="3"/>
  <c r="H1023" i="3"/>
  <c r="I1023" i="3"/>
  <c r="J1023" i="3"/>
  <c r="E1024" i="3"/>
  <c r="F1024" i="3"/>
  <c r="G1024" i="3"/>
  <c r="H1024" i="3"/>
  <c r="I1024" i="3"/>
  <c r="J1024" i="3"/>
  <c r="E1025" i="3"/>
  <c r="F1025" i="3"/>
  <c r="G1025" i="3"/>
  <c r="H1025" i="3"/>
  <c r="I1025" i="3"/>
  <c r="J1025" i="3"/>
  <c r="E1026" i="3"/>
  <c r="F1026" i="3"/>
  <c r="G1026" i="3"/>
  <c r="H1026" i="3"/>
  <c r="I1026" i="3"/>
  <c r="J1026" i="3"/>
  <c r="E1027" i="3"/>
  <c r="F1027" i="3"/>
  <c r="G1027" i="3"/>
  <c r="H1027" i="3"/>
  <c r="I1027" i="3"/>
  <c r="J1027" i="3"/>
  <c r="E1028" i="3"/>
  <c r="F1028" i="3"/>
  <c r="G1028" i="3"/>
  <c r="H1028" i="3"/>
  <c r="I1028" i="3"/>
  <c r="J1028" i="3"/>
  <c r="E1029" i="3"/>
  <c r="F1029" i="3"/>
  <c r="G1029" i="3"/>
  <c r="H1029" i="3"/>
  <c r="I1029" i="3"/>
  <c r="J1029" i="3"/>
  <c r="E1030" i="3"/>
  <c r="F1030" i="3"/>
  <c r="G1030" i="3"/>
  <c r="H1030" i="3"/>
  <c r="I1030" i="3"/>
  <c r="J1030" i="3"/>
  <c r="E1031" i="3"/>
  <c r="F1031" i="3"/>
  <c r="G1031" i="3"/>
  <c r="H1031" i="3"/>
  <c r="I1031" i="3"/>
  <c r="J1031" i="3"/>
  <c r="E1032" i="3"/>
  <c r="F1032" i="3"/>
  <c r="G1032" i="3"/>
  <c r="H1032" i="3"/>
  <c r="I1032" i="3"/>
  <c r="J1032" i="3"/>
  <c r="E1033" i="3"/>
  <c r="F1033" i="3"/>
  <c r="G1033" i="3"/>
  <c r="H1033" i="3"/>
  <c r="I1033" i="3"/>
  <c r="J1033" i="3"/>
  <c r="E1034" i="3"/>
  <c r="F1034" i="3"/>
  <c r="G1034" i="3"/>
  <c r="H1034" i="3"/>
  <c r="I1034" i="3"/>
  <c r="J1034" i="3"/>
  <c r="E1035" i="3"/>
  <c r="F1035" i="3"/>
  <c r="G1035" i="3"/>
  <c r="H1035" i="3"/>
  <c r="I1035" i="3"/>
  <c r="J1035" i="3"/>
  <c r="E1036" i="3"/>
  <c r="F1036" i="3"/>
  <c r="G1036" i="3"/>
  <c r="H1036" i="3"/>
  <c r="I1036" i="3"/>
  <c r="J1036" i="3"/>
  <c r="E1037" i="3"/>
  <c r="F1037" i="3"/>
  <c r="G1037" i="3"/>
  <c r="H1037" i="3"/>
  <c r="I1037" i="3"/>
  <c r="J1037" i="3"/>
  <c r="E1038" i="3"/>
  <c r="F1038" i="3"/>
  <c r="G1038" i="3"/>
  <c r="H1038" i="3"/>
  <c r="I1038" i="3"/>
  <c r="J1038" i="3"/>
  <c r="E1039" i="3"/>
  <c r="F1039" i="3"/>
  <c r="G1039" i="3"/>
  <c r="H1039" i="3"/>
  <c r="I1039" i="3"/>
  <c r="J1039" i="3"/>
  <c r="E1040" i="3"/>
  <c r="F1040" i="3"/>
  <c r="G1040" i="3"/>
  <c r="H1040" i="3"/>
  <c r="I1040" i="3"/>
  <c r="J1040" i="3"/>
  <c r="E1041" i="3"/>
  <c r="F1041" i="3"/>
  <c r="G1041" i="3"/>
  <c r="H1041" i="3"/>
  <c r="I1041" i="3"/>
  <c r="J1041" i="3"/>
  <c r="E1042" i="3"/>
  <c r="F1042" i="3"/>
  <c r="G1042" i="3"/>
  <c r="H1042" i="3"/>
  <c r="I1042" i="3"/>
  <c r="J1042" i="3"/>
  <c r="E1043" i="3"/>
  <c r="F1043" i="3"/>
  <c r="G1043" i="3"/>
  <c r="H1043" i="3"/>
  <c r="I1043" i="3"/>
  <c r="J1043" i="3"/>
  <c r="E1044" i="3"/>
  <c r="F1044" i="3"/>
  <c r="G1044" i="3"/>
  <c r="H1044" i="3"/>
  <c r="I1044" i="3"/>
  <c r="J1044" i="3"/>
  <c r="L973" i="3" l="1"/>
  <c r="L971" i="3"/>
  <c r="L969" i="3"/>
  <c r="K951" i="3"/>
  <c r="K945" i="3"/>
  <c r="K941" i="3"/>
  <c r="AX1070" i="3"/>
  <c r="AS1070" i="3"/>
  <c r="M1070" i="3"/>
  <c r="BH1070" i="3"/>
  <c r="AB1070" i="3"/>
  <c r="AQ1070" i="3"/>
  <c r="R1048" i="3"/>
  <c r="BF1046" i="3"/>
  <c r="AI1068" i="3"/>
  <c r="AH1048" i="3"/>
  <c r="N1046" i="3"/>
  <c r="BG1066" i="3"/>
  <c r="AI1056" i="3"/>
  <c r="AH1070" i="3"/>
  <c r="AK1070" i="3"/>
  <c r="AT1070" i="3"/>
  <c r="AZ1070" i="3"/>
  <c r="T1070" i="3"/>
  <c r="AI1070" i="3"/>
  <c r="AX1048" i="3"/>
  <c r="W1060" i="3"/>
  <c r="Q1068" i="3"/>
  <c r="BG1060" i="3"/>
  <c r="AQ1068" i="3"/>
  <c r="N1048" i="3"/>
  <c r="BC1066" i="3"/>
  <c r="AA1066" i="3"/>
  <c r="AA1056" i="3"/>
  <c r="K958" i="3"/>
  <c r="K934" i="3"/>
  <c r="BI1070" i="3"/>
  <c r="AC1070" i="3"/>
  <c r="AD1070" i="3"/>
  <c r="AR1070" i="3"/>
  <c r="BG1070" i="3"/>
  <c r="AA1070" i="3"/>
  <c r="BC1060" i="3"/>
  <c r="AG1068" i="3"/>
  <c r="BF1048" i="3"/>
  <c r="AH1046" i="3"/>
  <c r="AO1068" i="3"/>
  <c r="W1066" i="3"/>
  <c r="S1056" i="3"/>
  <c r="T1071" i="3"/>
  <c r="AX1071" i="3"/>
  <c r="BF1070" i="3"/>
  <c r="Z1070" i="3"/>
  <c r="AW1070" i="3"/>
  <c r="AG1070" i="3"/>
  <c r="Q1070" i="3"/>
  <c r="AL1070" i="3"/>
  <c r="N1070" i="3"/>
  <c r="AV1070" i="3"/>
  <c r="AF1070" i="3"/>
  <c r="P1070" i="3"/>
  <c r="AU1070" i="3"/>
  <c r="AE1070" i="3"/>
  <c r="O1070" i="3"/>
  <c r="AW1068" i="3"/>
  <c r="Z1048" i="3"/>
  <c r="AA1060" i="3"/>
  <c r="S1068" i="3"/>
  <c r="BG1068" i="3"/>
  <c r="U1061" i="3"/>
  <c r="BE1068" i="3"/>
  <c r="AA1068" i="3"/>
  <c r="BI1054" i="3"/>
  <c r="BG1054" i="3"/>
  <c r="AK1054" i="3"/>
  <c r="AY1056" i="3"/>
  <c r="BG1062" i="3"/>
  <c r="AQ1062" i="3"/>
  <c r="K1025" i="3"/>
  <c r="K1023" i="3"/>
  <c r="AF1057" i="3"/>
  <c r="AZ1071" i="3"/>
  <c r="AI1071" i="3"/>
  <c r="AP1070" i="3"/>
  <c r="BE1070" i="3"/>
  <c r="AO1070" i="3"/>
  <c r="Y1070" i="3"/>
  <c r="BB1070" i="3"/>
  <c r="V1070" i="3"/>
  <c r="BD1070" i="3"/>
  <c r="AN1070" i="3"/>
  <c r="X1070" i="3"/>
  <c r="BC1070" i="3"/>
  <c r="AM1070" i="3"/>
  <c r="AY1068" i="3"/>
  <c r="AM1060" i="3"/>
  <c r="Y1068" i="3"/>
  <c r="AI1054" i="3"/>
  <c r="AC1054" i="3"/>
  <c r="BG1056" i="3"/>
  <c r="W1062" i="3"/>
  <c r="O1060" i="3"/>
  <c r="L1037" i="3"/>
  <c r="L1035" i="3"/>
  <c r="K1035" i="3"/>
  <c r="L1033" i="3"/>
  <c r="K1033" i="3"/>
  <c r="L1031" i="3"/>
  <c r="L1029" i="3"/>
  <c r="L1027" i="3"/>
  <c r="L1021" i="3"/>
  <c r="L1019" i="3"/>
  <c r="L1015" i="3"/>
  <c r="K1015" i="3"/>
  <c r="K1013" i="3"/>
  <c r="K1009" i="3"/>
  <c r="K1005" i="3"/>
  <c r="K1003" i="3"/>
  <c r="P1049" i="3"/>
  <c r="AV1049" i="3"/>
  <c r="AH1049" i="3"/>
  <c r="T1049" i="3"/>
  <c r="AZ1049" i="3"/>
  <c r="U1049" i="3"/>
  <c r="AK1049" i="3"/>
  <c r="BA1049" i="3"/>
  <c r="S1049" i="3"/>
  <c r="AI1049" i="3"/>
  <c r="AY1049" i="3"/>
  <c r="X1049" i="3"/>
  <c r="BD1049" i="3"/>
  <c r="AP1049" i="3"/>
  <c r="AB1049" i="3"/>
  <c r="BH1049" i="3"/>
  <c r="Y1049" i="3"/>
  <c r="AO1049" i="3"/>
  <c r="BE1049" i="3"/>
  <c r="W1049" i="3"/>
  <c r="AM1049" i="3"/>
  <c r="BC1049" i="3"/>
  <c r="AF1049" i="3"/>
  <c r="R1049" i="3"/>
  <c r="AX1049" i="3"/>
  <c r="AJ1049" i="3"/>
  <c r="AT1049" i="3"/>
  <c r="M1049" i="3"/>
  <c r="AC1049" i="3"/>
  <c r="AS1049" i="3"/>
  <c r="BI1049" i="3"/>
  <c r="AA1049" i="3"/>
  <c r="AQ1049" i="3"/>
  <c r="BG1049" i="3"/>
  <c r="X1047" i="3"/>
  <c r="AR1047" i="3"/>
  <c r="U1047" i="3"/>
  <c r="AK1047" i="3"/>
  <c r="BA1047" i="3"/>
  <c r="R1047" i="3"/>
  <c r="AH1047" i="3"/>
  <c r="AX1047" i="3"/>
  <c r="S1047" i="3"/>
  <c r="AI1047" i="3"/>
  <c r="AY1047" i="3"/>
  <c r="T1047" i="3"/>
  <c r="AN1047" i="3"/>
  <c r="BH1047" i="3"/>
  <c r="Y1047" i="3"/>
  <c r="AO1047" i="3"/>
  <c r="BE1047" i="3"/>
  <c r="V1047" i="3"/>
  <c r="AL1047" i="3"/>
  <c r="BB1047" i="3"/>
  <c r="W1047" i="3"/>
  <c r="AM1047" i="3"/>
  <c r="BC1047" i="3"/>
  <c r="AJ1047" i="3"/>
  <c r="BD1047" i="3"/>
  <c r="P1047" i="3"/>
  <c r="M1047" i="3"/>
  <c r="AC1047" i="3"/>
  <c r="AS1047" i="3"/>
  <c r="BI1047" i="3"/>
  <c r="Z1047" i="3"/>
  <c r="AP1047" i="3"/>
  <c r="BF1047" i="3"/>
  <c r="AA1047" i="3"/>
  <c r="AQ1047" i="3"/>
  <c r="BG1047" i="3"/>
  <c r="L967" i="3"/>
  <c r="L965" i="3"/>
  <c r="L961" i="3"/>
  <c r="K957" i="3"/>
  <c r="K953" i="3"/>
  <c r="K950" i="3"/>
  <c r="K944" i="3"/>
  <c r="L940" i="3"/>
  <c r="K940" i="3"/>
  <c r="L938" i="3"/>
  <c r="K938" i="3"/>
  <c r="K936" i="3"/>
  <c r="O1047" i="3"/>
  <c r="AW1047" i="3"/>
  <c r="O1049" i="3"/>
  <c r="N1049" i="3"/>
  <c r="AR1049" i="3"/>
  <c r="BN1068" i="3"/>
  <c r="K1018" i="3"/>
  <c r="K1010" i="3"/>
  <c r="L976" i="3"/>
  <c r="K976" i="3"/>
  <c r="K969" i="3"/>
  <c r="BC969" i="3" s="1"/>
  <c r="K967" i="3"/>
  <c r="K965" i="3"/>
  <c r="L943" i="3"/>
  <c r="K932" i="3"/>
  <c r="AT1047" i="3"/>
  <c r="AG1047" i="3"/>
  <c r="AW1049" i="3"/>
  <c r="BF1049" i="3"/>
  <c r="P1052" i="3"/>
  <c r="AF1052" i="3"/>
  <c r="AV1052" i="3"/>
  <c r="N1052" i="3"/>
  <c r="AD1052" i="3"/>
  <c r="AT1052" i="3"/>
  <c r="AO1052" i="3"/>
  <c r="T1052" i="3"/>
  <c r="AJ1052" i="3"/>
  <c r="AZ1052" i="3"/>
  <c r="R1052" i="3"/>
  <c r="AH1052" i="3"/>
  <c r="AX1052" i="3"/>
  <c r="AG1052" i="3"/>
  <c r="X1052" i="3"/>
  <c r="AN1052" i="3"/>
  <c r="BD1052" i="3"/>
  <c r="V1052" i="3"/>
  <c r="AL1052" i="3"/>
  <c r="BB1052" i="3"/>
  <c r="BE1052" i="3"/>
  <c r="Y1052" i="3"/>
  <c r="AO1063" i="3"/>
  <c r="BE1063" i="3"/>
  <c r="BI1063" i="3"/>
  <c r="Y1063" i="3"/>
  <c r="AC1063" i="3"/>
  <c r="M1063" i="3"/>
  <c r="AK1063" i="3"/>
  <c r="Z1063" i="3"/>
  <c r="AP1063" i="3"/>
  <c r="BF1063" i="3"/>
  <c r="AA1063" i="3"/>
  <c r="AQ1063" i="3"/>
  <c r="BG1063" i="3"/>
  <c r="AB1063" i="3"/>
  <c r="AR1063" i="3"/>
  <c r="BH1063" i="3"/>
  <c r="Q1063" i="3"/>
  <c r="N1063" i="3"/>
  <c r="AD1063" i="3"/>
  <c r="AT1063" i="3"/>
  <c r="O1063" i="3"/>
  <c r="AE1063" i="3"/>
  <c r="AU1063" i="3"/>
  <c r="P1063" i="3"/>
  <c r="AF1063" i="3"/>
  <c r="AV1063" i="3"/>
  <c r="R1063" i="3"/>
  <c r="AH1063" i="3"/>
  <c r="AX1063" i="3"/>
  <c r="S1063" i="3"/>
  <c r="AI1063" i="3"/>
  <c r="AY1063" i="3"/>
  <c r="T1063" i="3"/>
  <c r="AJ1063" i="3"/>
  <c r="AZ1063" i="3"/>
  <c r="AW1063" i="3"/>
  <c r="BD1045" i="3"/>
  <c r="BH1045" i="3"/>
  <c r="M1045" i="3"/>
  <c r="AC1045" i="3"/>
  <c r="AS1045" i="3"/>
  <c r="BI1045" i="3"/>
  <c r="Z1045" i="3"/>
  <c r="AP1045" i="3"/>
  <c r="BF1045" i="3"/>
  <c r="AA1045" i="3"/>
  <c r="AQ1045" i="3"/>
  <c r="BG1045" i="3"/>
  <c r="T1045" i="3"/>
  <c r="AV1045" i="3"/>
  <c r="AR1045" i="3"/>
  <c r="Q1045" i="3"/>
  <c r="AG1045" i="3"/>
  <c r="AW1045" i="3"/>
  <c r="N1045" i="3"/>
  <c r="AD1045" i="3"/>
  <c r="AT1045" i="3"/>
  <c r="O1045" i="3"/>
  <c r="AE1045" i="3"/>
  <c r="AU1045" i="3"/>
  <c r="X1045" i="3"/>
  <c r="P1045" i="3"/>
  <c r="U1045" i="3"/>
  <c r="AK1045" i="3"/>
  <c r="BA1045" i="3"/>
  <c r="R1045" i="3"/>
  <c r="AH1045" i="3"/>
  <c r="AX1045" i="3"/>
  <c r="S1045" i="3"/>
  <c r="AI1045" i="3"/>
  <c r="AY1045" i="3"/>
  <c r="AZ1045" i="3"/>
  <c r="BF1058" i="3"/>
  <c r="Y1058" i="3"/>
  <c r="AO1058" i="3"/>
  <c r="BE1058" i="3"/>
  <c r="AA1058" i="3"/>
  <c r="AV1058" i="3"/>
  <c r="W1058" i="3"/>
  <c r="AR1058" i="3"/>
  <c r="N1058" i="3"/>
  <c r="AI1058" i="3"/>
  <c r="BD1058" i="3"/>
  <c r="AJ1058" i="3"/>
  <c r="M1058" i="3"/>
  <c r="AC1058" i="3"/>
  <c r="AS1058" i="3"/>
  <c r="BI1058" i="3"/>
  <c r="AF1058" i="3"/>
  <c r="BB1058" i="3"/>
  <c r="AB1058" i="3"/>
  <c r="AX1058" i="3"/>
  <c r="S1058" i="3"/>
  <c r="AN1058" i="3"/>
  <c r="Q1058" i="3"/>
  <c r="AG1058" i="3"/>
  <c r="AW1058" i="3"/>
  <c r="P1058" i="3"/>
  <c r="AL1058" i="3"/>
  <c r="BG1058" i="3"/>
  <c r="AH1058" i="3"/>
  <c r="BC1058" i="3"/>
  <c r="X1058" i="3"/>
  <c r="AT1058" i="3"/>
  <c r="AA1055" i="3"/>
  <c r="N1055" i="3"/>
  <c r="AB1055" i="3"/>
  <c r="AR1055" i="3"/>
  <c r="BH1055" i="3"/>
  <c r="AH1055" i="3"/>
  <c r="BC1055" i="3"/>
  <c r="Y1055" i="3"/>
  <c r="AT1055" i="3"/>
  <c r="U1055" i="3"/>
  <c r="AP1055" i="3"/>
  <c r="AG1055" i="3"/>
  <c r="BG1055" i="3"/>
  <c r="P1055" i="3"/>
  <c r="AF1055" i="3"/>
  <c r="AV1055" i="3"/>
  <c r="R1055" i="3"/>
  <c r="AM1055" i="3"/>
  <c r="BI1055" i="3"/>
  <c r="AD1055" i="3"/>
  <c r="AY1055" i="3"/>
  <c r="Z1055" i="3"/>
  <c r="AU1055" i="3"/>
  <c r="BB1055" i="3"/>
  <c r="V1055" i="3"/>
  <c r="T1055" i="3"/>
  <c r="AJ1055" i="3"/>
  <c r="AZ1055" i="3"/>
  <c r="W1055" i="3"/>
  <c r="AS1055" i="3"/>
  <c r="M1055" i="3"/>
  <c r="AI1055" i="3"/>
  <c r="BE1055" i="3"/>
  <c r="AE1055" i="3"/>
  <c r="BA1055" i="3"/>
  <c r="Q1055" i="3"/>
  <c r="AQ1055" i="3"/>
  <c r="AO1067" i="3"/>
  <c r="Y1067" i="3"/>
  <c r="AC1067" i="3"/>
  <c r="BE1067" i="3"/>
  <c r="BI1067" i="3"/>
  <c r="R1067" i="3"/>
  <c r="AH1067" i="3"/>
  <c r="AX1067" i="3"/>
  <c r="S1067" i="3"/>
  <c r="AI1067" i="3"/>
  <c r="AY1067" i="3"/>
  <c r="T1067" i="3"/>
  <c r="AJ1067" i="3"/>
  <c r="AZ1067" i="3"/>
  <c r="BA1067" i="3"/>
  <c r="AW1067" i="3"/>
  <c r="V1067" i="3"/>
  <c r="AL1067" i="3"/>
  <c r="BB1067" i="3"/>
  <c r="W1067" i="3"/>
  <c r="AM1067" i="3"/>
  <c r="BC1067" i="3"/>
  <c r="X1067" i="3"/>
  <c r="AN1067" i="3"/>
  <c r="BD1067" i="3"/>
  <c r="AK1067" i="3"/>
  <c r="AG1067" i="3"/>
  <c r="AS1067" i="3"/>
  <c r="Z1067" i="3"/>
  <c r="AP1067" i="3"/>
  <c r="BF1067" i="3"/>
  <c r="AA1067" i="3"/>
  <c r="AQ1067" i="3"/>
  <c r="BG1067" i="3"/>
  <c r="AB1067" i="3"/>
  <c r="AR1067" i="3"/>
  <c r="BH1067" i="3"/>
  <c r="U1067" i="3"/>
  <c r="Q1067" i="3"/>
  <c r="BN1067" i="3" s="1"/>
  <c r="L979" i="3"/>
  <c r="AU1047" i="3"/>
  <c r="AD1047" i="3"/>
  <c r="Q1047" i="3"/>
  <c r="AU1049" i="3"/>
  <c r="AG1049" i="3"/>
  <c r="Z1049" i="3"/>
  <c r="AB1047" i="3"/>
  <c r="S1052" i="3"/>
  <c r="U1063" i="3"/>
  <c r="K935" i="3"/>
  <c r="AY938" i="3"/>
  <c r="BL1060" i="3"/>
  <c r="BL1064" i="3"/>
  <c r="O1072" i="3"/>
  <c r="R1072" i="3"/>
  <c r="Y1072" i="3"/>
  <c r="M1061" i="3"/>
  <c r="BN1061" i="3" s="1"/>
  <c r="AS1061" i="3"/>
  <c r="Y1061" i="3"/>
  <c r="BE1061" i="3"/>
  <c r="AO1061" i="3"/>
  <c r="AC1061" i="3"/>
  <c r="BI1061" i="3"/>
  <c r="BI1052" i="3"/>
  <c r="M1052" i="3"/>
  <c r="W1052" i="3"/>
  <c r="U1052" i="3"/>
  <c r="O1052" i="3"/>
  <c r="AU1053" i="3"/>
  <c r="AO1053" i="3"/>
  <c r="W1053" i="3"/>
  <c r="M1053" i="3"/>
  <c r="L1018" i="3"/>
  <c r="K961" i="3"/>
  <c r="O961" i="3" s="1"/>
  <c r="L959" i="3"/>
  <c r="K959" i="3"/>
  <c r="K955" i="3"/>
  <c r="BL1056" i="3"/>
  <c r="BK1068" i="3"/>
  <c r="AT1072" i="3"/>
  <c r="AI1072" i="3"/>
  <c r="BH1072" i="3"/>
  <c r="V1049" i="3"/>
  <c r="AD1049" i="3"/>
  <c r="AL1049" i="3"/>
  <c r="BB1049" i="3"/>
  <c r="M1065" i="3"/>
  <c r="BN1065" i="3" s="1"/>
  <c r="AS1065" i="3"/>
  <c r="Y1065" i="3"/>
  <c r="BE1065" i="3"/>
  <c r="AO1065" i="3"/>
  <c r="AC1065" i="3"/>
  <c r="BI1065" i="3"/>
  <c r="AY1052" i="3"/>
  <c r="BG1052" i="3"/>
  <c r="BC1052" i="3"/>
  <c r="BA1052" i="3"/>
  <c r="O1053" i="3"/>
  <c r="Y1053" i="3"/>
  <c r="AW1053" i="3"/>
  <c r="K1034" i="3"/>
  <c r="K1026" i="3"/>
  <c r="L1024" i="3"/>
  <c r="K1017" i="3"/>
  <c r="K1007" i="3"/>
  <c r="L1006" i="3"/>
  <c r="K1000" i="3"/>
  <c r="K986" i="3"/>
  <c r="K984" i="3"/>
  <c r="K978" i="3"/>
  <c r="K973" i="3"/>
  <c r="K971" i="3"/>
  <c r="K968" i="3"/>
  <c r="K949" i="3"/>
  <c r="K947" i="3"/>
  <c r="K943" i="3"/>
  <c r="L939" i="3"/>
  <c r="K939" i="3"/>
  <c r="BJ1046" i="3"/>
  <c r="BN1052" i="3"/>
  <c r="BN1054" i="3"/>
  <c r="BM1054" i="3"/>
  <c r="BM1056" i="3"/>
  <c r="BL1062" i="3"/>
  <c r="BL1066" i="3"/>
  <c r="AU1072" i="3"/>
  <c r="AD1072" i="3"/>
  <c r="BE1072" i="3"/>
  <c r="AR1072" i="3"/>
  <c r="O1058" i="3"/>
  <c r="AP1058" i="3"/>
  <c r="T1058" i="3"/>
  <c r="AU1058" i="3"/>
  <c r="AE1058" i="3"/>
  <c r="Z1058" i="3"/>
  <c r="AZ1058" i="3"/>
  <c r="U1065" i="3"/>
  <c r="AM1052" i="3"/>
  <c r="AU1052" i="3"/>
  <c r="AS1052" i="3"/>
  <c r="AQ1052" i="3"/>
  <c r="AE1053" i="3"/>
  <c r="BC1053" i="3"/>
  <c r="AG1053" i="3"/>
  <c r="K1044" i="3"/>
  <c r="L1026" i="3"/>
  <c r="L1043" i="3"/>
  <c r="K1043" i="3"/>
  <c r="K1038" i="3"/>
  <c r="K1036" i="3"/>
  <c r="AQ1015" i="3"/>
  <c r="K1001" i="3"/>
  <c r="K993" i="3"/>
  <c r="L992" i="3"/>
  <c r="K989" i="3"/>
  <c r="L988" i="3"/>
  <c r="K987" i="3"/>
  <c r="K983" i="3"/>
  <c r="AX976" i="3"/>
  <c r="K963" i="3"/>
  <c r="BJ1048" i="3"/>
  <c r="BK1053" i="3"/>
  <c r="BK1054" i="3"/>
  <c r="BL1058" i="3"/>
  <c r="BJ1066" i="3"/>
  <c r="BK1061" i="3"/>
  <c r="BK1067" i="3"/>
  <c r="AE1072" i="3"/>
  <c r="AX1072" i="3"/>
  <c r="AO1072" i="3"/>
  <c r="AB1072" i="3"/>
  <c r="AF1047" i="3"/>
  <c r="AV1047" i="3"/>
  <c r="AC1052" i="3"/>
  <c r="BK1052" i="3" s="1"/>
  <c r="AK1052" i="3"/>
  <c r="AI1052" i="3"/>
  <c r="AE1052" i="3"/>
  <c r="BE1053" i="3"/>
  <c r="BL1053" i="3" s="1"/>
  <c r="AM1053" i="3"/>
  <c r="Q1053" i="3"/>
  <c r="N1051" i="3"/>
  <c r="R1051" i="3"/>
  <c r="V1051" i="3"/>
  <c r="Z1051" i="3"/>
  <c r="AD1051" i="3"/>
  <c r="AH1051" i="3"/>
  <c r="AL1051" i="3"/>
  <c r="AP1051" i="3"/>
  <c r="AT1051" i="3"/>
  <c r="AX1051" i="3"/>
  <c r="BB1051" i="3"/>
  <c r="BF1051" i="3"/>
  <c r="O1051" i="3"/>
  <c r="S1051" i="3"/>
  <c r="W1051" i="3"/>
  <c r="AA1051" i="3"/>
  <c r="AE1051" i="3"/>
  <c r="AI1051" i="3"/>
  <c r="AM1051" i="3"/>
  <c r="AQ1051" i="3"/>
  <c r="AU1051" i="3"/>
  <c r="AY1051" i="3"/>
  <c r="BC1051" i="3"/>
  <c r="BG1051" i="3"/>
  <c r="P1051" i="3"/>
  <c r="T1051" i="3"/>
  <c r="X1051" i="3"/>
  <c r="AB1051" i="3"/>
  <c r="AF1051" i="3"/>
  <c r="AJ1051" i="3"/>
  <c r="AN1051" i="3"/>
  <c r="AR1051" i="3"/>
  <c r="AV1051" i="3"/>
  <c r="AZ1051" i="3"/>
  <c r="BD1051" i="3"/>
  <c r="BH1051" i="3"/>
  <c r="U1051" i="3"/>
  <c r="AK1051" i="3"/>
  <c r="BA1051" i="3"/>
  <c r="Y1051" i="3"/>
  <c r="AO1051" i="3"/>
  <c r="BE1051" i="3"/>
  <c r="M1051" i="3"/>
  <c r="AC1051" i="3"/>
  <c r="AS1051" i="3"/>
  <c r="BI1051" i="3"/>
  <c r="AG1051" i="3"/>
  <c r="AW1051" i="3"/>
  <c r="Q1051" i="3"/>
  <c r="BN1056" i="3"/>
  <c r="BK1056" i="3"/>
  <c r="BM1055" i="3"/>
  <c r="BJ1063" i="3"/>
  <c r="BM1065" i="3"/>
  <c r="U1071" i="3"/>
  <c r="AK1071" i="3"/>
  <c r="BA1071" i="3"/>
  <c r="BI1071" i="3"/>
  <c r="Y1071" i="3"/>
  <c r="AO1071" i="3"/>
  <c r="BD1071" i="3"/>
  <c r="Q1071" i="3"/>
  <c r="AG1071" i="3"/>
  <c r="AW1071" i="3"/>
  <c r="BH1071" i="3"/>
  <c r="BM1047" i="3"/>
  <c r="BM1049" i="3"/>
  <c r="BN1045" i="3"/>
  <c r="BK1045" i="3"/>
  <c r="BM1046" i="3"/>
  <c r="BL1054" i="3"/>
  <c r="BJ1054" i="3"/>
  <c r="BN1063" i="3"/>
  <c r="BJ1064" i="3"/>
  <c r="BN1066" i="3"/>
  <c r="BK1066" i="3"/>
  <c r="BN1055" i="3"/>
  <c r="BK1055" i="3"/>
  <c r="BM1057" i="3"/>
  <c r="BM1061" i="3"/>
  <c r="BL1065" i="3"/>
  <c r="BJ1065" i="3"/>
  <c r="BM1067" i="3"/>
  <c r="AV1071" i="3"/>
  <c r="AF1071" i="3"/>
  <c r="P1071" i="3"/>
  <c r="AU1071" i="3"/>
  <c r="AE1071" i="3"/>
  <c r="O1071" i="3"/>
  <c r="AT1071" i="3"/>
  <c r="AD1071" i="3"/>
  <c r="N1071" i="3"/>
  <c r="AS1071" i="3"/>
  <c r="AM1072" i="3"/>
  <c r="BB1072" i="3"/>
  <c r="V1072" i="3"/>
  <c r="AP1072" i="3"/>
  <c r="BG1072" i="3"/>
  <c r="AA1072" i="3"/>
  <c r="BA1072" i="3"/>
  <c r="AK1072" i="3"/>
  <c r="U1072" i="3"/>
  <c r="BD1072" i="3"/>
  <c r="AN1072" i="3"/>
  <c r="X1072" i="3"/>
  <c r="BJ1045" i="3"/>
  <c r="BN1060" i="3"/>
  <c r="BK1060" i="3"/>
  <c r="BL1055" i="3"/>
  <c r="BL1068" i="3"/>
  <c r="BL1063" i="3"/>
  <c r="BM1066" i="3"/>
  <c r="BK1070" i="3"/>
  <c r="BN1070" i="3"/>
  <c r="BL1047" i="3"/>
  <c r="BJ1047" i="3"/>
  <c r="BL1049" i="3"/>
  <c r="BK1046" i="3"/>
  <c r="BN1046" i="3"/>
  <c r="BL1046" i="3"/>
  <c r="BM1048" i="3"/>
  <c r="BJ1049" i="3"/>
  <c r="BK1050" i="3"/>
  <c r="BJ1062" i="3"/>
  <c r="BN1064" i="3"/>
  <c r="BK1064" i="3"/>
  <c r="BM1068" i="3"/>
  <c r="BK1057" i="3"/>
  <c r="BN1057" i="3"/>
  <c r="BL1057" i="3"/>
  <c r="BJ1057" i="3"/>
  <c r="BL1061" i="3"/>
  <c r="BJ1061" i="3"/>
  <c r="BL1067" i="3"/>
  <c r="BJ1067" i="3"/>
  <c r="BM1069" i="3"/>
  <c r="AR1071" i="3"/>
  <c r="AB1071" i="3"/>
  <c r="BG1071" i="3"/>
  <c r="AQ1071" i="3"/>
  <c r="AA1071" i="3"/>
  <c r="BF1071" i="3"/>
  <c r="AP1071" i="3"/>
  <c r="Z1071" i="3"/>
  <c r="BE1071" i="3"/>
  <c r="BM1070" i="3"/>
  <c r="M1071" i="3"/>
  <c r="N1072" i="3"/>
  <c r="AH1072" i="3"/>
  <c r="AY1072" i="3"/>
  <c r="S1072" i="3"/>
  <c r="AW1072" i="3"/>
  <c r="AG1072" i="3"/>
  <c r="Q1072" i="3"/>
  <c r="AZ1072" i="3"/>
  <c r="AJ1072" i="3"/>
  <c r="T1072" i="3"/>
  <c r="BL1045" i="3"/>
  <c r="BM1060" i="3"/>
  <c r="BN1047" i="3"/>
  <c r="BK1047" i="3"/>
  <c r="BK1049" i="3"/>
  <c r="BN1049" i="3"/>
  <c r="BM1045" i="3"/>
  <c r="BK1048" i="3"/>
  <c r="BN1048" i="3"/>
  <c r="BL1048" i="3"/>
  <c r="BJ1053" i="3"/>
  <c r="AP1050" i="3"/>
  <c r="R1050" i="3"/>
  <c r="BN1050" i="3" s="1"/>
  <c r="AX1050" i="3"/>
  <c r="Z1050" i="3"/>
  <c r="BF1050" i="3"/>
  <c r="AH1050" i="3"/>
  <c r="BJ1052" i="3"/>
  <c r="BN1053" i="3"/>
  <c r="BJ1056" i="3"/>
  <c r="O1059" i="3"/>
  <c r="S1059" i="3"/>
  <c r="Q1059" i="3"/>
  <c r="V1059" i="3"/>
  <c r="Z1059" i="3"/>
  <c r="AD1059" i="3"/>
  <c r="AH1059" i="3"/>
  <c r="AL1059" i="3"/>
  <c r="AP1059" i="3"/>
  <c r="AT1059" i="3"/>
  <c r="AX1059" i="3"/>
  <c r="BB1059" i="3"/>
  <c r="BF1059" i="3"/>
  <c r="M1059" i="3"/>
  <c r="R1059" i="3"/>
  <c r="W1059" i="3"/>
  <c r="AA1059" i="3"/>
  <c r="AE1059" i="3"/>
  <c r="AI1059" i="3"/>
  <c r="AM1059" i="3"/>
  <c r="AQ1059" i="3"/>
  <c r="AU1059" i="3"/>
  <c r="AY1059" i="3"/>
  <c r="BC1059" i="3"/>
  <c r="BG1059" i="3"/>
  <c r="N1059" i="3"/>
  <c r="T1059" i="3"/>
  <c r="X1059" i="3"/>
  <c r="AB1059" i="3"/>
  <c r="AF1059" i="3"/>
  <c r="AJ1059" i="3"/>
  <c r="AN1059" i="3"/>
  <c r="AR1059" i="3"/>
  <c r="AV1059" i="3"/>
  <c r="AZ1059" i="3"/>
  <c r="BD1059" i="3"/>
  <c r="BH1059" i="3"/>
  <c r="AC1059" i="3"/>
  <c r="AS1059" i="3"/>
  <c r="BI1059" i="3"/>
  <c r="P1059" i="3"/>
  <c r="AG1059" i="3"/>
  <c r="AW1059" i="3"/>
  <c r="U1059" i="3"/>
  <c r="AK1059" i="3"/>
  <c r="BA1059" i="3"/>
  <c r="Y1059" i="3"/>
  <c r="AO1059" i="3"/>
  <c r="BE1059" i="3"/>
  <c r="BM1058" i="3"/>
  <c r="BN1058" i="3"/>
  <c r="BK1058" i="3"/>
  <c r="BJ1060" i="3"/>
  <c r="BN1062" i="3"/>
  <c r="BK1062" i="3"/>
  <c r="BK1065" i="3"/>
  <c r="BJ1068" i="3"/>
  <c r="BJ1055" i="3"/>
  <c r="BM1062" i="3"/>
  <c r="BM1063" i="3"/>
  <c r="BM1064" i="3"/>
  <c r="BL1069" i="3"/>
  <c r="BN1069" i="3"/>
  <c r="BK1069" i="3"/>
  <c r="BJ1069" i="3"/>
  <c r="AN1071" i="3"/>
  <c r="X1071" i="3"/>
  <c r="BC1071" i="3"/>
  <c r="AM1071" i="3"/>
  <c r="W1071" i="3"/>
  <c r="BB1071" i="3"/>
  <c r="AL1071" i="3"/>
  <c r="V1071" i="3"/>
  <c r="BJ1070" i="3"/>
  <c r="BL1070" i="3"/>
  <c r="BC1072" i="3"/>
  <c r="W1072" i="3"/>
  <c r="AL1072" i="3"/>
  <c r="BF1072" i="3"/>
  <c r="Z1072" i="3"/>
  <c r="AQ1072" i="3"/>
  <c r="BI1072" i="3"/>
  <c r="AS1072" i="3"/>
  <c r="AC1072" i="3"/>
  <c r="M1072" i="3"/>
  <c r="AV1072" i="3"/>
  <c r="AF1072" i="3"/>
  <c r="AY971" i="3"/>
  <c r="AA971" i="3"/>
  <c r="P1043" i="3"/>
  <c r="AN1043" i="3"/>
  <c r="AF1043" i="3"/>
  <c r="S965" i="3"/>
  <c r="AQ965" i="3"/>
  <c r="AI965" i="3"/>
  <c r="AI940" i="3"/>
  <c r="BB940" i="3"/>
  <c r="O940" i="3"/>
  <c r="Z940" i="3"/>
  <c r="AE973" i="3"/>
  <c r="BC973" i="3"/>
  <c r="W973" i="3"/>
  <c r="AQ943" i="3"/>
  <c r="AE961" i="3"/>
  <c r="AQ940" i="3"/>
  <c r="L1034" i="3"/>
  <c r="AI1034" i="3" s="1"/>
  <c r="L1032" i="3"/>
  <c r="AS1026" i="3"/>
  <c r="L1014" i="3"/>
  <c r="L1001" i="3"/>
  <c r="L984" i="3"/>
  <c r="BD984" i="3" s="1"/>
  <c r="AH976" i="3"/>
  <c r="L974" i="3"/>
  <c r="K974" i="3"/>
  <c r="L963" i="3"/>
  <c r="L956" i="3"/>
  <c r="K956" i="3"/>
  <c r="L948" i="3"/>
  <c r="L945" i="3"/>
  <c r="K942" i="3"/>
  <c r="K937" i="3"/>
  <c r="AT976" i="3"/>
  <c r="L1042" i="3"/>
  <c r="K1042" i="3"/>
  <c r="K1041" i="3"/>
  <c r="L1040" i="3"/>
  <c r="K1040" i="3"/>
  <c r="L1038" i="3"/>
  <c r="L1036" i="3"/>
  <c r="AK1036" i="3" s="1"/>
  <c r="L1030" i="3"/>
  <c r="K1030" i="3"/>
  <c r="K1029" i="3"/>
  <c r="L1028" i="3"/>
  <c r="K1027" i="3"/>
  <c r="L1025" i="3"/>
  <c r="L1023" i="3"/>
  <c r="L1022" i="3"/>
  <c r="K1022" i="3"/>
  <c r="K1021" i="3"/>
  <c r="L1020" i="3"/>
  <c r="K1019" i="3"/>
  <c r="AS1018" i="3"/>
  <c r="K1011" i="3"/>
  <c r="L1009" i="3"/>
  <c r="L1007" i="3"/>
  <c r="O1007" i="3" s="1"/>
  <c r="L991" i="3"/>
  <c r="L982" i="3"/>
  <c r="K982" i="3"/>
  <c r="AC976" i="3"/>
  <c r="L975" i="3"/>
  <c r="AE975" i="3" s="1"/>
  <c r="L958" i="3"/>
  <c r="K1032" i="3"/>
  <c r="K1014" i="3"/>
  <c r="L1010" i="3"/>
  <c r="BC1010" i="3" s="1"/>
  <c r="L1005" i="3"/>
  <c r="AI1005" i="3" s="1"/>
  <c r="L1000" i="3"/>
  <c r="BA1000" i="3" s="1"/>
  <c r="K981" i="3"/>
  <c r="L977" i="3"/>
  <c r="P977" i="3" s="1"/>
  <c r="L935" i="3"/>
  <c r="Q935" i="3" s="1"/>
  <c r="U1036" i="3"/>
  <c r="BI1036" i="3"/>
  <c r="AY1036" i="3"/>
  <c r="S1007" i="3"/>
  <c r="AA959" i="3"/>
  <c r="AU959" i="3"/>
  <c r="AE959" i="3"/>
  <c r="BC959" i="3"/>
  <c r="BG959" i="3"/>
  <c r="O959" i="3"/>
  <c r="S1001" i="3"/>
  <c r="AI1001" i="3"/>
  <c r="P984" i="3"/>
  <c r="AB984" i="3"/>
  <c r="BH984" i="3"/>
  <c r="AM959" i="3"/>
  <c r="R938" i="3"/>
  <c r="S938" i="3"/>
  <c r="Z938" i="3"/>
  <c r="AG938" i="3"/>
  <c r="AO938" i="3"/>
  <c r="AU938" i="3"/>
  <c r="BB938" i="3"/>
  <c r="AD938" i="3"/>
  <c r="BF938" i="3"/>
  <c r="AK938" i="3"/>
  <c r="O938" i="3"/>
  <c r="AQ938" i="3"/>
  <c r="AC1018" i="3"/>
  <c r="BA1018" i="3"/>
  <c r="M1018" i="3"/>
  <c r="AK1018" i="3"/>
  <c r="BE1018" i="3"/>
  <c r="U1018" i="3"/>
  <c r="AO1018" i="3"/>
  <c r="BI1018" i="3"/>
  <c r="BD1043" i="3"/>
  <c r="X1043" i="3"/>
  <c r="O1043" i="3"/>
  <c r="K1039" i="3"/>
  <c r="K1037" i="3"/>
  <c r="BG1034" i="3"/>
  <c r="AA1034" i="3"/>
  <c r="AV1043" i="3"/>
  <c r="AY1034" i="3"/>
  <c r="AC1026" i="3"/>
  <c r="BA1026" i="3"/>
  <c r="M1026" i="3"/>
  <c r="AK1026" i="3"/>
  <c r="BE1026" i="3"/>
  <c r="U1026" i="3"/>
  <c r="AO1026" i="3"/>
  <c r="BI1026" i="3"/>
  <c r="Y1018" i="3"/>
  <c r="O1015" i="3"/>
  <c r="W1015" i="3"/>
  <c r="BC1015" i="3"/>
  <c r="AA1015" i="3"/>
  <c r="BG1015" i="3"/>
  <c r="AM1015" i="3"/>
  <c r="AM1010" i="3"/>
  <c r="W1010" i="3"/>
  <c r="AE1010" i="3"/>
  <c r="X984" i="3"/>
  <c r="M974" i="3"/>
  <c r="AG974" i="3"/>
  <c r="BA974" i="3"/>
  <c r="Q974" i="3"/>
  <c r="AK974" i="3"/>
  <c r="BE974" i="3"/>
  <c r="AW974" i="3"/>
  <c r="U974" i="3"/>
  <c r="Y974" i="3"/>
  <c r="AF939" i="3"/>
  <c r="U939" i="3"/>
  <c r="AQ939" i="3"/>
  <c r="BA939" i="3"/>
  <c r="V938" i="3"/>
  <c r="M1043" i="3"/>
  <c r="T1043" i="3"/>
  <c r="AJ1043" i="3"/>
  <c r="AZ1043" i="3"/>
  <c r="AB1043" i="3"/>
  <c r="AR1043" i="3"/>
  <c r="BH1043" i="3"/>
  <c r="Q1034" i="3"/>
  <c r="M1034" i="3"/>
  <c r="AC1034" i="3"/>
  <c r="AS1034" i="3"/>
  <c r="BI1034" i="3"/>
  <c r="U1034" i="3"/>
  <c r="AK1034" i="3"/>
  <c r="BA1034" i="3"/>
  <c r="K1031" i="3"/>
  <c r="AC1022" i="3"/>
  <c r="BA1022" i="3"/>
  <c r="M1022" i="3"/>
  <c r="AK1022" i="3"/>
  <c r="BE1022" i="3"/>
  <c r="U1022" i="3"/>
  <c r="AO1022" i="3"/>
  <c r="BI1022" i="3"/>
  <c r="S1009" i="3"/>
  <c r="AI1009" i="3"/>
  <c r="BG1009" i="3"/>
  <c r="S1005" i="3"/>
  <c r="AN982" i="3"/>
  <c r="AR982" i="3"/>
  <c r="X982" i="3"/>
  <c r="BD982" i="3"/>
  <c r="AY963" i="3"/>
  <c r="AI963" i="3"/>
  <c r="L1044" i="3"/>
  <c r="L1041" i="3"/>
  <c r="L1017" i="3"/>
  <c r="L1016" i="3"/>
  <c r="K1016" i="3"/>
  <c r="L1012" i="3"/>
  <c r="K1012" i="3"/>
  <c r="L1008" i="3"/>
  <c r="K1008" i="3"/>
  <c r="L1004" i="3"/>
  <c r="K1004" i="3"/>
  <c r="L1003" i="3"/>
  <c r="AI1003" i="3" s="1"/>
  <c r="L1002" i="3"/>
  <c r="K1002" i="3"/>
  <c r="L999" i="3"/>
  <c r="K999" i="3"/>
  <c r="L997" i="3"/>
  <c r="K997" i="3"/>
  <c r="L995" i="3"/>
  <c r="K995" i="3"/>
  <c r="L993" i="3"/>
  <c r="BB993" i="3" s="1"/>
  <c r="L987" i="3"/>
  <c r="BB987" i="3" s="1"/>
  <c r="L985" i="3"/>
  <c r="K985" i="3"/>
  <c r="AR984" i="3"/>
  <c r="K980" i="3"/>
  <c r="K979" i="3"/>
  <c r="AR979" i="3" s="1"/>
  <c r="O977" i="3"/>
  <c r="Y976" i="3"/>
  <c r="M976" i="3"/>
  <c r="AL976" i="3"/>
  <c r="BB976" i="3"/>
  <c r="U976" i="3"/>
  <c r="AP976" i="3"/>
  <c r="BF976" i="3"/>
  <c r="AA973" i="3"/>
  <c r="AM973" i="3"/>
  <c r="O973" i="3"/>
  <c r="AU973" i="3"/>
  <c r="O971" i="3"/>
  <c r="AI971" i="3"/>
  <c r="BC971" i="3"/>
  <c r="S971" i="3"/>
  <c r="AM971" i="3"/>
  <c r="BG971" i="3"/>
  <c r="W971" i="3"/>
  <c r="AQ971" i="3"/>
  <c r="BC961" i="3"/>
  <c r="S940" i="3"/>
  <c r="K1024" i="3"/>
  <c r="K1020" i="3"/>
  <c r="AQ1009" i="3"/>
  <c r="AY1007" i="3"/>
  <c r="K1006" i="3"/>
  <c r="O1005" i="3"/>
  <c r="AY1001" i="3"/>
  <c r="AT993" i="3"/>
  <c r="K991" i="3"/>
  <c r="L989" i="3"/>
  <c r="AL989" i="3" s="1"/>
  <c r="L986" i="3"/>
  <c r="L983" i="3"/>
  <c r="BF983" i="3" s="1"/>
  <c r="L981" i="3"/>
  <c r="W975" i="3"/>
  <c r="AM975" i="3"/>
  <c r="BC975" i="3"/>
  <c r="AA975" i="3"/>
  <c r="AQ975" i="3"/>
  <c r="BG975" i="3"/>
  <c r="S963" i="3"/>
  <c r="W959" i="3"/>
  <c r="U958" i="3"/>
  <c r="BA958" i="3"/>
  <c r="AV943" i="3"/>
  <c r="AA943" i="3"/>
  <c r="BA943" i="3"/>
  <c r="AF943" i="3"/>
  <c r="Q938" i="3"/>
  <c r="AS935" i="3"/>
  <c r="M935" i="3"/>
  <c r="BA935" i="3"/>
  <c r="U935" i="3"/>
  <c r="K1028" i="3"/>
  <c r="L1013" i="3"/>
  <c r="L1011" i="3"/>
  <c r="AY1005" i="3"/>
  <c r="AU975" i="3"/>
  <c r="O975" i="3"/>
  <c r="AA961" i="3"/>
  <c r="AU961" i="3"/>
  <c r="U940" i="3"/>
  <c r="AD940" i="3"/>
  <c r="AO940" i="3"/>
  <c r="AW940" i="3"/>
  <c r="BF940" i="3"/>
  <c r="L972" i="3"/>
  <c r="K972" i="3"/>
  <c r="L970" i="3"/>
  <c r="K970" i="3"/>
  <c r="L966" i="3"/>
  <c r="K966" i="3"/>
  <c r="AA965" i="3"/>
  <c r="L955" i="3"/>
  <c r="O955" i="3" s="1"/>
  <c r="L954" i="3"/>
  <c r="K954" i="3"/>
  <c r="P943" i="3"/>
  <c r="L941" i="3"/>
  <c r="BA941" i="3" s="1"/>
  <c r="AY940" i="3"/>
  <c r="AP940" i="3"/>
  <c r="AG940" i="3"/>
  <c r="V940" i="3"/>
  <c r="N940" i="3"/>
  <c r="BE938" i="3"/>
  <c r="AW938" i="3"/>
  <c r="AP938" i="3"/>
  <c r="AI938" i="3"/>
  <c r="AA938" i="3"/>
  <c r="U938" i="3"/>
  <c r="N938" i="3"/>
  <c r="L936" i="3"/>
  <c r="AA936" i="3" s="1"/>
  <c r="BG965" i="3"/>
  <c r="L964" i="3"/>
  <c r="K964" i="3"/>
  <c r="L962" i="3"/>
  <c r="K962" i="3"/>
  <c r="AQ961" i="3"/>
  <c r="W961" i="3"/>
  <c r="AU955" i="3"/>
  <c r="L953" i="3"/>
  <c r="O953" i="3" s="1"/>
  <c r="L952" i="3"/>
  <c r="K952" i="3"/>
  <c r="K948" i="3"/>
  <c r="L934" i="3"/>
  <c r="L933" i="3"/>
  <c r="K933" i="3"/>
  <c r="L968" i="3"/>
  <c r="M968" i="3" s="1"/>
  <c r="AQ963" i="3"/>
  <c r="BG961" i="3"/>
  <c r="AM961" i="3"/>
  <c r="L960" i="3"/>
  <c r="K960" i="3"/>
  <c r="AQ959" i="3"/>
  <c r="L957" i="3"/>
  <c r="AO957" i="3" s="1"/>
  <c r="L951" i="3"/>
  <c r="L950" i="3"/>
  <c r="L949" i="3"/>
  <c r="L947" i="3"/>
  <c r="L946" i="3"/>
  <c r="K946" i="3"/>
  <c r="U943" i="3"/>
  <c r="BE940" i="3"/>
  <c r="AU940" i="3"/>
  <c r="AK940" i="3"/>
  <c r="AA940" i="3"/>
  <c r="BG938" i="3"/>
  <c r="BA938" i="3"/>
  <c r="AT938" i="3"/>
  <c r="AL938" i="3"/>
  <c r="AE938" i="3"/>
  <c r="Y938" i="3"/>
  <c r="L937" i="3"/>
  <c r="U937" i="3" s="1"/>
  <c r="L932" i="3"/>
  <c r="AH1011" i="3"/>
  <c r="O1044" i="3"/>
  <c r="S1044" i="3"/>
  <c r="W1044" i="3"/>
  <c r="AA1044" i="3"/>
  <c r="AE1044" i="3"/>
  <c r="AI1044" i="3"/>
  <c r="AM1044" i="3"/>
  <c r="AQ1044" i="3"/>
  <c r="AU1044" i="3"/>
  <c r="AY1044" i="3"/>
  <c r="BC1044" i="3"/>
  <c r="BG1044" i="3"/>
  <c r="P1044" i="3"/>
  <c r="T1044" i="3"/>
  <c r="X1044" i="3"/>
  <c r="AB1044" i="3"/>
  <c r="AF1044" i="3"/>
  <c r="AJ1044" i="3"/>
  <c r="AN1044" i="3"/>
  <c r="AR1044" i="3"/>
  <c r="AV1044" i="3"/>
  <c r="AZ1044" i="3"/>
  <c r="BD1044" i="3"/>
  <c r="BH1044" i="3"/>
  <c r="M1044" i="3"/>
  <c r="Q1044" i="3"/>
  <c r="U1044" i="3"/>
  <c r="Y1044" i="3"/>
  <c r="AC1044" i="3"/>
  <c r="AG1044" i="3"/>
  <c r="AK1044" i="3"/>
  <c r="AO1044" i="3"/>
  <c r="AS1044" i="3"/>
  <c r="AW1044" i="3"/>
  <c r="BA1044" i="3"/>
  <c r="BE1044" i="3"/>
  <c r="BI1044" i="3"/>
  <c r="AD1044" i="3"/>
  <c r="AP1044" i="3"/>
  <c r="AX1044" i="3"/>
  <c r="BF1044" i="3"/>
  <c r="N1044" i="3"/>
  <c r="R1044" i="3"/>
  <c r="V1044" i="3"/>
  <c r="Z1044" i="3"/>
  <c r="AH1044" i="3"/>
  <c r="AL1044" i="3"/>
  <c r="AT1044" i="3"/>
  <c r="BB1044" i="3"/>
  <c r="N1038" i="3"/>
  <c r="R1038" i="3"/>
  <c r="V1038" i="3"/>
  <c r="Z1038" i="3"/>
  <c r="AD1038" i="3"/>
  <c r="AH1038" i="3"/>
  <c r="AL1038" i="3"/>
  <c r="AP1038" i="3"/>
  <c r="AT1038" i="3"/>
  <c r="AX1038" i="3"/>
  <c r="BB1038" i="3"/>
  <c r="BF1038" i="3"/>
  <c r="P1038" i="3"/>
  <c r="T1038" i="3"/>
  <c r="X1038" i="3"/>
  <c r="AB1038" i="3"/>
  <c r="AF1038" i="3"/>
  <c r="AJ1038" i="3"/>
  <c r="AN1038" i="3"/>
  <c r="AR1038" i="3"/>
  <c r="AV1038" i="3"/>
  <c r="AZ1038" i="3"/>
  <c r="BD1038" i="3"/>
  <c r="BH1038" i="3"/>
  <c r="O1038" i="3"/>
  <c r="W1038" i="3"/>
  <c r="AE1038" i="3"/>
  <c r="AM1038" i="3"/>
  <c r="AU1038" i="3"/>
  <c r="BC1038" i="3"/>
  <c r="S1038" i="3"/>
  <c r="AA1038" i="3"/>
  <c r="AI1038" i="3"/>
  <c r="AQ1038" i="3"/>
  <c r="AY1038" i="3"/>
  <c r="BG1038" i="3"/>
  <c r="M1038" i="3"/>
  <c r="U1038" i="3"/>
  <c r="AK1038" i="3"/>
  <c r="AS1038" i="3"/>
  <c r="BI1038" i="3"/>
  <c r="Q1038" i="3"/>
  <c r="Y1038" i="3"/>
  <c r="AG1038" i="3"/>
  <c r="AO1038" i="3"/>
  <c r="AW1038" i="3"/>
  <c r="BE1038" i="3"/>
  <c r="AC1038" i="3"/>
  <c r="BA1038" i="3"/>
  <c r="P1037" i="3"/>
  <c r="T1037" i="3"/>
  <c r="X1037" i="3"/>
  <c r="AB1037" i="3"/>
  <c r="AF1037" i="3"/>
  <c r="AJ1037" i="3"/>
  <c r="AN1037" i="3"/>
  <c r="AR1037" i="3"/>
  <c r="AV1037" i="3"/>
  <c r="AZ1037" i="3"/>
  <c r="BD1037" i="3"/>
  <c r="BH1037" i="3"/>
  <c r="N1037" i="3"/>
  <c r="R1037" i="3"/>
  <c r="V1037" i="3"/>
  <c r="Z1037" i="3"/>
  <c r="AD1037" i="3"/>
  <c r="AH1037" i="3"/>
  <c r="AL1037" i="3"/>
  <c r="AP1037" i="3"/>
  <c r="AT1037" i="3"/>
  <c r="AX1037" i="3"/>
  <c r="BB1037" i="3"/>
  <c r="BF1037" i="3"/>
  <c r="S1037" i="3"/>
  <c r="AA1037" i="3"/>
  <c r="AI1037" i="3"/>
  <c r="AQ1037" i="3"/>
  <c r="AY1037" i="3"/>
  <c r="BG1037" i="3"/>
  <c r="Q1037" i="3"/>
  <c r="Y1037" i="3"/>
  <c r="AG1037" i="3"/>
  <c r="AO1037" i="3"/>
  <c r="AW1037" i="3"/>
  <c r="BE1037" i="3"/>
  <c r="M1037" i="3"/>
  <c r="U1037" i="3"/>
  <c r="AC1037" i="3"/>
  <c r="AK1037" i="3"/>
  <c r="AS1037" i="3"/>
  <c r="BA1037" i="3"/>
  <c r="BI1037" i="3"/>
  <c r="O1037" i="3"/>
  <c r="W1037" i="3"/>
  <c r="AE1037" i="3"/>
  <c r="AM1037" i="3"/>
  <c r="AU1037" i="3"/>
  <c r="BC1037" i="3"/>
  <c r="P1033" i="3"/>
  <c r="T1033" i="3"/>
  <c r="X1033" i="3"/>
  <c r="AB1033" i="3"/>
  <c r="AF1033" i="3"/>
  <c r="AJ1033" i="3"/>
  <c r="AN1033" i="3"/>
  <c r="AR1033" i="3"/>
  <c r="AV1033" i="3"/>
  <c r="AZ1033" i="3"/>
  <c r="BD1033" i="3"/>
  <c r="BH1033" i="3"/>
  <c r="N1033" i="3"/>
  <c r="R1033" i="3"/>
  <c r="V1033" i="3"/>
  <c r="Z1033" i="3"/>
  <c r="AD1033" i="3"/>
  <c r="AH1033" i="3"/>
  <c r="AL1033" i="3"/>
  <c r="AP1033" i="3"/>
  <c r="AT1033" i="3"/>
  <c r="AX1033" i="3"/>
  <c r="BB1033" i="3"/>
  <c r="BF1033" i="3"/>
  <c r="S1033" i="3"/>
  <c r="AA1033" i="3"/>
  <c r="AI1033" i="3"/>
  <c r="AQ1033" i="3"/>
  <c r="AY1033" i="3"/>
  <c r="BG1033" i="3"/>
  <c r="O1033" i="3"/>
  <c r="W1033" i="3"/>
  <c r="AE1033" i="3"/>
  <c r="AM1033" i="3"/>
  <c r="AU1033" i="3"/>
  <c r="BC1033" i="3"/>
  <c r="Q1033" i="3"/>
  <c r="AG1033" i="3"/>
  <c r="AW1033" i="3"/>
  <c r="M1033" i="3"/>
  <c r="U1033" i="3"/>
  <c r="AC1033" i="3"/>
  <c r="AK1033" i="3"/>
  <c r="AS1033" i="3"/>
  <c r="BA1033" i="3"/>
  <c r="BI1033" i="3"/>
  <c r="Y1033" i="3"/>
  <c r="AO1033" i="3"/>
  <c r="BE1033" i="3"/>
  <c r="N1032" i="3"/>
  <c r="R1032" i="3"/>
  <c r="V1032" i="3"/>
  <c r="Z1032" i="3"/>
  <c r="AD1032" i="3"/>
  <c r="AH1032" i="3"/>
  <c r="AL1032" i="3"/>
  <c r="AP1032" i="3"/>
  <c r="AT1032" i="3"/>
  <c r="AX1032" i="3"/>
  <c r="BB1032" i="3"/>
  <c r="BF1032" i="3"/>
  <c r="P1032" i="3"/>
  <c r="T1032" i="3"/>
  <c r="X1032" i="3"/>
  <c r="AB1032" i="3"/>
  <c r="AF1032" i="3"/>
  <c r="AJ1032" i="3"/>
  <c r="AN1032" i="3"/>
  <c r="AR1032" i="3"/>
  <c r="AV1032" i="3"/>
  <c r="AZ1032" i="3"/>
  <c r="BD1032" i="3"/>
  <c r="BH1032" i="3"/>
  <c r="O1032" i="3"/>
  <c r="W1032" i="3"/>
  <c r="AE1032" i="3"/>
  <c r="AM1032" i="3"/>
  <c r="AU1032" i="3"/>
  <c r="BC1032" i="3"/>
  <c r="S1032" i="3"/>
  <c r="AA1032" i="3"/>
  <c r="AI1032" i="3"/>
  <c r="AQ1032" i="3"/>
  <c r="AY1032" i="3"/>
  <c r="BG1032" i="3"/>
  <c r="U1032" i="3"/>
  <c r="AK1032" i="3"/>
  <c r="BA1032" i="3"/>
  <c r="Q1032" i="3"/>
  <c r="Y1032" i="3"/>
  <c r="AG1032" i="3"/>
  <c r="AO1032" i="3"/>
  <c r="AW1032" i="3"/>
  <c r="BE1032" i="3"/>
  <c r="M1032" i="3"/>
  <c r="AC1032" i="3"/>
  <c r="AS1032" i="3"/>
  <c r="BI1032" i="3"/>
  <c r="P1031" i="3"/>
  <c r="T1031" i="3"/>
  <c r="X1031" i="3"/>
  <c r="AB1031" i="3"/>
  <c r="AF1031" i="3"/>
  <c r="AJ1031" i="3"/>
  <c r="AN1031" i="3"/>
  <c r="AR1031" i="3"/>
  <c r="AV1031" i="3"/>
  <c r="AZ1031" i="3"/>
  <c r="BD1031" i="3"/>
  <c r="BH1031" i="3"/>
  <c r="N1031" i="3"/>
  <c r="R1031" i="3"/>
  <c r="V1031" i="3"/>
  <c r="Z1031" i="3"/>
  <c r="AD1031" i="3"/>
  <c r="AH1031" i="3"/>
  <c r="AL1031" i="3"/>
  <c r="AP1031" i="3"/>
  <c r="AT1031" i="3"/>
  <c r="AX1031" i="3"/>
  <c r="BB1031" i="3"/>
  <c r="BF1031" i="3"/>
  <c r="S1031" i="3"/>
  <c r="AA1031" i="3"/>
  <c r="AI1031" i="3"/>
  <c r="AQ1031" i="3"/>
  <c r="AY1031" i="3"/>
  <c r="BG1031" i="3"/>
  <c r="O1031" i="3"/>
  <c r="W1031" i="3"/>
  <c r="AE1031" i="3"/>
  <c r="AM1031" i="3"/>
  <c r="AU1031" i="3"/>
  <c r="BE1031" i="3"/>
  <c r="M1031" i="3"/>
  <c r="U1031" i="3"/>
  <c r="AC1031" i="3"/>
  <c r="AK1031" i="3"/>
  <c r="AS1031" i="3"/>
  <c r="BA1031" i="3"/>
  <c r="BI1031" i="3"/>
  <c r="BC1031" i="3"/>
  <c r="Q1031" i="3"/>
  <c r="Y1031" i="3"/>
  <c r="AG1031" i="3"/>
  <c r="AO1031" i="3"/>
  <c r="AW1031" i="3"/>
  <c r="P1029" i="3"/>
  <c r="T1029" i="3"/>
  <c r="X1029" i="3"/>
  <c r="AB1029" i="3"/>
  <c r="AF1029" i="3"/>
  <c r="AJ1029" i="3"/>
  <c r="AN1029" i="3"/>
  <c r="AR1029" i="3"/>
  <c r="AV1029" i="3"/>
  <c r="AZ1029" i="3"/>
  <c r="BD1029" i="3"/>
  <c r="BH1029" i="3"/>
  <c r="M1029" i="3"/>
  <c r="Q1029" i="3"/>
  <c r="U1029" i="3"/>
  <c r="Y1029" i="3"/>
  <c r="AC1029" i="3"/>
  <c r="AG1029" i="3"/>
  <c r="AK1029" i="3"/>
  <c r="AO1029" i="3"/>
  <c r="AS1029" i="3"/>
  <c r="AW1029" i="3"/>
  <c r="BA1029" i="3"/>
  <c r="BE1029" i="3"/>
  <c r="BI1029" i="3"/>
  <c r="N1029" i="3"/>
  <c r="R1029" i="3"/>
  <c r="V1029" i="3"/>
  <c r="Z1029" i="3"/>
  <c r="AD1029" i="3"/>
  <c r="AH1029" i="3"/>
  <c r="AL1029" i="3"/>
  <c r="AP1029" i="3"/>
  <c r="AT1029" i="3"/>
  <c r="AX1029" i="3"/>
  <c r="BB1029" i="3"/>
  <c r="BF1029" i="3"/>
  <c r="O1029" i="3"/>
  <c r="AE1029" i="3"/>
  <c r="AU1029" i="3"/>
  <c r="S1029" i="3"/>
  <c r="AI1029" i="3"/>
  <c r="AY1029" i="3"/>
  <c r="W1029" i="3"/>
  <c r="AM1029" i="3"/>
  <c r="BC1029" i="3"/>
  <c r="AA1029" i="3"/>
  <c r="AQ1029" i="3"/>
  <c r="BG1029" i="3"/>
  <c r="AF1021" i="3"/>
  <c r="U1042" i="3"/>
  <c r="M1041" i="3"/>
  <c r="Q1041" i="3"/>
  <c r="U1041" i="3"/>
  <c r="Y1041" i="3"/>
  <c r="AC1041" i="3"/>
  <c r="AG1041" i="3"/>
  <c r="AK1041" i="3"/>
  <c r="AO1041" i="3"/>
  <c r="AS1041" i="3"/>
  <c r="AW1041" i="3"/>
  <c r="BA1041" i="3"/>
  <c r="BE1041" i="3"/>
  <c r="BI1041" i="3"/>
  <c r="N1041" i="3"/>
  <c r="R1041" i="3"/>
  <c r="V1041" i="3"/>
  <c r="Z1041" i="3"/>
  <c r="AD1041" i="3"/>
  <c r="AH1041" i="3"/>
  <c r="AL1041" i="3"/>
  <c r="AP1041" i="3"/>
  <c r="AT1041" i="3"/>
  <c r="AX1041" i="3"/>
  <c r="BB1041" i="3"/>
  <c r="BF1041" i="3"/>
  <c r="O1041" i="3"/>
  <c r="S1041" i="3"/>
  <c r="W1041" i="3"/>
  <c r="AA1041" i="3"/>
  <c r="AE1041" i="3"/>
  <c r="AI1041" i="3"/>
  <c r="AM1041" i="3"/>
  <c r="AQ1041" i="3"/>
  <c r="AU1041" i="3"/>
  <c r="AY1041" i="3"/>
  <c r="BC1041" i="3"/>
  <c r="BG1041" i="3"/>
  <c r="P1041" i="3"/>
  <c r="T1041" i="3"/>
  <c r="X1041" i="3"/>
  <c r="AB1041" i="3"/>
  <c r="AF1041" i="3"/>
  <c r="AJ1041" i="3"/>
  <c r="AN1041" i="3"/>
  <c r="AR1041" i="3"/>
  <c r="AV1041" i="3"/>
  <c r="AZ1041" i="3"/>
  <c r="BD1041" i="3"/>
  <c r="BH1041" i="3"/>
  <c r="AF1040" i="3"/>
  <c r="P1035" i="3"/>
  <c r="T1035" i="3"/>
  <c r="X1035" i="3"/>
  <c r="AB1035" i="3"/>
  <c r="AF1035" i="3"/>
  <c r="AJ1035" i="3"/>
  <c r="AN1035" i="3"/>
  <c r="AR1035" i="3"/>
  <c r="AV1035" i="3"/>
  <c r="AZ1035" i="3"/>
  <c r="BD1035" i="3"/>
  <c r="BH1035" i="3"/>
  <c r="N1035" i="3"/>
  <c r="R1035" i="3"/>
  <c r="V1035" i="3"/>
  <c r="Z1035" i="3"/>
  <c r="AD1035" i="3"/>
  <c r="AH1035" i="3"/>
  <c r="AL1035" i="3"/>
  <c r="AP1035" i="3"/>
  <c r="AT1035" i="3"/>
  <c r="AX1035" i="3"/>
  <c r="BB1035" i="3"/>
  <c r="BF1035" i="3"/>
  <c r="S1035" i="3"/>
  <c r="AA1035" i="3"/>
  <c r="AI1035" i="3"/>
  <c r="AQ1035" i="3"/>
  <c r="AY1035" i="3"/>
  <c r="BG1035" i="3"/>
  <c r="O1035" i="3"/>
  <c r="W1035" i="3"/>
  <c r="AE1035" i="3"/>
  <c r="AM1035" i="3"/>
  <c r="AU1035" i="3"/>
  <c r="BC1035" i="3"/>
  <c r="Q1035" i="3"/>
  <c r="Y1035" i="3"/>
  <c r="AG1035" i="3"/>
  <c r="AO1035" i="3"/>
  <c r="AW1035" i="3"/>
  <c r="M1035" i="3"/>
  <c r="U1035" i="3"/>
  <c r="AC1035" i="3"/>
  <c r="AK1035" i="3"/>
  <c r="AS1035" i="3"/>
  <c r="BA1035" i="3"/>
  <c r="BI1035" i="3"/>
  <c r="BE1035" i="3"/>
  <c r="P1027" i="3"/>
  <c r="T1027" i="3"/>
  <c r="X1027" i="3"/>
  <c r="AB1027" i="3"/>
  <c r="AF1027" i="3"/>
  <c r="AJ1027" i="3"/>
  <c r="AN1027" i="3"/>
  <c r="AR1027" i="3"/>
  <c r="AV1027" i="3"/>
  <c r="AZ1027" i="3"/>
  <c r="BD1027" i="3"/>
  <c r="BH1027" i="3"/>
  <c r="M1027" i="3"/>
  <c r="Q1027" i="3"/>
  <c r="U1027" i="3"/>
  <c r="Y1027" i="3"/>
  <c r="AC1027" i="3"/>
  <c r="AG1027" i="3"/>
  <c r="AK1027" i="3"/>
  <c r="AO1027" i="3"/>
  <c r="AS1027" i="3"/>
  <c r="AW1027" i="3"/>
  <c r="BA1027" i="3"/>
  <c r="BE1027" i="3"/>
  <c r="BI1027" i="3"/>
  <c r="N1027" i="3"/>
  <c r="R1027" i="3"/>
  <c r="V1027" i="3"/>
  <c r="Z1027" i="3"/>
  <c r="AD1027" i="3"/>
  <c r="AH1027" i="3"/>
  <c r="AL1027" i="3"/>
  <c r="AP1027" i="3"/>
  <c r="AT1027" i="3"/>
  <c r="AX1027" i="3"/>
  <c r="BB1027" i="3"/>
  <c r="BF1027" i="3"/>
  <c r="O1027" i="3"/>
  <c r="AE1027" i="3"/>
  <c r="AU1027" i="3"/>
  <c r="W1027" i="3"/>
  <c r="AM1027" i="3"/>
  <c r="BC1027" i="3"/>
  <c r="AA1027" i="3"/>
  <c r="AQ1027" i="3"/>
  <c r="BG1027" i="3"/>
  <c r="S1027" i="3"/>
  <c r="AI1027" i="3"/>
  <c r="AY1027" i="3"/>
  <c r="P1023" i="3"/>
  <c r="T1023" i="3"/>
  <c r="X1023" i="3"/>
  <c r="AB1023" i="3"/>
  <c r="AF1023" i="3"/>
  <c r="AJ1023" i="3"/>
  <c r="AN1023" i="3"/>
  <c r="AR1023" i="3"/>
  <c r="AV1023" i="3"/>
  <c r="AZ1023" i="3"/>
  <c r="BD1023" i="3"/>
  <c r="BH1023" i="3"/>
  <c r="M1023" i="3"/>
  <c r="Q1023" i="3"/>
  <c r="U1023" i="3"/>
  <c r="Y1023" i="3"/>
  <c r="AC1023" i="3"/>
  <c r="AG1023" i="3"/>
  <c r="AK1023" i="3"/>
  <c r="AO1023" i="3"/>
  <c r="AS1023" i="3"/>
  <c r="AW1023" i="3"/>
  <c r="BA1023" i="3"/>
  <c r="BE1023" i="3"/>
  <c r="BI1023" i="3"/>
  <c r="N1023" i="3"/>
  <c r="R1023" i="3"/>
  <c r="V1023" i="3"/>
  <c r="Z1023" i="3"/>
  <c r="AD1023" i="3"/>
  <c r="AH1023" i="3"/>
  <c r="AL1023" i="3"/>
  <c r="AP1023" i="3"/>
  <c r="AT1023" i="3"/>
  <c r="AX1023" i="3"/>
  <c r="BB1023" i="3"/>
  <c r="BF1023" i="3"/>
  <c r="O1023" i="3"/>
  <c r="AE1023" i="3"/>
  <c r="AU1023" i="3"/>
  <c r="W1023" i="3"/>
  <c r="AM1023" i="3"/>
  <c r="BC1023" i="3"/>
  <c r="S1023" i="3"/>
  <c r="AI1023" i="3"/>
  <c r="AY1023" i="3"/>
  <c r="AA1023" i="3"/>
  <c r="AQ1023" i="3"/>
  <c r="BG1023" i="3"/>
  <c r="P1019" i="3"/>
  <c r="T1019" i="3"/>
  <c r="X1019" i="3"/>
  <c r="AB1019" i="3"/>
  <c r="AF1019" i="3"/>
  <c r="AJ1019" i="3"/>
  <c r="AN1019" i="3"/>
  <c r="AR1019" i="3"/>
  <c r="AV1019" i="3"/>
  <c r="AZ1019" i="3"/>
  <c r="BD1019" i="3"/>
  <c r="BH1019" i="3"/>
  <c r="M1019" i="3"/>
  <c r="Q1019" i="3"/>
  <c r="U1019" i="3"/>
  <c r="Y1019" i="3"/>
  <c r="AC1019" i="3"/>
  <c r="AG1019" i="3"/>
  <c r="AK1019" i="3"/>
  <c r="AO1019" i="3"/>
  <c r="AS1019" i="3"/>
  <c r="AW1019" i="3"/>
  <c r="BA1019" i="3"/>
  <c r="BE1019" i="3"/>
  <c r="BI1019" i="3"/>
  <c r="N1019" i="3"/>
  <c r="R1019" i="3"/>
  <c r="V1019" i="3"/>
  <c r="Z1019" i="3"/>
  <c r="AD1019" i="3"/>
  <c r="AH1019" i="3"/>
  <c r="AL1019" i="3"/>
  <c r="AP1019" i="3"/>
  <c r="AT1019" i="3"/>
  <c r="AX1019" i="3"/>
  <c r="BB1019" i="3"/>
  <c r="BF1019" i="3"/>
  <c r="O1019" i="3"/>
  <c r="AE1019" i="3"/>
  <c r="AU1019" i="3"/>
  <c r="S1019" i="3"/>
  <c r="AI1019" i="3"/>
  <c r="AY1019" i="3"/>
  <c r="W1019" i="3"/>
  <c r="AM1019" i="3"/>
  <c r="BC1019" i="3"/>
  <c r="AA1019" i="3"/>
  <c r="AQ1019" i="3"/>
  <c r="BG1019" i="3"/>
  <c r="W1014" i="3"/>
  <c r="AE1014" i="3"/>
  <c r="L1039" i="3"/>
  <c r="AB1039" i="3" s="1"/>
  <c r="AA1003" i="3"/>
  <c r="AQ1003" i="3"/>
  <c r="BG1003" i="3"/>
  <c r="BF1043" i="3"/>
  <c r="AX1043" i="3"/>
  <c r="AP1043" i="3"/>
  <c r="AD1043" i="3"/>
  <c r="BE1036" i="3"/>
  <c r="AW1036" i="3"/>
  <c r="AO1036" i="3"/>
  <c r="AG1036" i="3"/>
  <c r="Y1036" i="3"/>
  <c r="BE1034" i="3"/>
  <c r="AW1034" i="3"/>
  <c r="AO1034" i="3"/>
  <c r="AG1034" i="3"/>
  <c r="Y1034" i="3"/>
  <c r="BF1030" i="3"/>
  <c r="AB1030" i="3"/>
  <c r="N1028" i="3"/>
  <c r="R1028" i="3"/>
  <c r="V1028" i="3"/>
  <c r="Z1028" i="3"/>
  <c r="AD1028" i="3"/>
  <c r="AH1028" i="3"/>
  <c r="AL1028" i="3"/>
  <c r="AP1028" i="3"/>
  <c r="AT1028" i="3"/>
  <c r="AX1028" i="3"/>
  <c r="BB1028" i="3"/>
  <c r="BF1028" i="3"/>
  <c r="O1028" i="3"/>
  <c r="S1028" i="3"/>
  <c r="W1028" i="3"/>
  <c r="AA1028" i="3"/>
  <c r="AE1028" i="3"/>
  <c r="AI1028" i="3"/>
  <c r="AM1028" i="3"/>
  <c r="AQ1028" i="3"/>
  <c r="AU1028" i="3"/>
  <c r="AY1028" i="3"/>
  <c r="BC1028" i="3"/>
  <c r="BG1028" i="3"/>
  <c r="P1028" i="3"/>
  <c r="T1028" i="3"/>
  <c r="X1028" i="3"/>
  <c r="AB1028" i="3"/>
  <c r="AF1028" i="3"/>
  <c r="AJ1028" i="3"/>
  <c r="AN1028" i="3"/>
  <c r="AR1028" i="3"/>
  <c r="AV1028" i="3"/>
  <c r="AZ1028" i="3"/>
  <c r="BD1028" i="3"/>
  <c r="BH1028" i="3"/>
  <c r="N1026" i="3"/>
  <c r="R1026" i="3"/>
  <c r="V1026" i="3"/>
  <c r="Z1026" i="3"/>
  <c r="AD1026" i="3"/>
  <c r="AH1026" i="3"/>
  <c r="AL1026" i="3"/>
  <c r="AP1026" i="3"/>
  <c r="AT1026" i="3"/>
  <c r="AX1026" i="3"/>
  <c r="BB1026" i="3"/>
  <c r="BF1026" i="3"/>
  <c r="O1026" i="3"/>
  <c r="S1026" i="3"/>
  <c r="W1026" i="3"/>
  <c r="AA1026" i="3"/>
  <c r="AE1026" i="3"/>
  <c r="AI1026" i="3"/>
  <c r="AM1026" i="3"/>
  <c r="AQ1026" i="3"/>
  <c r="AU1026" i="3"/>
  <c r="AY1026" i="3"/>
  <c r="BC1026" i="3"/>
  <c r="BG1026" i="3"/>
  <c r="P1026" i="3"/>
  <c r="T1026" i="3"/>
  <c r="X1026" i="3"/>
  <c r="AB1026" i="3"/>
  <c r="AF1026" i="3"/>
  <c r="AJ1026" i="3"/>
  <c r="AN1026" i="3"/>
  <c r="AR1026" i="3"/>
  <c r="AV1026" i="3"/>
  <c r="AZ1026" i="3"/>
  <c r="BD1026" i="3"/>
  <c r="BH1026" i="3"/>
  <c r="N1024" i="3"/>
  <c r="R1024" i="3"/>
  <c r="V1024" i="3"/>
  <c r="Z1024" i="3"/>
  <c r="AD1024" i="3"/>
  <c r="AH1024" i="3"/>
  <c r="AL1024" i="3"/>
  <c r="AP1024" i="3"/>
  <c r="AT1024" i="3"/>
  <c r="AX1024" i="3"/>
  <c r="BB1024" i="3"/>
  <c r="BF1024" i="3"/>
  <c r="O1024" i="3"/>
  <c r="S1024" i="3"/>
  <c r="W1024" i="3"/>
  <c r="AA1024" i="3"/>
  <c r="AE1024" i="3"/>
  <c r="AI1024" i="3"/>
  <c r="AM1024" i="3"/>
  <c r="AQ1024" i="3"/>
  <c r="AU1024" i="3"/>
  <c r="AY1024" i="3"/>
  <c r="BC1024" i="3"/>
  <c r="BG1024" i="3"/>
  <c r="P1024" i="3"/>
  <c r="T1024" i="3"/>
  <c r="X1024" i="3"/>
  <c r="AB1024" i="3"/>
  <c r="AF1024" i="3"/>
  <c r="AJ1024" i="3"/>
  <c r="AN1024" i="3"/>
  <c r="AR1024" i="3"/>
  <c r="AV1024" i="3"/>
  <c r="AZ1024" i="3"/>
  <c r="BD1024" i="3"/>
  <c r="BH1024" i="3"/>
  <c r="N1022" i="3"/>
  <c r="R1022" i="3"/>
  <c r="V1022" i="3"/>
  <c r="Z1022" i="3"/>
  <c r="AD1022" i="3"/>
  <c r="AH1022" i="3"/>
  <c r="AL1022" i="3"/>
  <c r="AP1022" i="3"/>
  <c r="AT1022" i="3"/>
  <c r="AX1022" i="3"/>
  <c r="BB1022" i="3"/>
  <c r="BF1022" i="3"/>
  <c r="O1022" i="3"/>
  <c r="S1022" i="3"/>
  <c r="W1022" i="3"/>
  <c r="AA1022" i="3"/>
  <c r="AE1022" i="3"/>
  <c r="AI1022" i="3"/>
  <c r="AM1022" i="3"/>
  <c r="AQ1022" i="3"/>
  <c r="AU1022" i="3"/>
  <c r="AY1022" i="3"/>
  <c r="BC1022" i="3"/>
  <c r="BG1022" i="3"/>
  <c r="P1022" i="3"/>
  <c r="T1022" i="3"/>
  <c r="X1022" i="3"/>
  <c r="AB1022" i="3"/>
  <c r="AF1022" i="3"/>
  <c r="AJ1022" i="3"/>
  <c r="AN1022" i="3"/>
  <c r="AR1022" i="3"/>
  <c r="AV1022" i="3"/>
  <c r="AZ1022" i="3"/>
  <c r="BD1022" i="3"/>
  <c r="BH1022" i="3"/>
  <c r="N1020" i="3"/>
  <c r="R1020" i="3"/>
  <c r="V1020" i="3"/>
  <c r="Z1020" i="3"/>
  <c r="AD1020" i="3"/>
  <c r="AH1020" i="3"/>
  <c r="AL1020" i="3"/>
  <c r="AP1020" i="3"/>
  <c r="AT1020" i="3"/>
  <c r="AX1020" i="3"/>
  <c r="BB1020" i="3"/>
  <c r="BF1020" i="3"/>
  <c r="O1020" i="3"/>
  <c r="S1020" i="3"/>
  <c r="W1020" i="3"/>
  <c r="AA1020" i="3"/>
  <c r="AE1020" i="3"/>
  <c r="AI1020" i="3"/>
  <c r="AM1020" i="3"/>
  <c r="AQ1020" i="3"/>
  <c r="AU1020" i="3"/>
  <c r="AY1020" i="3"/>
  <c r="BC1020" i="3"/>
  <c r="BG1020" i="3"/>
  <c r="P1020" i="3"/>
  <c r="T1020" i="3"/>
  <c r="X1020" i="3"/>
  <c r="AB1020" i="3"/>
  <c r="AF1020" i="3"/>
  <c r="AJ1020" i="3"/>
  <c r="AN1020" i="3"/>
  <c r="AR1020" i="3"/>
  <c r="AV1020" i="3"/>
  <c r="AZ1020" i="3"/>
  <c r="BD1020" i="3"/>
  <c r="BH1020" i="3"/>
  <c r="N1018" i="3"/>
  <c r="R1018" i="3"/>
  <c r="V1018" i="3"/>
  <c r="Z1018" i="3"/>
  <c r="AD1018" i="3"/>
  <c r="AH1018" i="3"/>
  <c r="AL1018" i="3"/>
  <c r="AP1018" i="3"/>
  <c r="AT1018" i="3"/>
  <c r="AX1018" i="3"/>
  <c r="BB1018" i="3"/>
  <c r="BF1018" i="3"/>
  <c r="O1018" i="3"/>
  <c r="S1018" i="3"/>
  <c r="W1018" i="3"/>
  <c r="AA1018" i="3"/>
  <c r="AE1018" i="3"/>
  <c r="AI1018" i="3"/>
  <c r="AM1018" i="3"/>
  <c r="AQ1018" i="3"/>
  <c r="AU1018" i="3"/>
  <c r="AY1018" i="3"/>
  <c r="BC1018" i="3"/>
  <c r="BG1018" i="3"/>
  <c r="P1018" i="3"/>
  <c r="T1018" i="3"/>
  <c r="X1018" i="3"/>
  <c r="AB1018" i="3"/>
  <c r="AF1018" i="3"/>
  <c r="AJ1018" i="3"/>
  <c r="AN1018" i="3"/>
  <c r="AR1018" i="3"/>
  <c r="AV1018" i="3"/>
  <c r="AZ1018" i="3"/>
  <c r="BD1018" i="3"/>
  <c r="BH1018" i="3"/>
  <c r="N1016" i="3"/>
  <c r="R1016" i="3"/>
  <c r="V1016" i="3"/>
  <c r="Z1016" i="3"/>
  <c r="AD1016" i="3"/>
  <c r="AH1016" i="3"/>
  <c r="AL1016" i="3"/>
  <c r="AP1016" i="3"/>
  <c r="AT1016" i="3"/>
  <c r="AX1016" i="3"/>
  <c r="BB1016" i="3"/>
  <c r="BF1016" i="3"/>
  <c r="O1016" i="3"/>
  <c r="S1016" i="3"/>
  <c r="W1016" i="3"/>
  <c r="AA1016" i="3"/>
  <c r="AE1016" i="3"/>
  <c r="AI1016" i="3"/>
  <c r="AM1016" i="3"/>
  <c r="AQ1016" i="3"/>
  <c r="AU1016" i="3"/>
  <c r="AY1016" i="3"/>
  <c r="BC1016" i="3"/>
  <c r="BG1016" i="3"/>
  <c r="P1016" i="3"/>
  <c r="T1016" i="3"/>
  <c r="X1016" i="3"/>
  <c r="AB1016" i="3"/>
  <c r="AF1016" i="3"/>
  <c r="AJ1016" i="3"/>
  <c r="AN1016" i="3"/>
  <c r="AR1016" i="3"/>
  <c r="AV1016" i="3"/>
  <c r="AZ1016" i="3"/>
  <c r="BD1016" i="3"/>
  <c r="BH1016" i="3"/>
  <c r="AY1015" i="3"/>
  <c r="AI1015" i="3"/>
  <c r="S1015" i="3"/>
  <c r="AY1013" i="3"/>
  <c r="BF1012" i="3"/>
  <c r="AO1012" i="3"/>
  <c r="AU1010" i="3"/>
  <c r="O1010" i="3"/>
  <c r="AY1009" i="3"/>
  <c r="O1009" i="3"/>
  <c r="AA1005" i="3"/>
  <c r="AQ1005" i="3"/>
  <c r="BG1005" i="3"/>
  <c r="S1003" i="3"/>
  <c r="N1002" i="3"/>
  <c r="AD1002" i="3"/>
  <c r="AT1002" i="3"/>
  <c r="O1002" i="3"/>
  <c r="AE1002" i="3"/>
  <c r="AU1002" i="3"/>
  <c r="P1002" i="3"/>
  <c r="AF1002" i="3"/>
  <c r="AV1002" i="3"/>
  <c r="Y1002" i="3"/>
  <c r="AC1002" i="3"/>
  <c r="AG1002" i="3"/>
  <c r="O1001" i="3"/>
  <c r="AZ997" i="3"/>
  <c r="AJ986" i="3"/>
  <c r="N986" i="3"/>
  <c r="AT986" i="3"/>
  <c r="AF986" i="3"/>
  <c r="R986" i="3"/>
  <c r="AH986" i="3"/>
  <c r="BG1043" i="3"/>
  <c r="BC1043" i="3"/>
  <c r="AY1043" i="3"/>
  <c r="AU1043" i="3"/>
  <c r="AQ1043" i="3"/>
  <c r="AM1043" i="3"/>
  <c r="AI1043" i="3"/>
  <c r="AE1043" i="3"/>
  <c r="AA1043" i="3"/>
  <c r="W1043" i="3"/>
  <c r="S1043" i="3"/>
  <c r="N1036" i="3"/>
  <c r="R1036" i="3"/>
  <c r="V1036" i="3"/>
  <c r="Z1036" i="3"/>
  <c r="AD1036" i="3"/>
  <c r="AH1036" i="3"/>
  <c r="AL1036" i="3"/>
  <c r="AP1036" i="3"/>
  <c r="AT1036" i="3"/>
  <c r="AX1036" i="3"/>
  <c r="BB1036" i="3"/>
  <c r="BF1036" i="3"/>
  <c r="P1036" i="3"/>
  <c r="T1036" i="3"/>
  <c r="X1036" i="3"/>
  <c r="AB1036" i="3"/>
  <c r="AF1036" i="3"/>
  <c r="AJ1036" i="3"/>
  <c r="AN1036" i="3"/>
  <c r="AR1036" i="3"/>
  <c r="AV1036" i="3"/>
  <c r="AZ1036" i="3"/>
  <c r="BD1036" i="3"/>
  <c r="BH1036" i="3"/>
  <c r="N1034" i="3"/>
  <c r="R1034" i="3"/>
  <c r="V1034" i="3"/>
  <c r="Z1034" i="3"/>
  <c r="AD1034" i="3"/>
  <c r="AH1034" i="3"/>
  <c r="AL1034" i="3"/>
  <c r="AP1034" i="3"/>
  <c r="AT1034" i="3"/>
  <c r="AX1034" i="3"/>
  <c r="BB1034" i="3"/>
  <c r="BF1034" i="3"/>
  <c r="P1034" i="3"/>
  <c r="T1034" i="3"/>
  <c r="X1034" i="3"/>
  <c r="AB1034" i="3"/>
  <c r="AF1034" i="3"/>
  <c r="AJ1034" i="3"/>
  <c r="AN1034" i="3"/>
  <c r="AR1034" i="3"/>
  <c r="AV1034" i="3"/>
  <c r="AZ1034" i="3"/>
  <c r="BD1034" i="3"/>
  <c r="BH1034" i="3"/>
  <c r="N1008" i="3"/>
  <c r="R1008" i="3"/>
  <c r="V1008" i="3"/>
  <c r="Z1008" i="3"/>
  <c r="AD1008" i="3"/>
  <c r="AH1008" i="3"/>
  <c r="AL1008" i="3"/>
  <c r="AP1008" i="3"/>
  <c r="AT1008" i="3"/>
  <c r="AX1008" i="3"/>
  <c r="BB1008" i="3"/>
  <c r="BF1008" i="3"/>
  <c r="O1008" i="3"/>
  <c r="S1008" i="3"/>
  <c r="W1008" i="3"/>
  <c r="AA1008" i="3"/>
  <c r="AE1008" i="3"/>
  <c r="AI1008" i="3"/>
  <c r="AM1008" i="3"/>
  <c r="AQ1008" i="3"/>
  <c r="AU1008" i="3"/>
  <c r="AY1008" i="3"/>
  <c r="BC1008" i="3"/>
  <c r="BG1008" i="3"/>
  <c r="P1008" i="3"/>
  <c r="T1008" i="3"/>
  <c r="X1008" i="3"/>
  <c r="AB1008" i="3"/>
  <c r="AF1008" i="3"/>
  <c r="AJ1008" i="3"/>
  <c r="AN1008" i="3"/>
  <c r="AR1008" i="3"/>
  <c r="AV1008" i="3"/>
  <c r="AZ1008" i="3"/>
  <c r="BD1008" i="3"/>
  <c r="BH1008" i="3"/>
  <c r="Y1008" i="3"/>
  <c r="AO1008" i="3"/>
  <c r="BE1008" i="3"/>
  <c r="M1008" i="3"/>
  <c r="AC1008" i="3"/>
  <c r="AS1008" i="3"/>
  <c r="BI1008" i="3"/>
  <c r="Q1008" i="3"/>
  <c r="AG1008" i="3"/>
  <c r="AW1008" i="3"/>
  <c r="N1000" i="3"/>
  <c r="R1000" i="3"/>
  <c r="V1000" i="3"/>
  <c r="Z1000" i="3"/>
  <c r="AD1000" i="3"/>
  <c r="AH1000" i="3"/>
  <c r="AL1000" i="3"/>
  <c r="AP1000" i="3"/>
  <c r="AT1000" i="3"/>
  <c r="AX1000" i="3"/>
  <c r="BB1000" i="3"/>
  <c r="BF1000" i="3"/>
  <c r="O1000" i="3"/>
  <c r="S1000" i="3"/>
  <c r="W1000" i="3"/>
  <c r="AA1000" i="3"/>
  <c r="AE1000" i="3"/>
  <c r="AI1000" i="3"/>
  <c r="AM1000" i="3"/>
  <c r="AQ1000" i="3"/>
  <c r="AU1000" i="3"/>
  <c r="AY1000" i="3"/>
  <c r="BC1000" i="3"/>
  <c r="BG1000" i="3"/>
  <c r="P1000" i="3"/>
  <c r="T1000" i="3"/>
  <c r="X1000" i="3"/>
  <c r="AB1000" i="3"/>
  <c r="AF1000" i="3"/>
  <c r="AJ1000" i="3"/>
  <c r="AN1000" i="3"/>
  <c r="AR1000" i="3"/>
  <c r="AV1000" i="3"/>
  <c r="AZ1000" i="3"/>
  <c r="BD1000" i="3"/>
  <c r="BH1000" i="3"/>
  <c r="Y1000" i="3"/>
  <c r="AO1000" i="3"/>
  <c r="BE1000" i="3"/>
  <c r="M1000" i="3"/>
  <c r="AC1000" i="3"/>
  <c r="AS1000" i="3"/>
  <c r="BI1000" i="3"/>
  <c r="Q1000" i="3"/>
  <c r="AG1000" i="3"/>
  <c r="AW1000" i="3"/>
  <c r="BB1043" i="3"/>
  <c r="AT1043" i="3"/>
  <c r="AL1043" i="3"/>
  <c r="AH1043" i="3"/>
  <c r="Z1043" i="3"/>
  <c r="V1043" i="3"/>
  <c r="R1043" i="3"/>
  <c r="N1043" i="3"/>
  <c r="BI1043" i="3"/>
  <c r="BE1043" i="3"/>
  <c r="BA1043" i="3"/>
  <c r="AW1043" i="3"/>
  <c r="AS1043" i="3"/>
  <c r="AO1043" i="3"/>
  <c r="AK1043" i="3"/>
  <c r="AG1043" i="3"/>
  <c r="AC1043" i="3"/>
  <c r="Y1043" i="3"/>
  <c r="U1043" i="3"/>
  <c r="Q1043" i="3"/>
  <c r="BC1036" i="3"/>
  <c r="AU1036" i="3"/>
  <c r="AM1036" i="3"/>
  <c r="AE1036" i="3"/>
  <c r="W1036" i="3"/>
  <c r="O1036" i="3"/>
  <c r="BC1034" i="3"/>
  <c r="AU1034" i="3"/>
  <c r="AM1034" i="3"/>
  <c r="AE1034" i="3"/>
  <c r="W1034" i="3"/>
  <c r="O1034" i="3"/>
  <c r="AW1028" i="3"/>
  <c r="AG1028" i="3"/>
  <c r="Q1028" i="3"/>
  <c r="AW1026" i="3"/>
  <c r="AG1026" i="3"/>
  <c r="Q1026" i="3"/>
  <c r="AW1024" i="3"/>
  <c r="AG1024" i="3"/>
  <c r="Q1024" i="3"/>
  <c r="AW1022" i="3"/>
  <c r="AG1022" i="3"/>
  <c r="Q1022" i="3"/>
  <c r="BN1022" i="3" s="1"/>
  <c r="AW1020" i="3"/>
  <c r="AG1020" i="3"/>
  <c r="Q1020" i="3"/>
  <c r="AW1018" i="3"/>
  <c r="AG1018" i="3"/>
  <c r="Q1018" i="3"/>
  <c r="AW1016" i="3"/>
  <c r="AG1016" i="3"/>
  <c r="Q1016" i="3"/>
  <c r="AU1015" i="3"/>
  <c r="AE1015" i="3"/>
  <c r="P1013" i="3"/>
  <c r="T1013" i="3"/>
  <c r="AF1013" i="3"/>
  <c r="AJ1013" i="3"/>
  <c r="AV1013" i="3"/>
  <c r="AZ1013" i="3"/>
  <c r="R1013" i="3"/>
  <c r="V1013" i="3"/>
  <c r="AH1013" i="3"/>
  <c r="AL1013" i="3"/>
  <c r="AX1013" i="3"/>
  <c r="BB1013" i="3"/>
  <c r="U1013" i="3"/>
  <c r="AC1013" i="3"/>
  <c r="BA1013" i="3"/>
  <c r="BH1013" i="3"/>
  <c r="AE1013" i="3"/>
  <c r="AM1013" i="3"/>
  <c r="BI1013" i="3"/>
  <c r="Q1013" i="3"/>
  <c r="AO1013" i="3"/>
  <c r="AW1013" i="3"/>
  <c r="U1008" i="3"/>
  <c r="AA1007" i="3"/>
  <c r="AQ1007" i="3"/>
  <c r="BG1007" i="3"/>
  <c r="Z1004" i="3"/>
  <c r="BF1004" i="3"/>
  <c r="AQ1004" i="3"/>
  <c r="AB1004" i="3"/>
  <c r="BH1004" i="3"/>
  <c r="Q1004" i="3"/>
  <c r="O1003" i="3"/>
  <c r="AK1002" i="3"/>
  <c r="U1000" i="3"/>
  <c r="AR1017" i="3"/>
  <c r="Y1017" i="3"/>
  <c r="BE1017" i="3"/>
  <c r="AL1017" i="3"/>
  <c r="P1015" i="3"/>
  <c r="T1015" i="3"/>
  <c r="X1015" i="3"/>
  <c r="AB1015" i="3"/>
  <c r="AF1015" i="3"/>
  <c r="AJ1015" i="3"/>
  <c r="AN1015" i="3"/>
  <c r="AR1015" i="3"/>
  <c r="AV1015" i="3"/>
  <c r="AZ1015" i="3"/>
  <c r="BD1015" i="3"/>
  <c r="BH1015" i="3"/>
  <c r="M1015" i="3"/>
  <c r="Q1015" i="3"/>
  <c r="U1015" i="3"/>
  <c r="Y1015" i="3"/>
  <c r="AC1015" i="3"/>
  <c r="AG1015" i="3"/>
  <c r="AK1015" i="3"/>
  <c r="AO1015" i="3"/>
  <c r="AS1015" i="3"/>
  <c r="AW1015" i="3"/>
  <c r="BA1015" i="3"/>
  <c r="BE1015" i="3"/>
  <c r="BI1015" i="3"/>
  <c r="N1015" i="3"/>
  <c r="R1015" i="3"/>
  <c r="V1015" i="3"/>
  <c r="Z1015" i="3"/>
  <c r="AD1015" i="3"/>
  <c r="AH1015" i="3"/>
  <c r="AL1015" i="3"/>
  <c r="AP1015" i="3"/>
  <c r="AT1015" i="3"/>
  <c r="AX1015" i="3"/>
  <c r="BB1015" i="3"/>
  <c r="BF1015" i="3"/>
  <c r="N1010" i="3"/>
  <c r="R1010" i="3"/>
  <c r="V1010" i="3"/>
  <c r="Z1010" i="3"/>
  <c r="AD1010" i="3"/>
  <c r="AH1010" i="3"/>
  <c r="AL1010" i="3"/>
  <c r="AP1010" i="3"/>
  <c r="AT1010" i="3"/>
  <c r="AX1010" i="3"/>
  <c r="BB1010" i="3"/>
  <c r="BF1010" i="3"/>
  <c r="P1010" i="3"/>
  <c r="T1010" i="3"/>
  <c r="X1010" i="3"/>
  <c r="AB1010" i="3"/>
  <c r="AF1010" i="3"/>
  <c r="AJ1010" i="3"/>
  <c r="AN1010" i="3"/>
  <c r="AR1010" i="3"/>
  <c r="AV1010" i="3"/>
  <c r="AZ1010" i="3"/>
  <c r="BD1010" i="3"/>
  <c r="BH1010" i="3"/>
  <c r="Q1010" i="3"/>
  <c r="Y1010" i="3"/>
  <c r="AG1010" i="3"/>
  <c r="AO1010" i="3"/>
  <c r="AW1010" i="3"/>
  <c r="BE1010" i="3"/>
  <c r="S1010" i="3"/>
  <c r="AA1010" i="3"/>
  <c r="AI1010" i="3"/>
  <c r="AQ1010" i="3"/>
  <c r="AY1010" i="3"/>
  <c r="BG1010" i="3"/>
  <c r="M1010" i="3"/>
  <c r="U1010" i="3"/>
  <c r="AC1010" i="3"/>
  <c r="AK1010" i="3"/>
  <c r="AS1010" i="3"/>
  <c r="BA1010" i="3"/>
  <c r="BI1010" i="3"/>
  <c r="AA1009" i="3"/>
  <c r="AM1009" i="3"/>
  <c r="AU1009" i="3"/>
  <c r="BC1009" i="3"/>
  <c r="N1006" i="3"/>
  <c r="R1006" i="3"/>
  <c r="V1006" i="3"/>
  <c r="Z1006" i="3"/>
  <c r="AD1006" i="3"/>
  <c r="AH1006" i="3"/>
  <c r="AL1006" i="3"/>
  <c r="AP1006" i="3"/>
  <c r="AT1006" i="3"/>
  <c r="AX1006" i="3"/>
  <c r="BB1006" i="3"/>
  <c r="BF1006" i="3"/>
  <c r="O1006" i="3"/>
  <c r="S1006" i="3"/>
  <c r="W1006" i="3"/>
  <c r="AA1006" i="3"/>
  <c r="AE1006" i="3"/>
  <c r="AI1006" i="3"/>
  <c r="AM1006" i="3"/>
  <c r="AQ1006" i="3"/>
  <c r="AU1006" i="3"/>
  <c r="AY1006" i="3"/>
  <c r="BC1006" i="3"/>
  <c r="BG1006" i="3"/>
  <c r="P1006" i="3"/>
  <c r="T1006" i="3"/>
  <c r="X1006" i="3"/>
  <c r="AB1006" i="3"/>
  <c r="AF1006" i="3"/>
  <c r="AJ1006" i="3"/>
  <c r="AN1006" i="3"/>
  <c r="AR1006" i="3"/>
  <c r="AV1006" i="3"/>
  <c r="AZ1006" i="3"/>
  <c r="BD1006" i="3"/>
  <c r="BH1006" i="3"/>
  <c r="Y1006" i="3"/>
  <c r="AO1006" i="3"/>
  <c r="BE1006" i="3"/>
  <c r="M1006" i="3"/>
  <c r="AC1006" i="3"/>
  <c r="AS1006" i="3"/>
  <c r="BI1006" i="3"/>
  <c r="Q1006" i="3"/>
  <c r="AG1006" i="3"/>
  <c r="AW1006" i="3"/>
  <c r="AY1003" i="3"/>
  <c r="AA1001" i="3"/>
  <c r="AQ1001" i="3"/>
  <c r="BG1001" i="3"/>
  <c r="U999" i="3"/>
  <c r="AK999" i="3"/>
  <c r="V999" i="3"/>
  <c r="AQ999" i="3"/>
  <c r="BH999" i="3"/>
  <c r="AH999" i="3"/>
  <c r="BA999" i="3"/>
  <c r="BE999" i="3"/>
  <c r="S999" i="3"/>
  <c r="X999" i="3"/>
  <c r="AN999" i="3"/>
  <c r="AT999" i="3"/>
  <c r="BF999" i="3"/>
  <c r="O999" i="3"/>
  <c r="T999" i="3"/>
  <c r="AP999" i="3"/>
  <c r="AU999" i="3"/>
  <c r="M997" i="3"/>
  <c r="Q997" i="3"/>
  <c r="U997" i="3"/>
  <c r="Y997" i="3"/>
  <c r="AC997" i="3"/>
  <c r="AG997" i="3"/>
  <c r="AK997" i="3"/>
  <c r="AO997" i="3"/>
  <c r="AS997" i="3"/>
  <c r="AW997" i="3"/>
  <c r="BA997" i="3"/>
  <c r="BE997" i="3"/>
  <c r="BI997" i="3"/>
  <c r="P997" i="3"/>
  <c r="V997" i="3"/>
  <c r="AA997" i="3"/>
  <c r="AF997" i="3"/>
  <c r="AL997" i="3"/>
  <c r="AQ997" i="3"/>
  <c r="AV997" i="3"/>
  <c r="BB997" i="3"/>
  <c r="BG997" i="3"/>
  <c r="R997" i="3"/>
  <c r="W997" i="3"/>
  <c r="AB997" i="3"/>
  <c r="AH997" i="3"/>
  <c r="AM997" i="3"/>
  <c r="AR997" i="3"/>
  <c r="AX997" i="3"/>
  <c r="BC997" i="3"/>
  <c r="BH997" i="3"/>
  <c r="N997" i="3"/>
  <c r="S997" i="3"/>
  <c r="X997" i="3"/>
  <c r="AD997" i="3"/>
  <c r="AI997" i="3"/>
  <c r="AN997" i="3"/>
  <c r="AT997" i="3"/>
  <c r="AY997" i="3"/>
  <c r="BD997" i="3"/>
  <c r="O997" i="3"/>
  <c r="AJ997" i="3"/>
  <c r="BF997" i="3"/>
  <c r="T997" i="3"/>
  <c r="AP997" i="3"/>
  <c r="Z997" i="3"/>
  <c r="AU997" i="3"/>
  <c r="M995" i="3"/>
  <c r="Q995" i="3"/>
  <c r="AC995" i="3"/>
  <c r="AG995" i="3"/>
  <c r="AS995" i="3"/>
  <c r="AW995" i="3"/>
  <c r="BI995" i="3"/>
  <c r="P995" i="3"/>
  <c r="AF995" i="3"/>
  <c r="AL995" i="3"/>
  <c r="BB995" i="3"/>
  <c r="BG995" i="3"/>
  <c r="AB995" i="3"/>
  <c r="AH995" i="3"/>
  <c r="AX995" i="3"/>
  <c r="BC995" i="3"/>
  <c r="S995" i="3"/>
  <c r="X995" i="3"/>
  <c r="AN995" i="3"/>
  <c r="AT995" i="3"/>
  <c r="O995" i="3"/>
  <c r="AJ995" i="3"/>
  <c r="AP995" i="3"/>
  <c r="Z995" i="3"/>
  <c r="BE1009" i="3"/>
  <c r="AW1009" i="3"/>
  <c r="AO1009" i="3"/>
  <c r="AE1009" i="3"/>
  <c r="AU1007" i="3"/>
  <c r="AE1007" i="3"/>
  <c r="AU1005" i="3"/>
  <c r="AE1005" i="3"/>
  <c r="AU1003" i="3"/>
  <c r="AE1003" i="3"/>
  <c r="AU1001" i="3"/>
  <c r="AE1001" i="3"/>
  <c r="R991" i="3"/>
  <c r="Z991" i="3"/>
  <c r="AH991" i="3"/>
  <c r="AP991" i="3"/>
  <c r="AX991" i="3"/>
  <c r="BF991" i="3"/>
  <c r="P987" i="3"/>
  <c r="X987" i="3"/>
  <c r="AF987" i="3"/>
  <c r="AN987" i="3"/>
  <c r="AV987" i="3"/>
  <c r="BD987" i="3"/>
  <c r="R987" i="3"/>
  <c r="Z987" i="3"/>
  <c r="AH987" i="3"/>
  <c r="AP987" i="3"/>
  <c r="AX987" i="3"/>
  <c r="BF987" i="3"/>
  <c r="S985" i="3"/>
  <c r="AI985" i="3"/>
  <c r="AY985" i="3"/>
  <c r="T985" i="3"/>
  <c r="AJ985" i="3"/>
  <c r="AZ985" i="3"/>
  <c r="Q985" i="3"/>
  <c r="AG985" i="3"/>
  <c r="AW985" i="3"/>
  <c r="N985" i="3"/>
  <c r="AH985" i="3"/>
  <c r="BB985" i="3"/>
  <c r="AE981" i="3"/>
  <c r="P981" i="3"/>
  <c r="AV981" i="3"/>
  <c r="AC981" i="3"/>
  <c r="BI981" i="3"/>
  <c r="AH981" i="3"/>
  <c r="R979" i="3"/>
  <c r="AH979" i="3"/>
  <c r="AX979" i="3"/>
  <c r="S979" i="3"/>
  <c r="AN979" i="3"/>
  <c r="BI979" i="3"/>
  <c r="AE979" i="3"/>
  <c r="AZ979" i="3"/>
  <c r="AA979" i="3"/>
  <c r="AV979" i="3"/>
  <c r="AW979" i="3"/>
  <c r="AM979" i="3"/>
  <c r="M967" i="3"/>
  <c r="Q967" i="3"/>
  <c r="U967" i="3"/>
  <c r="Y967" i="3"/>
  <c r="R967" i="3"/>
  <c r="W967" i="3"/>
  <c r="AB967" i="3"/>
  <c r="AF967" i="3"/>
  <c r="AJ967" i="3"/>
  <c r="AN967" i="3"/>
  <c r="AR967" i="3"/>
  <c r="AV967" i="3"/>
  <c r="AZ967" i="3"/>
  <c r="BD967" i="3"/>
  <c r="BH967" i="3"/>
  <c r="N967" i="3"/>
  <c r="S967" i="3"/>
  <c r="X967" i="3"/>
  <c r="AC967" i="3"/>
  <c r="AG967" i="3"/>
  <c r="AK967" i="3"/>
  <c r="AO967" i="3"/>
  <c r="AS967" i="3"/>
  <c r="AW967" i="3"/>
  <c r="BA967" i="3"/>
  <c r="BE967" i="3"/>
  <c r="BI967" i="3"/>
  <c r="O967" i="3"/>
  <c r="T967" i="3"/>
  <c r="Z967" i="3"/>
  <c r="AD967" i="3"/>
  <c r="AH967" i="3"/>
  <c r="AL967" i="3"/>
  <c r="AP967" i="3"/>
  <c r="AT967" i="3"/>
  <c r="AX967" i="3"/>
  <c r="BB967" i="3"/>
  <c r="BF967" i="3"/>
  <c r="AE967" i="3"/>
  <c r="AU967" i="3"/>
  <c r="P967" i="3"/>
  <c r="AI967" i="3"/>
  <c r="AY967" i="3"/>
  <c r="V967" i="3"/>
  <c r="AM967" i="3"/>
  <c r="BC967" i="3"/>
  <c r="AA967" i="3"/>
  <c r="AQ967" i="3"/>
  <c r="P1009" i="3"/>
  <c r="T1009" i="3"/>
  <c r="X1009" i="3"/>
  <c r="AB1009" i="3"/>
  <c r="AF1009" i="3"/>
  <c r="AJ1009" i="3"/>
  <c r="AN1009" i="3"/>
  <c r="AR1009" i="3"/>
  <c r="AV1009" i="3"/>
  <c r="AZ1009" i="3"/>
  <c r="BD1009" i="3"/>
  <c r="BH1009" i="3"/>
  <c r="M1009" i="3"/>
  <c r="Q1009" i="3"/>
  <c r="U1009" i="3"/>
  <c r="Y1009" i="3"/>
  <c r="AC1009" i="3"/>
  <c r="AG1009" i="3"/>
  <c r="N1009" i="3"/>
  <c r="R1009" i="3"/>
  <c r="V1009" i="3"/>
  <c r="Z1009" i="3"/>
  <c r="AD1009" i="3"/>
  <c r="AH1009" i="3"/>
  <c r="AL1009" i="3"/>
  <c r="AP1009" i="3"/>
  <c r="AT1009" i="3"/>
  <c r="AX1009" i="3"/>
  <c r="BB1009" i="3"/>
  <c r="BF1009" i="3"/>
  <c r="P1007" i="3"/>
  <c r="T1007" i="3"/>
  <c r="X1007" i="3"/>
  <c r="AB1007" i="3"/>
  <c r="AF1007" i="3"/>
  <c r="AJ1007" i="3"/>
  <c r="AN1007" i="3"/>
  <c r="AR1007" i="3"/>
  <c r="AV1007" i="3"/>
  <c r="AZ1007" i="3"/>
  <c r="BD1007" i="3"/>
  <c r="BH1007" i="3"/>
  <c r="M1007" i="3"/>
  <c r="Q1007" i="3"/>
  <c r="U1007" i="3"/>
  <c r="Y1007" i="3"/>
  <c r="AC1007" i="3"/>
  <c r="AG1007" i="3"/>
  <c r="AK1007" i="3"/>
  <c r="AO1007" i="3"/>
  <c r="AS1007" i="3"/>
  <c r="AW1007" i="3"/>
  <c r="BA1007" i="3"/>
  <c r="BE1007" i="3"/>
  <c r="BI1007" i="3"/>
  <c r="N1007" i="3"/>
  <c r="R1007" i="3"/>
  <c r="V1007" i="3"/>
  <c r="Z1007" i="3"/>
  <c r="AD1007" i="3"/>
  <c r="AH1007" i="3"/>
  <c r="AL1007" i="3"/>
  <c r="AP1007" i="3"/>
  <c r="AT1007" i="3"/>
  <c r="AX1007" i="3"/>
  <c r="BB1007" i="3"/>
  <c r="BF1007" i="3"/>
  <c r="P1005" i="3"/>
  <c r="T1005" i="3"/>
  <c r="X1005" i="3"/>
  <c r="AB1005" i="3"/>
  <c r="AF1005" i="3"/>
  <c r="AJ1005" i="3"/>
  <c r="AN1005" i="3"/>
  <c r="AR1005" i="3"/>
  <c r="AV1005" i="3"/>
  <c r="AZ1005" i="3"/>
  <c r="BD1005" i="3"/>
  <c r="BH1005" i="3"/>
  <c r="M1005" i="3"/>
  <c r="Q1005" i="3"/>
  <c r="U1005" i="3"/>
  <c r="Y1005" i="3"/>
  <c r="AC1005" i="3"/>
  <c r="AG1005" i="3"/>
  <c r="AK1005" i="3"/>
  <c r="AO1005" i="3"/>
  <c r="AS1005" i="3"/>
  <c r="AW1005" i="3"/>
  <c r="BA1005" i="3"/>
  <c r="BE1005" i="3"/>
  <c r="BI1005" i="3"/>
  <c r="N1005" i="3"/>
  <c r="R1005" i="3"/>
  <c r="V1005" i="3"/>
  <c r="Z1005" i="3"/>
  <c r="AD1005" i="3"/>
  <c r="AH1005" i="3"/>
  <c r="AL1005" i="3"/>
  <c r="AP1005" i="3"/>
  <c r="AT1005" i="3"/>
  <c r="AX1005" i="3"/>
  <c r="BB1005" i="3"/>
  <c r="BF1005" i="3"/>
  <c r="P1003" i="3"/>
  <c r="T1003" i="3"/>
  <c r="X1003" i="3"/>
  <c r="AB1003" i="3"/>
  <c r="AF1003" i="3"/>
  <c r="AJ1003" i="3"/>
  <c r="AN1003" i="3"/>
  <c r="AR1003" i="3"/>
  <c r="AV1003" i="3"/>
  <c r="AZ1003" i="3"/>
  <c r="BD1003" i="3"/>
  <c r="BH1003" i="3"/>
  <c r="M1003" i="3"/>
  <c r="Q1003" i="3"/>
  <c r="U1003" i="3"/>
  <c r="Y1003" i="3"/>
  <c r="AC1003" i="3"/>
  <c r="AG1003" i="3"/>
  <c r="AK1003" i="3"/>
  <c r="AO1003" i="3"/>
  <c r="AS1003" i="3"/>
  <c r="AW1003" i="3"/>
  <c r="BA1003" i="3"/>
  <c r="BE1003" i="3"/>
  <c r="BI1003" i="3"/>
  <c r="N1003" i="3"/>
  <c r="R1003" i="3"/>
  <c r="V1003" i="3"/>
  <c r="Z1003" i="3"/>
  <c r="AD1003" i="3"/>
  <c r="AH1003" i="3"/>
  <c r="AL1003" i="3"/>
  <c r="AP1003" i="3"/>
  <c r="AT1003" i="3"/>
  <c r="AX1003" i="3"/>
  <c r="BB1003" i="3"/>
  <c r="BF1003" i="3"/>
  <c r="P1001" i="3"/>
  <c r="T1001" i="3"/>
  <c r="X1001" i="3"/>
  <c r="AB1001" i="3"/>
  <c r="AF1001" i="3"/>
  <c r="AJ1001" i="3"/>
  <c r="AN1001" i="3"/>
  <c r="AR1001" i="3"/>
  <c r="AV1001" i="3"/>
  <c r="AZ1001" i="3"/>
  <c r="BD1001" i="3"/>
  <c r="BH1001" i="3"/>
  <c r="M1001" i="3"/>
  <c r="Q1001" i="3"/>
  <c r="U1001" i="3"/>
  <c r="Y1001" i="3"/>
  <c r="AC1001" i="3"/>
  <c r="AG1001" i="3"/>
  <c r="AK1001" i="3"/>
  <c r="AO1001" i="3"/>
  <c r="AS1001" i="3"/>
  <c r="AW1001" i="3"/>
  <c r="BA1001" i="3"/>
  <c r="BE1001" i="3"/>
  <c r="BI1001" i="3"/>
  <c r="N1001" i="3"/>
  <c r="R1001" i="3"/>
  <c r="V1001" i="3"/>
  <c r="Z1001" i="3"/>
  <c r="AD1001" i="3"/>
  <c r="AH1001" i="3"/>
  <c r="AL1001" i="3"/>
  <c r="AP1001" i="3"/>
  <c r="AT1001" i="3"/>
  <c r="AX1001" i="3"/>
  <c r="BB1001" i="3"/>
  <c r="BF1001" i="3"/>
  <c r="L998" i="3"/>
  <c r="L996" i="3"/>
  <c r="L994" i="3"/>
  <c r="AT991" i="3"/>
  <c r="N991" i="3"/>
  <c r="L990" i="3"/>
  <c r="AT987" i="3"/>
  <c r="N987" i="3"/>
  <c r="BF985" i="3"/>
  <c r="BI1009" i="3"/>
  <c r="BA1009" i="3"/>
  <c r="AS1009" i="3"/>
  <c r="AK1009" i="3"/>
  <c r="W1009" i="3"/>
  <c r="BC1007" i="3"/>
  <c r="AM1007" i="3"/>
  <c r="W1007" i="3"/>
  <c r="BC1005" i="3"/>
  <c r="AM1005" i="3"/>
  <c r="W1005" i="3"/>
  <c r="BC1003" i="3"/>
  <c r="AM1003" i="3"/>
  <c r="W1003" i="3"/>
  <c r="BC1001" i="3"/>
  <c r="AM1001" i="3"/>
  <c r="W1001" i="3"/>
  <c r="R993" i="3"/>
  <c r="Z993" i="3"/>
  <c r="AH993" i="3"/>
  <c r="AP993" i="3"/>
  <c r="AX993" i="3"/>
  <c r="BF993" i="3"/>
  <c r="AL991" i="3"/>
  <c r="T991" i="3"/>
  <c r="R989" i="3"/>
  <c r="Z989" i="3"/>
  <c r="AH989" i="3"/>
  <c r="AP989" i="3"/>
  <c r="AX989" i="3"/>
  <c r="BF989" i="3"/>
  <c r="AL987" i="3"/>
  <c r="T987" i="3"/>
  <c r="AP985" i="3"/>
  <c r="O983" i="3"/>
  <c r="S983" i="3"/>
  <c r="W983" i="3"/>
  <c r="AA983" i="3"/>
  <c r="AE983" i="3"/>
  <c r="AI983" i="3"/>
  <c r="AM983" i="3"/>
  <c r="AQ983" i="3"/>
  <c r="AU983" i="3"/>
  <c r="AY983" i="3"/>
  <c r="BC983" i="3"/>
  <c r="BG983" i="3"/>
  <c r="P983" i="3"/>
  <c r="T983" i="3"/>
  <c r="X983" i="3"/>
  <c r="AB983" i="3"/>
  <c r="AF983" i="3"/>
  <c r="AJ983" i="3"/>
  <c r="AN983" i="3"/>
  <c r="AR983" i="3"/>
  <c r="AV983" i="3"/>
  <c r="AZ983" i="3"/>
  <c r="BD983" i="3"/>
  <c r="BH983" i="3"/>
  <c r="M983" i="3"/>
  <c r="Q983" i="3"/>
  <c r="U983" i="3"/>
  <c r="Y983" i="3"/>
  <c r="AC983" i="3"/>
  <c r="AG983" i="3"/>
  <c r="AK983" i="3"/>
  <c r="AO983" i="3"/>
  <c r="AS983" i="3"/>
  <c r="AW983" i="3"/>
  <c r="BA983" i="3"/>
  <c r="BE983" i="3"/>
  <c r="BI983" i="3"/>
  <c r="N983" i="3"/>
  <c r="AD983" i="3"/>
  <c r="AT983" i="3"/>
  <c r="R983" i="3"/>
  <c r="AH983" i="3"/>
  <c r="AX983" i="3"/>
  <c r="V983" i="3"/>
  <c r="AL983" i="3"/>
  <c r="BB983" i="3"/>
  <c r="AP981" i="3"/>
  <c r="P969" i="3"/>
  <c r="T969" i="3"/>
  <c r="X969" i="3"/>
  <c r="AB969" i="3"/>
  <c r="AF969" i="3"/>
  <c r="AJ969" i="3"/>
  <c r="AN969" i="3"/>
  <c r="AR969" i="3"/>
  <c r="AV969" i="3"/>
  <c r="AZ969" i="3"/>
  <c r="BD969" i="3"/>
  <c r="BH969" i="3"/>
  <c r="M969" i="3"/>
  <c r="Q969" i="3"/>
  <c r="U969" i="3"/>
  <c r="Y969" i="3"/>
  <c r="AC969" i="3"/>
  <c r="AG969" i="3"/>
  <c r="AK969" i="3"/>
  <c r="AO969" i="3"/>
  <c r="AS969" i="3"/>
  <c r="AW969" i="3"/>
  <c r="BA969" i="3"/>
  <c r="BE969" i="3"/>
  <c r="BI969" i="3"/>
  <c r="N969" i="3"/>
  <c r="R969" i="3"/>
  <c r="V969" i="3"/>
  <c r="Z969" i="3"/>
  <c r="AD969" i="3"/>
  <c r="AH969" i="3"/>
  <c r="AL969" i="3"/>
  <c r="AP969" i="3"/>
  <c r="AT969" i="3"/>
  <c r="AX969" i="3"/>
  <c r="BB969" i="3"/>
  <c r="BF969" i="3"/>
  <c r="AA969" i="3"/>
  <c r="AQ969" i="3"/>
  <c r="BG969" i="3"/>
  <c r="O969" i="3"/>
  <c r="AE969" i="3"/>
  <c r="AU969" i="3"/>
  <c r="S969" i="3"/>
  <c r="AI969" i="3"/>
  <c r="AY969" i="3"/>
  <c r="W969" i="3"/>
  <c r="AM969" i="3"/>
  <c r="BG967" i="3"/>
  <c r="K998" i="3"/>
  <c r="K996" i="3"/>
  <c r="K994" i="3"/>
  <c r="BH993" i="3"/>
  <c r="AZ993" i="3"/>
  <c r="AR993" i="3"/>
  <c r="AJ993" i="3"/>
  <c r="AB993" i="3"/>
  <c r="K992" i="3"/>
  <c r="BH991" i="3"/>
  <c r="AZ991" i="3"/>
  <c r="AR991" i="3"/>
  <c r="AJ991" i="3"/>
  <c r="AB991" i="3"/>
  <c r="K990" i="3"/>
  <c r="BH989" i="3"/>
  <c r="AZ989" i="3"/>
  <c r="AR989" i="3"/>
  <c r="AJ989" i="3"/>
  <c r="AB989" i="3"/>
  <c r="K988" i="3"/>
  <c r="BH987" i="3"/>
  <c r="AZ987" i="3"/>
  <c r="AR987" i="3"/>
  <c r="AJ987" i="3"/>
  <c r="AB987" i="3"/>
  <c r="M986" i="3"/>
  <c r="Q986" i="3"/>
  <c r="U986" i="3"/>
  <c r="Y986" i="3"/>
  <c r="AC986" i="3"/>
  <c r="AG986" i="3"/>
  <c r="AK986" i="3"/>
  <c r="AO986" i="3"/>
  <c r="AS986" i="3"/>
  <c r="AW986" i="3"/>
  <c r="BA986" i="3"/>
  <c r="BE986" i="3"/>
  <c r="BI986" i="3"/>
  <c r="O986" i="3"/>
  <c r="S986" i="3"/>
  <c r="W986" i="3"/>
  <c r="AA986" i="3"/>
  <c r="AE986" i="3"/>
  <c r="AI986" i="3"/>
  <c r="AM986" i="3"/>
  <c r="AQ986" i="3"/>
  <c r="AU986" i="3"/>
  <c r="AY986" i="3"/>
  <c r="BC986" i="3"/>
  <c r="BG986" i="3"/>
  <c r="AZ984" i="3"/>
  <c r="AJ984" i="3"/>
  <c r="T984" i="3"/>
  <c r="M984" i="3"/>
  <c r="Q984" i="3"/>
  <c r="U984" i="3"/>
  <c r="Y984" i="3"/>
  <c r="AC984" i="3"/>
  <c r="AG984" i="3"/>
  <c r="AK984" i="3"/>
  <c r="AO984" i="3"/>
  <c r="AS984" i="3"/>
  <c r="AW984" i="3"/>
  <c r="BA984" i="3"/>
  <c r="BE984" i="3"/>
  <c r="BI984" i="3"/>
  <c r="N984" i="3"/>
  <c r="R984" i="3"/>
  <c r="V984" i="3"/>
  <c r="Z984" i="3"/>
  <c r="AD984" i="3"/>
  <c r="AH984" i="3"/>
  <c r="AL984" i="3"/>
  <c r="AP984" i="3"/>
  <c r="AT984" i="3"/>
  <c r="AX984" i="3"/>
  <c r="BB984" i="3"/>
  <c r="BF984" i="3"/>
  <c r="O984" i="3"/>
  <c r="S984" i="3"/>
  <c r="W984" i="3"/>
  <c r="AA984" i="3"/>
  <c r="AE984" i="3"/>
  <c r="AI984" i="3"/>
  <c r="AM984" i="3"/>
  <c r="AQ984" i="3"/>
  <c r="AU984" i="3"/>
  <c r="AY984" i="3"/>
  <c r="BC984" i="3"/>
  <c r="BG984" i="3"/>
  <c r="AZ982" i="3"/>
  <c r="AJ982" i="3"/>
  <c r="T982" i="3"/>
  <c r="M982" i="3"/>
  <c r="Q982" i="3"/>
  <c r="U982" i="3"/>
  <c r="Y982" i="3"/>
  <c r="AC982" i="3"/>
  <c r="AG982" i="3"/>
  <c r="AK982" i="3"/>
  <c r="AO982" i="3"/>
  <c r="AS982" i="3"/>
  <c r="AW982" i="3"/>
  <c r="BA982" i="3"/>
  <c r="BE982" i="3"/>
  <c r="BI982" i="3"/>
  <c r="N982" i="3"/>
  <c r="R982" i="3"/>
  <c r="V982" i="3"/>
  <c r="Z982" i="3"/>
  <c r="AD982" i="3"/>
  <c r="AH982" i="3"/>
  <c r="AL982" i="3"/>
  <c r="AP982" i="3"/>
  <c r="AT982" i="3"/>
  <c r="AX982" i="3"/>
  <c r="BB982" i="3"/>
  <c r="BF982" i="3"/>
  <c r="O982" i="3"/>
  <c r="S982" i="3"/>
  <c r="W982" i="3"/>
  <c r="AA982" i="3"/>
  <c r="AE982" i="3"/>
  <c r="AI982" i="3"/>
  <c r="AM982" i="3"/>
  <c r="AQ982" i="3"/>
  <c r="AU982" i="3"/>
  <c r="AY982" i="3"/>
  <c r="BC982" i="3"/>
  <c r="BG982" i="3"/>
  <c r="O993" i="3"/>
  <c r="S993" i="3"/>
  <c r="W993" i="3"/>
  <c r="AA993" i="3"/>
  <c r="AE993" i="3"/>
  <c r="AI993" i="3"/>
  <c r="AM993" i="3"/>
  <c r="AQ993" i="3"/>
  <c r="AU993" i="3"/>
  <c r="AY993" i="3"/>
  <c r="BC993" i="3"/>
  <c r="BG993" i="3"/>
  <c r="M993" i="3"/>
  <c r="Q993" i="3"/>
  <c r="U993" i="3"/>
  <c r="Y993" i="3"/>
  <c r="AC993" i="3"/>
  <c r="AG993" i="3"/>
  <c r="AK993" i="3"/>
  <c r="AO993" i="3"/>
  <c r="AS993" i="3"/>
  <c r="AW993" i="3"/>
  <c r="BA993" i="3"/>
  <c r="BE993" i="3"/>
  <c r="BI993" i="3"/>
  <c r="O991" i="3"/>
  <c r="S991" i="3"/>
  <c r="W991" i="3"/>
  <c r="AA991" i="3"/>
  <c r="AE991" i="3"/>
  <c r="AI991" i="3"/>
  <c r="AM991" i="3"/>
  <c r="AQ991" i="3"/>
  <c r="AU991" i="3"/>
  <c r="AY991" i="3"/>
  <c r="BC991" i="3"/>
  <c r="BG991" i="3"/>
  <c r="M991" i="3"/>
  <c r="Q991" i="3"/>
  <c r="U991" i="3"/>
  <c r="Y991" i="3"/>
  <c r="AC991" i="3"/>
  <c r="AG991" i="3"/>
  <c r="AK991" i="3"/>
  <c r="AO991" i="3"/>
  <c r="AS991" i="3"/>
  <c r="AW991" i="3"/>
  <c r="BA991" i="3"/>
  <c r="BE991" i="3"/>
  <c r="BI991" i="3"/>
  <c r="O989" i="3"/>
  <c r="S989" i="3"/>
  <c r="W989" i="3"/>
  <c r="AA989" i="3"/>
  <c r="AE989" i="3"/>
  <c r="AI989" i="3"/>
  <c r="AM989" i="3"/>
  <c r="AQ989" i="3"/>
  <c r="AU989" i="3"/>
  <c r="AY989" i="3"/>
  <c r="BC989" i="3"/>
  <c r="BG989" i="3"/>
  <c r="M989" i="3"/>
  <c r="Q989" i="3"/>
  <c r="U989" i="3"/>
  <c r="Y989" i="3"/>
  <c r="AC989" i="3"/>
  <c r="AG989" i="3"/>
  <c r="AK989" i="3"/>
  <c r="AO989" i="3"/>
  <c r="AS989" i="3"/>
  <c r="AW989" i="3"/>
  <c r="BA989" i="3"/>
  <c r="BE989" i="3"/>
  <c r="BI989" i="3"/>
  <c r="O987" i="3"/>
  <c r="S987" i="3"/>
  <c r="W987" i="3"/>
  <c r="AA987" i="3"/>
  <c r="AE987" i="3"/>
  <c r="AI987" i="3"/>
  <c r="AM987" i="3"/>
  <c r="AQ987" i="3"/>
  <c r="AU987" i="3"/>
  <c r="AY987" i="3"/>
  <c r="BC987" i="3"/>
  <c r="BG987" i="3"/>
  <c r="M987" i="3"/>
  <c r="Q987" i="3"/>
  <c r="U987" i="3"/>
  <c r="Y987" i="3"/>
  <c r="AC987" i="3"/>
  <c r="AG987" i="3"/>
  <c r="AK987" i="3"/>
  <c r="AO987" i="3"/>
  <c r="AS987" i="3"/>
  <c r="AW987" i="3"/>
  <c r="BA987" i="3"/>
  <c r="BE987" i="3"/>
  <c r="BI987" i="3"/>
  <c r="AV984" i="3"/>
  <c r="AF984" i="3"/>
  <c r="AV982" i="3"/>
  <c r="AF982" i="3"/>
  <c r="BD993" i="3"/>
  <c r="AV993" i="3"/>
  <c r="AN993" i="3"/>
  <c r="AF993" i="3"/>
  <c r="X993" i="3"/>
  <c r="P993" i="3"/>
  <c r="BD991" i="3"/>
  <c r="AV991" i="3"/>
  <c r="AN991" i="3"/>
  <c r="AF991" i="3"/>
  <c r="X991" i="3"/>
  <c r="P991" i="3"/>
  <c r="BD989" i="3"/>
  <c r="AV989" i="3"/>
  <c r="AN989" i="3"/>
  <c r="AF989" i="3"/>
  <c r="X989" i="3"/>
  <c r="P989" i="3"/>
  <c r="N972" i="3"/>
  <c r="R972" i="3"/>
  <c r="V972" i="3"/>
  <c r="Z972" i="3"/>
  <c r="AD972" i="3"/>
  <c r="AH972" i="3"/>
  <c r="AL972" i="3"/>
  <c r="AP972" i="3"/>
  <c r="AT972" i="3"/>
  <c r="AX972" i="3"/>
  <c r="BB972" i="3"/>
  <c r="BF972" i="3"/>
  <c r="O972" i="3"/>
  <c r="S972" i="3"/>
  <c r="W972" i="3"/>
  <c r="AA972" i="3"/>
  <c r="AE972" i="3"/>
  <c r="AI972" i="3"/>
  <c r="AM972" i="3"/>
  <c r="AQ972" i="3"/>
  <c r="AU972" i="3"/>
  <c r="AY972" i="3"/>
  <c r="BC972" i="3"/>
  <c r="BG972" i="3"/>
  <c r="P972" i="3"/>
  <c r="T972" i="3"/>
  <c r="X972" i="3"/>
  <c r="AB972" i="3"/>
  <c r="AF972" i="3"/>
  <c r="AJ972" i="3"/>
  <c r="AN972" i="3"/>
  <c r="AR972" i="3"/>
  <c r="AV972" i="3"/>
  <c r="AZ972" i="3"/>
  <c r="BD972" i="3"/>
  <c r="BH972" i="3"/>
  <c r="Y972" i="3"/>
  <c r="AO972" i="3"/>
  <c r="BE972" i="3"/>
  <c r="M972" i="3"/>
  <c r="AC972" i="3"/>
  <c r="AS972" i="3"/>
  <c r="BI972" i="3"/>
  <c r="Q972" i="3"/>
  <c r="AG972" i="3"/>
  <c r="AW972" i="3"/>
  <c r="BC977" i="3"/>
  <c r="AU977" i="3"/>
  <c r="AM977" i="3"/>
  <c r="AE977" i="3"/>
  <c r="W977" i="3"/>
  <c r="BI976" i="3"/>
  <c r="BA976" i="3"/>
  <c r="AS976" i="3"/>
  <c r="AK976" i="3"/>
  <c r="P975" i="3"/>
  <c r="T975" i="3"/>
  <c r="X975" i="3"/>
  <c r="AB975" i="3"/>
  <c r="AF975" i="3"/>
  <c r="AJ975" i="3"/>
  <c r="AN975" i="3"/>
  <c r="AR975" i="3"/>
  <c r="AV975" i="3"/>
  <c r="AZ975" i="3"/>
  <c r="BD975" i="3"/>
  <c r="BH975" i="3"/>
  <c r="M975" i="3"/>
  <c r="Q975" i="3"/>
  <c r="U975" i="3"/>
  <c r="Y975" i="3"/>
  <c r="AC975" i="3"/>
  <c r="AG975" i="3"/>
  <c r="AK975" i="3"/>
  <c r="AO975" i="3"/>
  <c r="AS975" i="3"/>
  <c r="AW975" i="3"/>
  <c r="BA975" i="3"/>
  <c r="BE975" i="3"/>
  <c r="BI975" i="3"/>
  <c r="N975" i="3"/>
  <c r="R975" i="3"/>
  <c r="V975" i="3"/>
  <c r="Z975" i="3"/>
  <c r="AD975" i="3"/>
  <c r="AH975" i="3"/>
  <c r="AL975" i="3"/>
  <c r="AP975" i="3"/>
  <c r="AT975" i="3"/>
  <c r="AX975" i="3"/>
  <c r="BB975" i="3"/>
  <c r="BF975" i="3"/>
  <c r="BI974" i="3"/>
  <c r="AS974" i="3"/>
  <c r="AC974" i="3"/>
  <c r="BG973" i="3"/>
  <c r="AQ973" i="3"/>
  <c r="AU971" i="3"/>
  <c r="AE971" i="3"/>
  <c r="N970" i="3"/>
  <c r="R970" i="3"/>
  <c r="V970" i="3"/>
  <c r="Z970" i="3"/>
  <c r="AD970" i="3"/>
  <c r="AH970" i="3"/>
  <c r="AL970" i="3"/>
  <c r="AP970" i="3"/>
  <c r="AT970" i="3"/>
  <c r="AX970" i="3"/>
  <c r="BB970" i="3"/>
  <c r="BF970" i="3"/>
  <c r="O970" i="3"/>
  <c r="S970" i="3"/>
  <c r="W970" i="3"/>
  <c r="AA970" i="3"/>
  <c r="AE970" i="3"/>
  <c r="AI970" i="3"/>
  <c r="AM970" i="3"/>
  <c r="AQ970" i="3"/>
  <c r="AU970" i="3"/>
  <c r="AY970" i="3"/>
  <c r="BC970" i="3"/>
  <c r="BG970" i="3"/>
  <c r="P970" i="3"/>
  <c r="T970" i="3"/>
  <c r="X970" i="3"/>
  <c r="AB970" i="3"/>
  <c r="AF970" i="3"/>
  <c r="AJ970" i="3"/>
  <c r="AN970" i="3"/>
  <c r="AR970" i="3"/>
  <c r="AV970" i="3"/>
  <c r="AZ970" i="3"/>
  <c r="BD970" i="3"/>
  <c r="BH970" i="3"/>
  <c r="BE968" i="3"/>
  <c r="AO968" i="3"/>
  <c r="AW966" i="3"/>
  <c r="AY965" i="3"/>
  <c r="N976" i="3"/>
  <c r="R976" i="3"/>
  <c r="V976" i="3"/>
  <c r="Z976" i="3"/>
  <c r="AD976" i="3"/>
  <c r="O976" i="3"/>
  <c r="S976" i="3"/>
  <c r="W976" i="3"/>
  <c r="AA976" i="3"/>
  <c r="AE976" i="3"/>
  <c r="AI976" i="3"/>
  <c r="AM976" i="3"/>
  <c r="AQ976" i="3"/>
  <c r="AU976" i="3"/>
  <c r="AY976" i="3"/>
  <c r="BC976" i="3"/>
  <c r="BG976" i="3"/>
  <c r="P976" i="3"/>
  <c r="BK976" i="3" s="1"/>
  <c r="T976" i="3"/>
  <c r="X976" i="3"/>
  <c r="AB976" i="3"/>
  <c r="AF976" i="3"/>
  <c r="AJ976" i="3"/>
  <c r="AN976" i="3"/>
  <c r="AR976" i="3"/>
  <c r="AV976" i="3"/>
  <c r="AZ976" i="3"/>
  <c r="BD976" i="3"/>
  <c r="BH976" i="3"/>
  <c r="P973" i="3"/>
  <c r="T973" i="3"/>
  <c r="X973" i="3"/>
  <c r="AB973" i="3"/>
  <c r="AF973" i="3"/>
  <c r="AJ973" i="3"/>
  <c r="AN973" i="3"/>
  <c r="AR973" i="3"/>
  <c r="AV973" i="3"/>
  <c r="AZ973" i="3"/>
  <c r="BD973" i="3"/>
  <c r="BH973" i="3"/>
  <c r="M973" i="3"/>
  <c r="Q973" i="3"/>
  <c r="U973" i="3"/>
  <c r="Y973" i="3"/>
  <c r="AC973" i="3"/>
  <c r="AG973" i="3"/>
  <c r="AK973" i="3"/>
  <c r="AO973" i="3"/>
  <c r="AS973" i="3"/>
  <c r="AW973" i="3"/>
  <c r="BA973" i="3"/>
  <c r="BE973" i="3"/>
  <c r="BI973" i="3"/>
  <c r="N973" i="3"/>
  <c r="R973" i="3"/>
  <c r="V973" i="3"/>
  <c r="Z973" i="3"/>
  <c r="AD973" i="3"/>
  <c r="AH973" i="3"/>
  <c r="AL973" i="3"/>
  <c r="AP973" i="3"/>
  <c r="AT973" i="3"/>
  <c r="AX973" i="3"/>
  <c r="BB973" i="3"/>
  <c r="BF973" i="3"/>
  <c r="N968" i="3"/>
  <c r="R968" i="3"/>
  <c r="V968" i="3"/>
  <c r="Z968" i="3"/>
  <c r="AD968" i="3"/>
  <c r="AH968" i="3"/>
  <c r="AL968" i="3"/>
  <c r="AP968" i="3"/>
  <c r="AT968" i="3"/>
  <c r="AX968" i="3"/>
  <c r="BB968" i="3"/>
  <c r="BF968" i="3"/>
  <c r="O968" i="3"/>
  <c r="S968" i="3"/>
  <c r="W968" i="3"/>
  <c r="AA968" i="3"/>
  <c r="AE968" i="3"/>
  <c r="AI968" i="3"/>
  <c r="AM968" i="3"/>
  <c r="AQ968" i="3"/>
  <c r="AU968" i="3"/>
  <c r="AY968" i="3"/>
  <c r="BC968" i="3"/>
  <c r="BG968" i="3"/>
  <c r="P968" i="3"/>
  <c r="T968" i="3"/>
  <c r="X968" i="3"/>
  <c r="AB968" i="3"/>
  <c r="AF968" i="3"/>
  <c r="AJ968" i="3"/>
  <c r="AN968" i="3"/>
  <c r="AR968" i="3"/>
  <c r="AV968" i="3"/>
  <c r="AZ968" i="3"/>
  <c r="BD968" i="3"/>
  <c r="BH968" i="3"/>
  <c r="AA964" i="3"/>
  <c r="AQ964" i="3"/>
  <c r="BG964" i="3"/>
  <c r="AB964" i="3"/>
  <c r="AR964" i="3"/>
  <c r="BH964" i="3"/>
  <c r="AP964" i="3"/>
  <c r="U964" i="3"/>
  <c r="BA964" i="3"/>
  <c r="AD964" i="3"/>
  <c r="M963" i="3"/>
  <c r="Q963" i="3"/>
  <c r="U963" i="3"/>
  <c r="Y963" i="3"/>
  <c r="AC963" i="3"/>
  <c r="AG963" i="3"/>
  <c r="AK963" i="3"/>
  <c r="AO963" i="3"/>
  <c r="AS963" i="3"/>
  <c r="AW963" i="3"/>
  <c r="BA963" i="3"/>
  <c r="BE963" i="3"/>
  <c r="BI963" i="3"/>
  <c r="N963" i="3"/>
  <c r="R963" i="3"/>
  <c r="V963" i="3"/>
  <c r="Z963" i="3"/>
  <c r="AD963" i="3"/>
  <c r="AH963" i="3"/>
  <c r="AL963" i="3"/>
  <c r="AP963" i="3"/>
  <c r="AT963" i="3"/>
  <c r="AX963" i="3"/>
  <c r="BB963" i="3"/>
  <c r="BF963" i="3"/>
  <c r="T963" i="3"/>
  <c r="AB963" i="3"/>
  <c r="AJ963" i="3"/>
  <c r="AR963" i="3"/>
  <c r="AZ963" i="3"/>
  <c r="BH963" i="3"/>
  <c r="O963" i="3"/>
  <c r="W963" i="3"/>
  <c r="AE963" i="3"/>
  <c r="AM963" i="3"/>
  <c r="AU963" i="3"/>
  <c r="BC963" i="3"/>
  <c r="P963" i="3"/>
  <c r="X963" i="3"/>
  <c r="AF963" i="3"/>
  <c r="AN963" i="3"/>
  <c r="AV963" i="3"/>
  <c r="BD963" i="3"/>
  <c r="N958" i="3"/>
  <c r="R958" i="3"/>
  <c r="V958" i="3"/>
  <c r="Z958" i="3"/>
  <c r="AD958" i="3"/>
  <c r="AH958" i="3"/>
  <c r="AL958" i="3"/>
  <c r="AP958" i="3"/>
  <c r="AT958" i="3"/>
  <c r="AX958" i="3"/>
  <c r="BB958" i="3"/>
  <c r="BF958" i="3"/>
  <c r="O958" i="3"/>
  <c r="S958" i="3"/>
  <c r="W958" i="3"/>
  <c r="AA958" i="3"/>
  <c r="AE958" i="3"/>
  <c r="AI958" i="3"/>
  <c r="AM958" i="3"/>
  <c r="AQ958" i="3"/>
  <c r="AU958" i="3"/>
  <c r="AY958" i="3"/>
  <c r="BC958" i="3"/>
  <c r="BG958" i="3"/>
  <c r="P958" i="3"/>
  <c r="T958" i="3"/>
  <c r="X958" i="3"/>
  <c r="AB958" i="3"/>
  <c r="AF958" i="3"/>
  <c r="AJ958" i="3"/>
  <c r="AN958" i="3"/>
  <c r="AR958" i="3"/>
  <c r="AV958" i="3"/>
  <c r="AZ958" i="3"/>
  <c r="BD958" i="3"/>
  <c r="BH958" i="3"/>
  <c r="Y958" i="3"/>
  <c r="AO958" i="3"/>
  <c r="BE958" i="3"/>
  <c r="M958" i="3"/>
  <c r="AC958" i="3"/>
  <c r="AS958" i="3"/>
  <c r="BI958" i="3"/>
  <c r="Q958" i="3"/>
  <c r="AG958" i="3"/>
  <c r="AW958" i="3"/>
  <c r="L980" i="3"/>
  <c r="AC980" i="3" s="1"/>
  <c r="L978" i="3"/>
  <c r="AV978" i="3" s="1"/>
  <c r="BG977" i="3"/>
  <c r="AY977" i="3"/>
  <c r="AQ977" i="3"/>
  <c r="AI977" i="3"/>
  <c r="AA977" i="3"/>
  <c r="M977" i="3"/>
  <c r="Q977" i="3"/>
  <c r="U977" i="3"/>
  <c r="Y977" i="3"/>
  <c r="AC977" i="3"/>
  <c r="AG977" i="3"/>
  <c r="AK977" i="3"/>
  <c r="AO977" i="3"/>
  <c r="AS977" i="3"/>
  <c r="AW977" i="3"/>
  <c r="BA977" i="3"/>
  <c r="BE977" i="3"/>
  <c r="BI977" i="3"/>
  <c r="N977" i="3"/>
  <c r="R977" i="3"/>
  <c r="V977" i="3"/>
  <c r="Z977" i="3"/>
  <c r="AD977" i="3"/>
  <c r="AH977" i="3"/>
  <c r="AL977" i="3"/>
  <c r="AP977" i="3"/>
  <c r="AT977" i="3"/>
  <c r="AX977" i="3"/>
  <c r="BB977" i="3"/>
  <c r="BF977" i="3"/>
  <c r="BE976" i="3"/>
  <c r="AW976" i="3"/>
  <c r="AO976" i="3"/>
  <c r="AG976" i="3"/>
  <c r="Q976" i="3"/>
  <c r="N974" i="3"/>
  <c r="R974" i="3"/>
  <c r="V974" i="3"/>
  <c r="Z974" i="3"/>
  <c r="AD974" i="3"/>
  <c r="AH974" i="3"/>
  <c r="AL974" i="3"/>
  <c r="AP974" i="3"/>
  <c r="AT974" i="3"/>
  <c r="AX974" i="3"/>
  <c r="BB974" i="3"/>
  <c r="BF974" i="3"/>
  <c r="O974" i="3"/>
  <c r="S974" i="3"/>
  <c r="W974" i="3"/>
  <c r="AA974" i="3"/>
  <c r="AE974" i="3"/>
  <c r="AI974" i="3"/>
  <c r="AM974" i="3"/>
  <c r="AQ974" i="3"/>
  <c r="AU974" i="3"/>
  <c r="AY974" i="3"/>
  <c r="BC974" i="3"/>
  <c r="BG974" i="3"/>
  <c r="P974" i="3"/>
  <c r="T974" i="3"/>
  <c r="X974" i="3"/>
  <c r="AB974" i="3"/>
  <c r="AF974" i="3"/>
  <c r="AJ974" i="3"/>
  <c r="AN974" i="3"/>
  <c r="AR974" i="3"/>
  <c r="AV974" i="3"/>
  <c r="AZ974" i="3"/>
  <c r="BD974" i="3"/>
  <c r="BH974" i="3"/>
  <c r="AY973" i="3"/>
  <c r="AI973" i="3"/>
  <c r="S973" i="3"/>
  <c r="P971" i="3"/>
  <c r="T971" i="3"/>
  <c r="X971" i="3"/>
  <c r="AB971" i="3"/>
  <c r="AF971" i="3"/>
  <c r="AJ971" i="3"/>
  <c r="AN971" i="3"/>
  <c r="AR971" i="3"/>
  <c r="AV971" i="3"/>
  <c r="AZ971" i="3"/>
  <c r="BD971" i="3"/>
  <c r="BH971" i="3"/>
  <c r="M971" i="3"/>
  <c r="Q971" i="3"/>
  <c r="U971" i="3"/>
  <c r="Y971" i="3"/>
  <c r="AC971" i="3"/>
  <c r="AG971" i="3"/>
  <c r="AK971" i="3"/>
  <c r="AO971" i="3"/>
  <c r="AS971" i="3"/>
  <c r="AW971" i="3"/>
  <c r="BA971" i="3"/>
  <c r="BE971" i="3"/>
  <c r="BI971" i="3"/>
  <c r="N971" i="3"/>
  <c r="R971" i="3"/>
  <c r="V971" i="3"/>
  <c r="Z971" i="3"/>
  <c r="AD971" i="3"/>
  <c r="AH971" i="3"/>
  <c r="AL971" i="3"/>
  <c r="AP971" i="3"/>
  <c r="AT971" i="3"/>
  <c r="AX971" i="3"/>
  <c r="BB971" i="3"/>
  <c r="BF971" i="3"/>
  <c r="AW968" i="3"/>
  <c r="AG968" i="3"/>
  <c r="Q968" i="3"/>
  <c r="O966" i="3"/>
  <c r="S966" i="3"/>
  <c r="W966" i="3"/>
  <c r="AA966" i="3"/>
  <c r="AE966" i="3"/>
  <c r="AI966" i="3"/>
  <c r="AM966" i="3"/>
  <c r="AQ966" i="3"/>
  <c r="AU966" i="3"/>
  <c r="AY966" i="3"/>
  <c r="BC966" i="3"/>
  <c r="BG966" i="3"/>
  <c r="P966" i="3"/>
  <c r="T966" i="3"/>
  <c r="X966" i="3"/>
  <c r="AB966" i="3"/>
  <c r="AF966" i="3"/>
  <c r="AJ966" i="3"/>
  <c r="AN966" i="3"/>
  <c r="AR966" i="3"/>
  <c r="AV966" i="3"/>
  <c r="AZ966" i="3"/>
  <c r="BD966" i="3"/>
  <c r="BH966" i="3"/>
  <c r="R966" i="3"/>
  <c r="Z966" i="3"/>
  <c r="AH966" i="3"/>
  <c r="AP966" i="3"/>
  <c r="AX966" i="3"/>
  <c r="BF966" i="3"/>
  <c r="M966" i="3"/>
  <c r="U966" i="3"/>
  <c r="AC966" i="3"/>
  <c r="AK966" i="3"/>
  <c r="AS966" i="3"/>
  <c r="BA966" i="3"/>
  <c r="BI966" i="3"/>
  <c r="N966" i="3"/>
  <c r="V966" i="3"/>
  <c r="AD966" i="3"/>
  <c r="AL966" i="3"/>
  <c r="AT966" i="3"/>
  <c r="BB966" i="3"/>
  <c r="M965" i="3"/>
  <c r="Q965" i="3"/>
  <c r="U965" i="3"/>
  <c r="Y965" i="3"/>
  <c r="AC965" i="3"/>
  <c r="AG965" i="3"/>
  <c r="AK965" i="3"/>
  <c r="AO965" i="3"/>
  <c r="AS965" i="3"/>
  <c r="AW965" i="3"/>
  <c r="BA965" i="3"/>
  <c r="BE965" i="3"/>
  <c r="BI965" i="3"/>
  <c r="N965" i="3"/>
  <c r="R965" i="3"/>
  <c r="V965" i="3"/>
  <c r="Z965" i="3"/>
  <c r="AD965" i="3"/>
  <c r="AH965" i="3"/>
  <c r="AL965" i="3"/>
  <c r="AP965" i="3"/>
  <c r="AT965" i="3"/>
  <c r="AX965" i="3"/>
  <c r="BB965" i="3"/>
  <c r="BF965" i="3"/>
  <c r="T965" i="3"/>
  <c r="AB965" i="3"/>
  <c r="AJ965" i="3"/>
  <c r="AR965" i="3"/>
  <c r="AZ965" i="3"/>
  <c r="BH965" i="3"/>
  <c r="O965" i="3"/>
  <c r="W965" i="3"/>
  <c r="AE965" i="3"/>
  <c r="AM965" i="3"/>
  <c r="AU965" i="3"/>
  <c r="BC965" i="3"/>
  <c r="P965" i="3"/>
  <c r="X965" i="3"/>
  <c r="AF965" i="3"/>
  <c r="AN965" i="3"/>
  <c r="AV965" i="3"/>
  <c r="BD965" i="3"/>
  <c r="BG963" i="3"/>
  <c r="AA963" i="3"/>
  <c r="AK958" i="3"/>
  <c r="BE962" i="3"/>
  <c r="AO962" i="3"/>
  <c r="Y962" i="3"/>
  <c r="P961" i="3"/>
  <c r="T961" i="3"/>
  <c r="X961" i="3"/>
  <c r="AB961" i="3"/>
  <c r="AF961" i="3"/>
  <c r="AJ961" i="3"/>
  <c r="AN961" i="3"/>
  <c r="AR961" i="3"/>
  <c r="AV961" i="3"/>
  <c r="AZ961" i="3"/>
  <c r="BD961" i="3"/>
  <c r="BH961" i="3"/>
  <c r="M961" i="3"/>
  <c r="Q961" i="3"/>
  <c r="U961" i="3"/>
  <c r="Y961" i="3"/>
  <c r="AC961" i="3"/>
  <c r="AG961" i="3"/>
  <c r="AK961" i="3"/>
  <c r="AO961" i="3"/>
  <c r="AS961" i="3"/>
  <c r="AW961" i="3"/>
  <c r="BA961" i="3"/>
  <c r="BE961" i="3"/>
  <c r="BI961" i="3"/>
  <c r="N961" i="3"/>
  <c r="R961" i="3"/>
  <c r="V961" i="3"/>
  <c r="Z961" i="3"/>
  <c r="AD961" i="3"/>
  <c r="AH961" i="3"/>
  <c r="AL961" i="3"/>
  <c r="AP961" i="3"/>
  <c r="AT961" i="3"/>
  <c r="AX961" i="3"/>
  <c r="BB961" i="3"/>
  <c r="BF961" i="3"/>
  <c r="BI960" i="3"/>
  <c r="AS960" i="3"/>
  <c r="AC960" i="3"/>
  <c r="M960" i="3"/>
  <c r="P957" i="3"/>
  <c r="U957" i="3"/>
  <c r="AA957" i="3"/>
  <c r="AF957" i="3"/>
  <c r="AK957" i="3"/>
  <c r="AQ957" i="3"/>
  <c r="AV957" i="3"/>
  <c r="BA957" i="3"/>
  <c r="BG957" i="3"/>
  <c r="N962" i="3"/>
  <c r="R962" i="3"/>
  <c r="V962" i="3"/>
  <c r="Z962" i="3"/>
  <c r="AD962" i="3"/>
  <c r="AH962" i="3"/>
  <c r="AL962" i="3"/>
  <c r="AP962" i="3"/>
  <c r="AT962" i="3"/>
  <c r="AX962" i="3"/>
  <c r="BB962" i="3"/>
  <c r="BF962" i="3"/>
  <c r="O962" i="3"/>
  <c r="S962" i="3"/>
  <c r="W962" i="3"/>
  <c r="AA962" i="3"/>
  <c r="AE962" i="3"/>
  <c r="AI962" i="3"/>
  <c r="AM962" i="3"/>
  <c r="AQ962" i="3"/>
  <c r="AU962" i="3"/>
  <c r="AY962" i="3"/>
  <c r="BC962" i="3"/>
  <c r="BG962" i="3"/>
  <c r="P962" i="3"/>
  <c r="T962" i="3"/>
  <c r="X962" i="3"/>
  <c r="AB962" i="3"/>
  <c r="AF962" i="3"/>
  <c r="AJ962" i="3"/>
  <c r="AN962" i="3"/>
  <c r="AR962" i="3"/>
  <c r="AV962" i="3"/>
  <c r="AZ962" i="3"/>
  <c r="BD962" i="3"/>
  <c r="BH962" i="3"/>
  <c r="AY961" i="3"/>
  <c r="AI961" i="3"/>
  <c r="S961" i="3"/>
  <c r="BE960" i="3"/>
  <c r="AO960" i="3"/>
  <c r="P959" i="3"/>
  <c r="T959" i="3"/>
  <c r="X959" i="3"/>
  <c r="AB959" i="3"/>
  <c r="AF959" i="3"/>
  <c r="AJ959" i="3"/>
  <c r="AN959" i="3"/>
  <c r="AR959" i="3"/>
  <c r="AV959" i="3"/>
  <c r="AZ959" i="3"/>
  <c r="BD959" i="3"/>
  <c r="BH959" i="3"/>
  <c r="M959" i="3"/>
  <c r="Q959" i="3"/>
  <c r="U959" i="3"/>
  <c r="Y959" i="3"/>
  <c r="AC959" i="3"/>
  <c r="AG959" i="3"/>
  <c r="AK959" i="3"/>
  <c r="AO959" i="3"/>
  <c r="AS959" i="3"/>
  <c r="AW959" i="3"/>
  <c r="BA959" i="3"/>
  <c r="BE959" i="3"/>
  <c r="BI959" i="3"/>
  <c r="N959" i="3"/>
  <c r="R959" i="3"/>
  <c r="V959" i="3"/>
  <c r="Z959" i="3"/>
  <c r="AD959" i="3"/>
  <c r="AH959" i="3"/>
  <c r="AL959" i="3"/>
  <c r="AP959" i="3"/>
  <c r="AT959" i="3"/>
  <c r="AX959" i="3"/>
  <c r="BB959" i="3"/>
  <c r="BF959" i="3"/>
  <c r="BE957" i="3"/>
  <c r="AJ957" i="3"/>
  <c r="O957" i="3"/>
  <c r="Z956" i="3"/>
  <c r="AP956" i="3"/>
  <c r="BF956" i="3"/>
  <c r="AB956" i="3"/>
  <c r="AR956" i="3"/>
  <c r="BH956" i="3"/>
  <c r="AM956" i="3"/>
  <c r="Y956" i="3"/>
  <c r="BE956" i="3"/>
  <c r="AQ956" i="3"/>
  <c r="AA945" i="3"/>
  <c r="AQ945" i="3"/>
  <c r="BG945" i="3"/>
  <c r="AY945" i="3"/>
  <c r="S945" i="3"/>
  <c r="AW962" i="3"/>
  <c r="AG962" i="3"/>
  <c r="N960" i="3"/>
  <c r="R960" i="3"/>
  <c r="V960" i="3"/>
  <c r="Z960" i="3"/>
  <c r="AD960" i="3"/>
  <c r="AH960" i="3"/>
  <c r="AL960" i="3"/>
  <c r="AP960" i="3"/>
  <c r="AT960" i="3"/>
  <c r="AX960" i="3"/>
  <c r="BB960" i="3"/>
  <c r="BF960" i="3"/>
  <c r="O960" i="3"/>
  <c r="S960" i="3"/>
  <c r="W960" i="3"/>
  <c r="AA960" i="3"/>
  <c r="AE960" i="3"/>
  <c r="AI960" i="3"/>
  <c r="AM960" i="3"/>
  <c r="AQ960" i="3"/>
  <c r="AU960" i="3"/>
  <c r="AY960" i="3"/>
  <c r="BC960" i="3"/>
  <c r="BG960" i="3"/>
  <c r="P960" i="3"/>
  <c r="T960" i="3"/>
  <c r="X960" i="3"/>
  <c r="AB960" i="3"/>
  <c r="AF960" i="3"/>
  <c r="AJ960" i="3"/>
  <c r="AN960" i="3"/>
  <c r="AR960" i="3"/>
  <c r="AV960" i="3"/>
  <c r="AZ960" i="3"/>
  <c r="BD960" i="3"/>
  <c r="BH960" i="3"/>
  <c r="AY959" i="3"/>
  <c r="AI959" i="3"/>
  <c r="S959" i="3"/>
  <c r="AZ957" i="3"/>
  <c r="AE957" i="3"/>
  <c r="Q957" i="3"/>
  <c r="AI945" i="3"/>
  <c r="BI957" i="3"/>
  <c r="BD957" i="3"/>
  <c r="AY957" i="3"/>
  <c r="AS957" i="3"/>
  <c r="AN957" i="3"/>
  <c r="AI957" i="3"/>
  <c r="AC957" i="3"/>
  <c r="X957" i="3"/>
  <c r="S957" i="3"/>
  <c r="M957" i="3"/>
  <c r="BG955" i="3"/>
  <c r="AQ955" i="3"/>
  <c r="AA955" i="3"/>
  <c r="P955" i="3"/>
  <c r="T955" i="3"/>
  <c r="X955" i="3"/>
  <c r="AB955" i="3"/>
  <c r="AF955" i="3"/>
  <c r="AJ955" i="3"/>
  <c r="AN955" i="3"/>
  <c r="AR955" i="3"/>
  <c r="AV955" i="3"/>
  <c r="AZ955" i="3"/>
  <c r="BD955" i="3"/>
  <c r="BH955" i="3"/>
  <c r="M955" i="3"/>
  <c r="Q955" i="3"/>
  <c r="U955" i="3"/>
  <c r="Y955" i="3"/>
  <c r="AC955" i="3"/>
  <c r="AG955" i="3"/>
  <c r="AK955" i="3"/>
  <c r="AO955" i="3"/>
  <c r="AS955" i="3"/>
  <c r="AW955" i="3"/>
  <c r="BA955" i="3"/>
  <c r="BE955" i="3"/>
  <c r="BI955" i="3"/>
  <c r="N955" i="3"/>
  <c r="R955" i="3"/>
  <c r="V955" i="3"/>
  <c r="Z955" i="3"/>
  <c r="AD955" i="3"/>
  <c r="AH955" i="3"/>
  <c r="AL955" i="3"/>
  <c r="AP955" i="3"/>
  <c r="AT955" i="3"/>
  <c r="AX955" i="3"/>
  <c r="BB955" i="3"/>
  <c r="BF955" i="3"/>
  <c r="BI954" i="3"/>
  <c r="AS954" i="3"/>
  <c r="AC954" i="3"/>
  <c r="M954" i="3"/>
  <c r="BG953" i="3"/>
  <c r="AQ953" i="3"/>
  <c r="AA953" i="3"/>
  <c r="P953" i="3"/>
  <c r="T953" i="3"/>
  <c r="X953" i="3"/>
  <c r="AB953" i="3"/>
  <c r="AF953" i="3"/>
  <c r="AJ953" i="3"/>
  <c r="AN953" i="3"/>
  <c r="AR953" i="3"/>
  <c r="AV953" i="3"/>
  <c r="AZ953" i="3"/>
  <c r="BD953" i="3"/>
  <c r="BH953" i="3"/>
  <c r="M953" i="3"/>
  <c r="Q953" i="3"/>
  <c r="U953" i="3"/>
  <c r="Y953" i="3"/>
  <c r="AC953" i="3"/>
  <c r="AG953" i="3"/>
  <c r="AK953" i="3"/>
  <c r="AO953" i="3"/>
  <c r="AS953" i="3"/>
  <c r="AW953" i="3"/>
  <c r="BA953" i="3"/>
  <c r="BE953" i="3"/>
  <c r="BI953" i="3"/>
  <c r="N953" i="3"/>
  <c r="R953" i="3"/>
  <c r="V953" i="3"/>
  <c r="Z953" i="3"/>
  <c r="AD953" i="3"/>
  <c r="AH953" i="3"/>
  <c r="AL953" i="3"/>
  <c r="AP953" i="3"/>
  <c r="AT953" i="3"/>
  <c r="AX953" i="3"/>
  <c r="BB953" i="3"/>
  <c r="BF953" i="3"/>
  <c r="AS952" i="3"/>
  <c r="BG951" i="3"/>
  <c r="AQ951" i="3"/>
  <c r="AA951" i="3"/>
  <c r="P951" i="3"/>
  <c r="T951" i="3"/>
  <c r="X951" i="3"/>
  <c r="AB951" i="3"/>
  <c r="AF951" i="3"/>
  <c r="AJ951" i="3"/>
  <c r="AN951" i="3"/>
  <c r="AR951" i="3"/>
  <c r="AV951" i="3"/>
  <c r="AZ951" i="3"/>
  <c r="BD951" i="3"/>
  <c r="BH951" i="3"/>
  <c r="M951" i="3"/>
  <c r="Q951" i="3"/>
  <c r="U951" i="3"/>
  <c r="Y951" i="3"/>
  <c r="AC951" i="3"/>
  <c r="AG951" i="3"/>
  <c r="AK951" i="3"/>
  <c r="AO951" i="3"/>
  <c r="AS951" i="3"/>
  <c r="AW951" i="3"/>
  <c r="BA951" i="3"/>
  <c r="BE951" i="3"/>
  <c r="BI951" i="3"/>
  <c r="N951" i="3"/>
  <c r="R951" i="3"/>
  <c r="V951" i="3"/>
  <c r="Z951" i="3"/>
  <c r="AD951" i="3"/>
  <c r="AH951" i="3"/>
  <c r="AL951" i="3"/>
  <c r="AP951" i="3"/>
  <c r="AT951" i="3"/>
  <c r="AX951" i="3"/>
  <c r="BB951" i="3"/>
  <c r="BF951" i="3"/>
  <c r="BI950" i="3"/>
  <c r="AS950" i="3"/>
  <c r="AC950" i="3"/>
  <c r="M950" i="3"/>
  <c r="BG949" i="3"/>
  <c r="AQ949" i="3"/>
  <c r="P949" i="3"/>
  <c r="T949" i="3"/>
  <c r="X949" i="3"/>
  <c r="AB949" i="3"/>
  <c r="AF949" i="3"/>
  <c r="AJ949" i="3"/>
  <c r="AN949" i="3"/>
  <c r="AR949" i="3"/>
  <c r="AV949" i="3"/>
  <c r="AZ949" i="3"/>
  <c r="BD949" i="3"/>
  <c r="BH949" i="3"/>
  <c r="M949" i="3"/>
  <c r="Q949" i="3"/>
  <c r="U949" i="3"/>
  <c r="Y949" i="3"/>
  <c r="AC949" i="3"/>
  <c r="AG949" i="3"/>
  <c r="AK949" i="3"/>
  <c r="AO949" i="3"/>
  <c r="AS949" i="3"/>
  <c r="AW949" i="3"/>
  <c r="BA949" i="3"/>
  <c r="BE949" i="3"/>
  <c r="BI949" i="3"/>
  <c r="N949" i="3"/>
  <c r="R949" i="3"/>
  <c r="V949" i="3"/>
  <c r="Z949" i="3"/>
  <c r="AD949" i="3"/>
  <c r="AH949" i="3"/>
  <c r="AL949" i="3"/>
  <c r="AP949" i="3"/>
  <c r="AT949" i="3"/>
  <c r="AX949" i="3"/>
  <c r="BB949" i="3"/>
  <c r="BF949" i="3"/>
  <c r="BI948" i="3"/>
  <c r="AS948" i="3"/>
  <c r="AC948" i="3"/>
  <c r="S947" i="3"/>
  <c r="Z947" i="3"/>
  <c r="AE947" i="3"/>
  <c r="AK947" i="3"/>
  <c r="AO947" i="3"/>
  <c r="AS947" i="3"/>
  <c r="AW947" i="3"/>
  <c r="BA947" i="3"/>
  <c r="BE947" i="3"/>
  <c r="BI947" i="3"/>
  <c r="BH957" i="3"/>
  <c r="BC957" i="3"/>
  <c r="AW957" i="3"/>
  <c r="AR957" i="3"/>
  <c r="AM957" i="3"/>
  <c r="AG957" i="3"/>
  <c r="AB957" i="3"/>
  <c r="W957" i="3"/>
  <c r="BC955" i="3"/>
  <c r="AM955" i="3"/>
  <c r="BE954" i="3"/>
  <c r="AO954" i="3"/>
  <c r="BC953" i="3"/>
  <c r="AM953" i="3"/>
  <c r="BE952" i="3"/>
  <c r="BC951" i="3"/>
  <c r="AM951" i="3"/>
  <c r="BE950" i="3"/>
  <c r="AO950" i="3"/>
  <c r="N946" i="3"/>
  <c r="R946" i="3"/>
  <c r="V946" i="3"/>
  <c r="Z946" i="3"/>
  <c r="AD946" i="3"/>
  <c r="AH946" i="3"/>
  <c r="AL946" i="3"/>
  <c r="AP946" i="3"/>
  <c r="AT946" i="3"/>
  <c r="AX946" i="3"/>
  <c r="BB946" i="3"/>
  <c r="BF946" i="3"/>
  <c r="O946" i="3"/>
  <c r="S946" i="3"/>
  <c r="W946" i="3"/>
  <c r="AA946" i="3"/>
  <c r="AE946" i="3"/>
  <c r="AI946" i="3"/>
  <c r="AM946" i="3"/>
  <c r="AQ946" i="3"/>
  <c r="AU946" i="3"/>
  <c r="AY946" i="3"/>
  <c r="BC946" i="3"/>
  <c r="BG946" i="3"/>
  <c r="P946" i="3"/>
  <c r="T946" i="3"/>
  <c r="X946" i="3"/>
  <c r="AB946" i="3"/>
  <c r="AF946" i="3"/>
  <c r="AJ946" i="3"/>
  <c r="AN946" i="3"/>
  <c r="AR946" i="3"/>
  <c r="AV946" i="3"/>
  <c r="AZ946" i="3"/>
  <c r="BD946" i="3"/>
  <c r="BH946" i="3"/>
  <c r="Y946" i="3"/>
  <c r="AO946" i="3"/>
  <c r="BE946" i="3"/>
  <c r="M946" i="3"/>
  <c r="AC946" i="3"/>
  <c r="AS946" i="3"/>
  <c r="BI946" i="3"/>
  <c r="Q946" i="3"/>
  <c r="AG946" i="3"/>
  <c r="AW946" i="3"/>
  <c r="O945" i="3"/>
  <c r="N957" i="3"/>
  <c r="R957" i="3"/>
  <c r="V957" i="3"/>
  <c r="Z957" i="3"/>
  <c r="AD957" i="3"/>
  <c r="AH957" i="3"/>
  <c r="AL957" i="3"/>
  <c r="AP957" i="3"/>
  <c r="AT957" i="3"/>
  <c r="AX957" i="3"/>
  <c r="BB957" i="3"/>
  <c r="BF957" i="3"/>
  <c r="N954" i="3"/>
  <c r="R954" i="3"/>
  <c r="V954" i="3"/>
  <c r="Z954" i="3"/>
  <c r="AD954" i="3"/>
  <c r="AH954" i="3"/>
  <c r="AL954" i="3"/>
  <c r="AP954" i="3"/>
  <c r="AT954" i="3"/>
  <c r="AX954" i="3"/>
  <c r="BB954" i="3"/>
  <c r="BF954" i="3"/>
  <c r="O954" i="3"/>
  <c r="S954" i="3"/>
  <c r="W954" i="3"/>
  <c r="AA954" i="3"/>
  <c r="AE954" i="3"/>
  <c r="AI954" i="3"/>
  <c r="AM954" i="3"/>
  <c r="AQ954" i="3"/>
  <c r="AU954" i="3"/>
  <c r="AY954" i="3"/>
  <c r="BC954" i="3"/>
  <c r="BG954" i="3"/>
  <c r="P954" i="3"/>
  <c r="T954" i="3"/>
  <c r="X954" i="3"/>
  <c r="AB954" i="3"/>
  <c r="AF954" i="3"/>
  <c r="AJ954" i="3"/>
  <c r="AN954" i="3"/>
  <c r="AR954" i="3"/>
  <c r="AV954" i="3"/>
  <c r="AZ954" i="3"/>
  <c r="BD954" i="3"/>
  <c r="BH954" i="3"/>
  <c r="V952" i="3"/>
  <c r="Z952" i="3"/>
  <c r="AL952" i="3"/>
  <c r="AP952" i="3"/>
  <c r="BB952" i="3"/>
  <c r="BF952" i="3"/>
  <c r="W952" i="3"/>
  <c r="AA952" i="3"/>
  <c r="AM952" i="3"/>
  <c r="AQ952" i="3"/>
  <c r="BC952" i="3"/>
  <c r="BG952" i="3"/>
  <c r="X952" i="3"/>
  <c r="AB952" i="3"/>
  <c r="AN952" i="3"/>
  <c r="AR952" i="3"/>
  <c r="BD952" i="3"/>
  <c r="BH952" i="3"/>
  <c r="N950" i="3"/>
  <c r="R950" i="3"/>
  <c r="V950" i="3"/>
  <c r="Z950" i="3"/>
  <c r="AD950" i="3"/>
  <c r="AH950" i="3"/>
  <c r="AL950" i="3"/>
  <c r="AP950" i="3"/>
  <c r="AT950" i="3"/>
  <c r="AX950" i="3"/>
  <c r="BB950" i="3"/>
  <c r="BF950" i="3"/>
  <c r="O950" i="3"/>
  <c r="S950" i="3"/>
  <c r="W950" i="3"/>
  <c r="AA950" i="3"/>
  <c r="AE950" i="3"/>
  <c r="AI950" i="3"/>
  <c r="AM950" i="3"/>
  <c r="AQ950" i="3"/>
  <c r="AU950" i="3"/>
  <c r="AY950" i="3"/>
  <c r="BC950" i="3"/>
  <c r="BG950" i="3"/>
  <c r="P950" i="3"/>
  <c r="T950" i="3"/>
  <c r="X950" i="3"/>
  <c r="AB950" i="3"/>
  <c r="AF950" i="3"/>
  <c r="AJ950" i="3"/>
  <c r="AN950" i="3"/>
  <c r="AR950" i="3"/>
  <c r="AV950" i="3"/>
  <c r="AZ950" i="3"/>
  <c r="BD950" i="3"/>
  <c r="BH950" i="3"/>
  <c r="N948" i="3"/>
  <c r="R948" i="3"/>
  <c r="V948" i="3"/>
  <c r="Z948" i="3"/>
  <c r="AD948" i="3"/>
  <c r="AH948" i="3"/>
  <c r="AL948" i="3"/>
  <c r="AP948" i="3"/>
  <c r="AT948" i="3"/>
  <c r="AX948" i="3"/>
  <c r="BB948" i="3"/>
  <c r="BF948" i="3"/>
  <c r="O948" i="3"/>
  <c r="S948" i="3"/>
  <c r="W948" i="3"/>
  <c r="AA948" i="3"/>
  <c r="AE948" i="3"/>
  <c r="AI948" i="3"/>
  <c r="AM948" i="3"/>
  <c r="AQ948" i="3"/>
  <c r="AU948" i="3"/>
  <c r="AY948" i="3"/>
  <c r="BC948" i="3"/>
  <c r="BG948" i="3"/>
  <c r="P948" i="3"/>
  <c r="T948" i="3"/>
  <c r="X948" i="3"/>
  <c r="AB948" i="3"/>
  <c r="AF948" i="3"/>
  <c r="AJ948" i="3"/>
  <c r="AN948" i="3"/>
  <c r="AR948" i="3"/>
  <c r="AV948" i="3"/>
  <c r="AZ948" i="3"/>
  <c r="BD948" i="3"/>
  <c r="BH948" i="3"/>
  <c r="AK946" i="3"/>
  <c r="BF947" i="3"/>
  <c r="BB947" i="3"/>
  <c r="AX947" i="3"/>
  <c r="AT947" i="3"/>
  <c r="AP947" i="3"/>
  <c r="AL947" i="3"/>
  <c r="AG947" i="3"/>
  <c r="AA947" i="3"/>
  <c r="V947" i="3"/>
  <c r="AU945" i="3"/>
  <c r="AE945" i="3"/>
  <c r="BG943" i="3"/>
  <c r="AK943" i="3"/>
  <c r="P947" i="3"/>
  <c r="T947" i="3"/>
  <c r="X947" i="3"/>
  <c r="AB947" i="3"/>
  <c r="AF947" i="3"/>
  <c r="AJ947" i="3"/>
  <c r="M947" i="3"/>
  <c r="Q947" i="3"/>
  <c r="U947" i="3"/>
  <c r="P945" i="3"/>
  <c r="T945" i="3"/>
  <c r="X945" i="3"/>
  <c r="AB945" i="3"/>
  <c r="AF945" i="3"/>
  <c r="AJ945" i="3"/>
  <c r="AN945" i="3"/>
  <c r="AR945" i="3"/>
  <c r="AV945" i="3"/>
  <c r="AZ945" i="3"/>
  <c r="BD945" i="3"/>
  <c r="BH945" i="3"/>
  <c r="M945" i="3"/>
  <c r="Q945" i="3"/>
  <c r="U945" i="3"/>
  <c r="Y945" i="3"/>
  <c r="AC945" i="3"/>
  <c r="AG945" i="3"/>
  <c r="AK945" i="3"/>
  <c r="AO945" i="3"/>
  <c r="AS945" i="3"/>
  <c r="AW945" i="3"/>
  <c r="BA945" i="3"/>
  <c r="BE945" i="3"/>
  <c r="BI945" i="3"/>
  <c r="N945" i="3"/>
  <c r="R945" i="3"/>
  <c r="V945" i="3"/>
  <c r="Z945" i="3"/>
  <c r="AD945" i="3"/>
  <c r="AH945" i="3"/>
  <c r="AL945" i="3"/>
  <c r="AP945" i="3"/>
  <c r="AT945" i="3"/>
  <c r="AX945" i="3"/>
  <c r="BB945" i="3"/>
  <c r="BF945" i="3"/>
  <c r="BH947" i="3"/>
  <c r="BD947" i="3"/>
  <c r="AZ947" i="3"/>
  <c r="AV947" i="3"/>
  <c r="AR947" i="3"/>
  <c r="AN947" i="3"/>
  <c r="AI947" i="3"/>
  <c r="AD947" i="3"/>
  <c r="Y947" i="3"/>
  <c r="R947" i="3"/>
  <c r="BC945" i="3"/>
  <c r="AM945" i="3"/>
  <c r="W945" i="3"/>
  <c r="N943" i="3"/>
  <c r="R943" i="3"/>
  <c r="V943" i="3"/>
  <c r="Z943" i="3"/>
  <c r="AD943" i="3"/>
  <c r="AH943" i="3"/>
  <c r="AL943" i="3"/>
  <c r="AP943" i="3"/>
  <c r="AT943" i="3"/>
  <c r="AX943" i="3"/>
  <c r="BB943" i="3"/>
  <c r="BF943" i="3"/>
  <c r="Q943" i="3"/>
  <c r="W943" i="3"/>
  <c r="AB943" i="3"/>
  <c r="AG943" i="3"/>
  <c r="AM943" i="3"/>
  <c r="AR943" i="3"/>
  <c r="AW943" i="3"/>
  <c r="BC943" i="3"/>
  <c r="BH943" i="3"/>
  <c r="M943" i="3"/>
  <c r="S943" i="3"/>
  <c r="X943" i="3"/>
  <c r="AC943" i="3"/>
  <c r="AI943" i="3"/>
  <c r="AN943" i="3"/>
  <c r="AS943" i="3"/>
  <c r="AY943" i="3"/>
  <c r="BD943" i="3"/>
  <c r="BI943" i="3"/>
  <c r="O943" i="3"/>
  <c r="T943" i="3"/>
  <c r="Y943" i="3"/>
  <c r="AE943" i="3"/>
  <c r="AJ943" i="3"/>
  <c r="AO943" i="3"/>
  <c r="AU943" i="3"/>
  <c r="AZ943" i="3"/>
  <c r="BE943" i="3"/>
  <c r="N941" i="3"/>
  <c r="Z941" i="3"/>
  <c r="AD941" i="3"/>
  <c r="AP941" i="3"/>
  <c r="AT941" i="3"/>
  <c r="BF941" i="3"/>
  <c r="Q941" i="3"/>
  <c r="AG941" i="3"/>
  <c r="AM941" i="3"/>
  <c r="BC941" i="3"/>
  <c r="BH941" i="3"/>
  <c r="AA941" i="3"/>
  <c r="AI941" i="3"/>
  <c r="BD941" i="3"/>
  <c r="O941" i="3"/>
  <c r="AJ941" i="3"/>
  <c r="AQ941" i="3"/>
  <c r="P941" i="3"/>
  <c r="X941" i="3"/>
  <c r="AS941" i="3"/>
  <c r="AZ941" i="3"/>
  <c r="N939" i="3"/>
  <c r="R939" i="3"/>
  <c r="V939" i="3"/>
  <c r="Z939" i="3"/>
  <c r="AD939" i="3"/>
  <c r="AH939" i="3"/>
  <c r="AL939" i="3"/>
  <c r="AP939" i="3"/>
  <c r="AT939" i="3"/>
  <c r="AX939" i="3"/>
  <c r="BB939" i="3"/>
  <c r="BF939" i="3"/>
  <c r="O939" i="3"/>
  <c r="T939" i="3"/>
  <c r="Y939" i="3"/>
  <c r="AE939" i="3"/>
  <c r="AJ939" i="3"/>
  <c r="AO939" i="3"/>
  <c r="AU939" i="3"/>
  <c r="AZ939" i="3"/>
  <c r="BE939" i="3"/>
  <c r="Q939" i="3"/>
  <c r="W939" i="3"/>
  <c r="AB939" i="3"/>
  <c r="AG939" i="3"/>
  <c r="AM939" i="3"/>
  <c r="AR939" i="3"/>
  <c r="AW939" i="3"/>
  <c r="BC939" i="3"/>
  <c r="BH939" i="3"/>
  <c r="M939" i="3"/>
  <c r="X939" i="3"/>
  <c r="AI939" i="3"/>
  <c r="AS939" i="3"/>
  <c r="BD939" i="3"/>
  <c r="P939" i="3"/>
  <c r="AA939" i="3"/>
  <c r="AK939" i="3"/>
  <c r="AV939" i="3"/>
  <c r="BG939" i="3"/>
  <c r="S939" i="3"/>
  <c r="AC939" i="3"/>
  <c r="AN939" i="3"/>
  <c r="AY939" i="3"/>
  <c r="BI939" i="3"/>
  <c r="L942" i="3"/>
  <c r="AT942" i="3" s="1"/>
  <c r="P940" i="3"/>
  <c r="T940" i="3"/>
  <c r="X940" i="3"/>
  <c r="AB940" i="3"/>
  <c r="AF940" i="3"/>
  <c r="AJ940" i="3"/>
  <c r="AN940" i="3"/>
  <c r="AR940" i="3"/>
  <c r="AV940" i="3"/>
  <c r="AZ940" i="3"/>
  <c r="BD940" i="3"/>
  <c r="BH940" i="3"/>
  <c r="M940" i="3"/>
  <c r="R940" i="3"/>
  <c r="W940" i="3"/>
  <c r="AC940" i="3"/>
  <c r="AH940" i="3"/>
  <c r="AM940" i="3"/>
  <c r="AS940" i="3"/>
  <c r="AX940" i="3"/>
  <c r="BC940" i="3"/>
  <c r="BI940" i="3"/>
  <c r="L944" i="3"/>
  <c r="AB944" i="3" s="1"/>
  <c r="BG940" i="3"/>
  <c r="BA940" i="3"/>
  <c r="AT940" i="3"/>
  <c r="AL940" i="3"/>
  <c r="AE940" i="3"/>
  <c r="Y940" i="3"/>
  <c r="Q940" i="3"/>
  <c r="O937" i="3"/>
  <c r="S937" i="3"/>
  <c r="W937" i="3"/>
  <c r="AA937" i="3"/>
  <c r="AE937" i="3"/>
  <c r="AI937" i="3"/>
  <c r="AM937" i="3"/>
  <c r="AQ937" i="3"/>
  <c r="AU937" i="3"/>
  <c r="AY937" i="3"/>
  <c r="BC937" i="3"/>
  <c r="BG937" i="3"/>
  <c r="P937" i="3"/>
  <c r="T937" i="3"/>
  <c r="X937" i="3"/>
  <c r="AB937" i="3"/>
  <c r="AF937" i="3"/>
  <c r="AJ937" i="3"/>
  <c r="AN937" i="3"/>
  <c r="AR937" i="3"/>
  <c r="AV937" i="3"/>
  <c r="AZ937" i="3"/>
  <c r="BD937" i="3"/>
  <c r="BH937" i="3"/>
  <c r="N937" i="3"/>
  <c r="R937" i="3"/>
  <c r="V937" i="3"/>
  <c r="Z937" i="3"/>
  <c r="AD937" i="3"/>
  <c r="AH937" i="3"/>
  <c r="AL937" i="3"/>
  <c r="AP937" i="3"/>
  <c r="AT937" i="3"/>
  <c r="AX937" i="3"/>
  <c r="BB937" i="3"/>
  <c r="BF937" i="3"/>
  <c r="Y937" i="3"/>
  <c r="AO937" i="3"/>
  <c r="BE937" i="3"/>
  <c r="AC937" i="3"/>
  <c r="AW937" i="3"/>
  <c r="M937" i="3"/>
  <c r="AG937" i="3"/>
  <c r="BA937" i="3"/>
  <c r="Q937" i="3"/>
  <c r="AK937" i="3"/>
  <c r="BI937" i="3"/>
  <c r="BI938" i="3"/>
  <c r="BC938" i="3"/>
  <c r="AX938" i="3"/>
  <c r="AS938" i="3"/>
  <c r="AM938" i="3"/>
  <c r="AH938" i="3"/>
  <c r="AC938" i="3"/>
  <c r="W938" i="3"/>
  <c r="M938" i="3"/>
  <c r="P938" i="3"/>
  <c r="T938" i="3"/>
  <c r="X938" i="3"/>
  <c r="AB938" i="3"/>
  <c r="AF938" i="3"/>
  <c r="AJ938" i="3"/>
  <c r="AN938" i="3"/>
  <c r="AR938" i="3"/>
  <c r="AV938" i="3"/>
  <c r="AZ938" i="3"/>
  <c r="BD938" i="3"/>
  <c r="BH938" i="3"/>
  <c r="AQ936" i="3"/>
  <c r="AW935" i="3"/>
  <c r="AC935" i="3"/>
  <c r="AU934" i="3"/>
  <c r="Y935" i="3"/>
  <c r="M934" i="3"/>
  <c r="Q934" i="3"/>
  <c r="U934" i="3"/>
  <c r="Y934" i="3"/>
  <c r="AC934" i="3"/>
  <c r="AG934" i="3"/>
  <c r="AK934" i="3"/>
  <c r="AO934" i="3"/>
  <c r="AS934" i="3"/>
  <c r="AW934" i="3"/>
  <c r="BA934" i="3"/>
  <c r="BE934" i="3"/>
  <c r="BI934" i="3"/>
  <c r="N934" i="3"/>
  <c r="R934" i="3"/>
  <c r="V934" i="3"/>
  <c r="Z934" i="3"/>
  <c r="AD934" i="3"/>
  <c r="AH934" i="3"/>
  <c r="AL934" i="3"/>
  <c r="AP934" i="3"/>
  <c r="AT934" i="3"/>
  <c r="AX934" i="3"/>
  <c r="BB934" i="3"/>
  <c r="BF934" i="3"/>
  <c r="P934" i="3"/>
  <c r="T934" i="3"/>
  <c r="X934" i="3"/>
  <c r="AB934" i="3"/>
  <c r="AF934" i="3"/>
  <c r="AJ934" i="3"/>
  <c r="AN934" i="3"/>
  <c r="AR934" i="3"/>
  <c r="AV934" i="3"/>
  <c r="AZ934" i="3"/>
  <c r="BD934" i="3"/>
  <c r="BH934" i="3"/>
  <c r="S934" i="3"/>
  <c r="AI934" i="3"/>
  <c r="AY934" i="3"/>
  <c r="W934" i="3"/>
  <c r="AM934" i="3"/>
  <c r="BC934" i="3"/>
  <c r="M936" i="3"/>
  <c r="Q936" i="3"/>
  <c r="U936" i="3"/>
  <c r="Y936" i="3"/>
  <c r="AC936" i="3"/>
  <c r="AG936" i="3"/>
  <c r="AK936" i="3"/>
  <c r="AO936" i="3"/>
  <c r="AS936" i="3"/>
  <c r="AW936" i="3"/>
  <c r="BA936" i="3"/>
  <c r="BE936" i="3"/>
  <c r="BI936" i="3"/>
  <c r="N936" i="3"/>
  <c r="R936" i="3"/>
  <c r="V936" i="3"/>
  <c r="Z936" i="3"/>
  <c r="AD936" i="3"/>
  <c r="AH936" i="3"/>
  <c r="AL936" i="3"/>
  <c r="AP936" i="3"/>
  <c r="AT936" i="3"/>
  <c r="AX936" i="3"/>
  <c r="BB936" i="3"/>
  <c r="BF936" i="3"/>
  <c r="P936" i="3"/>
  <c r="T936" i="3"/>
  <c r="X936" i="3"/>
  <c r="AB936" i="3"/>
  <c r="AF936" i="3"/>
  <c r="AJ936" i="3"/>
  <c r="AN936" i="3"/>
  <c r="AR936" i="3"/>
  <c r="AV936" i="3"/>
  <c r="AZ936" i="3"/>
  <c r="BD936" i="3"/>
  <c r="BH936" i="3"/>
  <c r="W936" i="3"/>
  <c r="AM936" i="3"/>
  <c r="BC936" i="3"/>
  <c r="BI935" i="3"/>
  <c r="AK935" i="3"/>
  <c r="AE934" i="3"/>
  <c r="M932" i="3"/>
  <c r="Q932" i="3"/>
  <c r="U932" i="3"/>
  <c r="Y932" i="3"/>
  <c r="AC932" i="3"/>
  <c r="AG932" i="3"/>
  <c r="AK932" i="3"/>
  <c r="AO932" i="3"/>
  <c r="AS932" i="3"/>
  <c r="AW932" i="3"/>
  <c r="BA932" i="3"/>
  <c r="BE932" i="3"/>
  <c r="BI932" i="3"/>
  <c r="N932" i="3"/>
  <c r="R932" i="3"/>
  <c r="V932" i="3"/>
  <c r="Z932" i="3"/>
  <c r="AD932" i="3"/>
  <c r="AH932" i="3"/>
  <c r="AL932" i="3"/>
  <c r="AP932" i="3"/>
  <c r="AT932" i="3"/>
  <c r="AX932" i="3"/>
  <c r="BB932" i="3"/>
  <c r="BF932" i="3"/>
  <c r="P932" i="3"/>
  <c r="T932" i="3"/>
  <c r="X932" i="3"/>
  <c r="AB932" i="3"/>
  <c r="AF932" i="3"/>
  <c r="AJ932" i="3"/>
  <c r="AN932" i="3"/>
  <c r="AR932" i="3"/>
  <c r="AV932" i="3"/>
  <c r="AZ932" i="3"/>
  <c r="BD932" i="3"/>
  <c r="BH932" i="3"/>
  <c r="BE935" i="3"/>
  <c r="AO935" i="3"/>
  <c r="BE933" i="3"/>
  <c r="BC932" i="3"/>
  <c r="AM932" i="3"/>
  <c r="W932" i="3"/>
  <c r="O935" i="3"/>
  <c r="S935" i="3"/>
  <c r="W935" i="3"/>
  <c r="AA935" i="3"/>
  <c r="AE935" i="3"/>
  <c r="AI935" i="3"/>
  <c r="AM935" i="3"/>
  <c r="AQ935" i="3"/>
  <c r="AU935" i="3"/>
  <c r="AY935" i="3"/>
  <c r="BC935" i="3"/>
  <c r="BG935" i="3"/>
  <c r="P935" i="3"/>
  <c r="T935" i="3"/>
  <c r="X935" i="3"/>
  <c r="AB935" i="3"/>
  <c r="AF935" i="3"/>
  <c r="AJ935" i="3"/>
  <c r="AN935" i="3"/>
  <c r="AR935" i="3"/>
  <c r="AV935" i="3"/>
  <c r="AZ935" i="3"/>
  <c r="BD935" i="3"/>
  <c r="BH935" i="3"/>
  <c r="N935" i="3"/>
  <c r="R935" i="3"/>
  <c r="V935" i="3"/>
  <c r="Z935" i="3"/>
  <c r="AD935" i="3"/>
  <c r="AH935" i="3"/>
  <c r="AL935" i="3"/>
  <c r="AP935" i="3"/>
  <c r="AT935" i="3"/>
  <c r="AX935" i="3"/>
  <c r="BB935" i="3"/>
  <c r="BF935" i="3"/>
  <c r="W933" i="3"/>
  <c r="AA933" i="3"/>
  <c r="AM933" i="3"/>
  <c r="AQ933" i="3"/>
  <c r="BC933" i="3"/>
  <c r="BG933" i="3"/>
  <c r="X933" i="3"/>
  <c r="AB933" i="3"/>
  <c r="AN933" i="3"/>
  <c r="AR933" i="3"/>
  <c r="BD933" i="3"/>
  <c r="BH933" i="3"/>
  <c r="V933" i="3"/>
  <c r="Z933" i="3"/>
  <c r="AL933" i="3"/>
  <c r="AP933" i="3"/>
  <c r="BB933" i="3"/>
  <c r="BF933" i="3"/>
  <c r="AY932" i="3"/>
  <c r="AI932" i="3"/>
  <c r="S932" i="3"/>
  <c r="AN977" i="3" l="1"/>
  <c r="T977" i="3"/>
  <c r="AO974" i="3"/>
  <c r="V993" i="3"/>
  <c r="AV977" i="3"/>
  <c r="AB977" i="3"/>
  <c r="BL1052" i="3"/>
  <c r="BH944" i="3"/>
  <c r="S955" i="3"/>
  <c r="W985" i="3"/>
  <c r="BH977" i="3"/>
  <c r="X977" i="3"/>
  <c r="AF977" i="3"/>
  <c r="AN984" i="3"/>
  <c r="BM984" i="3" s="1"/>
  <c r="T993" i="3"/>
  <c r="AR977" i="3"/>
  <c r="AZ977" i="3"/>
  <c r="S977" i="3"/>
  <c r="BM1053" i="3"/>
  <c r="BK1063" i="3"/>
  <c r="BJ1058" i="3"/>
  <c r="S936" i="3"/>
  <c r="N993" i="3"/>
  <c r="AK1000" i="3"/>
  <c r="BD977" i="3"/>
  <c r="AJ977" i="3"/>
  <c r="BG1036" i="3"/>
  <c r="BA1036" i="3"/>
  <c r="AI975" i="3"/>
  <c r="AY975" i="3"/>
  <c r="S1034" i="3"/>
  <c r="BM1050" i="3"/>
  <c r="BM1052" i="3"/>
  <c r="AM944" i="3"/>
  <c r="AA980" i="3"/>
  <c r="AW978" i="3"/>
  <c r="BJ1050" i="3"/>
  <c r="BM1071" i="3"/>
  <c r="M944" i="3"/>
  <c r="BL971" i="3"/>
  <c r="AW980" i="3"/>
  <c r="BE978" i="3"/>
  <c r="BL1072" i="3"/>
  <c r="AF978" i="3"/>
  <c r="AY936" i="3"/>
  <c r="AD987" i="3"/>
  <c r="BJ987" i="3" s="1"/>
  <c r="T989" i="3"/>
  <c r="AQ1036" i="3"/>
  <c r="AC1036" i="3"/>
  <c r="AQ1034" i="3"/>
  <c r="BM1034" i="3" s="1"/>
  <c r="Y1026" i="3"/>
  <c r="BL1050" i="3"/>
  <c r="BJ1071" i="3"/>
  <c r="BN1051" i="3"/>
  <c r="BK1051" i="3"/>
  <c r="BL1059" i="3"/>
  <c r="BM1072" i="3"/>
  <c r="BL1071" i="3"/>
  <c r="BM1051" i="3"/>
  <c r="BN1072" i="3"/>
  <c r="BK1072" i="3"/>
  <c r="BN1071" i="3"/>
  <c r="BK1071" i="3"/>
  <c r="BJ1059" i="3"/>
  <c r="BN1059" i="3"/>
  <c r="BK1059" i="3"/>
  <c r="BM1059" i="3"/>
  <c r="BJ1072" i="3"/>
  <c r="BL1051" i="3"/>
  <c r="BJ1051" i="3"/>
  <c r="S981" i="3"/>
  <c r="AI981" i="3"/>
  <c r="AY981" i="3"/>
  <c r="T981" i="3"/>
  <c r="AJ981" i="3"/>
  <c r="AZ981" i="3"/>
  <c r="Q981" i="3"/>
  <c r="AG981" i="3"/>
  <c r="AW981" i="3"/>
  <c r="W981" i="3"/>
  <c r="AM981" i="3"/>
  <c r="BC981" i="3"/>
  <c r="X981" i="3"/>
  <c r="AN981" i="3"/>
  <c r="BD981" i="3"/>
  <c r="U981" i="3"/>
  <c r="AK981" i="3"/>
  <c r="BA981" i="3"/>
  <c r="AD981" i="3"/>
  <c r="AX981" i="3"/>
  <c r="AB1014" i="3"/>
  <c r="AR1014" i="3"/>
  <c r="BH1014" i="3"/>
  <c r="AC1014" i="3"/>
  <c r="AX1014" i="3"/>
  <c r="S1014" i="3"/>
  <c r="AO1014" i="3"/>
  <c r="P1014" i="3"/>
  <c r="AJ1014" i="3"/>
  <c r="BD1014" i="3"/>
  <c r="AH1014" i="3"/>
  <c r="BI1014" i="3"/>
  <c r="AI1014" i="3"/>
  <c r="O1014" i="3"/>
  <c r="AK1014" i="3"/>
  <c r="BF1014" i="3"/>
  <c r="V1014" i="3"/>
  <c r="AA1014" i="3"/>
  <c r="T1014" i="3"/>
  <c r="AN1014" i="3"/>
  <c r="M1014" i="3"/>
  <c r="AM1014" i="3"/>
  <c r="N1014" i="3"/>
  <c r="AT1014" i="3"/>
  <c r="U1014" i="3"/>
  <c r="AP1014" i="3"/>
  <c r="Q1014" i="3"/>
  <c r="AQ1014" i="3"/>
  <c r="AW1014" i="3"/>
  <c r="X1014" i="3"/>
  <c r="AV1014" i="3"/>
  <c r="R1014" i="3"/>
  <c r="AS1014" i="3"/>
  <c r="Y1014" i="3"/>
  <c r="AY1014" i="3"/>
  <c r="Z1014" i="3"/>
  <c r="AU1014" i="3"/>
  <c r="AL1014" i="3"/>
  <c r="AG1014" i="3"/>
  <c r="X1011" i="3"/>
  <c r="AN1011" i="3"/>
  <c r="BD1011" i="3"/>
  <c r="V1011" i="3"/>
  <c r="AL1011" i="3"/>
  <c r="BB1011" i="3"/>
  <c r="AC1011" i="3"/>
  <c r="BI1011" i="3"/>
  <c r="AM1011" i="3"/>
  <c r="Y1011" i="3"/>
  <c r="BE1011" i="3"/>
  <c r="BG1011" i="3"/>
  <c r="AB1011" i="3"/>
  <c r="AR1011" i="3"/>
  <c r="BH1011" i="3"/>
  <c r="Z1011" i="3"/>
  <c r="AP1011" i="3"/>
  <c r="BF1011" i="3"/>
  <c r="AK1011" i="3"/>
  <c r="O1011" i="3"/>
  <c r="AU1011" i="3"/>
  <c r="AG1011" i="3"/>
  <c r="S1011" i="3"/>
  <c r="AI1011" i="3"/>
  <c r="P1011" i="3"/>
  <c r="AF1011" i="3"/>
  <c r="AV1011" i="3"/>
  <c r="N1011" i="3"/>
  <c r="AD1011" i="3"/>
  <c r="AT1011" i="3"/>
  <c r="M1011" i="3"/>
  <c r="AS1011" i="3"/>
  <c r="W1011" i="3"/>
  <c r="BC1011" i="3"/>
  <c r="AO1011" i="3"/>
  <c r="AY1011" i="3"/>
  <c r="AQ1011" i="3"/>
  <c r="AJ1011" i="3"/>
  <c r="AX1011" i="3"/>
  <c r="Q1011" i="3"/>
  <c r="AZ1011" i="3"/>
  <c r="U1011" i="3"/>
  <c r="AW1011" i="3"/>
  <c r="R1011" i="3"/>
  <c r="BA1011" i="3"/>
  <c r="AA1011" i="3"/>
  <c r="T1021" i="3"/>
  <c r="AJ1021" i="3"/>
  <c r="AZ1021" i="3"/>
  <c r="Q1021" i="3"/>
  <c r="AG1021" i="3"/>
  <c r="AW1021" i="3"/>
  <c r="N1021" i="3"/>
  <c r="AD1021" i="3"/>
  <c r="AT1021" i="3"/>
  <c r="O1021" i="3"/>
  <c r="AM1021" i="3"/>
  <c r="BG1021" i="3"/>
  <c r="X1021" i="3"/>
  <c r="AN1021" i="3"/>
  <c r="BD1021" i="3"/>
  <c r="U1021" i="3"/>
  <c r="AK1021" i="3"/>
  <c r="BA1021" i="3"/>
  <c r="R1021" i="3"/>
  <c r="AH1021" i="3"/>
  <c r="AX1021" i="3"/>
  <c r="AE1021" i="3"/>
  <c r="BC1021" i="3"/>
  <c r="S1021" i="3"/>
  <c r="AB1021" i="3"/>
  <c r="AR1021" i="3"/>
  <c r="BH1021" i="3"/>
  <c r="Y1021" i="3"/>
  <c r="AO1021" i="3"/>
  <c r="BE1021" i="3"/>
  <c r="V1021" i="3"/>
  <c r="AL1021" i="3"/>
  <c r="BB1021" i="3"/>
  <c r="AU1021" i="3"/>
  <c r="AA1021" i="3"/>
  <c r="AI1021" i="3"/>
  <c r="AV1021" i="3"/>
  <c r="BI1021" i="3"/>
  <c r="W1021" i="3"/>
  <c r="M1021" i="3"/>
  <c r="Z1021" i="3"/>
  <c r="AQ1021" i="3"/>
  <c r="P1021" i="3"/>
  <c r="AC1021" i="3"/>
  <c r="AP1021" i="3"/>
  <c r="AY1021" i="3"/>
  <c r="X1025" i="3"/>
  <c r="AN1025" i="3"/>
  <c r="BD1025" i="3"/>
  <c r="U1025" i="3"/>
  <c r="AK1025" i="3"/>
  <c r="BA1025" i="3"/>
  <c r="R1025" i="3"/>
  <c r="AH1025" i="3"/>
  <c r="AX1025" i="3"/>
  <c r="AE1025" i="3"/>
  <c r="S1025" i="3"/>
  <c r="AM1025" i="3"/>
  <c r="AB1025" i="3"/>
  <c r="AR1025" i="3"/>
  <c r="BH1025" i="3"/>
  <c r="Y1025" i="3"/>
  <c r="AO1025" i="3"/>
  <c r="BE1025" i="3"/>
  <c r="V1025" i="3"/>
  <c r="AL1025" i="3"/>
  <c r="BB1025" i="3"/>
  <c r="AU1025" i="3"/>
  <c r="AI1025" i="3"/>
  <c r="BC1025" i="3"/>
  <c r="P1025" i="3"/>
  <c r="AF1025" i="3"/>
  <c r="AV1025" i="3"/>
  <c r="M1025" i="3"/>
  <c r="AC1025" i="3"/>
  <c r="AS1025" i="3"/>
  <c r="BI1025" i="3"/>
  <c r="Z1025" i="3"/>
  <c r="AP1025" i="3"/>
  <c r="BF1025" i="3"/>
  <c r="AQ1025" i="3"/>
  <c r="AY1025" i="3"/>
  <c r="AA1025" i="3"/>
  <c r="AZ1025" i="3"/>
  <c r="N1025" i="3"/>
  <c r="BG1025" i="3"/>
  <c r="Q1025" i="3"/>
  <c r="AD1025" i="3"/>
  <c r="W1025" i="3"/>
  <c r="T1025" i="3"/>
  <c r="AG1025" i="3"/>
  <c r="AT1025" i="3"/>
  <c r="BE1030" i="3"/>
  <c r="M1030" i="3"/>
  <c r="AS1030" i="3"/>
  <c r="U1030" i="3"/>
  <c r="AC1030" i="3"/>
  <c r="AO1030" i="3"/>
  <c r="AK1030" i="3"/>
  <c r="N1030" i="3"/>
  <c r="AD1030" i="3"/>
  <c r="AT1030" i="3"/>
  <c r="O1030" i="3"/>
  <c r="AE1030" i="3"/>
  <c r="AU1030" i="3"/>
  <c r="P1030" i="3"/>
  <c r="AF1030" i="3"/>
  <c r="AV1030" i="3"/>
  <c r="AW1030" i="3"/>
  <c r="BA1030" i="3"/>
  <c r="R1030" i="3"/>
  <c r="AH1030" i="3"/>
  <c r="AX1030" i="3"/>
  <c r="S1030" i="3"/>
  <c r="AI1030" i="3"/>
  <c r="AY1030" i="3"/>
  <c r="T1030" i="3"/>
  <c r="AJ1030" i="3"/>
  <c r="AZ1030" i="3"/>
  <c r="AG1030" i="3"/>
  <c r="BI1030" i="3"/>
  <c r="V1030" i="3"/>
  <c r="AL1030" i="3"/>
  <c r="BB1030" i="3"/>
  <c r="W1030" i="3"/>
  <c r="AM1030" i="3"/>
  <c r="BC1030" i="3"/>
  <c r="X1030" i="3"/>
  <c r="AN1030" i="3"/>
  <c r="BD1030" i="3"/>
  <c r="Q1030" i="3"/>
  <c r="W1040" i="3"/>
  <c r="AM1040" i="3"/>
  <c r="BC1040" i="3"/>
  <c r="U1040" i="3"/>
  <c r="AK1040" i="3"/>
  <c r="BA1040" i="3"/>
  <c r="T1040" i="3"/>
  <c r="AJ1040" i="3"/>
  <c r="AZ1040" i="3"/>
  <c r="R1040" i="3"/>
  <c r="AH1040" i="3"/>
  <c r="AX1040" i="3"/>
  <c r="AA1040" i="3"/>
  <c r="AQ1040" i="3"/>
  <c r="BG1040" i="3"/>
  <c r="Y1040" i="3"/>
  <c r="AO1040" i="3"/>
  <c r="BE1040" i="3"/>
  <c r="X1040" i="3"/>
  <c r="AN1040" i="3"/>
  <c r="BD1040" i="3"/>
  <c r="V1040" i="3"/>
  <c r="AL1040" i="3"/>
  <c r="BB1040" i="3"/>
  <c r="O1040" i="3"/>
  <c r="AE1040" i="3"/>
  <c r="AU1040" i="3"/>
  <c r="M1040" i="3"/>
  <c r="AC1040" i="3"/>
  <c r="AS1040" i="3"/>
  <c r="BI1040" i="3"/>
  <c r="AB1040" i="3"/>
  <c r="AR1040" i="3"/>
  <c r="BH1040" i="3"/>
  <c r="Z1040" i="3"/>
  <c r="AP1040" i="3"/>
  <c r="BF1040" i="3"/>
  <c r="S1040" i="3"/>
  <c r="AG1040" i="3"/>
  <c r="AV1040" i="3"/>
  <c r="AI1040" i="3"/>
  <c r="AW1040" i="3"/>
  <c r="N1040" i="3"/>
  <c r="AY1040" i="3"/>
  <c r="P1040" i="3"/>
  <c r="AD1040" i="3"/>
  <c r="O1042" i="3"/>
  <c r="AE1042" i="3"/>
  <c r="AU1042" i="3"/>
  <c r="X1042" i="3"/>
  <c r="BH1042" i="3"/>
  <c r="Y1042" i="3"/>
  <c r="AO1042" i="3"/>
  <c r="BE1042" i="3"/>
  <c r="AB1042" i="3"/>
  <c r="BD1042" i="3"/>
  <c r="Z1042" i="3"/>
  <c r="AP1042" i="3"/>
  <c r="BF1042" i="3"/>
  <c r="S1042" i="3"/>
  <c r="AI1042" i="3"/>
  <c r="AY1042" i="3"/>
  <c r="AF1042" i="3"/>
  <c r="M1042" i="3"/>
  <c r="AC1042" i="3"/>
  <c r="AS1042" i="3"/>
  <c r="BI1042" i="3"/>
  <c r="AJ1042" i="3"/>
  <c r="N1042" i="3"/>
  <c r="AD1042" i="3"/>
  <c r="AT1042" i="3"/>
  <c r="W1042" i="3"/>
  <c r="AM1042" i="3"/>
  <c r="BC1042" i="3"/>
  <c r="AR1042" i="3"/>
  <c r="Q1042" i="3"/>
  <c r="AG1042" i="3"/>
  <c r="AW1042" i="3"/>
  <c r="P1042" i="3"/>
  <c r="AN1042" i="3"/>
  <c r="R1042" i="3"/>
  <c r="AH1042" i="3"/>
  <c r="AX1042" i="3"/>
  <c r="AQ1042" i="3"/>
  <c r="AK1042" i="3"/>
  <c r="V1042" i="3"/>
  <c r="BG1042" i="3"/>
  <c r="BA1042" i="3"/>
  <c r="AL1042" i="3"/>
  <c r="AZ1042" i="3"/>
  <c r="T1042" i="3"/>
  <c r="BB1042" i="3"/>
  <c r="AK956" i="3"/>
  <c r="BA956" i="3"/>
  <c r="M956" i="3"/>
  <c r="AS956" i="3"/>
  <c r="BC944" i="3"/>
  <c r="AI956" i="3"/>
  <c r="AW956" i="3"/>
  <c r="Q956" i="3"/>
  <c r="AE956" i="3"/>
  <c r="BD956" i="3"/>
  <c r="AN956" i="3"/>
  <c r="X956" i="3"/>
  <c r="BB956" i="3"/>
  <c r="AL956" i="3"/>
  <c r="V956" i="3"/>
  <c r="AX980" i="3"/>
  <c r="Y980" i="3"/>
  <c r="AI978" i="3"/>
  <c r="BF981" i="3"/>
  <c r="BB981" i="3"/>
  <c r="R981" i="3"/>
  <c r="BE981" i="3"/>
  <c r="Y981" i="3"/>
  <c r="AR981" i="3"/>
  <c r="BG981" i="3"/>
  <c r="AA981" i="3"/>
  <c r="BG1030" i="3"/>
  <c r="AP1030" i="3"/>
  <c r="BB1014" i="3"/>
  <c r="BE1014" i="3"/>
  <c r="AZ1014" i="3"/>
  <c r="Q1040" i="3"/>
  <c r="AA1042" i="3"/>
  <c r="O1025" i="3"/>
  <c r="T1011" i="3"/>
  <c r="BG956" i="3"/>
  <c r="AA956" i="3"/>
  <c r="AO956" i="3"/>
  <c r="BC956" i="3"/>
  <c r="W956" i="3"/>
  <c r="AZ956" i="3"/>
  <c r="AJ956" i="3"/>
  <c r="T956" i="3"/>
  <c r="AX956" i="3"/>
  <c r="AH956" i="3"/>
  <c r="R956" i="3"/>
  <c r="AK980" i="3"/>
  <c r="AN980" i="3"/>
  <c r="AL981" i="3"/>
  <c r="AT981" i="3"/>
  <c r="AS981" i="3"/>
  <c r="M981" i="3"/>
  <c r="AF981" i="3"/>
  <c r="AU981" i="3"/>
  <c r="O981" i="3"/>
  <c r="BH1030" i="3"/>
  <c r="AQ1030" i="3"/>
  <c r="Z1030" i="3"/>
  <c r="BG1014" i="3"/>
  <c r="AD1014" i="3"/>
  <c r="AF1014" i="3"/>
  <c r="BF1021" i="3"/>
  <c r="AW1025" i="3"/>
  <c r="AH944" i="3"/>
  <c r="AY956" i="3"/>
  <c r="S956" i="3"/>
  <c r="AG956" i="3"/>
  <c r="AU956" i="3"/>
  <c r="O956" i="3"/>
  <c r="AV956" i="3"/>
  <c r="AF956" i="3"/>
  <c r="P956" i="3"/>
  <c r="AT956" i="3"/>
  <c r="AD956" i="3"/>
  <c r="N956" i="3"/>
  <c r="BN976" i="3"/>
  <c r="AQ980" i="3"/>
  <c r="BI980" i="3"/>
  <c r="T980" i="3"/>
  <c r="AA978" i="3"/>
  <c r="P978" i="3"/>
  <c r="V981" i="3"/>
  <c r="N981" i="3"/>
  <c r="AO981" i="3"/>
  <c r="BH981" i="3"/>
  <c r="AB981" i="3"/>
  <c r="AQ981" i="3"/>
  <c r="AR1030" i="3"/>
  <c r="AA1030" i="3"/>
  <c r="BA1014" i="3"/>
  <c r="BC1014" i="3"/>
  <c r="AT1040" i="3"/>
  <c r="AV1042" i="3"/>
  <c r="AS1021" i="3"/>
  <c r="AJ1025" i="3"/>
  <c r="AE1011" i="3"/>
  <c r="U956" i="3"/>
  <c r="U995" i="3"/>
  <c r="AK995" i="3"/>
  <c r="BA995" i="3"/>
  <c r="V995" i="3"/>
  <c r="AQ995" i="3"/>
  <c r="R995" i="3"/>
  <c r="AM995" i="3"/>
  <c r="BH995" i="3"/>
  <c r="AD995" i="3"/>
  <c r="AY995" i="3"/>
  <c r="BK995" i="3" s="1"/>
  <c r="BF995" i="3"/>
  <c r="AU995" i="3"/>
  <c r="AZ995" i="3"/>
  <c r="Y995" i="3"/>
  <c r="AO995" i="3"/>
  <c r="BE995" i="3"/>
  <c r="AA995" i="3"/>
  <c r="AV995" i="3"/>
  <c r="W995" i="3"/>
  <c r="AR995" i="3"/>
  <c r="N995" i="3"/>
  <c r="AI995" i="3"/>
  <c r="BD995" i="3"/>
  <c r="T995" i="3"/>
  <c r="AY999" i="3"/>
  <c r="Y999" i="3"/>
  <c r="AO999" i="3"/>
  <c r="AA999" i="3"/>
  <c r="AV999" i="3"/>
  <c r="R999" i="3"/>
  <c r="AM999" i="3"/>
  <c r="M999" i="3"/>
  <c r="AC999" i="3"/>
  <c r="AS999" i="3"/>
  <c r="AF999" i="3"/>
  <c r="AZ999" i="3"/>
  <c r="W999" i="3"/>
  <c r="AR999" i="3"/>
  <c r="BI999" i="3"/>
  <c r="AD999" i="3"/>
  <c r="AX999" i="3"/>
  <c r="AJ999" i="3"/>
  <c r="BG999" i="3"/>
  <c r="Q999" i="3"/>
  <c r="AG999" i="3"/>
  <c r="P999" i="3"/>
  <c r="AL999" i="3"/>
  <c r="BD999" i="3"/>
  <c r="AB999" i="3"/>
  <c r="AW999" i="3"/>
  <c r="N999" i="3"/>
  <c r="AI999" i="3"/>
  <c r="BB999" i="3"/>
  <c r="BC999" i="3"/>
  <c r="Z999" i="3"/>
  <c r="AD1004" i="3"/>
  <c r="O1004" i="3"/>
  <c r="AU1004" i="3"/>
  <c r="AF1004" i="3"/>
  <c r="Y1004" i="3"/>
  <c r="AG1004" i="3"/>
  <c r="AP1004" i="3"/>
  <c r="AA1004" i="3"/>
  <c r="BG1004" i="3"/>
  <c r="AR1004" i="3"/>
  <c r="M1004" i="3"/>
  <c r="N1004" i="3"/>
  <c r="AT1004" i="3"/>
  <c r="AE1004" i="3"/>
  <c r="P1004" i="3"/>
  <c r="AV1004" i="3"/>
  <c r="AC1004" i="3"/>
  <c r="AB1012" i="3"/>
  <c r="AA1012" i="3"/>
  <c r="Z1012" i="3"/>
  <c r="AR1012" i="3"/>
  <c r="BG1012" i="3"/>
  <c r="W1012" i="3"/>
  <c r="AP1012" i="3"/>
  <c r="BH1012" i="3"/>
  <c r="AK1012" i="3"/>
  <c r="S1017" i="3"/>
  <c r="X1017" i="3"/>
  <c r="BD1017" i="3"/>
  <c r="AK1017" i="3"/>
  <c r="R1017" i="3"/>
  <c r="AX1017" i="3"/>
  <c r="AU1017" i="3"/>
  <c r="AB1017" i="3"/>
  <c r="BH1017" i="3"/>
  <c r="AO1017" i="3"/>
  <c r="V1017" i="3"/>
  <c r="BB1017" i="3"/>
  <c r="AN1017" i="3"/>
  <c r="U1017" i="3"/>
  <c r="BA1017" i="3"/>
  <c r="AH1017" i="3"/>
  <c r="BF1017" i="3"/>
  <c r="BK1022" i="3"/>
  <c r="O934" i="3"/>
  <c r="AQ934" i="3"/>
  <c r="W953" i="3"/>
  <c r="AI953" i="3"/>
  <c r="AE953" i="3"/>
  <c r="BG934" i="3"/>
  <c r="Q962" i="3"/>
  <c r="AE997" i="3"/>
  <c r="AI1007" i="3"/>
  <c r="AI1036" i="3"/>
  <c r="S1036" i="3"/>
  <c r="M1036" i="3"/>
  <c r="Q1036" i="3"/>
  <c r="AS1022" i="3"/>
  <c r="Y1022" i="3"/>
  <c r="BJ1022" i="3" s="1"/>
  <c r="Y1030" i="3"/>
  <c r="S975" i="3"/>
  <c r="AG935" i="3"/>
  <c r="Z981" i="3"/>
  <c r="BH982" i="3"/>
  <c r="AB982" i="3"/>
  <c r="AO933" i="3"/>
  <c r="AC952" i="3"/>
  <c r="O964" i="3"/>
  <c r="BB989" i="3"/>
  <c r="AA1036" i="3"/>
  <c r="AS1036" i="3"/>
  <c r="P982" i="3"/>
  <c r="AC956" i="3"/>
  <c r="BI956" i="3"/>
  <c r="BM975" i="3"/>
  <c r="BM1001" i="3"/>
  <c r="AX933" i="3"/>
  <c r="AH933" i="3"/>
  <c r="R933" i="3"/>
  <c r="AZ933" i="3"/>
  <c r="AJ933" i="3"/>
  <c r="T933" i="3"/>
  <c r="AY933" i="3"/>
  <c r="AI933" i="3"/>
  <c r="S933" i="3"/>
  <c r="AK941" i="3"/>
  <c r="BE941" i="3"/>
  <c r="AC941" i="3"/>
  <c r="AV941" i="3"/>
  <c r="T941" i="3"/>
  <c r="AW941" i="3"/>
  <c r="AB941" i="3"/>
  <c r="BB941" i="3"/>
  <c r="AL941" i="3"/>
  <c r="V941" i="3"/>
  <c r="BL943" i="3"/>
  <c r="BE942" i="3"/>
  <c r="BB942" i="3"/>
  <c r="AX942" i="3"/>
  <c r="BD942" i="3"/>
  <c r="X942" i="3"/>
  <c r="AR944" i="3"/>
  <c r="S944" i="3"/>
  <c r="T944" i="3"/>
  <c r="AZ952" i="3"/>
  <c r="AJ952" i="3"/>
  <c r="T952" i="3"/>
  <c r="AY952" i="3"/>
  <c r="AI952" i="3"/>
  <c r="S952" i="3"/>
  <c r="AX952" i="3"/>
  <c r="AH952" i="3"/>
  <c r="R952" i="3"/>
  <c r="BI952" i="3"/>
  <c r="BK956" i="3"/>
  <c r="BL959" i="3"/>
  <c r="BM965" i="3"/>
  <c r="BJ971" i="3"/>
  <c r="BM971" i="3"/>
  <c r="BK974" i="3"/>
  <c r="BB964" i="3"/>
  <c r="V964" i="3"/>
  <c r="AS964" i="3"/>
  <c r="M964" i="3"/>
  <c r="AH964" i="3"/>
  <c r="BD964" i="3"/>
  <c r="AN964" i="3"/>
  <c r="X964" i="3"/>
  <c r="BC964" i="3"/>
  <c r="AM964" i="3"/>
  <c r="W964" i="3"/>
  <c r="BG980" i="3"/>
  <c r="V980" i="3"/>
  <c r="AE980" i="3"/>
  <c r="AS980" i="3"/>
  <c r="AJ980" i="3"/>
  <c r="BA978" i="3"/>
  <c r="N978" i="3"/>
  <c r="BL1005" i="3"/>
  <c r="Q979" i="3"/>
  <c r="AB979" i="3"/>
  <c r="AQ979" i="3"/>
  <c r="U979" i="3"/>
  <c r="AU979" i="3"/>
  <c r="Y979" i="3"/>
  <c r="BD979" i="3"/>
  <c r="AI979" i="3"/>
  <c r="M979" i="3"/>
  <c r="AT979" i="3"/>
  <c r="AD979" i="3"/>
  <c r="N979" i="3"/>
  <c r="AL985" i="3"/>
  <c r="R985" i="3"/>
  <c r="BI985" i="3"/>
  <c r="AS985" i="3"/>
  <c r="AC985" i="3"/>
  <c r="M985" i="3"/>
  <c r="AV985" i="3"/>
  <c r="AF985" i="3"/>
  <c r="P985" i="3"/>
  <c r="AU985" i="3"/>
  <c r="AE985" i="3"/>
  <c r="O985" i="3"/>
  <c r="AG950" i="3"/>
  <c r="BA950" i="3"/>
  <c r="U950" i="3"/>
  <c r="Q950" i="3"/>
  <c r="Y950" i="3"/>
  <c r="AK950" i="3"/>
  <c r="Y960" i="3"/>
  <c r="AG960" i="3"/>
  <c r="AK960" i="3"/>
  <c r="Q960" i="3"/>
  <c r="AW960" i="3"/>
  <c r="BA960" i="3"/>
  <c r="U960" i="3"/>
  <c r="BM938" i="3"/>
  <c r="BG942" i="3"/>
  <c r="AD942" i="3"/>
  <c r="U942" i="3"/>
  <c r="W942" i="3"/>
  <c r="AJ942" i="3"/>
  <c r="BL1043" i="3"/>
  <c r="AU941" i="3"/>
  <c r="S941" i="3"/>
  <c r="BI941" i="3"/>
  <c r="AN941" i="3"/>
  <c r="AF941" i="3"/>
  <c r="Y941" i="3"/>
  <c r="AT933" i="3"/>
  <c r="AD933" i="3"/>
  <c r="N933" i="3"/>
  <c r="AV933" i="3"/>
  <c r="AF933" i="3"/>
  <c r="P933" i="3"/>
  <c r="AU933" i="3"/>
  <c r="AE933" i="3"/>
  <c r="O933" i="3"/>
  <c r="BJ935" i="3"/>
  <c r="BK935" i="3"/>
  <c r="BL938" i="3"/>
  <c r="BJ940" i="3"/>
  <c r="BL940" i="3"/>
  <c r="BG941" i="3"/>
  <c r="AE941" i="3"/>
  <c r="AY941" i="3"/>
  <c r="U941" i="3"/>
  <c r="AO941" i="3"/>
  <c r="M941" i="3"/>
  <c r="AR941" i="3"/>
  <c r="W941" i="3"/>
  <c r="AX941" i="3"/>
  <c r="AH941" i="3"/>
  <c r="R941" i="3"/>
  <c r="BF942" i="3"/>
  <c r="AW942" i="3"/>
  <c r="AU942" i="3"/>
  <c r="AS942" i="3"/>
  <c r="AZ942" i="3"/>
  <c r="T942" i="3"/>
  <c r="Z944" i="3"/>
  <c r="AX944" i="3"/>
  <c r="AV952" i="3"/>
  <c r="AF952" i="3"/>
  <c r="P952" i="3"/>
  <c r="AU952" i="3"/>
  <c r="AE952" i="3"/>
  <c r="O952" i="3"/>
  <c r="AT952" i="3"/>
  <c r="AD952" i="3"/>
  <c r="N952" i="3"/>
  <c r="AO952" i="3"/>
  <c r="M952" i="3"/>
  <c r="Y964" i="3"/>
  <c r="AT964" i="3"/>
  <c r="N964" i="3"/>
  <c r="AK964" i="3"/>
  <c r="BF964" i="3"/>
  <c r="Z964" i="3"/>
  <c r="AZ964" i="3"/>
  <c r="AJ964" i="3"/>
  <c r="T964" i="3"/>
  <c r="AY964" i="3"/>
  <c r="AI964" i="3"/>
  <c r="S964" i="3"/>
  <c r="AU980" i="3"/>
  <c r="BB980" i="3"/>
  <c r="O980" i="3"/>
  <c r="AD980" i="3"/>
  <c r="X980" i="3"/>
  <c r="AE978" i="3"/>
  <c r="W979" i="3"/>
  <c r="BM1005" i="3"/>
  <c r="BL1007" i="3"/>
  <c r="BC979" i="3"/>
  <c r="BG979" i="3"/>
  <c r="AK979" i="3"/>
  <c r="P979" i="3"/>
  <c r="AO979" i="3"/>
  <c r="T979" i="3"/>
  <c r="AY979" i="3"/>
  <c r="AC979" i="3"/>
  <c r="BF979" i="3"/>
  <c r="AP979" i="3"/>
  <c r="Z979" i="3"/>
  <c r="V985" i="3"/>
  <c r="AT985" i="3"/>
  <c r="BE985" i="3"/>
  <c r="AO985" i="3"/>
  <c r="Y985" i="3"/>
  <c r="BH985" i="3"/>
  <c r="AR985" i="3"/>
  <c r="AB985" i="3"/>
  <c r="BG985" i="3"/>
  <c r="AQ985" i="3"/>
  <c r="AA985" i="3"/>
  <c r="BL1015" i="3"/>
  <c r="AW950" i="3"/>
  <c r="AI1013" i="3"/>
  <c r="AQ1013" i="3"/>
  <c r="BG1013" i="3"/>
  <c r="AA1013" i="3"/>
  <c r="X1013" i="3"/>
  <c r="AN1013" i="3"/>
  <c r="BD1013" i="3"/>
  <c r="Z1013" i="3"/>
  <c r="AP1013" i="3"/>
  <c r="BF1013" i="3"/>
  <c r="AK1013" i="3"/>
  <c r="O1013" i="3"/>
  <c r="AU1013" i="3"/>
  <c r="Y1013" i="3"/>
  <c r="BE1013" i="3"/>
  <c r="S1013" i="3"/>
  <c r="AB1013" i="3"/>
  <c r="AR1013" i="3"/>
  <c r="N1013" i="3"/>
  <c r="AD1013" i="3"/>
  <c r="AT1013" i="3"/>
  <c r="M1013" i="3"/>
  <c r="AS1013" i="3"/>
  <c r="W1013" i="3"/>
  <c r="BC1013" i="3"/>
  <c r="AG1013" i="3"/>
  <c r="AR986" i="3"/>
  <c r="V986" i="3"/>
  <c r="BB986" i="3"/>
  <c r="AN986" i="3"/>
  <c r="AX986" i="3"/>
  <c r="AP986" i="3"/>
  <c r="T986" i="3"/>
  <c r="AZ986" i="3"/>
  <c r="AD986" i="3"/>
  <c r="P986" i="3"/>
  <c r="AV986" i="3"/>
  <c r="Z986" i="3"/>
  <c r="AB986" i="3"/>
  <c r="BH986" i="3"/>
  <c r="AL986" i="3"/>
  <c r="X986" i="3"/>
  <c r="BD986" i="3"/>
  <c r="BF986" i="3"/>
  <c r="AQ1017" i="3"/>
  <c r="W1017" i="3"/>
  <c r="BC1017" i="3"/>
  <c r="AM1017" i="3"/>
  <c r="AY1017" i="3"/>
  <c r="AE1017" i="3"/>
  <c r="P1017" i="3"/>
  <c r="AF1017" i="3"/>
  <c r="AV1017" i="3"/>
  <c r="M1017" i="3"/>
  <c r="AC1017" i="3"/>
  <c r="AS1017" i="3"/>
  <c r="BI1017" i="3"/>
  <c r="Z1017" i="3"/>
  <c r="AP1017" i="3"/>
  <c r="AA1017" i="3"/>
  <c r="BG1017" i="3"/>
  <c r="O1017" i="3"/>
  <c r="AI1017" i="3"/>
  <c r="T1017" i="3"/>
  <c r="AJ1017" i="3"/>
  <c r="AZ1017" i="3"/>
  <c r="Q1017" i="3"/>
  <c r="AG1017" i="3"/>
  <c r="AW1017" i="3"/>
  <c r="N1017" i="3"/>
  <c r="AD1017" i="3"/>
  <c r="AT1017" i="3"/>
  <c r="S942" i="3"/>
  <c r="AK942" i="3"/>
  <c r="AA942" i="3"/>
  <c r="Z942" i="3"/>
  <c r="AC942" i="3"/>
  <c r="AN942" i="3"/>
  <c r="BL961" i="3"/>
  <c r="BE964" i="3"/>
  <c r="BM963" i="3"/>
  <c r="AL964" i="3"/>
  <c r="BI964" i="3"/>
  <c r="AC964" i="3"/>
  <c r="AX964" i="3"/>
  <c r="R964" i="3"/>
  <c r="AV964" i="3"/>
  <c r="AF964" i="3"/>
  <c r="P964" i="3"/>
  <c r="AU964" i="3"/>
  <c r="AE964" i="3"/>
  <c r="BL973" i="3"/>
  <c r="BL975" i="3"/>
  <c r="BM1007" i="3"/>
  <c r="BM1009" i="3"/>
  <c r="BH979" i="3"/>
  <c r="AG979" i="3"/>
  <c r="BA979" i="3"/>
  <c r="AF979" i="3"/>
  <c r="BE979" i="3"/>
  <c r="AJ979" i="3"/>
  <c r="O979" i="3"/>
  <c r="AS979" i="3"/>
  <c r="X979" i="3"/>
  <c r="BB979" i="3"/>
  <c r="AL979" i="3"/>
  <c r="V979" i="3"/>
  <c r="AX985" i="3"/>
  <c r="AD985" i="3"/>
  <c r="BA985" i="3"/>
  <c r="AK985" i="3"/>
  <c r="U985" i="3"/>
  <c r="BD985" i="3"/>
  <c r="AN985" i="3"/>
  <c r="X985" i="3"/>
  <c r="BC985" i="3"/>
  <c r="AM985" i="3"/>
  <c r="AA932" i="3"/>
  <c r="BG932" i="3"/>
  <c r="AQ932" i="3"/>
  <c r="AU932" i="3"/>
  <c r="O932" i="3"/>
  <c r="AE932" i="3"/>
  <c r="U1002" i="3"/>
  <c r="BA1002" i="3"/>
  <c r="R1002" i="3"/>
  <c r="AH1002" i="3"/>
  <c r="AX1002" i="3"/>
  <c r="S1002" i="3"/>
  <c r="AI1002" i="3"/>
  <c r="AY1002" i="3"/>
  <c r="T1002" i="3"/>
  <c r="AJ1002" i="3"/>
  <c r="AZ1002" i="3"/>
  <c r="AO1002" i="3"/>
  <c r="AS1002" i="3"/>
  <c r="AW1002" i="3"/>
  <c r="V1002" i="3"/>
  <c r="AL1002" i="3"/>
  <c r="BB1002" i="3"/>
  <c r="W1002" i="3"/>
  <c r="AM1002" i="3"/>
  <c r="BC1002" i="3"/>
  <c r="X1002" i="3"/>
  <c r="AN1002" i="3"/>
  <c r="BD1002" i="3"/>
  <c r="BE1002" i="3"/>
  <c r="BI1002" i="3"/>
  <c r="Z1002" i="3"/>
  <c r="AP1002" i="3"/>
  <c r="BF1002" i="3"/>
  <c r="AA1002" i="3"/>
  <c r="AQ1002" i="3"/>
  <c r="BG1002" i="3"/>
  <c r="AB1002" i="3"/>
  <c r="AR1002" i="3"/>
  <c r="BH1002" i="3"/>
  <c r="M1002" i="3"/>
  <c r="Q1002" i="3"/>
  <c r="R1004" i="3"/>
  <c r="AH1004" i="3"/>
  <c r="AX1004" i="3"/>
  <c r="S1004" i="3"/>
  <c r="AI1004" i="3"/>
  <c r="AY1004" i="3"/>
  <c r="T1004" i="3"/>
  <c r="AJ1004" i="3"/>
  <c r="AZ1004" i="3"/>
  <c r="AO1004" i="3"/>
  <c r="AS1004" i="3"/>
  <c r="AW1004" i="3"/>
  <c r="V1004" i="3"/>
  <c r="AL1004" i="3"/>
  <c r="BB1004" i="3"/>
  <c r="W1004" i="3"/>
  <c r="AM1004" i="3"/>
  <c r="BC1004" i="3"/>
  <c r="X1004" i="3"/>
  <c r="AN1004" i="3"/>
  <c r="BD1004" i="3"/>
  <c r="BE1004" i="3"/>
  <c r="BI1004" i="3"/>
  <c r="N1012" i="3"/>
  <c r="AD1012" i="3"/>
  <c r="AT1012" i="3"/>
  <c r="P1012" i="3"/>
  <c r="AF1012" i="3"/>
  <c r="AV1012" i="3"/>
  <c r="Q1012" i="3"/>
  <c r="AW1012" i="3"/>
  <c r="AI1012" i="3"/>
  <c r="M1012" i="3"/>
  <c r="AS1012" i="3"/>
  <c r="R1012" i="3"/>
  <c r="AH1012" i="3"/>
  <c r="AX1012" i="3"/>
  <c r="T1012" i="3"/>
  <c r="AJ1012" i="3"/>
  <c r="AZ1012" i="3"/>
  <c r="Y1012" i="3"/>
  <c r="BE1012" i="3"/>
  <c r="AQ1012" i="3"/>
  <c r="U1012" i="3"/>
  <c r="BA1012" i="3"/>
  <c r="V1012" i="3"/>
  <c r="AL1012" i="3"/>
  <c r="BB1012" i="3"/>
  <c r="X1012" i="3"/>
  <c r="AN1012" i="3"/>
  <c r="BD1012" i="3"/>
  <c r="AG1012" i="3"/>
  <c r="S1012" i="3"/>
  <c r="AY1012" i="3"/>
  <c r="AC1012" i="3"/>
  <c r="BI1012" i="3"/>
  <c r="BC1012" i="3"/>
  <c r="BK1034" i="3"/>
  <c r="W947" i="3"/>
  <c r="AQ947" i="3"/>
  <c r="BG947" i="3"/>
  <c r="AC947" i="3"/>
  <c r="AU947" i="3"/>
  <c r="AH947" i="3"/>
  <c r="AY947" i="3"/>
  <c r="AM947" i="3"/>
  <c r="BC947" i="3"/>
  <c r="O947" i="3"/>
  <c r="W951" i="3"/>
  <c r="S951" i="3"/>
  <c r="AY951" i="3"/>
  <c r="AI951" i="3"/>
  <c r="O951" i="3"/>
  <c r="AU951" i="3"/>
  <c r="Y968" i="3"/>
  <c r="U962" i="3"/>
  <c r="BA962" i="3"/>
  <c r="AC962" i="3"/>
  <c r="BI962" i="3"/>
  <c r="AK962" i="3"/>
  <c r="M962" i="3"/>
  <c r="AS962" i="3"/>
  <c r="Y954" i="3"/>
  <c r="Q954" i="3"/>
  <c r="BN954" i="3" s="1"/>
  <c r="AW954" i="3"/>
  <c r="U954" i="3"/>
  <c r="BA954" i="3"/>
  <c r="AG954" i="3"/>
  <c r="AK954" i="3"/>
  <c r="AY955" i="3"/>
  <c r="U972" i="3"/>
  <c r="AK972" i="3"/>
  <c r="BA972" i="3"/>
  <c r="AA934" i="3"/>
  <c r="BM934" i="3" s="1"/>
  <c r="AY953" i="3"/>
  <c r="U1020" i="3"/>
  <c r="AO1020" i="3"/>
  <c r="BI1020" i="3"/>
  <c r="Y1020" i="3"/>
  <c r="AS1020" i="3"/>
  <c r="AC1020" i="3"/>
  <c r="BA1020" i="3"/>
  <c r="AK1020" i="3"/>
  <c r="BE1020" i="3"/>
  <c r="M1020" i="3"/>
  <c r="BK1020" i="3" s="1"/>
  <c r="AK1008" i="3"/>
  <c r="BA1008" i="3"/>
  <c r="AP983" i="3"/>
  <c r="V989" i="3"/>
  <c r="BK989" i="3" s="1"/>
  <c r="BL1034" i="3"/>
  <c r="BN1018" i="3"/>
  <c r="BK1026" i="3"/>
  <c r="BN1026" i="3"/>
  <c r="AA949" i="3"/>
  <c r="S949" i="3"/>
  <c r="AM949" i="3"/>
  <c r="W949" i="3"/>
  <c r="AU949" i="3"/>
  <c r="AE949" i="3"/>
  <c r="AY949" i="3"/>
  <c r="BC949" i="3"/>
  <c r="O949" i="3"/>
  <c r="AI949" i="3"/>
  <c r="Y957" i="3"/>
  <c r="AU957" i="3"/>
  <c r="T957" i="3"/>
  <c r="AC968" i="3"/>
  <c r="BK968" i="3" s="1"/>
  <c r="BI968" i="3"/>
  <c r="U968" i="3"/>
  <c r="BA968" i="3"/>
  <c r="M948" i="3"/>
  <c r="U948" i="3"/>
  <c r="AO948" i="3"/>
  <c r="Y948" i="3"/>
  <c r="AW948" i="3"/>
  <c r="AG948" i="3"/>
  <c r="BA948" i="3"/>
  <c r="Q948" i="3"/>
  <c r="AK948" i="3"/>
  <c r="BE948" i="3"/>
  <c r="AI936" i="3"/>
  <c r="O936" i="3"/>
  <c r="AU936" i="3"/>
  <c r="BG936" i="3"/>
  <c r="AE936" i="3"/>
  <c r="N947" i="3"/>
  <c r="AS968" i="3"/>
  <c r="S953" i="3"/>
  <c r="U1028" i="3"/>
  <c r="AO1028" i="3"/>
  <c r="BI1028" i="3"/>
  <c r="AS1028" i="3"/>
  <c r="Y1028" i="3"/>
  <c r="AC1028" i="3"/>
  <c r="BA1028" i="3"/>
  <c r="M1028" i="3"/>
  <c r="AK1028" i="3"/>
  <c r="BE1028" i="3"/>
  <c r="Z983" i="3"/>
  <c r="BB991" i="3"/>
  <c r="V991" i="3"/>
  <c r="AD991" i="3"/>
  <c r="U1006" i="3"/>
  <c r="BA1006" i="3"/>
  <c r="AK1006" i="3"/>
  <c r="U1024" i="3"/>
  <c r="AO1024" i="3"/>
  <c r="BI1024" i="3"/>
  <c r="Y1024" i="3"/>
  <c r="AS1024" i="3"/>
  <c r="AC1024" i="3"/>
  <c r="BA1024" i="3"/>
  <c r="M1024" i="3"/>
  <c r="BN1024" i="3" s="1"/>
  <c r="AK1024" i="3"/>
  <c r="BE1024" i="3"/>
  <c r="AE995" i="3"/>
  <c r="AE999" i="3"/>
  <c r="M1016" i="3"/>
  <c r="AK1016" i="3"/>
  <c r="BE1016" i="3"/>
  <c r="U1016" i="3"/>
  <c r="AO1016" i="3"/>
  <c r="BI1016" i="3"/>
  <c r="Y1016" i="3"/>
  <c r="AS1016" i="3"/>
  <c r="AC1016" i="3"/>
  <c r="BA1016" i="3"/>
  <c r="AT989" i="3"/>
  <c r="AE951" i="3"/>
  <c r="BK1016" i="3"/>
  <c r="U946" i="3"/>
  <c r="BL946" i="3" s="1"/>
  <c r="BA946" i="3"/>
  <c r="BJ946" i="3" s="1"/>
  <c r="Y933" i="3"/>
  <c r="Q933" i="3"/>
  <c r="AK933" i="3"/>
  <c r="BI933" i="3"/>
  <c r="U933" i="3"/>
  <c r="AS933" i="3"/>
  <c r="AC933" i="3"/>
  <c r="AW933" i="3"/>
  <c r="AG933" i="3"/>
  <c r="BA933" i="3"/>
  <c r="M933" i="3"/>
  <c r="Y952" i="3"/>
  <c r="U952" i="3"/>
  <c r="BA952" i="3"/>
  <c r="AG952" i="3"/>
  <c r="AK952" i="3"/>
  <c r="Q952" i="3"/>
  <c r="AW952" i="3"/>
  <c r="AO964" i="3"/>
  <c r="AG964" i="3"/>
  <c r="AW964" i="3"/>
  <c r="Q964" i="3"/>
  <c r="W955" i="3"/>
  <c r="AI955" i="3"/>
  <c r="BL955" i="3" s="1"/>
  <c r="AE955" i="3"/>
  <c r="Q966" i="3"/>
  <c r="Y966" i="3"/>
  <c r="AG966" i="3"/>
  <c r="AO966" i="3"/>
  <c r="BE966" i="3"/>
  <c r="M970" i="3"/>
  <c r="AC970" i="3"/>
  <c r="AS970" i="3"/>
  <c r="BI970" i="3"/>
  <c r="Q970" i="3"/>
  <c r="AG970" i="3"/>
  <c r="AW970" i="3"/>
  <c r="U970" i="3"/>
  <c r="AK970" i="3"/>
  <c r="BA970" i="3"/>
  <c r="Y970" i="3"/>
  <c r="AO970" i="3"/>
  <c r="BE970" i="3"/>
  <c r="AU953" i="3"/>
  <c r="BL953" i="3" s="1"/>
  <c r="AS937" i="3"/>
  <c r="BL937" i="3" s="1"/>
  <c r="Z985" i="3"/>
  <c r="AL993" i="3"/>
  <c r="BK993" i="3" s="1"/>
  <c r="AD993" i="3"/>
  <c r="BJ993" i="3" s="1"/>
  <c r="U1004" i="3"/>
  <c r="AK1004" i="3"/>
  <c r="BA1004" i="3"/>
  <c r="O1012" i="3"/>
  <c r="AE1012" i="3"/>
  <c r="AM1012" i="3"/>
  <c r="AU1012" i="3"/>
  <c r="AK968" i="3"/>
  <c r="V987" i="3"/>
  <c r="AD989" i="3"/>
  <c r="N989" i="3"/>
  <c r="BJ989" i="3" s="1"/>
  <c r="BL935" i="3"/>
  <c r="BJ937" i="3"/>
  <c r="BL960" i="3"/>
  <c r="BJ974" i="3"/>
  <c r="BJ963" i="3"/>
  <c r="BJ972" i="3"/>
  <c r="BK991" i="3"/>
  <c r="BN991" i="3"/>
  <c r="O994" i="3"/>
  <c r="S994" i="3"/>
  <c r="W994" i="3"/>
  <c r="AA994" i="3"/>
  <c r="AE994" i="3"/>
  <c r="AI994" i="3"/>
  <c r="AM994" i="3"/>
  <c r="AQ994" i="3"/>
  <c r="AU994" i="3"/>
  <c r="AY994" i="3"/>
  <c r="BC994" i="3"/>
  <c r="BG994" i="3"/>
  <c r="Q994" i="3"/>
  <c r="V994" i="3"/>
  <c r="AB994" i="3"/>
  <c r="AG994" i="3"/>
  <c r="AL994" i="3"/>
  <c r="AR994" i="3"/>
  <c r="AW994" i="3"/>
  <c r="BB994" i="3"/>
  <c r="BH994" i="3"/>
  <c r="M994" i="3"/>
  <c r="R994" i="3"/>
  <c r="X994" i="3"/>
  <c r="AC994" i="3"/>
  <c r="AH994" i="3"/>
  <c r="AN994" i="3"/>
  <c r="AS994" i="3"/>
  <c r="AX994" i="3"/>
  <c r="BD994" i="3"/>
  <c r="BI994" i="3"/>
  <c r="N994" i="3"/>
  <c r="T994" i="3"/>
  <c r="Y994" i="3"/>
  <c r="AD994" i="3"/>
  <c r="AJ994" i="3"/>
  <c r="AO994" i="3"/>
  <c r="AT994" i="3"/>
  <c r="AZ994" i="3"/>
  <c r="BE994" i="3"/>
  <c r="P994" i="3"/>
  <c r="AK994" i="3"/>
  <c r="BF994" i="3"/>
  <c r="U994" i="3"/>
  <c r="AP994" i="3"/>
  <c r="Z994" i="3"/>
  <c r="AV994" i="3"/>
  <c r="AF994" i="3"/>
  <c r="BA994" i="3"/>
  <c r="BL983" i="3"/>
  <c r="BN1005" i="3"/>
  <c r="BK1005" i="3"/>
  <c r="BJ1007" i="3"/>
  <c r="BM967" i="3"/>
  <c r="BN967" i="3"/>
  <c r="BK967" i="3"/>
  <c r="BK985" i="3"/>
  <c r="BN1006" i="3"/>
  <c r="BK1006" i="3"/>
  <c r="BJ1015" i="3"/>
  <c r="BL1000" i="3"/>
  <c r="BJ1000" i="3"/>
  <c r="BN1008" i="3"/>
  <c r="BK1008" i="3"/>
  <c r="BJ1034" i="3"/>
  <c r="BJ1036" i="3"/>
  <c r="BN1036" i="3"/>
  <c r="BL1010" i="3"/>
  <c r="BN1034" i="3"/>
  <c r="BM1023" i="3"/>
  <c r="BN1027" i="3"/>
  <c r="BK1027" i="3"/>
  <c r="BL1035" i="3"/>
  <c r="BN1041" i="3"/>
  <c r="BK1041" i="3"/>
  <c r="BM1025" i="3"/>
  <c r="BN1031" i="3"/>
  <c r="BK1031" i="3"/>
  <c r="BM1031" i="3"/>
  <c r="BJ1031" i="3"/>
  <c r="BN1032" i="3"/>
  <c r="BK1032" i="3"/>
  <c r="BL1033" i="3"/>
  <c r="BN1037" i="3"/>
  <c r="BK1037" i="3"/>
  <c r="BM1037" i="3"/>
  <c r="BJ1037" i="3"/>
  <c r="AX1039" i="3"/>
  <c r="AC1039" i="3"/>
  <c r="BF1039" i="3"/>
  <c r="AK1039" i="3"/>
  <c r="O1039" i="3"/>
  <c r="AO1039" i="3"/>
  <c r="S1039" i="3"/>
  <c r="AW1039" i="3"/>
  <c r="AA1039" i="3"/>
  <c r="BD1039" i="3"/>
  <c r="AN1039" i="3"/>
  <c r="X1039" i="3"/>
  <c r="BJ934" i="3"/>
  <c r="BM940" i="3"/>
  <c r="BM945" i="3"/>
  <c r="BN965" i="3"/>
  <c r="BK965" i="3"/>
  <c r="BN984" i="3"/>
  <c r="BK984" i="3"/>
  <c r="BK986" i="3"/>
  <c r="BN986" i="3"/>
  <c r="BM969" i="3"/>
  <c r="BK983" i="3"/>
  <c r="BN983" i="3"/>
  <c r="BN936" i="3"/>
  <c r="BN934" i="3"/>
  <c r="BK934" i="3"/>
  <c r="BN940" i="3"/>
  <c r="BK940" i="3"/>
  <c r="BN939" i="3"/>
  <c r="BK939" i="3"/>
  <c r="BM943" i="3"/>
  <c r="AY942" i="3"/>
  <c r="V942" i="3"/>
  <c r="AP942" i="3"/>
  <c r="N942" i="3"/>
  <c r="AO942" i="3"/>
  <c r="BH942" i="3"/>
  <c r="AM942" i="3"/>
  <c r="R942" i="3"/>
  <c r="AV942" i="3"/>
  <c r="AF942" i="3"/>
  <c r="P942" i="3"/>
  <c r="BJ945" i="3"/>
  <c r="BD944" i="3"/>
  <c r="AN944" i="3"/>
  <c r="U944" i="3"/>
  <c r="AY944" i="3"/>
  <c r="AI944" i="3"/>
  <c r="N944" i="3"/>
  <c r="AT944" i="3"/>
  <c r="AC944" i="3"/>
  <c r="AF944" i="3"/>
  <c r="P944" i="3"/>
  <c r="BJ959" i="3"/>
  <c r="BM961" i="3"/>
  <c r="BL965" i="3"/>
  <c r="BK966" i="3"/>
  <c r="BN966" i="3"/>
  <c r="BN971" i="3"/>
  <c r="BK971" i="3"/>
  <c r="M978" i="3"/>
  <c r="AH978" i="3"/>
  <c r="BC978" i="3"/>
  <c r="R978" i="3"/>
  <c r="AM978" i="3"/>
  <c r="BI978" i="3"/>
  <c r="W978" i="3"/>
  <c r="AS978" i="3"/>
  <c r="AC978" i="3"/>
  <c r="AX978" i="3"/>
  <c r="BM958" i="3"/>
  <c r="BN963" i="3"/>
  <c r="BK963" i="3"/>
  <c r="BN973" i="3"/>
  <c r="BK973" i="3"/>
  <c r="BM976" i="3"/>
  <c r="BN975" i="3"/>
  <c r="BN972" i="3"/>
  <c r="BK972" i="3"/>
  <c r="BC980" i="3"/>
  <c r="AL980" i="3"/>
  <c r="Q980" i="3"/>
  <c r="AT980" i="3"/>
  <c r="Z980" i="3"/>
  <c r="BE980" i="3"/>
  <c r="AO980" i="3"/>
  <c r="S980" i="3"/>
  <c r="AF980" i="3"/>
  <c r="P980" i="3"/>
  <c r="AV980" i="3"/>
  <c r="BN993" i="3"/>
  <c r="BL993" i="3"/>
  <c r="AQ978" i="3"/>
  <c r="V978" i="3"/>
  <c r="AU978" i="3"/>
  <c r="Z978" i="3"/>
  <c r="AY978" i="3"/>
  <c r="AD978" i="3"/>
  <c r="BH978" i="3"/>
  <c r="AR978" i="3"/>
  <c r="AB978" i="3"/>
  <c r="M980" i="3"/>
  <c r="O996" i="3"/>
  <c r="S996" i="3"/>
  <c r="W996" i="3"/>
  <c r="AA996" i="3"/>
  <c r="AE996" i="3"/>
  <c r="AI996" i="3"/>
  <c r="AM996" i="3"/>
  <c r="AQ996" i="3"/>
  <c r="AU996" i="3"/>
  <c r="AY996" i="3"/>
  <c r="BC996" i="3"/>
  <c r="BG996" i="3"/>
  <c r="Q996" i="3"/>
  <c r="V996" i="3"/>
  <c r="AB996" i="3"/>
  <c r="AG996" i="3"/>
  <c r="AL996" i="3"/>
  <c r="AR996" i="3"/>
  <c r="AW996" i="3"/>
  <c r="BB996" i="3"/>
  <c r="BH996" i="3"/>
  <c r="M996" i="3"/>
  <c r="R996" i="3"/>
  <c r="X996" i="3"/>
  <c r="AC996" i="3"/>
  <c r="AH996" i="3"/>
  <c r="AN996" i="3"/>
  <c r="AS996" i="3"/>
  <c r="AX996" i="3"/>
  <c r="BD996" i="3"/>
  <c r="BI996" i="3"/>
  <c r="N996" i="3"/>
  <c r="T996" i="3"/>
  <c r="Y996" i="3"/>
  <c r="AD996" i="3"/>
  <c r="AJ996" i="3"/>
  <c r="AO996" i="3"/>
  <c r="AT996" i="3"/>
  <c r="AZ996" i="3"/>
  <c r="BE996" i="3"/>
  <c r="P996" i="3"/>
  <c r="AK996" i="3"/>
  <c r="BF996" i="3"/>
  <c r="U996" i="3"/>
  <c r="AP996" i="3"/>
  <c r="Z996" i="3"/>
  <c r="AV996" i="3"/>
  <c r="AF996" i="3"/>
  <c r="BA996" i="3"/>
  <c r="BJ1001" i="3"/>
  <c r="BN1007" i="3"/>
  <c r="BK1007" i="3"/>
  <c r="BJ1009" i="3"/>
  <c r="BL967" i="3"/>
  <c r="BJ967" i="3"/>
  <c r="BL997" i="3"/>
  <c r="BM997" i="3"/>
  <c r="BN997" i="3"/>
  <c r="BK997" i="3"/>
  <c r="BM1010" i="3"/>
  <c r="BN1015" i="3"/>
  <c r="BK1015" i="3"/>
  <c r="BK1018" i="3"/>
  <c r="BN1000" i="3"/>
  <c r="BK1000" i="3"/>
  <c r="BM1043" i="3"/>
  <c r="BL1019" i="3"/>
  <c r="BJ1019" i="3"/>
  <c r="BN1035" i="3"/>
  <c r="BK1035" i="3"/>
  <c r="BL1025" i="3"/>
  <c r="BL1032" i="3"/>
  <c r="BJ1032" i="3"/>
  <c r="BL1037" i="3"/>
  <c r="BN1038" i="3"/>
  <c r="BK1038" i="3"/>
  <c r="BL1038" i="3"/>
  <c r="BJ1038" i="3"/>
  <c r="AS1039" i="3"/>
  <c r="W1039" i="3"/>
  <c r="BA1039" i="3"/>
  <c r="AE1039" i="3"/>
  <c r="BE1039" i="3"/>
  <c r="AI1039" i="3"/>
  <c r="N1039" i="3"/>
  <c r="AQ1039" i="3"/>
  <c r="V1039" i="3"/>
  <c r="AZ1039" i="3"/>
  <c r="AJ1039" i="3"/>
  <c r="T1039" i="3"/>
  <c r="BN932" i="3"/>
  <c r="BK932" i="3"/>
  <c r="BL974" i="3"/>
  <c r="BJ973" i="3"/>
  <c r="BL991" i="3"/>
  <c r="BN982" i="3"/>
  <c r="BK982" i="3"/>
  <c r="M990" i="3"/>
  <c r="Q990" i="3"/>
  <c r="U990" i="3"/>
  <c r="Y990" i="3"/>
  <c r="AC990" i="3"/>
  <c r="AG990" i="3"/>
  <c r="AK990" i="3"/>
  <c r="AO990" i="3"/>
  <c r="AS990" i="3"/>
  <c r="AW990" i="3"/>
  <c r="BA990" i="3"/>
  <c r="BE990" i="3"/>
  <c r="BI990" i="3"/>
  <c r="O990" i="3"/>
  <c r="S990" i="3"/>
  <c r="W990" i="3"/>
  <c r="AA990" i="3"/>
  <c r="AE990" i="3"/>
  <c r="AI990" i="3"/>
  <c r="AM990" i="3"/>
  <c r="AQ990" i="3"/>
  <c r="AU990" i="3"/>
  <c r="AY990" i="3"/>
  <c r="BC990" i="3"/>
  <c r="BG990" i="3"/>
  <c r="T990" i="3"/>
  <c r="AB990" i="3"/>
  <c r="AJ990" i="3"/>
  <c r="AR990" i="3"/>
  <c r="AZ990" i="3"/>
  <c r="BH990" i="3"/>
  <c r="N990" i="3"/>
  <c r="V990" i="3"/>
  <c r="AD990" i="3"/>
  <c r="AL990" i="3"/>
  <c r="AT990" i="3"/>
  <c r="BB990" i="3"/>
  <c r="P990" i="3"/>
  <c r="X990" i="3"/>
  <c r="AF990" i="3"/>
  <c r="AN990" i="3"/>
  <c r="AV990" i="3"/>
  <c r="BD990" i="3"/>
  <c r="R990" i="3"/>
  <c r="AX990" i="3"/>
  <c r="Z990" i="3"/>
  <c r="BF990" i="3"/>
  <c r="AH990" i="3"/>
  <c r="AP990" i="3"/>
  <c r="BJ938" i="3"/>
  <c r="BN935" i="3"/>
  <c r="AL942" i="3"/>
  <c r="Y942" i="3"/>
  <c r="BA942" i="3"/>
  <c r="AE942" i="3"/>
  <c r="BN943" i="3"/>
  <c r="BK943" i="3"/>
  <c r="AQ942" i="3"/>
  <c r="O942" i="3"/>
  <c r="AI942" i="3"/>
  <c r="BI942" i="3"/>
  <c r="AG942" i="3"/>
  <c r="BC942" i="3"/>
  <c r="AH942" i="3"/>
  <c r="M942" i="3"/>
  <c r="AR942" i="3"/>
  <c r="AB942" i="3"/>
  <c r="BN945" i="3"/>
  <c r="BK945" i="3"/>
  <c r="AZ944" i="3"/>
  <c r="AJ944" i="3"/>
  <c r="O944" i="3"/>
  <c r="AU944" i="3"/>
  <c r="AD944" i="3"/>
  <c r="BF944" i="3"/>
  <c r="AP944" i="3"/>
  <c r="W944" i="3"/>
  <c r="BN946" i="3"/>
  <c r="BK946" i="3"/>
  <c r="BM959" i="3"/>
  <c r="BM956" i="3"/>
  <c r="BN959" i="3"/>
  <c r="BK959" i="3"/>
  <c r="BJ961" i="3"/>
  <c r="BM973" i="3"/>
  <c r="BJ977" i="3"/>
  <c r="W980" i="3"/>
  <c r="AR980" i="3"/>
  <c r="BH980" i="3"/>
  <c r="BD980" i="3"/>
  <c r="R980" i="3"/>
  <c r="AM980" i="3"/>
  <c r="BL958" i="3"/>
  <c r="BJ958" i="3"/>
  <c r="BL963" i="3"/>
  <c r="BL976" i="3"/>
  <c r="BN974" i="3"/>
  <c r="AY980" i="3"/>
  <c r="AG980" i="3"/>
  <c r="BF980" i="3"/>
  <c r="AP980" i="3"/>
  <c r="U980" i="3"/>
  <c r="BA980" i="3"/>
  <c r="AI980" i="3"/>
  <c r="N980" i="3"/>
  <c r="AB980" i="3"/>
  <c r="BK987" i="3"/>
  <c r="BN987" i="3"/>
  <c r="BL987" i="3"/>
  <c r="BG978" i="3"/>
  <c r="AL978" i="3"/>
  <c r="Q978" i="3"/>
  <c r="AP978" i="3"/>
  <c r="U978" i="3"/>
  <c r="AT978" i="3"/>
  <c r="Y978" i="3"/>
  <c r="BD978" i="3"/>
  <c r="AN978" i="3"/>
  <c r="X978" i="3"/>
  <c r="AH980" i="3"/>
  <c r="BM982" i="3"/>
  <c r="M988" i="3"/>
  <c r="Q988" i="3"/>
  <c r="U988" i="3"/>
  <c r="Y988" i="3"/>
  <c r="AC988" i="3"/>
  <c r="AG988" i="3"/>
  <c r="AK988" i="3"/>
  <c r="AO988" i="3"/>
  <c r="AS988" i="3"/>
  <c r="AW988" i="3"/>
  <c r="BA988" i="3"/>
  <c r="BE988" i="3"/>
  <c r="BI988" i="3"/>
  <c r="O988" i="3"/>
  <c r="S988" i="3"/>
  <c r="W988" i="3"/>
  <c r="AA988" i="3"/>
  <c r="AE988" i="3"/>
  <c r="AI988" i="3"/>
  <c r="AM988" i="3"/>
  <c r="AQ988" i="3"/>
  <c r="AU988" i="3"/>
  <c r="AY988" i="3"/>
  <c r="BC988" i="3"/>
  <c r="BG988" i="3"/>
  <c r="T988" i="3"/>
  <c r="AB988" i="3"/>
  <c r="AJ988" i="3"/>
  <c r="AR988" i="3"/>
  <c r="AZ988" i="3"/>
  <c r="BH988" i="3"/>
  <c r="N988" i="3"/>
  <c r="V988" i="3"/>
  <c r="AD988" i="3"/>
  <c r="AL988" i="3"/>
  <c r="AT988" i="3"/>
  <c r="BB988" i="3"/>
  <c r="P988" i="3"/>
  <c r="X988" i="3"/>
  <c r="AF988" i="3"/>
  <c r="AN988" i="3"/>
  <c r="AV988" i="3"/>
  <c r="BD988" i="3"/>
  <c r="AH988" i="3"/>
  <c r="AP988" i="3"/>
  <c r="R988" i="3"/>
  <c r="AX988" i="3"/>
  <c r="Z988" i="3"/>
  <c r="BF988" i="3"/>
  <c r="M992" i="3"/>
  <c r="Q992" i="3"/>
  <c r="U992" i="3"/>
  <c r="Y992" i="3"/>
  <c r="AC992" i="3"/>
  <c r="AG992" i="3"/>
  <c r="AK992" i="3"/>
  <c r="AO992" i="3"/>
  <c r="AS992" i="3"/>
  <c r="AW992" i="3"/>
  <c r="BA992" i="3"/>
  <c r="BE992" i="3"/>
  <c r="BI992" i="3"/>
  <c r="O992" i="3"/>
  <c r="S992" i="3"/>
  <c r="W992" i="3"/>
  <c r="AA992" i="3"/>
  <c r="AE992" i="3"/>
  <c r="AI992" i="3"/>
  <c r="AM992" i="3"/>
  <c r="AQ992" i="3"/>
  <c r="AU992" i="3"/>
  <c r="AY992" i="3"/>
  <c r="BC992" i="3"/>
  <c r="BG992" i="3"/>
  <c r="T992" i="3"/>
  <c r="AB992" i="3"/>
  <c r="AJ992" i="3"/>
  <c r="AR992" i="3"/>
  <c r="AZ992" i="3"/>
  <c r="BH992" i="3"/>
  <c r="N992" i="3"/>
  <c r="V992" i="3"/>
  <c r="AD992" i="3"/>
  <c r="AL992" i="3"/>
  <c r="AT992" i="3"/>
  <c r="BB992" i="3"/>
  <c r="P992" i="3"/>
  <c r="X992" i="3"/>
  <c r="AF992" i="3"/>
  <c r="AN992" i="3"/>
  <c r="AV992" i="3"/>
  <c r="BD992" i="3"/>
  <c r="AH992" i="3"/>
  <c r="AP992" i="3"/>
  <c r="R992" i="3"/>
  <c r="AX992" i="3"/>
  <c r="Z992" i="3"/>
  <c r="BF992" i="3"/>
  <c r="O998" i="3"/>
  <c r="S998" i="3"/>
  <c r="W998" i="3"/>
  <c r="AA998" i="3"/>
  <c r="AE998" i="3"/>
  <c r="AI998" i="3"/>
  <c r="AM998" i="3"/>
  <c r="AQ998" i="3"/>
  <c r="AU998" i="3"/>
  <c r="AY998" i="3"/>
  <c r="BC998" i="3"/>
  <c r="BG998" i="3"/>
  <c r="Q998" i="3"/>
  <c r="V998" i="3"/>
  <c r="AB998" i="3"/>
  <c r="AG998" i="3"/>
  <c r="AL998" i="3"/>
  <c r="AR998" i="3"/>
  <c r="AW998" i="3"/>
  <c r="BB998" i="3"/>
  <c r="BH998" i="3"/>
  <c r="M998" i="3"/>
  <c r="R998" i="3"/>
  <c r="X998" i="3"/>
  <c r="AC998" i="3"/>
  <c r="AH998" i="3"/>
  <c r="AN998" i="3"/>
  <c r="AS998" i="3"/>
  <c r="AX998" i="3"/>
  <c r="BD998" i="3"/>
  <c r="BI998" i="3"/>
  <c r="N998" i="3"/>
  <c r="T998" i="3"/>
  <c r="Y998" i="3"/>
  <c r="AD998" i="3"/>
  <c r="AJ998" i="3"/>
  <c r="AO998" i="3"/>
  <c r="AT998" i="3"/>
  <c r="AZ998" i="3"/>
  <c r="BE998" i="3"/>
  <c r="P998" i="3"/>
  <c r="AK998" i="3"/>
  <c r="BF998" i="3"/>
  <c r="U998" i="3"/>
  <c r="AP998" i="3"/>
  <c r="Z998" i="3"/>
  <c r="AV998" i="3"/>
  <c r="AF998" i="3"/>
  <c r="BA998" i="3"/>
  <c r="BJ969" i="3"/>
  <c r="BN1001" i="3"/>
  <c r="BK1001" i="3"/>
  <c r="BJ1003" i="3"/>
  <c r="BK981" i="3"/>
  <c r="BJ997" i="3"/>
  <c r="BL1003" i="3"/>
  <c r="BJ1043" i="3"/>
  <c r="BM1003" i="3"/>
  <c r="BL1009" i="3"/>
  <c r="BM1015" i="3"/>
  <c r="BM1018" i="3"/>
  <c r="BM1026" i="3"/>
  <c r="BM1019" i="3"/>
  <c r="BN1019" i="3"/>
  <c r="BK1019" i="3"/>
  <c r="BL1023" i="3"/>
  <c r="BJ1023" i="3"/>
  <c r="BM1027" i="3"/>
  <c r="BM1035" i="3"/>
  <c r="BJ1035" i="3"/>
  <c r="BM1041" i="3"/>
  <c r="BN1043" i="3"/>
  <c r="BL1029" i="3"/>
  <c r="BJ1029" i="3"/>
  <c r="BL1031" i="3"/>
  <c r="BM1033" i="3"/>
  <c r="BJ1033" i="3"/>
  <c r="BI1039" i="3"/>
  <c r="AM1039" i="3"/>
  <c r="R1039" i="3"/>
  <c r="AU1039" i="3"/>
  <c r="Z1039" i="3"/>
  <c r="AY1039" i="3"/>
  <c r="AD1039" i="3"/>
  <c r="BG1039" i="3"/>
  <c r="AL1039" i="3"/>
  <c r="Q1039" i="3"/>
  <c r="AV1039" i="3"/>
  <c r="AF1039" i="3"/>
  <c r="P1039" i="3"/>
  <c r="BJ1044" i="3"/>
  <c r="BM1044" i="3"/>
  <c r="BL1011" i="3"/>
  <c r="BJ936" i="3"/>
  <c r="BK938" i="3"/>
  <c r="BN938" i="3"/>
  <c r="BN949" i="3"/>
  <c r="BM935" i="3"/>
  <c r="BK937" i="3"/>
  <c r="BN937" i="3"/>
  <c r="BM937" i="3"/>
  <c r="V944" i="3"/>
  <c r="AO944" i="3"/>
  <c r="BE944" i="3"/>
  <c r="AA944" i="3"/>
  <c r="AS944" i="3"/>
  <c r="BI944" i="3"/>
  <c r="AG944" i="3"/>
  <c r="AW944" i="3"/>
  <c r="Q944" i="3"/>
  <c r="AK944" i="3"/>
  <c r="BA944" i="3"/>
  <c r="BM939" i="3"/>
  <c r="BL939" i="3"/>
  <c r="BJ939" i="3"/>
  <c r="BJ943" i="3"/>
  <c r="AV944" i="3"/>
  <c r="AE944" i="3"/>
  <c r="BG944" i="3"/>
  <c r="AQ944" i="3"/>
  <c r="Y944" i="3"/>
  <c r="BB944" i="3"/>
  <c r="AL944" i="3"/>
  <c r="R944" i="3"/>
  <c r="X944" i="3"/>
  <c r="BL945" i="3"/>
  <c r="BN950" i="3"/>
  <c r="BK950" i="3"/>
  <c r="BN952" i="3"/>
  <c r="BN953" i="3"/>
  <c r="BK954" i="3"/>
  <c r="BN955" i="3"/>
  <c r="BK955" i="3"/>
  <c r="BN957" i="3"/>
  <c r="BK957" i="3"/>
  <c r="BM960" i="3"/>
  <c r="BL957" i="3"/>
  <c r="BK960" i="3"/>
  <c r="BN961" i="3"/>
  <c r="BK961" i="3"/>
  <c r="BJ965" i="3"/>
  <c r="BL966" i="3"/>
  <c r="BM974" i="3"/>
  <c r="BN977" i="3"/>
  <c r="BN958" i="3"/>
  <c r="BK958" i="3"/>
  <c r="BJ976" i="3"/>
  <c r="BN989" i="3"/>
  <c r="BN968" i="3"/>
  <c r="BB978" i="3"/>
  <c r="AG978" i="3"/>
  <c r="BF978" i="3"/>
  <c r="AK978" i="3"/>
  <c r="O978" i="3"/>
  <c r="AO978" i="3"/>
  <c r="S978" i="3"/>
  <c r="AZ978" i="3"/>
  <c r="AJ978" i="3"/>
  <c r="T978" i="3"/>
  <c r="AZ980" i="3"/>
  <c r="BL982" i="3"/>
  <c r="BJ982" i="3"/>
  <c r="BL984" i="3"/>
  <c r="BL986" i="3"/>
  <c r="BL969" i="3"/>
  <c r="BN969" i="3"/>
  <c r="BK969" i="3"/>
  <c r="BJ983" i="3"/>
  <c r="BN1003" i="3"/>
  <c r="BK1003" i="3"/>
  <c r="BJ1005" i="3"/>
  <c r="BN1009" i="3"/>
  <c r="BK1009" i="3"/>
  <c r="BL1006" i="3"/>
  <c r="BN1010" i="3"/>
  <c r="BK1010" i="3"/>
  <c r="BJ1010" i="3"/>
  <c r="BN1016" i="3"/>
  <c r="BJ1013" i="3"/>
  <c r="BM1000" i="3"/>
  <c r="BL1008" i="3"/>
  <c r="BL1001" i="3"/>
  <c r="BL1018" i="3"/>
  <c r="BJ1018" i="3"/>
  <c r="BJ1020" i="3"/>
  <c r="BL1022" i="3"/>
  <c r="BL1026" i="3"/>
  <c r="BJ1026" i="3"/>
  <c r="Q942" i="3"/>
  <c r="BN1023" i="3"/>
  <c r="BK1023" i="3"/>
  <c r="BL1027" i="3"/>
  <c r="BJ1027" i="3"/>
  <c r="BK1040" i="3"/>
  <c r="BL1041" i="3"/>
  <c r="BJ1041" i="3"/>
  <c r="BK1043" i="3"/>
  <c r="BM1029" i="3"/>
  <c r="BN1029" i="3"/>
  <c r="BK1029" i="3"/>
  <c r="BM1032" i="3"/>
  <c r="BN1033" i="3"/>
  <c r="BK1033" i="3"/>
  <c r="BM1038" i="3"/>
  <c r="BC1039" i="3"/>
  <c r="AH1039" i="3"/>
  <c r="M1039" i="3"/>
  <c r="AP1039" i="3"/>
  <c r="U1039" i="3"/>
  <c r="AT1039" i="3"/>
  <c r="Y1039" i="3"/>
  <c r="BB1039" i="3"/>
  <c r="AG1039" i="3"/>
  <c r="BH1039" i="3"/>
  <c r="AR1039" i="3"/>
  <c r="BK1044" i="3"/>
  <c r="BN1044" i="3"/>
  <c r="BL1044" i="3"/>
  <c r="BM1024" i="3" l="1"/>
  <c r="BM957" i="3"/>
  <c r="BL962" i="3"/>
  <c r="BN947" i="3"/>
  <c r="BJ1004" i="3"/>
  <c r="BK979" i="3"/>
  <c r="BL964" i="3"/>
  <c r="BN941" i="3"/>
  <c r="BJ941" i="3"/>
  <c r="BJ1028" i="3"/>
  <c r="BN948" i="3"/>
  <c r="BN1042" i="3"/>
  <c r="BJ1030" i="3"/>
  <c r="BM1014" i="3"/>
  <c r="BK1014" i="3"/>
  <c r="BK975" i="3"/>
  <c r="BK936" i="3"/>
  <c r="BM977" i="3"/>
  <c r="BL985" i="3"/>
  <c r="BM979" i="3"/>
  <c r="BL1036" i="3"/>
  <c r="BJ962" i="3"/>
  <c r="BN1004" i="3"/>
  <c r="BN995" i="3"/>
  <c r="BJ984" i="3"/>
  <c r="BN933" i="3"/>
  <c r="BM983" i="3"/>
  <c r="BJ975" i="3"/>
  <c r="BK977" i="3"/>
  <c r="BM987" i="3"/>
  <c r="BN962" i="3"/>
  <c r="BJ970" i="3"/>
  <c r="BK970" i="3"/>
  <c r="BM966" i="3"/>
  <c r="BM955" i="3"/>
  <c r="BJ1024" i="3"/>
  <c r="BL948" i="3"/>
  <c r="BN1020" i="3"/>
  <c r="BN985" i="3"/>
  <c r="BK1036" i="3"/>
  <c r="BN999" i="3"/>
  <c r="BN956" i="3"/>
  <c r="BL981" i="3"/>
  <c r="BJ1040" i="3"/>
  <c r="BK1021" i="3"/>
  <c r="BL977" i="3"/>
  <c r="BK1013" i="3"/>
  <c r="BJ950" i="3"/>
  <c r="BK1012" i="3"/>
  <c r="BK1002" i="3"/>
  <c r="BJ985" i="3"/>
  <c r="BK964" i="3"/>
  <c r="BL951" i="3"/>
  <c r="BL970" i="3"/>
  <c r="BM1016" i="3"/>
  <c r="BL968" i="3"/>
  <c r="BJ979" i="3"/>
  <c r="BL979" i="3"/>
  <c r="BJ952" i="3"/>
  <c r="BK941" i="3"/>
  <c r="BK952" i="3"/>
  <c r="BM1017" i="3"/>
  <c r="BK1004" i="3"/>
  <c r="BL999" i="3"/>
  <c r="BM999" i="3"/>
  <c r="BL995" i="3"/>
  <c r="BJ981" i="3"/>
  <c r="BL956" i="3"/>
  <c r="BJ1042" i="3"/>
  <c r="BL1042" i="3"/>
  <c r="BK1042" i="3"/>
  <c r="BM1042" i="3"/>
  <c r="BN1040" i="3"/>
  <c r="BM1040" i="3"/>
  <c r="BM1030" i="3"/>
  <c r="BL1030" i="3"/>
  <c r="BJ1025" i="3"/>
  <c r="BN1025" i="3"/>
  <c r="BM1021" i="3"/>
  <c r="BL1021" i="3"/>
  <c r="BN1021" i="3"/>
  <c r="BJ1011" i="3"/>
  <c r="BN1011" i="3"/>
  <c r="BL1014" i="3"/>
  <c r="BJ1014" i="3"/>
  <c r="BN1014" i="3"/>
  <c r="BM981" i="3"/>
  <c r="BM1008" i="3"/>
  <c r="BJ1017" i="3"/>
  <c r="BN1017" i="3"/>
  <c r="BJ986" i="3"/>
  <c r="BL1013" i="3"/>
  <c r="BM985" i="3"/>
  <c r="BN964" i="3"/>
  <c r="BL941" i="3"/>
  <c r="BJ960" i="3"/>
  <c r="BL950" i="3"/>
  <c r="BJ999" i="3"/>
  <c r="BM1011" i="3"/>
  <c r="BM1022" i="3"/>
  <c r="BL980" i="3"/>
  <c r="BM950" i="3"/>
  <c r="BJ1021" i="3"/>
  <c r="BK1017" i="3"/>
  <c r="BN979" i="3"/>
  <c r="BJ947" i="3"/>
  <c r="BL936" i="3"/>
  <c r="BL949" i="3"/>
  <c r="BL947" i="3"/>
  <c r="BK1030" i="3"/>
  <c r="BN951" i="3"/>
  <c r="BL1040" i="3"/>
  <c r="BN1030" i="3"/>
  <c r="BN1013" i="3"/>
  <c r="BK1025" i="3"/>
  <c r="BM986" i="3"/>
  <c r="BJ956" i="3"/>
  <c r="BJ955" i="3"/>
  <c r="BM942" i="3"/>
  <c r="BK1011" i="3"/>
  <c r="BK999" i="3"/>
  <c r="BM970" i="3"/>
  <c r="BL1016" i="3"/>
  <c r="BM936" i="3"/>
  <c r="BL1020" i="3"/>
  <c r="BM1020" i="3"/>
  <c r="BJ953" i="3"/>
  <c r="BL972" i="3"/>
  <c r="BJ954" i="3"/>
  <c r="BM962" i="3"/>
  <c r="BJ968" i="3"/>
  <c r="BJ951" i="3"/>
  <c r="BM947" i="3"/>
  <c r="BM1012" i="3"/>
  <c r="BN1012" i="3"/>
  <c r="BL1004" i="3"/>
  <c r="BM1004" i="3"/>
  <c r="BJ1002" i="3"/>
  <c r="BM1002" i="3"/>
  <c r="BM932" i="3"/>
  <c r="BM1013" i="3"/>
  <c r="BM1036" i="3"/>
  <c r="BM949" i="3"/>
  <c r="BM968" i="3"/>
  <c r="BN960" i="3"/>
  <c r="BN981" i="3"/>
  <c r="BL1012" i="3"/>
  <c r="BJ966" i="3"/>
  <c r="BJ964" i="3"/>
  <c r="BL952" i="3"/>
  <c r="BM952" i="3"/>
  <c r="BM933" i="3"/>
  <c r="BL933" i="3"/>
  <c r="BM989" i="3"/>
  <c r="BJ1016" i="3"/>
  <c r="BM995" i="3"/>
  <c r="BL1024" i="3"/>
  <c r="BM1006" i="3"/>
  <c r="BM991" i="3"/>
  <c r="BM1028" i="3"/>
  <c r="BM953" i="3"/>
  <c r="BJ948" i="3"/>
  <c r="BM948" i="3"/>
  <c r="BJ957" i="3"/>
  <c r="BK949" i="3"/>
  <c r="BJ949" i="3"/>
  <c r="BL954" i="3"/>
  <c r="BK947" i="3"/>
  <c r="BL932" i="3"/>
  <c r="BN1028" i="3"/>
  <c r="BK1028" i="3"/>
  <c r="BL1028" i="3"/>
  <c r="BK953" i="3"/>
  <c r="BJ1006" i="3"/>
  <c r="BJ978" i="3"/>
  <c r="BM946" i="3"/>
  <c r="BL1002" i="3"/>
  <c r="BJ991" i="3"/>
  <c r="BM993" i="3"/>
  <c r="BM954" i="3"/>
  <c r="BJ1012" i="3"/>
  <c r="BL1017" i="3"/>
  <c r="BL934" i="3"/>
  <c r="BJ933" i="3"/>
  <c r="BK944" i="3"/>
  <c r="BM978" i="3"/>
  <c r="BM964" i="3"/>
  <c r="BN970" i="3"/>
  <c r="BK1024" i="3"/>
  <c r="BM951" i="3"/>
  <c r="BK933" i="3"/>
  <c r="BK948" i="3"/>
  <c r="BM941" i="3"/>
  <c r="BK951" i="3"/>
  <c r="BM944" i="3"/>
  <c r="BJ932" i="3"/>
  <c r="BN1002" i="3"/>
  <c r="BJ1008" i="3"/>
  <c r="BJ995" i="3"/>
  <c r="BL989" i="3"/>
  <c r="BM972" i="3"/>
  <c r="BK962" i="3"/>
  <c r="BK998" i="3"/>
  <c r="BN998" i="3"/>
  <c r="BM998" i="3"/>
  <c r="BM992" i="3"/>
  <c r="BJ988" i="3"/>
  <c r="BM990" i="3"/>
  <c r="BJ1039" i="3"/>
  <c r="BL996" i="3"/>
  <c r="BJ944" i="3"/>
  <c r="BJ942" i="3"/>
  <c r="BN944" i="3"/>
  <c r="BK1039" i="3"/>
  <c r="BN1039" i="3"/>
  <c r="BL998" i="3"/>
  <c r="BL992" i="3"/>
  <c r="BM988" i="3"/>
  <c r="BN942" i="3"/>
  <c r="BK942" i="3"/>
  <c r="BL990" i="3"/>
  <c r="BJ996" i="3"/>
  <c r="BN980" i="3"/>
  <c r="BK980" i="3"/>
  <c r="BM1039" i="3"/>
  <c r="BK994" i="3"/>
  <c r="BN994" i="3"/>
  <c r="BM994" i="3"/>
  <c r="BL978" i="3"/>
  <c r="BJ998" i="3"/>
  <c r="BK992" i="3"/>
  <c r="BN992" i="3"/>
  <c r="BL988" i="3"/>
  <c r="BL944" i="3"/>
  <c r="BK990" i="3"/>
  <c r="BN990" i="3"/>
  <c r="BM980" i="3"/>
  <c r="BL994" i="3"/>
  <c r="BJ992" i="3"/>
  <c r="BK988" i="3"/>
  <c r="BN988" i="3"/>
  <c r="BJ980" i="3"/>
  <c r="BL942" i="3"/>
  <c r="BJ990" i="3"/>
  <c r="BK996" i="3"/>
  <c r="BN996" i="3"/>
  <c r="BM996" i="3"/>
  <c r="BK978" i="3"/>
  <c r="BN978" i="3"/>
  <c r="BL1039" i="3"/>
  <c r="BJ994" i="3"/>
  <c r="E909" i="3" l="1"/>
  <c r="F909" i="3"/>
  <c r="G909" i="3"/>
  <c r="H909" i="3"/>
  <c r="I909" i="3"/>
  <c r="J909" i="3"/>
  <c r="E910" i="3"/>
  <c r="F910" i="3"/>
  <c r="G910" i="3"/>
  <c r="H910" i="3"/>
  <c r="I910" i="3"/>
  <c r="J910" i="3"/>
  <c r="E911" i="3"/>
  <c r="F911" i="3"/>
  <c r="G911" i="3"/>
  <c r="H911" i="3"/>
  <c r="I911" i="3"/>
  <c r="J911" i="3"/>
  <c r="E912" i="3"/>
  <c r="F912" i="3"/>
  <c r="G912" i="3"/>
  <c r="H912" i="3"/>
  <c r="I912" i="3"/>
  <c r="J912" i="3"/>
  <c r="E913" i="3"/>
  <c r="F913" i="3"/>
  <c r="G913" i="3"/>
  <c r="H913" i="3"/>
  <c r="I913" i="3"/>
  <c r="J913" i="3"/>
  <c r="E914" i="3"/>
  <c r="F914" i="3"/>
  <c r="G914" i="3"/>
  <c r="H914" i="3"/>
  <c r="I914" i="3"/>
  <c r="J914" i="3"/>
  <c r="E915" i="3"/>
  <c r="F915" i="3"/>
  <c r="G915" i="3"/>
  <c r="H915" i="3"/>
  <c r="I915" i="3"/>
  <c r="J915" i="3"/>
  <c r="E916" i="3"/>
  <c r="F916" i="3"/>
  <c r="G916" i="3"/>
  <c r="H916" i="3"/>
  <c r="I916" i="3"/>
  <c r="J916" i="3"/>
  <c r="E917" i="3"/>
  <c r="F917" i="3"/>
  <c r="G917" i="3"/>
  <c r="H917" i="3"/>
  <c r="I917" i="3"/>
  <c r="J917" i="3"/>
  <c r="E918" i="3"/>
  <c r="F918" i="3"/>
  <c r="G918" i="3"/>
  <c r="H918" i="3"/>
  <c r="I918" i="3"/>
  <c r="J918" i="3"/>
  <c r="E919" i="3"/>
  <c r="F919" i="3"/>
  <c r="G919" i="3"/>
  <c r="H919" i="3"/>
  <c r="I919" i="3"/>
  <c r="J919" i="3"/>
  <c r="E920" i="3"/>
  <c r="F920" i="3"/>
  <c r="G920" i="3"/>
  <c r="H920" i="3"/>
  <c r="I920" i="3"/>
  <c r="J920" i="3"/>
  <c r="E921" i="3"/>
  <c r="F921" i="3"/>
  <c r="G921" i="3"/>
  <c r="H921" i="3"/>
  <c r="I921" i="3"/>
  <c r="J921" i="3"/>
  <c r="E922" i="3"/>
  <c r="F922" i="3"/>
  <c r="G922" i="3"/>
  <c r="H922" i="3"/>
  <c r="I922" i="3"/>
  <c r="J922" i="3"/>
  <c r="E923" i="3"/>
  <c r="F923" i="3"/>
  <c r="G923" i="3"/>
  <c r="H923" i="3"/>
  <c r="I923" i="3"/>
  <c r="J923" i="3"/>
  <c r="E924" i="3"/>
  <c r="F924" i="3"/>
  <c r="G924" i="3"/>
  <c r="H924" i="3"/>
  <c r="I924" i="3"/>
  <c r="J924" i="3"/>
  <c r="E925" i="3"/>
  <c r="F925" i="3"/>
  <c r="G925" i="3"/>
  <c r="H925" i="3"/>
  <c r="I925" i="3"/>
  <c r="J925" i="3"/>
  <c r="E926" i="3"/>
  <c r="F926" i="3"/>
  <c r="G926" i="3"/>
  <c r="H926" i="3"/>
  <c r="I926" i="3"/>
  <c r="J926" i="3"/>
  <c r="E927" i="3"/>
  <c r="F927" i="3"/>
  <c r="G927" i="3"/>
  <c r="H927" i="3"/>
  <c r="I927" i="3"/>
  <c r="J927" i="3"/>
  <c r="E928" i="3"/>
  <c r="F928" i="3"/>
  <c r="G928" i="3"/>
  <c r="H928" i="3"/>
  <c r="I928" i="3"/>
  <c r="J928" i="3"/>
  <c r="E929" i="3"/>
  <c r="F929" i="3"/>
  <c r="G929" i="3"/>
  <c r="H929" i="3"/>
  <c r="I929" i="3"/>
  <c r="J929" i="3"/>
  <c r="E930" i="3"/>
  <c r="F930" i="3"/>
  <c r="G930" i="3"/>
  <c r="H930" i="3"/>
  <c r="I930" i="3"/>
  <c r="J930" i="3"/>
  <c r="E931" i="3"/>
  <c r="F931" i="3"/>
  <c r="G931" i="3"/>
  <c r="H931" i="3"/>
  <c r="I931" i="3"/>
  <c r="J931" i="3"/>
  <c r="L930" i="3" l="1"/>
  <c r="L916" i="3"/>
  <c r="K916" i="3"/>
  <c r="AI916" i="3" s="1"/>
  <c r="K912" i="3"/>
  <c r="L923" i="3"/>
  <c r="L921" i="3"/>
  <c r="K923" i="3"/>
  <c r="AQ923" i="3" s="1"/>
  <c r="AI923" i="3"/>
  <c r="K910" i="3"/>
  <c r="K921" i="3"/>
  <c r="W921" i="3" s="1"/>
  <c r="L914" i="3"/>
  <c r="K914" i="3"/>
  <c r="L918" i="3"/>
  <c r="K918" i="3"/>
  <c r="S918" i="3" s="1"/>
  <c r="AA923" i="3"/>
  <c r="K917" i="3"/>
  <c r="L931" i="3"/>
  <c r="K931" i="3"/>
  <c r="K930" i="3"/>
  <c r="AB930" i="3" s="1"/>
  <c r="L929" i="3"/>
  <c r="K929" i="3"/>
  <c r="K928" i="3"/>
  <c r="L927" i="3"/>
  <c r="K927" i="3"/>
  <c r="K926" i="3"/>
  <c r="L925" i="3"/>
  <c r="K925" i="3"/>
  <c r="BA925" i="3" s="1"/>
  <c r="K924" i="3"/>
  <c r="AV924" i="3" s="1"/>
  <c r="L920" i="3"/>
  <c r="AA916" i="3"/>
  <c r="AY918" i="3"/>
  <c r="Q923" i="3"/>
  <c r="BC921" i="3"/>
  <c r="K915" i="3"/>
  <c r="L913" i="3"/>
  <c r="K913" i="3"/>
  <c r="L928" i="3"/>
  <c r="L926" i="3"/>
  <c r="BG926" i="3" s="1"/>
  <c r="L924" i="3"/>
  <c r="AM923" i="3"/>
  <c r="L922" i="3"/>
  <c r="K922" i="3"/>
  <c r="K919" i="3"/>
  <c r="L912" i="3"/>
  <c r="AE912" i="3" s="1"/>
  <c r="L911" i="3"/>
  <c r="K911" i="3"/>
  <c r="AS923" i="3"/>
  <c r="K920" i="3"/>
  <c r="AQ918" i="3"/>
  <c r="L917" i="3"/>
  <c r="L910" i="3"/>
  <c r="AE910" i="3" s="1"/>
  <c r="L909" i="3"/>
  <c r="AS909" i="3" s="1"/>
  <c r="K909" i="3"/>
  <c r="AN930" i="3"/>
  <c r="BD930" i="3"/>
  <c r="AS930" i="3"/>
  <c r="R930" i="3"/>
  <c r="AM930" i="3"/>
  <c r="AY930" i="3"/>
  <c r="P928" i="3"/>
  <c r="T928" i="3"/>
  <c r="X928" i="3"/>
  <c r="AB928" i="3"/>
  <c r="AF928" i="3"/>
  <c r="AJ928" i="3"/>
  <c r="AN928" i="3"/>
  <c r="AR928" i="3"/>
  <c r="AV928" i="3"/>
  <c r="AZ928" i="3"/>
  <c r="BD928" i="3"/>
  <c r="BH928" i="3"/>
  <c r="M928" i="3"/>
  <c r="Q928" i="3"/>
  <c r="U928" i="3"/>
  <c r="Y928" i="3"/>
  <c r="AC928" i="3"/>
  <c r="AG928" i="3"/>
  <c r="AK928" i="3"/>
  <c r="AO928" i="3"/>
  <c r="AS928" i="3"/>
  <c r="AW928" i="3"/>
  <c r="BA928" i="3"/>
  <c r="BE928" i="3"/>
  <c r="BI928" i="3"/>
  <c r="N928" i="3"/>
  <c r="R928" i="3"/>
  <c r="V928" i="3"/>
  <c r="Z928" i="3"/>
  <c r="AD928" i="3"/>
  <c r="AH928" i="3"/>
  <c r="AL928" i="3"/>
  <c r="AP928" i="3"/>
  <c r="AT928" i="3"/>
  <c r="AX928" i="3"/>
  <c r="BB928" i="3"/>
  <c r="BF928" i="3"/>
  <c r="W928" i="3"/>
  <c r="AM928" i="3"/>
  <c r="BC928" i="3"/>
  <c r="AA928" i="3"/>
  <c r="AQ928" i="3"/>
  <c r="BG928" i="3"/>
  <c r="S928" i="3"/>
  <c r="AI928" i="3"/>
  <c r="AY928" i="3"/>
  <c r="O928" i="3"/>
  <c r="AE928" i="3"/>
  <c r="AU928" i="3"/>
  <c r="BI924" i="3"/>
  <c r="AP924" i="3"/>
  <c r="BG931" i="3"/>
  <c r="AQ931" i="3"/>
  <c r="AI931" i="3"/>
  <c r="AA931" i="3"/>
  <c r="S931" i="3"/>
  <c r="N925" i="3"/>
  <c r="R925" i="3"/>
  <c r="AD925" i="3"/>
  <c r="AH925" i="3"/>
  <c r="AT925" i="3"/>
  <c r="AX925" i="3"/>
  <c r="O925" i="3"/>
  <c r="S925" i="3"/>
  <c r="AE925" i="3"/>
  <c r="AI925" i="3"/>
  <c r="AU925" i="3"/>
  <c r="AY925" i="3"/>
  <c r="P925" i="3"/>
  <c r="T925" i="3"/>
  <c r="AF925" i="3"/>
  <c r="AJ925" i="3"/>
  <c r="AV925" i="3"/>
  <c r="AZ925" i="3"/>
  <c r="BE931" i="3"/>
  <c r="AW931" i="3"/>
  <c r="AO931" i="3"/>
  <c r="AG931" i="3"/>
  <c r="Y931" i="3"/>
  <c r="Q931" i="3"/>
  <c r="AU926" i="3"/>
  <c r="AE926" i="3"/>
  <c r="AW925" i="3"/>
  <c r="R929" i="3"/>
  <c r="AX929" i="3"/>
  <c r="AI929" i="3"/>
  <c r="T929" i="3"/>
  <c r="AZ929" i="3"/>
  <c r="BC931" i="3"/>
  <c r="AU931" i="3"/>
  <c r="AM931" i="3"/>
  <c r="AE931" i="3"/>
  <c r="W931" i="3"/>
  <c r="AS927" i="3"/>
  <c r="AQ926" i="3"/>
  <c r="AA926" i="3"/>
  <c r="P926" i="3"/>
  <c r="T926" i="3"/>
  <c r="X926" i="3"/>
  <c r="AB926" i="3"/>
  <c r="AF926" i="3"/>
  <c r="AJ926" i="3"/>
  <c r="AN926" i="3"/>
  <c r="AR926" i="3"/>
  <c r="AV926" i="3"/>
  <c r="AZ926" i="3"/>
  <c r="BD926" i="3"/>
  <c r="BH926" i="3"/>
  <c r="M926" i="3"/>
  <c r="Q926" i="3"/>
  <c r="U926" i="3"/>
  <c r="Y926" i="3"/>
  <c r="AC926" i="3"/>
  <c r="AG926" i="3"/>
  <c r="AK926" i="3"/>
  <c r="AO926" i="3"/>
  <c r="AS926" i="3"/>
  <c r="AW926" i="3"/>
  <c r="BA926" i="3"/>
  <c r="BE926" i="3"/>
  <c r="BI926" i="3"/>
  <c r="N926" i="3"/>
  <c r="R926" i="3"/>
  <c r="V926" i="3"/>
  <c r="Z926" i="3"/>
  <c r="AD926" i="3"/>
  <c r="AH926" i="3"/>
  <c r="AL926" i="3"/>
  <c r="AP926" i="3"/>
  <c r="AT926" i="3"/>
  <c r="AX926" i="3"/>
  <c r="BB926" i="3"/>
  <c r="BF926" i="3"/>
  <c r="BI925" i="3"/>
  <c r="AS925" i="3"/>
  <c r="AC925" i="3"/>
  <c r="M925" i="3"/>
  <c r="N931" i="3"/>
  <c r="R931" i="3"/>
  <c r="V931" i="3"/>
  <c r="Z931" i="3"/>
  <c r="AD931" i="3"/>
  <c r="AH931" i="3"/>
  <c r="AL931" i="3"/>
  <c r="AP931" i="3"/>
  <c r="AT931" i="3"/>
  <c r="AX931" i="3"/>
  <c r="BB931" i="3"/>
  <c r="BF931" i="3"/>
  <c r="O931" i="3"/>
  <c r="P931" i="3"/>
  <c r="T931" i="3"/>
  <c r="X931" i="3"/>
  <c r="AB931" i="3"/>
  <c r="AF931" i="3"/>
  <c r="AJ931" i="3"/>
  <c r="AN931" i="3"/>
  <c r="AR931" i="3"/>
  <c r="AV931" i="3"/>
  <c r="AZ931" i="3"/>
  <c r="BD931" i="3"/>
  <c r="BH931" i="3"/>
  <c r="Z927" i="3"/>
  <c r="BF927" i="3"/>
  <c r="AQ927" i="3"/>
  <c r="AB927" i="3"/>
  <c r="BH927" i="3"/>
  <c r="P921" i="3"/>
  <c r="T921" i="3"/>
  <c r="X921" i="3"/>
  <c r="AB921" i="3"/>
  <c r="AF921" i="3"/>
  <c r="AJ921" i="3"/>
  <c r="AN921" i="3"/>
  <c r="AR921" i="3"/>
  <c r="AV921" i="3"/>
  <c r="AZ921" i="3"/>
  <c r="BD921" i="3"/>
  <c r="BH921" i="3"/>
  <c r="M921" i="3"/>
  <c r="Q921" i="3"/>
  <c r="U921" i="3"/>
  <c r="Y921" i="3"/>
  <c r="AC921" i="3"/>
  <c r="AG921" i="3"/>
  <c r="AK921" i="3"/>
  <c r="AO921" i="3"/>
  <c r="AS921" i="3"/>
  <c r="AW921" i="3"/>
  <c r="BA921" i="3"/>
  <c r="BE921" i="3"/>
  <c r="BI921" i="3"/>
  <c r="N921" i="3"/>
  <c r="R921" i="3"/>
  <c r="V921" i="3"/>
  <c r="Z921" i="3"/>
  <c r="AD921" i="3"/>
  <c r="AH921" i="3"/>
  <c r="AL921" i="3"/>
  <c r="AP921" i="3"/>
  <c r="AT921" i="3"/>
  <c r="AX921" i="3"/>
  <c r="BB921" i="3"/>
  <c r="BF921" i="3"/>
  <c r="AA921" i="3"/>
  <c r="AQ921" i="3"/>
  <c r="BG921" i="3"/>
  <c r="O921" i="3"/>
  <c r="AE921" i="3"/>
  <c r="AU921" i="3"/>
  <c r="S921" i="3"/>
  <c r="AI921" i="3"/>
  <c r="AY921" i="3"/>
  <c r="BI931" i="3"/>
  <c r="BA931" i="3"/>
  <c r="AS931" i="3"/>
  <c r="AK931" i="3"/>
  <c r="AC931" i="3"/>
  <c r="U931" i="3"/>
  <c r="Y929" i="3"/>
  <c r="BC926" i="3"/>
  <c r="AM926" i="3"/>
  <c r="W926" i="3"/>
  <c r="BE925" i="3"/>
  <c r="AO925" i="3"/>
  <c r="Y925" i="3"/>
  <c r="AM921" i="3"/>
  <c r="AW914" i="3"/>
  <c r="S914" i="3"/>
  <c r="BC914" i="3"/>
  <c r="BH923" i="3"/>
  <c r="BD923" i="3"/>
  <c r="AZ923" i="3"/>
  <c r="AV923" i="3"/>
  <c r="AR923" i="3"/>
  <c r="AN923" i="3"/>
  <c r="AJ923" i="3"/>
  <c r="AF923" i="3"/>
  <c r="AB923" i="3"/>
  <c r="X923" i="3"/>
  <c r="T923" i="3"/>
  <c r="P923" i="3"/>
  <c r="N922" i="3"/>
  <c r="R922" i="3"/>
  <c r="V922" i="3"/>
  <c r="Z922" i="3"/>
  <c r="AD922" i="3"/>
  <c r="AH922" i="3"/>
  <c r="AL922" i="3"/>
  <c r="AP922" i="3"/>
  <c r="AT922" i="3"/>
  <c r="AX922" i="3"/>
  <c r="BB922" i="3"/>
  <c r="BF922" i="3"/>
  <c r="O922" i="3"/>
  <c r="S922" i="3"/>
  <c r="W922" i="3"/>
  <c r="AA922" i="3"/>
  <c r="AE922" i="3"/>
  <c r="AI922" i="3"/>
  <c r="AM922" i="3"/>
  <c r="AQ922" i="3"/>
  <c r="AU922" i="3"/>
  <c r="AY922" i="3"/>
  <c r="BC922" i="3"/>
  <c r="BG922" i="3"/>
  <c r="P922" i="3"/>
  <c r="T922" i="3"/>
  <c r="X922" i="3"/>
  <c r="AB922" i="3"/>
  <c r="AF922" i="3"/>
  <c r="AJ922" i="3"/>
  <c r="AN922" i="3"/>
  <c r="AR922" i="3"/>
  <c r="AV922" i="3"/>
  <c r="AZ922" i="3"/>
  <c r="BD922" i="3"/>
  <c r="BH922" i="3"/>
  <c r="AH920" i="3"/>
  <c r="S920" i="3"/>
  <c r="AY920" i="3"/>
  <c r="AJ920" i="3"/>
  <c r="S917" i="3"/>
  <c r="AY917" i="3"/>
  <c r="AJ917" i="3"/>
  <c r="Z917" i="3"/>
  <c r="AK917" i="3"/>
  <c r="AT917" i="3"/>
  <c r="M916" i="3"/>
  <c r="Q916" i="3"/>
  <c r="U916" i="3"/>
  <c r="Y916" i="3"/>
  <c r="AC916" i="3"/>
  <c r="AG916" i="3"/>
  <c r="AK916" i="3"/>
  <c r="AO916" i="3"/>
  <c r="AS916" i="3"/>
  <c r="AW916" i="3"/>
  <c r="BA916" i="3"/>
  <c r="BE916" i="3"/>
  <c r="BI916" i="3"/>
  <c r="N916" i="3"/>
  <c r="R916" i="3"/>
  <c r="V916" i="3"/>
  <c r="Z916" i="3"/>
  <c r="AD916" i="3"/>
  <c r="AH916" i="3"/>
  <c r="AL916" i="3"/>
  <c r="AP916" i="3"/>
  <c r="AT916" i="3"/>
  <c r="AX916" i="3"/>
  <c r="BB916" i="3"/>
  <c r="BF916" i="3"/>
  <c r="T916" i="3"/>
  <c r="AB916" i="3"/>
  <c r="AJ916" i="3"/>
  <c r="AR916" i="3"/>
  <c r="AZ916" i="3"/>
  <c r="BH916" i="3"/>
  <c r="O916" i="3"/>
  <c r="W916" i="3"/>
  <c r="AE916" i="3"/>
  <c r="AM916" i="3"/>
  <c r="AU916" i="3"/>
  <c r="BC916" i="3"/>
  <c r="P916" i="3"/>
  <c r="X916" i="3"/>
  <c r="AF916" i="3"/>
  <c r="AN916" i="3"/>
  <c r="AV916" i="3"/>
  <c r="BD916" i="3"/>
  <c r="L915" i="3"/>
  <c r="AG915" i="3" s="1"/>
  <c r="M918" i="3"/>
  <c r="Q918" i="3"/>
  <c r="U918" i="3"/>
  <c r="Y918" i="3"/>
  <c r="AC918" i="3"/>
  <c r="AG918" i="3"/>
  <c r="AK918" i="3"/>
  <c r="AO918" i="3"/>
  <c r="AS918" i="3"/>
  <c r="AW918" i="3"/>
  <c r="BA918" i="3"/>
  <c r="BE918" i="3"/>
  <c r="BI918" i="3"/>
  <c r="N918" i="3"/>
  <c r="R918" i="3"/>
  <c r="V918" i="3"/>
  <c r="Z918" i="3"/>
  <c r="AD918" i="3"/>
  <c r="AH918" i="3"/>
  <c r="AL918" i="3"/>
  <c r="AP918" i="3"/>
  <c r="AT918" i="3"/>
  <c r="AX918" i="3"/>
  <c r="BB918" i="3"/>
  <c r="BF918" i="3"/>
  <c r="T918" i="3"/>
  <c r="AB918" i="3"/>
  <c r="AJ918" i="3"/>
  <c r="AR918" i="3"/>
  <c r="AZ918" i="3"/>
  <c r="BH918" i="3"/>
  <c r="O918" i="3"/>
  <c r="W918" i="3"/>
  <c r="AE918" i="3"/>
  <c r="AM918" i="3"/>
  <c r="AU918" i="3"/>
  <c r="BC918" i="3"/>
  <c r="P918" i="3"/>
  <c r="X918" i="3"/>
  <c r="AF918" i="3"/>
  <c r="AN918" i="3"/>
  <c r="AV918" i="3"/>
  <c r="BD918" i="3"/>
  <c r="AW915" i="3"/>
  <c r="Q915" i="3"/>
  <c r="BF923" i="3"/>
  <c r="BB923" i="3"/>
  <c r="AX923" i="3"/>
  <c r="AT923" i="3"/>
  <c r="AP923" i="3"/>
  <c r="AL923" i="3"/>
  <c r="AH923" i="3"/>
  <c r="AD923" i="3"/>
  <c r="Z923" i="3"/>
  <c r="V923" i="3"/>
  <c r="R923" i="3"/>
  <c r="BI922" i="3"/>
  <c r="AS922" i="3"/>
  <c r="AC922" i="3"/>
  <c r="M922" i="3"/>
  <c r="L919" i="3"/>
  <c r="AZ919" i="3" s="1"/>
  <c r="BG918" i="3"/>
  <c r="AA918" i="3"/>
  <c r="AY916" i="3"/>
  <c r="S916" i="3"/>
  <c r="AO915" i="3"/>
  <c r="V913" i="3"/>
  <c r="AT913" i="3"/>
  <c r="O913" i="3"/>
  <c r="AE913" i="3"/>
  <c r="AU913" i="3"/>
  <c r="P913" i="3"/>
  <c r="AF913" i="3"/>
  <c r="AV913" i="3"/>
  <c r="Y913" i="3"/>
  <c r="AC913" i="3"/>
  <c r="U913" i="3"/>
  <c r="X914" i="3"/>
  <c r="AN914" i="3"/>
  <c r="BD914" i="3"/>
  <c r="P912" i="3"/>
  <c r="AF912" i="3"/>
  <c r="AV912" i="3"/>
  <c r="M912" i="3"/>
  <c r="AC912" i="3"/>
  <c r="AS912" i="3"/>
  <c r="BI912" i="3"/>
  <c r="Z912" i="3"/>
  <c r="AP912" i="3"/>
  <c r="BF912" i="3"/>
  <c r="BI911" i="3"/>
  <c r="AS911" i="3"/>
  <c r="AC911" i="3"/>
  <c r="M911" i="3"/>
  <c r="BG910" i="3"/>
  <c r="AQ910" i="3"/>
  <c r="P910" i="3"/>
  <c r="T910" i="3"/>
  <c r="X910" i="3"/>
  <c r="AB910" i="3"/>
  <c r="AF910" i="3"/>
  <c r="AJ910" i="3"/>
  <c r="AN910" i="3"/>
  <c r="AR910" i="3"/>
  <c r="AV910" i="3"/>
  <c r="AZ910" i="3"/>
  <c r="BD910" i="3"/>
  <c r="BH910" i="3"/>
  <c r="M910" i="3"/>
  <c r="Q910" i="3"/>
  <c r="U910" i="3"/>
  <c r="Y910" i="3"/>
  <c r="AC910" i="3"/>
  <c r="AG910" i="3"/>
  <c r="AK910" i="3"/>
  <c r="AO910" i="3"/>
  <c r="AS910" i="3"/>
  <c r="AW910" i="3"/>
  <c r="BA910" i="3"/>
  <c r="BE910" i="3"/>
  <c r="BI910" i="3"/>
  <c r="N910" i="3"/>
  <c r="R910" i="3"/>
  <c r="V910" i="3"/>
  <c r="Z910" i="3"/>
  <c r="AD910" i="3"/>
  <c r="AH910" i="3"/>
  <c r="AL910" i="3"/>
  <c r="AP910" i="3"/>
  <c r="AT910" i="3"/>
  <c r="AX910" i="3"/>
  <c r="BB910" i="3"/>
  <c r="BF910" i="3"/>
  <c r="BI909" i="3"/>
  <c r="BF914" i="3"/>
  <c r="AK914" i="3"/>
  <c r="O914" i="3"/>
  <c r="BE911" i="3"/>
  <c r="AO911" i="3"/>
  <c r="BC910" i="3"/>
  <c r="AM910" i="3"/>
  <c r="W910" i="3"/>
  <c r="N911" i="3"/>
  <c r="R911" i="3"/>
  <c r="V911" i="3"/>
  <c r="Z911" i="3"/>
  <c r="AD911" i="3"/>
  <c r="AH911" i="3"/>
  <c r="AL911" i="3"/>
  <c r="AP911" i="3"/>
  <c r="AT911" i="3"/>
  <c r="AX911" i="3"/>
  <c r="BB911" i="3"/>
  <c r="BF911" i="3"/>
  <c r="O911" i="3"/>
  <c r="S911" i="3"/>
  <c r="W911" i="3"/>
  <c r="AA911" i="3"/>
  <c r="AE911" i="3"/>
  <c r="AI911" i="3"/>
  <c r="AM911" i="3"/>
  <c r="AQ911" i="3"/>
  <c r="AU911" i="3"/>
  <c r="AY911" i="3"/>
  <c r="BC911" i="3"/>
  <c r="BG911" i="3"/>
  <c r="P911" i="3"/>
  <c r="T911" i="3"/>
  <c r="X911" i="3"/>
  <c r="AB911" i="3"/>
  <c r="AF911" i="3"/>
  <c r="AJ911" i="3"/>
  <c r="AN911" i="3"/>
  <c r="AR911" i="3"/>
  <c r="AV911" i="3"/>
  <c r="AZ911" i="3"/>
  <c r="BD911" i="3"/>
  <c r="BH911" i="3"/>
  <c r="R909" i="3"/>
  <c r="AH909" i="3"/>
  <c r="AX909" i="3"/>
  <c r="S909" i="3"/>
  <c r="AI909" i="3"/>
  <c r="AY909" i="3"/>
  <c r="T909" i="3"/>
  <c r="AJ909" i="3"/>
  <c r="AZ909" i="3"/>
  <c r="E793" i="3"/>
  <c r="F793" i="3"/>
  <c r="G793" i="3"/>
  <c r="H793" i="3"/>
  <c r="I793" i="3"/>
  <c r="J793" i="3"/>
  <c r="E794" i="3"/>
  <c r="F794" i="3"/>
  <c r="G794" i="3"/>
  <c r="H794" i="3"/>
  <c r="I794" i="3"/>
  <c r="J794" i="3"/>
  <c r="E795" i="3"/>
  <c r="F795" i="3"/>
  <c r="G795" i="3"/>
  <c r="H795" i="3"/>
  <c r="I795" i="3"/>
  <c r="J795" i="3"/>
  <c r="E796" i="3"/>
  <c r="F796" i="3"/>
  <c r="G796" i="3"/>
  <c r="H796" i="3"/>
  <c r="I796" i="3"/>
  <c r="J796" i="3"/>
  <c r="E797" i="3"/>
  <c r="F797" i="3"/>
  <c r="G797" i="3"/>
  <c r="H797" i="3"/>
  <c r="I797" i="3"/>
  <c r="J797" i="3"/>
  <c r="E798" i="3"/>
  <c r="F798" i="3"/>
  <c r="G798" i="3"/>
  <c r="H798" i="3"/>
  <c r="I798" i="3"/>
  <c r="J798" i="3"/>
  <c r="E799" i="3"/>
  <c r="F799" i="3"/>
  <c r="G799" i="3"/>
  <c r="H799" i="3"/>
  <c r="I799" i="3"/>
  <c r="J799" i="3"/>
  <c r="E800" i="3"/>
  <c r="F800" i="3"/>
  <c r="G800" i="3"/>
  <c r="H800" i="3"/>
  <c r="I800" i="3"/>
  <c r="J800" i="3"/>
  <c r="E801" i="3"/>
  <c r="F801" i="3"/>
  <c r="G801" i="3"/>
  <c r="H801" i="3"/>
  <c r="I801" i="3"/>
  <c r="J801" i="3"/>
  <c r="E802" i="3"/>
  <c r="F802" i="3"/>
  <c r="G802" i="3"/>
  <c r="H802" i="3"/>
  <c r="I802" i="3"/>
  <c r="J802" i="3"/>
  <c r="E803" i="3"/>
  <c r="F803" i="3"/>
  <c r="G803" i="3"/>
  <c r="H803" i="3"/>
  <c r="I803" i="3"/>
  <c r="J803" i="3"/>
  <c r="E804" i="3"/>
  <c r="F804" i="3"/>
  <c r="G804" i="3"/>
  <c r="H804" i="3"/>
  <c r="I804" i="3"/>
  <c r="J804" i="3"/>
  <c r="E805" i="3"/>
  <c r="F805" i="3"/>
  <c r="G805" i="3"/>
  <c r="H805" i="3"/>
  <c r="I805" i="3"/>
  <c r="J805" i="3"/>
  <c r="E806" i="3"/>
  <c r="F806" i="3"/>
  <c r="G806" i="3"/>
  <c r="H806" i="3"/>
  <c r="I806" i="3"/>
  <c r="J806" i="3"/>
  <c r="E807" i="3"/>
  <c r="F807" i="3"/>
  <c r="G807" i="3"/>
  <c r="H807" i="3"/>
  <c r="I807" i="3"/>
  <c r="J807" i="3"/>
  <c r="E808" i="3"/>
  <c r="F808" i="3"/>
  <c r="G808" i="3"/>
  <c r="H808" i="3"/>
  <c r="I808" i="3"/>
  <c r="J808" i="3"/>
  <c r="E809" i="3"/>
  <c r="F809" i="3"/>
  <c r="G809" i="3"/>
  <c r="H809" i="3"/>
  <c r="I809" i="3"/>
  <c r="J809" i="3"/>
  <c r="E810" i="3"/>
  <c r="F810" i="3"/>
  <c r="G810" i="3"/>
  <c r="H810" i="3"/>
  <c r="I810" i="3"/>
  <c r="J810" i="3"/>
  <c r="E811" i="3"/>
  <c r="F811" i="3"/>
  <c r="G811" i="3"/>
  <c r="H811" i="3"/>
  <c r="I811" i="3"/>
  <c r="J811" i="3"/>
  <c r="E812" i="3"/>
  <c r="F812" i="3"/>
  <c r="G812" i="3"/>
  <c r="H812" i="3"/>
  <c r="I812" i="3"/>
  <c r="J812" i="3"/>
  <c r="E813" i="3"/>
  <c r="F813" i="3"/>
  <c r="G813" i="3"/>
  <c r="H813" i="3"/>
  <c r="I813" i="3"/>
  <c r="J813" i="3"/>
  <c r="E814" i="3"/>
  <c r="F814" i="3"/>
  <c r="G814" i="3"/>
  <c r="H814" i="3"/>
  <c r="I814" i="3"/>
  <c r="J814" i="3"/>
  <c r="E815" i="3"/>
  <c r="F815" i="3"/>
  <c r="G815" i="3"/>
  <c r="H815" i="3"/>
  <c r="I815" i="3"/>
  <c r="J815" i="3"/>
  <c r="E816" i="3"/>
  <c r="F816" i="3"/>
  <c r="G816" i="3"/>
  <c r="H816" i="3"/>
  <c r="I816" i="3"/>
  <c r="J816" i="3"/>
  <c r="E817" i="3"/>
  <c r="F817" i="3"/>
  <c r="G817" i="3"/>
  <c r="H817" i="3"/>
  <c r="I817" i="3"/>
  <c r="J817" i="3"/>
  <c r="E818" i="3"/>
  <c r="F818" i="3"/>
  <c r="G818" i="3"/>
  <c r="H818" i="3"/>
  <c r="I818" i="3"/>
  <c r="J818" i="3"/>
  <c r="E819" i="3"/>
  <c r="F819" i="3"/>
  <c r="G819" i="3"/>
  <c r="H819" i="3"/>
  <c r="I819" i="3"/>
  <c r="J819" i="3"/>
  <c r="E820" i="3"/>
  <c r="F820" i="3"/>
  <c r="G820" i="3"/>
  <c r="H820" i="3"/>
  <c r="I820" i="3"/>
  <c r="J820" i="3"/>
  <c r="E821" i="3"/>
  <c r="F821" i="3"/>
  <c r="G821" i="3"/>
  <c r="H821" i="3"/>
  <c r="I821" i="3"/>
  <c r="J821" i="3"/>
  <c r="E822" i="3"/>
  <c r="F822" i="3"/>
  <c r="G822" i="3"/>
  <c r="H822" i="3"/>
  <c r="I822" i="3"/>
  <c r="J822" i="3"/>
  <c r="E823" i="3"/>
  <c r="F823" i="3"/>
  <c r="G823" i="3"/>
  <c r="H823" i="3"/>
  <c r="I823" i="3"/>
  <c r="J823" i="3"/>
  <c r="E824" i="3"/>
  <c r="F824" i="3"/>
  <c r="G824" i="3"/>
  <c r="H824" i="3"/>
  <c r="I824" i="3"/>
  <c r="J824" i="3"/>
  <c r="E825" i="3"/>
  <c r="F825" i="3"/>
  <c r="G825" i="3"/>
  <c r="H825" i="3"/>
  <c r="I825" i="3"/>
  <c r="J825" i="3"/>
  <c r="E826" i="3"/>
  <c r="F826" i="3"/>
  <c r="G826" i="3"/>
  <c r="H826" i="3"/>
  <c r="I826" i="3"/>
  <c r="J826" i="3"/>
  <c r="E827" i="3"/>
  <c r="F827" i="3"/>
  <c r="G827" i="3"/>
  <c r="H827" i="3"/>
  <c r="I827" i="3"/>
  <c r="J827" i="3"/>
  <c r="E828" i="3"/>
  <c r="F828" i="3"/>
  <c r="G828" i="3"/>
  <c r="H828" i="3"/>
  <c r="I828" i="3"/>
  <c r="J828" i="3"/>
  <c r="E829" i="3"/>
  <c r="F829" i="3"/>
  <c r="G829" i="3"/>
  <c r="H829" i="3"/>
  <c r="I829" i="3"/>
  <c r="J829" i="3"/>
  <c r="E830" i="3"/>
  <c r="F830" i="3"/>
  <c r="G830" i="3"/>
  <c r="H830" i="3"/>
  <c r="I830" i="3"/>
  <c r="J830" i="3"/>
  <c r="E831" i="3"/>
  <c r="F831" i="3"/>
  <c r="G831" i="3"/>
  <c r="H831" i="3"/>
  <c r="I831" i="3"/>
  <c r="J831" i="3"/>
  <c r="E832" i="3"/>
  <c r="F832" i="3"/>
  <c r="G832" i="3"/>
  <c r="H832" i="3"/>
  <c r="I832" i="3"/>
  <c r="J832" i="3"/>
  <c r="E833" i="3"/>
  <c r="F833" i="3"/>
  <c r="G833" i="3"/>
  <c r="H833" i="3"/>
  <c r="I833" i="3"/>
  <c r="J833" i="3"/>
  <c r="E834" i="3"/>
  <c r="F834" i="3"/>
  <c r="G834" i="3"/>
  <c r="H834" i="3"/>
  <c r="I834" i="3"/>
  <c r="J834" i="3"/>
  <c r="E835" i="3"/>
  <c r="F835" i="3"/>
  <c r="G835" i="3"/>
  <c r="H835" i="3"/>
  <c r="I835" i="3"/>
  <c r="J835" i="3"/>
  <c r="E836" i="3"/>
  <c r="F836" i="3"/>
  <c r="G836" i="3"/>
  <c r="H836" i="3"/>
  <c r="I836" i="3"/>
  <c r="J836" i="3"/>
  <c r="E837" i="3"/>
  <c r="F837" i="3"/>
  <c r="G837" i="3"/>
  <c r="H837" i="3"/>
  <c r="I837" i="3"/>
  <c r="J837" i="3"/>
  <c r="E838" i="3"/>
  <c r="F838" i="3"/>
  <c r="G838" i="3"/>
  <c r="H838" i="3"/>
  <c r="I838" i="3"/>
  <c r="J838" i="3"/>
  <c r="E839" i="3"/>
  <c r="F839" i="3"/>
  <c r="G839" i="3"/>
  <c r="H839" i="3"/>
  <c r="I839" i="3"/>
  <c r="J839" i="3"/>
  <c r="E840" i="3"/>
  <c r="F840" i="3"/>
  <c r="G840" i="3"/>
  <c r="H840" i="3"/>
  <c r="I840" i="3"/>
  <c r="J840" i="3"/>
  <c r="E841" i="3"/>
  <c r="F841" i="3"/>
  <c r="G841" i="3"/>
  <c r="H841" i="3"/>
  <c r="I841" i="3"/>
  <c r="J841" i="3"/>
  <c r="E842" i="3"/>
  <c r="F842" i="3"/>
  <c r="G842" i="3"/>
  <c r="H842" i="3"/>
  <c r="I842" i="3"/>
  <c r="J842" i="3"/>
  <c r="E843" i="3"/>
  <c r="F843" i="3"/>
  <c r="G843" i="3"/>
  <c r="H843" i="3"/>
  <c r="I843" i="3"/>
  <c r="J843" i="3"/>
  <c r="E844" i="3"/>
  <c r="F844" i="3"/>
  <c r="G844" i="3"/>
  <c r="H844" i="3"/>
  <c r="I844" i="3"/>
  <c r="J844" i="3"/>
  <c r="E845" i="3"/>
  <c r="F845" i="3"/>
  <c r="G845" i="3"/>
  <c r="H845" i="3"/>
  <c r="I845" i="3"/>
  <c r="J845" i="3"/>
  <c r="E846" i="3"/>
  <c r="F846" i="3"/>
  <c r="G846" i="3"/>
  <c r="H846" i="3"/>
  <c r="I846" i="3"/>
  <c r="J846" i="3"/>
  <c r="E847" i="3"/>
  <c r="F847" i="3"/>
  <c r="G847" i="3"/>
  <c r="H847" i="3"/>
  <c r="I847" i="3"/>
  <c r="J847" i="3"/>
  <c r="E848" i="3"/>
  <c r="F848" i="3"/>
  <c r="G848" i="3"/>
  <c r="H848" i="3"/>
  <c r="I848" i="3"/>
  <c r="J848" i="3"/>
  <c r="E849" i="3"/>
  <c r="F849" i="3"/>
  <c r="G849" i="3"/>
  <c r="H849" i="3"/>
  <c r="I849" i="3"/>
  <c r="J849" i="3"/>
  <c r="E850" i="3"/>
  <c r="F850" i="3"/>
  <c r="G850" i="3"/>
  <c r="H850" i="3"/>
  <c r="I850" i="3"/>
  <c r="J850" i="3"/>
  <c r="E851" i="3"/>
  <c r="F851" i="3"/>
  <c r="G851" i="3"/>
  <c r="H851" i="3"/>
  <c r="I851" i="3"/>
  <c r="J851" i="3"/>
  <c r="E852" i="3"/>
  <c r="F852" i="3"/>
  <c r="G852" i="3"/>
  <c r="H852" i="3"/>
  <c r="I852" i="3"/>
  <c r="J852" i="3"/>
  <c r="E853" i="3"/>
  <c r="F853" i="3"/>
  <c r="G853" i="3"/>
  <c r="H853" i="3"/>
  <c r="I853" i="3"/>
  <c r="J853" i="3"/>
  <c r="E854" i="3"/>
  <c r="F854" i="3"/>
  <c r="G854" i="3"/>
  <c r="H854" i="3"/>
  <c r="I854" i="3"/>
  <c r="J854" i="3"/>
  <c r="E855" i="3"/>
  <c r="F855" i="3"/>
  <c r="G855" i="3"/>
  <c r="H855" i="3"/>
  <c r="I855" i="3"/>
  <c r="J855" i="3"/>
  <c r="E856" i="3"/>
  <c r="F856" i="3"/>
  <c r="G856" i="3"/>
  <c r="H856" i="3"/>
  <c r="I856" i="3"/>
  <c r="J856" i="3"/>
  <c r="E857" i="3"/>
  <c r="F857" i="3"/>
  <c r="G857" i="3"/>
  <c r="H857" i="3"/>
  <c r="I857" i="3"/>
  <c r="J857" i="3"/>
  <c r="E858" i="3"/>
  <c r="F858" i="3"/>
  <c r="G858" i="3"/>
  <c r="H858" i="3"/>
  <c r="I858" i="3"/>
  <c r="J858" i="3"/>
  <c r="E859" i="3"/>
  <c r="F859" i="3"/>
  <c r="G859" i="3"/>
  <c r="H859" i="3"/>
  <c r="I859" i="3"/>
  <c r="J859" i="3"/>
  <c r="E860" i="3"/>
  <c r="F860" i="3"/>
  <c r="G860" i="3"/>
  <c r="H860" i="3"/>
  <c r="I860" i="3"/>
  <c r="J860" i="3"/>
  <c r="E861" i="3"/>
  <c r="F861" i="3"/>
  <c r="G861" i="3"/>
  <c r="H861" i="3"/>
  <c r="I861" i="3"/>
  <c r="J861" i="3"/>
  <c r="E862" i="3"/>
  <c r="F862" i="3"/>
  <c r="G862" i="3"/>
  <c r="H862" i="3"/>
  <c r="I862" i="3"/>
  <c r="J862" i="3"/>
  <c r="E863" i="3"/>
  <c r="F863" i="3"/>
  <c r="G863" i="3"/>
  <c r="H863" i="3"/>
  <c r="I863" i="3"/>
  <c r="J863" i="3"/>
  <c r="E864" i="3"/>
  <c r="F864" i="3"/>
  <c r="G864" i="3"/>
  <c r="H864" i="3"/>
  <c r="I864" i="3"/>
  <c r="J864" i="3"/>
  <c r="E865" i="3"/>
  <c r="F865" i="3"/>
  <c r="G865" i="3"/>
  <c r="H865" i="3"/>
  <c r="I865" i="3"/>
  <c r="J865" i="3"/>
  <c r="E866" i="3"/>
  <c r="F866" i="3"/>
  <c r="G866" i="3"/>
  <c r="H866" i="3"/>
  <c r="I866" i="3"/>
  <c r="J866" i="3"/>
  <c r="E867" i="3"/>
  <c r="F867" i="3"/>
  <c r="G867" i="3"/>
  <c r="H867" i="3"/>
  <c r="I867" i="3"/>
  <c r="J867" i="3"/>
  <c r="E868" i="3"/>
  <c r="F868" i="3"/>
  <c r="G868" i="3"/>
  <c r="H868" i="3"/>
  <c r="I868" i="3"/>
  <c r="J868" i="3"/>
  <c r="E869" i="3"/>
  <c r="F869" i="3"/>
  <c r="G869" i="3"/>
  <c r="H869" i="3"/>
  <c r="I869" i="3"/>
  <c r="J869" i="3"/>
  <c r="E870" i="3"/>
  <c r="F870" i="3"/>
  <c r="G870" i="3"/>
  <c r="H870" i="3"/>
  <c r="I870" i="3"/>
  <c r="J870" i="3"/>
  <c r="E871" i="3"/>
  <c r="F871" i="3"/>
  <c r="G871" i="3"/>
  <c r="H871" i="3"/>
  <c r="I871" i="3"/>
  <c r="J871" i="3"/>
  <c r="E872" i="3"/>
  <c r="F872" i="3"/>
  <c r="G872" i="3"/>
  <c r="H872" i="3"/>
  <c r="I872" i="3"/>
  <c r="J872" i="3"/>
  <c r="E873" i="3"/>
  <c r="F873" i="3"/>
  <c r="G873" i="3"/>
  <c r="H873" i="3"/>
  <c r="I873" i="3"/>
  <c r="J873" i="3"/>
  <c r="E874" i="3"/>
  <c r="F874" i="3"/>
  <c r="G874" i="3"/>
  <c r="H874" i="3"/>
  <c r="I874" i="3"/>
  <c r="J874" i="3"/>
  <c r="E875" i="3"/>
  <c r="F875" i="3"/>
  <c r="G875" i="3"/>
  <c r="H875" i="3"/>
  <c r="I875" i="3"/>
  <c r="J875" i="3"/>
  <c r="E876" i="3"/>
  <c r="F876" i="3"/>
  <c r="G876" i="3"/>
  <c r="H876" i="3"/>
  <c r="I876" i="3"/>
  <c r="J876" i="3"/>
  <c r="E877" i="3"/>
  <c r="F877" i="3"/>
  <c r="G877" i="3"/>
  <c r="H877" i="3"/>
  <c r="I877" i="3"/>
  <c r="J877" i="3"/>
  <c r="E878" i="3"/>
  <c r="F878" i="3"/>
  <c r="G878" i="3"/>
  <c r="H878" i="3"/>
  <c r="I878" i="3"/>
  <c r="J878" i="3"/>
  <c r="E879" i="3"/>
  <c r="F879" i="3"/>
  <c r="G879" i="3"/>
  <c r="H879" i="3"/>
  <c r="I879" i="3"/>
  <c r="J879" i="3"/>
  <c r="E880" i="3"/>
  <c r="F880" i="3"/>
  <c r="G880" i="3"/>
  <c r="H880" i="3"/>
  <c r="I880" i="3"/>
  <c r="J880" i="3"/>
  <c r="E881" i="3"/>
  <c r="F881" i="3"/>
  <c r="G881" i="3"/>
  <c r="H881" i="3"/>
  <c r="I881" i="3"/>
  <c r="J881" i="3"/>
  <c r="E882" i="3"/>
  <c r="F882" i="3"/>
  <c r="G882" i="3"/>
  <c r="H882" i="3"/>
  <c r="I882" i="3"/>
  <c r="J882" i="3"/>
  <c r="E883" i="3"/>
  <c r="F883" i="3"/>
  <c r="G883" i="3"/>
  <c r="H883" i="3"/>
  <c r="I883" i="3"/>
  <c r="J883" i="3"/>
  <c r="E884" i="3"/>
  <c r="F884" i="3"/>
  <c r="G884" i="3"/>
  <c r="H884" i="3"/>
  <c r="I884" i="3"/>
  <c r="J884" i="3"/>
  <c r="E885" i="3"/>
  <c r="F885" i="3"/>
  <c r="G885" i="3"/>
  <c r="H885" i="3"/>
  <c r="I885" i="3"/>
  <c r="J885" i="3"/>
  <c r="E886" i="3"/>
  <c r="F886" i="3"/>
  <c r="G886" i="3"/>
  <c r="H886" i="3"/>
  <c r="I886" i="3"/>
  <c r="J886" i="3"/>
  <c r="E887" i="3"/>
  <c r="F887" i="3"/>
  <c r="G887" i="3"/>
  <c r="H887" i="3"/>
  <c r="I887" i="3"/>
  <c r="J887" i="3"/>
  <c r="E888" i="3"/>
  <c r="F888" i="3"/>
  <c r="G888" i="3"/>
  <c r="H888" i="3"/>
  <c r="I888" i="3"/>
  <c r="J888" i="3"/>
  <c r="E889" i="3"/>
  <c r="F889" i="3"/>
  <c r="G889" i="3"/>
  <c r="H889" i="3"/>
  <c r="I889" i="3"/>
  <c r="J889" i="3"/>
  <c r="E890" i="3"/>
  <c r="F890" i="3"/>
  <c r="G890" i="3"/>
  <c r="H890" i="3"/>
  <c r="I890" i="3"/>
  <c r="J890" i="3"/>
  <c r="E891" i="3"/>
  <c r="F891" i="3"/>
  <c r="G891" i="3"/>
  <c r="H891" i="3"/>
  <c r="I891" i="3"/>
  <c r="J891" i="3"/>
  <c r="E892" i="3"/>
  <c r="F892" i="3"/>
  <c r="G892" i="3"/>
  <c r="H892" i="3"/>
  <c r="I892" i="3"/>
  <c r="J892" i="3"/>
  <c r="E893" i="3"/>
  <c r="F893" i="3"/>
  <c r="G893" i="3"/>
  <c r="H893" i="3"/>
  <c r="I893" i="3"/>
  <c r="J893" i="3"/>
  <c r="E894" i="3"/>
  <c r="F894" i="3"/>
  <c r="G894" i="3"/>
  <c r="H894" i="3"/>
  <c r="I894" i="3"/>
  <c r="J894" i="3"/>
  <c r="E895" i="3"/>
  <c r="F895" i="3"/>
  <c r="G895" i="3"/>
  <c r="H895" i="3"/>
  <c r="I895" i="3"/>
  <c r="J895" i="3"/>
  <c r="E896" i="3"/>
  <c r="F896" i="3"/>
  <c r="G896" i="3"/>
  <c r="H896" i="3"/>
  <c r="I896" i="3"/>
  <c r="J896" i="3"/>
  <c r="E897" i="3"/>
  <c r="F897" i="3"/>
  <c r="G897" i="3"/>
  <c r="H897" i="3"/>
  <c r="I897" i="3"/>
  <c r="J897" i="3"/>
  <c r="E898" i="3"/>
  <c r="F898" i="3"/>
  <c r="G898" i="3"/>
  <c r="H898" i="3"/>
  <c r="I898" i="3"/>
  <c r="J898" i="3"/>
  <c r="E899" i="3"/>
  <c r="F899" i="3"/>
  <c r="G899" i="3"/>
  <c r="H899" i="3"/>
  <c r="I899" i="3"/>
  <c r="J899" i="3"/>
  <c r="E900" i="3"/>
  <c r="F900" i="3"/>
  <c r="G900" i="3"/>
  <c r="H900" i="3"/>
  <c r="I900" i="3"/>
  <c r="J900" i="3"/>
  <c r="E901" i="3"/>
  <c r="F901" i="3"/>
  <c r="G901" i="3"/>
  <c r="H901" i="3"/>
  <c r="I901" i="3"/>
  <c r="J901" i="3"/>
  <c r="E902" i="3"/>
  <c r="F902" i="3"/>
  <c r="G902" i="3"/>
  <c r="H902" i="3"/>
  <c r="I902" i="3"/>
  <c r="J902" i="3"/>
  <c r="E903" i="3"/>
  <c r="F903" i="3"/>
  <c r="G903" i="3"/>
  <c r="H903" i="3"/>
  <c r="I903" i="3"/>
  <c r="J903" i="3"/>
  <c r="E904" i="3"/>
  <c r="F904" i="3"/>
  <c r="G904" i="3"/>
  <c r="H904" i="3"/>
  <c r="I904" i="3"/>
  <c r="J904" i="3"/>
  <c r="E905" i="3"/>
  <c r="F905" i="3"/>
  <c r="G905" i="3"/>
  <c r="H905" i="3"/>
  <c r="I905" i="3"/>
  <c r="J905" i="3"/>
  <c r="E906" i="3"/>
  <c r="F906" i="3"/>
  <c r="G906" i="3"/>
  <c r="H906" i="3"/>
  <c r="I906" i="3"/>
  <c r="J906" i="3"/>
  <c r="E907" i="3"/>
  <c r="F907" i="3"/>
  <c r="G907" i="3"/>
  <c r="H907" i="3"/>
  <c r="I907" i="3"/>
  <c r="J907" i="3"/>
  <c r="E908" i="3"/>
  <c r="F908" i="3"/>
  <c r="G908" i="3"/>
  <c r="H908" i="3"/>
  <c r="I908" i="3"/>
  <c r="J908" i="3"/>
  <c r="T912" i="3" l="1"/>
  <c r="AY924" i="3"/>
  <c r="AC924" i="3"/>
  <c r="AA924" i="3"/>
  <c r="BE920" i="3"/>
  <c r="V920" i="3"/>
  <c r="AL920" i="3"/>
  <c r="BB920" i="3"/>
  <c r="W920" i="3"/>
  <c r="AM920" i="3"/>
  <c r="BC920" i="3"/>
  <c r="X920" i="3"/>
  <c r="AN920" i="3"/>
  <c r="BD920" i="3"/>
  <c r="AW920" i="3"/>
  <c r="AO920" i="3"/>
  <c r="Z920" i="3"/>
  <c r="AP920" i="3"/>
  <c r="BF920" i="3"/>
  <c r="AA920" i="3"/>
  <c r="AQ920" i="3"/>
  <c r="BG920" i="3"/>
  <c r="AB920" i="3"/>
  <c r="AR920" i="3"/>
  <c r="BH920" i="3"/>
  <c r="AG920" i="3"/>
  <c r="N913" i="3"/>
  <c r="AD913" i="3"/>
  <c r="R913" i="3"/>
  <c r="AH913" i="3"/>
  <c r="X924" i="3"/>
  <c r="AN924" i="3"/>
  <c r="BD924" i="3"/>
  <c r="U924" i="3"/>
  <c r="AK924" i="3"/>
  <c r="BA924" i="3"/>
  <c r="R924" i="3"/>
  <c r="AH924" i="3"/>
  <c r="AX924" i="3"/>
  <c r="AM924" i="3"/>
  <c r="BG924" i="3"/>
  <c r="S924" i="3"/>
  <c r="AB924" i="3"/>
  <c r="AR924" i="3"/>
  <c r="BH924" i="3"/>
  <c r="Y924" i="3"/>
  <c r="AO924" i="3"/>
  <c r="BE924" i="3"/>
  <c r="V924" i="3"/>
  <c r="AL924" i="3"/>
  <c r="BB924" i="3"/>
  <c r="BC924" i="3"/>
  <c r="O924" i="3"/>
  <c r="AI924" i="3"/>
  <c r="P924" i="3"/>
  <c r="Q927" i="3"/>
  <c r="U927" i="3"/>
  <c r="R927" i="3"/>
  <c r="AH927" i="3"/>
  <c r="AX927" i="3"/>
  <c r="S927" i="3"/>
  <c r="AI927" i="3"/>
  <c r="AY927" i="3"/>
  <c r="T927" i="3"/>
  <c r="AJ927" i="3"/>
  <c r="AZ927" i="3"/>
  <c r="AO927" i="3"/>
  <c r="V927" i="3"/>
  <c r="AL927" i="3"/>
  <c r="BB927" i="3"/>
  <c r="W927" i="3"/>
  <c r="AM927" i="3"/>
  <c r="BC927" i="3"/>
  <c r="X927" i="3"/>
  <c r="AN927" i="3"/>
  <c r="BD927" i="3"/>
  <c r="Y927" i="3"/>
  <c r="Q929" i="3"/>
  <c r="AW929" i="3"/>
  <c r="V929" i="3"/>
  <c r="AL929" i="3"/>
  <c r="BB929" i="3"/>
  <c r="W929" i="3"/>
  <c r="AM929" i="3"/>
  <c r="BC929" i="3"/>
  <c r="X929" i="3"/>
  <c r="AN929" i="3"/>
  <c r="BD929" i="3"/>
  <c r="BA929" i="3"/>
  <c r="AS929" i="3"/>
  <c r="BE929" i="3"/>
  <c r="AG929" i="3"/>
  <c r="Z929" i="3"/>
  <c r="AP929" i="3"/>
  <c r="BF929" i="3"/>
  <c r="AA929" i="3"/>
  <c r="AQ929" i="3"/>
  <c r="BG929" i="3"/>
  <c r="AB929" i="3"/>
  <c r="AR929" i="3"/>
  <c r="BH929" i="3"/>
  <c r="AK929" i="3"/>
  <c r="AC929" i="3"/>
  <c r="AO929" i="3"/>
  <c r="W917" i="3"/>
  <c r="AM917" i="3"/>
  <c r="BC917" i="3"/>
  <c r="X917" i="3"/>
  <c r="AN917" i="3"/>
  <c r="BD917" i="3"/>
  <c r="AH917" i="3"/>
  <c r="M917" i="3"/>
  <c r="AS917" i="3"/>
  <c r="V917" i="3"/>
  <c r="BB917" i="3"/>
  <c r="AA917" i="3"/>
  <c r="AQ917" i="3"/>
  <c r="BG917" i="3"/>
  <c r="AB917" i="3"/>
  <c r="AR917" i="3"/>
  <c r="BH917" i="3"/>
  <c r="AP917" i="3"/>
  <c r="U917" i="3"/>
  <c r="BA917" i="3"/>
  <c r="AD917" i="3"/>
  <c r="Y914" i="3"/>
  <c r="AG914" i="3"/>
  <c r="BB914" i="3"/>
  <c r="AM914" i="3"/>
  <c r="AD914" i="3"/>
  <c r="W914" i="3"/>
  <c r="AT914" i="3"/>
  <c r="Q914" i="3"/>
  <c r="AL914" i="3"/>
  <c r="BG914" i="3"/>
  <c r="AX914" i="3"/>
  <c r="AO914" i="3"/>
  <c r="AH914" i="3"/>
  <c r="BE914" i="3"/>
  <c r="AV909" i="3"/>
  <c r="AF909" i="3"/>
  <c r="P909" i="3"/>
  <c r="AU909" i="3"/>
  <c r="AE909" i="3"/>
  <c r="O909" i="3"/>
  <c r="AT909" i="3"/>
  <c r="AD909" i="3"/>
  <c r="N909" i="3"/>
  <c r="W912" i="3"/>
  <c r="U914" i="3"/>
  <c r="AP914" i="3"/>
  <c r="M909" i="3"/>
  <c r="BB912" i="3"/>
  <c r="AL912" i="3"/>
  <c r="V912" i="3"/>
  <c r="BE912" i="3"/>
  <c r="AO912" i="3"/>
  <c r="Y912" i="3"/>
  <c r="BH912" i="3"/>
  <c r="AR912" i="3"/>
  <c r="AB912" i="3"/>
  <c r="AQ912" i="3"/>
  <c r="AZ914" i="3"/>
  <c r="AJ914" i="3"/>
  <c r="T914" i="3"/>
  <c r="BA913" i="3"/>
  <c r="M913" i="3"/>
  <c r="BH913" i="3"/>
  <c r="AR913" i="3"/>
  <c r="AB913" i="3"/>
  <c r="BG913" i="3"/>
  <c r="AQ913" i="3"/>
  <c r="AA913" i="3"/>
  <c r="BF913" i="3"/>
  <c r="AP913" i="3"/>
  <c r="AI914" i="3"/>
  <c r="Q917" i="3"/>
  <c r="AL917" i="3"/>
  <c r="AC917" i="3"/>
  <c r="R917" i="3"/>
  <c r="AF917" i="3"/>
  <c r="AU917" i="3"/>
  <c r="O917" i="3"/>
  <c r="AF920" i="3"/>
  <c r="AU920" i="3"/>
  <c r="O920" i="3"/>
  <c r="AD920" i="3"/>
  <c r="AS914" i="3"/>
  <c r="BI914" i="3"/>
  <c r="AQ914" i="3"/>
  <c r="BI927" i="3"/>
  <c r="AV927" i="3"/>
  <c r="P927" i="3"/>
  <c r="AE927" i="3"/>
  <c r="AT927" i="3"/>
  <c r="N927" i="3"/>
  <c r="AV929" i="3"/>
  <c r="P929" i="3"/>
  <c r="AE929" i="3"/>
  <c r="AT929" i="3"/>
  <c r="N929" i="3"/>
  <c r="AG927" i="3"/>
  <c r="AU924" i="3"/>
  <c r="W924" i="3"/>
  <c r="AD924" i="3"/>
  <c r="AW924" i="3"/>
  <c r="Q924" i="3"/>
  <c r="AJ924" i="3"/>
  <c r="BH909" i="3"/>
  <c r="AR909" i="3"/>
  <c r="AB909" i="3"/>
  <c r="BG909" i="3"/>
  <c r="AQ909" i="3"/>
  <c r="AA909" i="3"/>
  <c r="BF909" i="3"/>
  <c r="AP909" i="3"/>
  <c r="Z909" i="3"/>
  <c r="AO909" i="3"/>
  <c r="AM912" i="3"/>
  <c r="Z914" i="3"/>
  <c r="AU914" i="3"/>
  <c r="AC909" i="3"/>
  <c r="AX912" i="3"/>
  <c r="AH912" i="3"/>
  <c r="R912" i="3"/>
  <c r="BA912" i="3"/>
  <c r="AK912" i="3"/>
  <c r="U912" i="3"/>
  <c r="BD912" i="3"/>
  <c r="AN912" i="3"/>
  <c r="X912" i="3"/>
  <c r="BG912" i="3"/>
  <c r="AV914" i="3"/>
  <c r="AF914" i="3"/>
  <c r="P914" i="3"/>
  <c r="BI913" i="3"/>
  <c r="BE913" i="3"/>
  <c r="BD913" i="3"/>
  <c r="AN913" i="3"/>
  <c r="X913" i="3"/>
  <c r="BJ913" i="3" s="1"/>
  <c r="BC913" i="3"/>
  <c r="AM913" i="3"/>
  <c r="W913" i="3"/>
  <c r="BB913" i="3"/>
  <c r="AL913" i="3"/>
  <c r="AW917" i="3"/>
  <c r="Q920" i="3"/>
  <c r="N917" i="3"/>
  <c r="BJ917" i="3" s="1"/>
  <c r="BF917" i="3"/>
  <c r="AZ917" i="3"/>
  <c r="T917" i="3"/>
  <c r="AI917" i="3"/>
  <c r="BL917" i="3" s="1"/>
  <c r="AZ920" i="3"/>
  <c r="T920" i="3"/>
  <c r="AI920" i="3"/>
  <c r="AX920" i="3"/>
  <c r="R920" i="3"/>
  <c r="M914" i="3"/>
  <c r="AC914" i="3"/>
  <c r="AA914" i="3"/>
  <c r="BL914" i="3" s="1"/>
  <c r="M929" i="3"/>
  <c r="AR927" i="3"/>
  <c r="BG927" i="3"/>
  <c r="AA927" i="3"/>
  <c r="BM927" i="3" s="1"/>
  <c r="AP927" i="3"/>
  <c r="U929" i="3"/>
  <c r="AK927" i="3"/>
  <c r="AJ929" i="3"/>
  <c r="BL929" i="3" s="1"/>
  <c r="AY929" i="3"/>
  <c r="S929" i="3"/>
  <c r="AH929" i="3"/>
  <c r="AW927" i="3"/>
  <c r="AE924" i="3"/>
  <c r="BF924" i="3"/>
  <c r="Z924" i="3"/>
  <c r="AS924" i="3"/>
  <c r="M924" i="3"/>
  <c r="AF924" i="3"/>
  <c r="L906" i="3"/>
  <c r="BD909" i="3"/>
  <c r="AN909" i="3"/>
  <c r="X909" i="3"/>
  <c r="BC909" i="3"/>
  <c r="AM909" i="3"/>
  <c r="W909" i="3"/>
  <c r="BB909" i="3"/>
  <c r="AL909" i="3"/>
  <c r="V909" i="3"/>
  <c r="BK909" i="3" s="1"/>
  <c r="BE909" i="3"/>
  <c r="BC912" i="3"/>
  <c r="AE914" i="3"/>
  <c r="BA914" i="3"/>
  <c r="BJ914" i="3" s="1"/>
  <c r="AT912" i="3"/>
  <c r="AD912" i="3"/>
  <c r="N912" i="3"/>
  <c r="AW912" i="3"/>
  <c r="AG912" i="3"/>
  <c r="Q912" i="3"/>
  <c r="AZ912" i="3"/>
  <c r="AJ912" i="3"/>
  <c r="BH914" i="3"/>
  <c r="AR914" i="3"/>
  <c r="AB914" i="3"/>
  <c r="AW913" i="3"/>
  <c r="AS913" i="3"/>
  <c r="AO913" i="3"/>
  <c r="AZ913" i="3"/>
  <c r="AJ913" i="3"/>
  <c r="BL913" i="3" s="1"/>
  <c r="T913" i="3"/>
  <c r="AY913" i="3"/>
  <c r="AI913" i="3"/>
  <c r="S913" i="3"/>
  <c r="BM913" i="3" s="1"/>
  <c r="AX913" i="3"/>
  <c r="Z913" i="3"/>
  <c r="N914" i="3"/>
  <c r="BI917" i="3"/>
  <c r="AX917" i="3"/>
  <c r="AV917" i="3"/>
  <c r="P917" i="3"/>
  <c r="AE917" i="3"/>
  <c r="BM917" i="3" s="1"/>
  <c r="AV920" i="3"/>
  <c r="P920" i="3"/>
  <c r="AE920" i="3"/>
  <c r="AT920" i="3"/>
  <c r="N920" i="3"/>
  <c r="AY914" i="3"/>
  <c r="R914" i="3"/>
  <c r="V914" i="3"/>
  <c r="BM914" i="3" s="1"/>
  <c r="BE927" i="3"/>
  <c r="BI929" i="3"/>
  <c r="AF927" i="3"/>
  <c r="AU927" i="3"/>
  <c r="O927" i="3"/>
  <c r="AD927" i="3"/>
  <c r="AC927" i="3"/>
  <c r="BA927" i="3"/>
  <c r="AF929" i="3"/>
  <c r="AU929" i="3"/>
  <c r="O929" i="3"/>
  <c r="AD929" i="3"/>
  <c r="BJ929" i="3" s="1"/>
  <c r="AQ924" i="3"/>
  <c r="AT924" i="3"/>
  <c r="N924" i="3"/>
  <c r="AG924" i="3"/>
  <c r="BJ924" i="3" s="1"/>
  <c r="AZ924" i="3"/>
  <c r="T924" i="3"/>
  <c r="M927" i="3"/>
  <c r="Q925" i="3"/>
  <c r="BN925" i="3" s="1"/>
  <c r="BH925" i="3"/>
  <c r="AR925" i="3"/>
  <c r="AB925" i="3"/>
  <c r="BG925" i="3"/>
  <c r="BL925" i="3" s="1"/>
  <c r="AQ925" i="3"/>
  <c r="AA925" i="3"/>
  <c r="BF925" i="3"/>
  <c r="AP925" i="3"/>
  <c r="Z925" i="3"/>
  <c r="U925" i="3"/>
  <c r="AX930" i="3"/>
  <c r="U930" i="3"/>
  <c r="X930" i="3"/>
  <c r="AW923" i="3"/>
  <c r="BG916" i="3"/>
  <c r="AG925" i="3"/>
  <c r="BM925" i="3" s="1"/>
  <c r="BD925" i="3"/>
  <c r="AN925" i="3"/>
  <c r="X925" i="3"/>
  <c r="BC925" i="3"/>
  <c r="AM925" i="3"/>
  <c r="W925" i="3"/>
  <c r="BB925" i="3"/>
  <c r="AL925" i="3"/>
  <c r="BK925" i="3" s="1"/>
  <c r="V925" i="3"/>
  <c r="O930" i="3"/>
  <c r="AH930" i="3"/>
  <c r="AW930" i="3"/>
  <c r="AQ916" i="3"/>
  <c r="M931" i="3"/>
  <c r="AO923" i="3"/>
  <c r="K900" i="3"/>
  <c r="O900" i="3" s="1"/>
  <c r="K898" i="3"/>
  <c r="K882" i="3"/>
  <c r="K878" i="3"/>
  <c r="L856" i="3"/>
  <c r="L854" i="3"/>
  <c r="L852" i="3"/>
  <c r="L850" i="3"/>
  <c r="L848" i="3"/>
  <c r="L846" i="3"/>
  <c r="L844" i="3"/>
  <c r="L816" i="3"/>
  <c r="L814" i="3"/>
  <c r="K800" i="3"/>
  <c r="K888" i="3"/>
  <c r="K886" i="3"/>
  <c r="K884" i="3"/>
  <c r="BG930" i="3"/>
  <c r="AI930" i="3"/>
  <c r="W930" i="3"/>
  <c r="AT930" i="3"/>
  <c r="AD930" i="3"/>
  <c r="N930" i="3"/>
  <c r="AK930" i="3"/>
  <c r="Q930" i="3"/>
  <c r="BN930" i="3" s="1"/>
  <c r="AO930" i="3"/>
  <c r="AZ930" i="3"/>
  <c r="AJ930" i="3"/>
  <c r="T930" i="3"/>
  <c r="BM930" i="3" s="1"/>
  <c r="U923" i="3"/>
  <c r="BA923" i="3"/>
  <c r="O923" i="3"/>
  <c r="AU923" i="3"/>
  <c r="Y923" i="3"/>
  <c r="BE923" i="3"/>
  <c r="S923" i="3"/>
  <c r="BG923" i="3"/>
  <c r="K904" i="3"/>
  <c r="K892" i="3"/>
  <c r="K807" i="3"/>
  <c r="K799" i="3"/>
  <c r="AU930" i="3"/>
  <c r="AQ930" i="3"/>
  <c r="S930" i="3"/>
  <c r="BF930" i="3"/>
  <c r="AP930" i="3"/>
  <c r="Z930" i="3"/>
  <c r="BI930" i="3"/>
  <c r="AC930" i="3"/>
  <c r="M930" i="3"/>
  <c r="AG930" i="3"/>
  <c r="AV930" i="3"/>
  <c r="AF930" i="3"/>
  <c r="P930" i="3"/>
  <c r="AC923" i="3"/>
  <c r="BI923" i="3"/>
  <c r="W923" i="3"/>
  <c r="BM923" i="3" s="1"/>
  <c r="BC923" i="3"/>
  <c r="AG923" i="3"/>
  <c r="M923" i="3"/>
  <c r="AY923" i="3"/>
  <c r="AE930" i="3"/>
  <c r="AA930" i="3"/>
  <c r="BC930" i="3"/>
  <c r="BB930" i="3"/>
  <c r="AL930" i="3"/>
  <c r="V930" i="3"/>
  <c r="BA930" i="3"/>
  <c r="Y930" i="3"/>
  <c r="BE930" i="3"/>
  <c r="BH930" i="3"/>
  <c r="AR930" i="3"/>
  <c r="AK923" i="3"/>
  <c r="BL923" i="3" s="1"/>
  <c r="AE923" i="3"/>
  <c r="N923" i="3"/>
  <c r="L818" i="3"/>
  <c r="L806" i="3"/>
  <c r="L802" i="3"/>
  <c r="S912" i="3"/>
  <c r="AI918" i="3"/>
  <c r="K907" i="3"/>
  <c r="K903" i="3"/>
  <c r="K896" i="3"/>
  <c r="K894" i="3"/>
  <c r="K890" i="3"/>
  <c r="T890" i="3" s="1"/>
  <c r="Q913" i="3"/>
  <c r="AK925" i="3"/>
  <c r="K880" i="3"/>
  <c r="K856" i="3"/>
  <c r="K854" i="3"/>
  <c r="K850" i="3"/>
  <c r="K846" i="3"/>
  <c r="AY931" i="3"/>
  <c r="BK931" i="3" s="1"/>
  <c r="L902" i="3"/>
  <c r="K895" i="3"/>
  <c r="L894" i="3"/>
  <c r="K887" i="3"/>
  <c r="L886" i="3"/>
  <c r="K879" i="3"/>
  <c r="L878" i="3"/>
  <c r="K816" i="3"/>
  <c r="K906" i="3"/>
  <c r="P906" i="3" s="1"/>
  <c r="L870" i="3"/>
  <c r="L858" i="3"/>
  <c r="K855" i="3"/>
  <c r="K849" i="3"/>
  <c r="K845" i="3"/>
  <c r="K902" i="3"/>
  <c r="K899" i="3"/>
  <c r="L898" i="3"/>
  <c r="K891" i="3"/>
  <c r="L890" i="3"/>
  <c r="K883" i="3"/>
  <c r="L882" i="3"/>
  <c r="K815" i="3"/>
  <c r="L798" i="3"/>
  <c r="L808" i="3"/>
  <c r="K808" i="3"/>
  <c r="L794" i="3"/>
  <c r="X919" i="3"/>
  <c r="AK919" i="3"/>
  <c r="O919" i="3"/>
  <c r="Y915" i="3"/>
  <c r="AP915" i="3"/>
  <c r="BG915" i="3"/>
  <c r="AA910" i="3"/>
  <c r="AY910" i="3"/>
  <c r="AI910" i="3"/>
  <c r="O910" i="3"/>
  <c r="BN910" i="3" s="1"/>
  <c r="AU910" i="3"/>
  <c r="AK920" i="3"/>
  <c r="M920" i="3"/>
  <c r="AS920" i="3"/>
  <c r="BL920" i="3" s="1"/>
  <c r="U920" i="3"/>
  <c r="BA920" i="3"/>
  <c r="AC920" i="3"/>
  <c r="BI920" i="3"/>
  <c r="Y911" i="3"/>
  <c r="U911" i="3"/>
  <c r="BA911" i="3"/>
  <c r="AG911" i="3"/>
  <c r="BM911" i="3" s="1"/>
  <c r="AK911" i="3"/>
  <c r="Q911" i="3"/>
  <c r="AW911" i="3"/>
  <c r="AY912" i="3"/>
  <c r="BJ912" i="3" s="1"/>
  <c r="Y920" i="3"/>
  <c r="AI926" i="3"/>
  <c r="L872" i="3"/>
  <c r="K872" i="3"/>
  <c r="L800" i="3"/>
  <c r="BM918" i="3"/>
  <c r="BB919" i="3"/>
  <c r="P919" i="3"/>
  <c r="AL915" i="3"/>
  <c r="BH915" i="3"/>
  <c r="AQ915" i="3"/>
  <c r="BM921" i="3"/>
  <c r="BK927" i="3"/>
  <c r="AU912" i="3"/>
  <c r="S926" i="3"/>
  <c r="L810" i="3"/>
  <c r="AG919" i="3"/>
  <c r="AU919" i="3"/>
  <c r="BN923" i="3"/>
  <c r="BI915" i="3"/>
  <c r="AR915" i="3"/>
  <c r="AA915" i="3"/>
  <c r="AD919" i="3"/>
  <c r="Y909" i="3"/>
  <c r="AG909" i="3"/>
  <c r="AK909" i="3"/>
  <c r="Q909" i="3"/>
  <c r="AW909" i="3"/>
  <c r="U909" i="3"/>
  <c r="BL909" i="3" s="1"/>
  <c r="BA909" i="3"/>
  <c r="AO917" i="3"/>
  <c r="AG917" i="3"/>
  <c r="AA912" i="3"/>
  <c r="AI912" i="3"/>
  <c r="U922" i="3"/>
  <c r="AO922" i="3"/>
  <c r="BJ922" i="3" s="1"/>
  <c r="Y922" i="3"/>
  <c r="AW922" i="3"/>
  <c r="AG922" i="3"/>
  <c r="BA922" i="3"/>
  <c r="Q922" i="3"/>
  <c r="AK922" i="3"/>
  <c r="BE922" i="3"/>
  <c r="AG913" i="3"/>
  <c r="AK913" i="3"/>
  <c r="Y917" i="3"/>
  <c r="O912" i="3"/>
  <c r="O926" i="3"/>
  <c r="BL926" i="3" s="1"/>
  <c r="L874" i="3"/>
  <c r="K871" i="3"/>
  <c r="AS919" i="3"/>
  <c r="BF919" i="3"/>
  <c r="AE919" i="3"/>
  <c r="BK920" i="3"/>
  <c r="AC915" i="3"/>
  <c r="AB915" i="3"/>
  <c r="N915" i="3"/>
  <c r="S910" i="3"/>
  <c r="AY926" i="3"/>
  <c r="BM926" i="3" s="1"/>
  <c r="BE917" i="3"/>
  <c r="BN916" i="3"/>
  <c r="BK916" i="3"/>
  <c r="BJ930" i="3"/>
  <c r="BN913" i="3"/>
  <c r="Y919" i="3"/>
  <c r="AT919" i="3"/>
  <c r="AJ919" i="3"/>
  <c r="BE919" i="3"/>
  <c r="N919" i="3"/>
  <c r="BL918" i="3"/>
  <c r="BI919" i="3"/>
  <c r="AN919" i="3"/>
  <c r="R919" i="3"/>
  <c r="AW919" i="3"/>
  <c r="AB919" i="3"/>
  <c r="BA919" i="3"/>
  <c r="AF919" i="3"/>
  <c r="BG919" i="3"/>
  <c r="AQ919" i="3"/>
  <c r="AA919" i="3"/>
  <c r="BE915" i="3"/>
  <c r="BL916" i="3"/>
  <c r="BK917" i="3"/>
  <c r="AD915" i="3"/>
  <c r="BA915" i="3"/>
  <c r="U915" i="3"/>
  <c r="AH915" i="3"/>
  <c r="BD915" i="3"/>
  <c r="AN915" i="3"/>
  <c r="X915" i="3"/>
  <c r="BC915" i="3"/>
  <c r="AM915" i="3"/>
  <c r="W915" i="3"/>
  <c r="BN926" i="3"/>
  <c r="BN924" i="3"/>
  <c r="BK924" i="3"/>
  <c r="BM928" i="3"/>
  <c r="BK930" i="3"/>
  <c r="BK910" i="3"/>
  <c r="BN918" i="3"/>
  <c r="BK918" i="3"/>
  <c r="BJ920" i="3"/>
  <c r="BJ909" i="3"/>
  <c r="T919" i="3"/>
  <c r="BD919" i="3"/>
  <c r="AH919" i="3"/>
  <c r="M919" i="3"/>
  <c r="AR919" i="3"/>
  <c r="V919" i="3"/>
  <c r="AV919" i="3"/>
  <c r="Z919" i="3"/>
  <c r="BC919" i="3"/>
  <c r="AM919" i="3"/>
  <c r="W919" i="3"/>
  <c r="BL922" i="3"/>
  <c r="BB915" i="3"/>
  <c r="V915" i="3"/>
  <c r="AS915" i="3"/>
  <c r="BF915" i="3"/>
  <c r="Z915" i="3"/>
  <c r="AZ915" i="3"/>
  <c r="AJ915" i="3"/>
  <c r="T915" i="3"/>
  <c r="AY915" i="3"/>
  <c r="AI915" i="3"/>
  <c r="S915" i="3"/>
  <c r="BN920" i="3"/>
  <c r="BJ921" i="3"/>
  <c r="BL924" i="3"/>
  <c r="BL928" i="3"/>
  <c r="BJ926" i="3"/>
  <c r="BM929" i="3"/>
  <c r="BN928" i="3"/>
  <c r="BK928" i="3"/>
  <c r="BL911" i="3"/>
  <c r="BJ910" i="3"/>
  <c r="BN911" i="3"/>
  <c r="BK911" i="3"/>
  <c r="BN912" i="3"/>
  <c r="BK912" i="3"/>
  <c r="BM916" i="3"/>
  <c r="AO919" i="3"/>
  <c r="BK922" i="3"/>
  <c r="BN922" i="3"/>
  <c r="BJ918" i="3"/>
  <c r="AX919" i="3"/>
  <c r="AC919" i="3"/>
  <c r="BH919" i="3"/>
  <c r="AL919" i="3"/>
  <c r="Q919" i="3"/>
  <c r="AP919" i="3"/>
  <c r="U919" i="3"/>
  <c r="AY919" i="3"/>
  <c r="AI919" i="3"/>
  <c r="S919" i="3"/>
  <c r="BJ916" i="3"/>
  <c r="BK914" i="3"/>
  <c r="BN914" i="3"/>
  <c r="AT915" i="3"/>
  <c r="M915" i="3"/>
  <c r="AK915" i="3"/>
  <c r="AX915" i="3"/>
  <c r="R915" i="3"/>
  <c r="AV915" i="3"/>
  <c r="AF915" i="3"/>
  <c r="P915" i="3"/>
  <c r="AU915" i="3"/>
  <c r="AE915" i="3"/>
  <c r="O915" i="3"/>
  <c r="BL921" i="3"/>
  <c r="BN921" i="3"/>
  <c r="BK921" i="3"/>
  <c r="BN929" i="3"/>
  <c r="BK929" i="3"/>
  <c r="BJ927" i="3"/>
  <c r="BL931" i="3"/>
  <c r="BM931" i="3"/>
  <c r="BM924" i="3"/>
  <c r="BN927" i="3"/>
  <c r="BJ928" i="3"/>
  <c r="BL930" i="3"/>
  <c r="BN931" i="3"/>
  <c r="L908" i="3"/>
  <c r="K908" i="3"/>
  <c r="K905" i="3"/>
  <c r="L904" i="3"/>
  <c r="O904" i="3" s="1"/>
  <c r="K901" i="3"/>
  <c r="L900" i="3"/>
  <c r="K897" i="3"/>
  <c r="L896" i="3"/>
  <c r="T896" i="3" s="1"/>
  <c r="K893" i="3"/>
  <c r="L892" i="3"/>
  <c r="K889" i="3"/>
  <c r="L888" i="3"/>
  <c r="K885" i="3"/>
  <c r="L884" i="3"/>
  <c r="K881" i="3"/>
  <c r="L880" i="3"/>
  <c r="L876" i="3"/>
  <c r="K876" i="3"/>
  <c r="K875" i="3"/>
  <c r="L868" i="3"/>
  <c r="K868" i="3"/>
  <c r="K867" i="3"/>
  <c r="L866" i="3"/>
  <c r="L864" i="3"/>
  <c r="K864" i="3"/>
  <c r="L862" i="3"/>
  <c r="L860" i="3"/>
  <c r="K860" i="3"/>
  <c r="K859" i="3"/>
  <c r="L842" i="3"/>
  <c r="K842" i="3"/>
  <c r="L840" i="3"/>
  <c r="L838" i="3"/>
  <c r="K838" i="3"/>
  <c r="L836" i="3"/>
  <c r="L834" i="3"/>
  <c r="K834" i="3"/>
  <c r="L832" i="3"/>
  <c r="L830" i="3"/>
  <c r="K830" i="3"/>
  <c r="L828" i="3"/>
  <c r="L826" i="3"/>
  <c r="K826" i="3"/>
  <c r="L824" i="3"/>
  <c r="L822" i="3"/>
  <c r="K822" i="3"/>
  <c r="L820" i="3"/>
  <c r="K820" i="3"/>
  <c r="K819" i="3"/>
  <c r="L812" i="3"/>
  <c r="K812" i="3"/>
  <c r="K811" i="3"/>
  <c r="L804" i="3"/>
  <c r="K804" i="3"/>
  <c r="K803" i="3"/>
  <c r="L796" i="3"/>
  <c r="K796" i="3"/>
  <c r="K795" i="3"/>
  <c r="AS908" i="3"/>
  <c r="BC908" i="3"/>
  <c r="N908" i="3"/>
  <c r="AD908" i="3"/>
  <c r="BB908" i="3"/>
  <c r="BF908" i="3"/>
  <c r="AK904" i="3"/>
  <c r="AQ904" i="3"/>
  <c r="M902" i="3"/>
  <c r="O902" i="3"/>
  <c r="Q902" i="3"/>
  <c r="S902" i="3"/>
  <c r="U902" i="3"/>
  <c r="W902" i="3"/>
  <c r="Y902" i="3"/>
  <c r="AA902" i="3"/>
  <c r="AC902" i="3"/>
  <c r="AE902" i="3"/>
  <c r="AG902" i="3"/>
  <c r="AI902" i="3"/>
  <c r="AK902" i="3"/>
  <c r="AM902" i="3"/>
  <c r="AO902" i="3"/>
  <c r="AQ902" i="3"/>
  <c r="AS902" i="3"/>
  <c r="AU902" i="3"/>
  <c r="AW902" i="3"/>
  <c r="AY902" i="3"/>
  <c r="BA902" i="3"/>
  <c r="BC902" i="3"/>
  <c r="BE902" i="3"/>
  <c r="BG902" i="3"/>
  <c r="BI902" i="3"/>
  <c r="M900" i="3"/>
  <c r="S900" i="3"/>
  <c r="U900" i="3"/>
  <c r="AA900" i="3"/>
  <c r="AC900" i="3"/>
  <c r="AI900" i="3"/>
  <c r="AK900" i="3"/>
  <c r="AQ900" i="3"/>
  <c r="AS900" i="3"/>
  <c r="AY900" i="3"/>
  <c r="BA900" i="3"/>
  <c r="BG900" i="3"/>
  <c r="BI900" i="3"/>
  <c r="M898" i="3"/>
  <c r="O898" i="3"/>
  <c r="Q898" i="3"/>
  <c r="S898" i="3"/>
  <c r="U898" i="3"/>
  <c r="W898" i="3"/>
  <c r="Y898" i="3"/>
  <c r="AA898" i="3"/>
  <c r="AC898" i="3"/>
  <c r="AE898" i="3"/>
  <c r="AG898" i="3"/>
  <c r="AI898" i="3"/>
  <c r="AK898" i="3"/>
  <c r="AM898" i="3"/>
  <c r="AO898" i="3"/>
  <c r="AQ898" i="3"/>
  <c r="AS898" i="3"/>
  <c r="AU898" i="3"/>
  <c r="AW898" i="3"/>
  <c r="AY898" i="3"/>
  <c r="BA898" i="3"/>
  <c r="BC898" i="3"/>
  <c r="BE898" i="3"/>
  <c r="BG898" i="3"/>
  <c r="BI898" i="3"/>
  <c r="P896" i="3"/>
  <c r="R896" i="3"/>
  <c r="X896" i="3"/>
  <c r="Z896" i="3"/>
  <c r="AF896" i="3"/>
  <c r="AH896" i="3"/>
  <c r="AN896" i="3"/>
  <c r="AP896" i="3"/>
  <c r="AV896" i="3"/>
  <c r="AX896" i="3"/>
  <c r="BD896" i="3"/>
  <c r="BF896" i="3"/>
  <c r="N894" i="3"/>
  <c r="P894" i="3"/>
  <c r="R894" i="3"/>
  <c r="T894" i="3"/>
  <c r="V894" i="3"/>
  <c r="X894" i="3"/>
  <c r="Z894" i="3"/>
  <c r="AB894" i="3"/>
  <c r="AD894" i="3"/>
  <c r="AF894" i="3"/>
  <c r="AH894" i="3"/>
  <c r="AJ894" i="3"/>
  <c r="AL894" i="3"/>
  <c r="AN894" i="3"/>
  <c r="AP894" i="3"/>
  <c r="AR894" i="3"/>
  <c r="AT894" i="3"/>
  <c r="AV894" i="3"/>
  <c r="AX894" i="3"/>
  <c r="AZ894" i="3"/>
  <c r="BB894" i="3"/>
  <c r="BD894" i="3"/>
  <c r="BF894" i="3"/>
  <c r="BH894" i="3"/>
  <c r="N892" i="3"/>
  <c r="P892" i="3"/>
  <c r="R892" i="3"/>
  <c r="T892" i="3"/>
  <c r="V892" i="3"/>
  <c r="X892" i="3"/>
  <c r="Z892" i="3"/>
  <c r="AB892" i="3"/>
  <c r="AD892" i="3"/>
  <c r="AF892" i="3"/>
  <c r="AH892" i="3"/>
  <c r="AJ892" i="3"/>
  <c r="AL892" i="3"/>
  <c r="AN892" i="3"/>
  <c r="AP892" i="3"/>
  <c r="AR892" i="3"/>
  <c r="AT892" i="3"/>
  <c r="AV892" i="3"/>
  <c r="AX892" i="3"/>
  <c r="AZ892" i="3"/>
  <c r="BB892" i="3"/>
  <c r="BD892" i="3"/>
  <c r="BF892" i="3"/>
  <c r="BH892" i="3"/>
  <c r="P890" i="3"/>
  <c r="R890" i="3"/>
  <c r="X890" i="3"/>
  <c r="Z890" i="3"/>
  <c r="AF890" i="3"/>
  <c r="AH890" i="3"/>
  <c r="AN890" i="3"/>
  <c r="AP890" i="3"/>
  <c r="AV890" i="3"/>
  <c r="AX890" i="3"/>
  <c r="BD890" i="3"/>
  <c r="BF890" i="3"/>
  <c r="N888" i="3"/>
  <c r="P888" i="3"/>
  <c r="R888" i="3"/>
  <c r="T888" i="3"/>
  <c r="V888" i="3"/>
  <c r="X888" i="3"/>
  <c r="Z888" i="3"/>
  <c r="AB888" i="3"/>
  <c r="AD888" i="3"/>
  <c r="AF888" i="3"/>
  <c r="AH888" i="3"/>
  <c r="AJ888" i="3"/>
  <c r="AL888" i="3"/>
  <c r="AN888" i="3"/>
  <c r="AP888" i="3"/>
  <c r="AR888" i="3"/>
  <c r="AT888" i="3"/>
  <c r="AV888" i="3"/>
  <c r="AX888" i="3"/>
  <c r="AZ888" i="3"/>
  <c r="BB888" i="3"/>
  <c r="BD888" i="3"/>
  <c r="BF888" i="3"/>
  <c r="BH888" i="3"/>
  <c r="O888" i="3"/>
  <c r="S888" i="3"/>
  <c r="W888" i="3"/>
  <c r="AA888" i="3"/>
  <c r="AE888" i="3"/>
  <c r="AI888" i="3"/>
  <c r="AM888" i="3"/>
  <c r="AQ888" i="3"/>
  <c r="AU888" i="3"/>
  <c r="AY888" i="3"/>
  <c r="BC888" i="3"/>
  <c r="BG888" i="3"/>
  <c r="M888" i="3"/>
  <c r="Q888" i="3"/>
  <c r="U888" i="3"/>
  <c r="Y888" i="3"/>
  <c r="AC888" i="3"/>
  <c r="AG888" i="3"/>
  <c r="N886" i="3"/>
  <c r="P886" i="3"/>
  <c r="R886" i="3"/>
  <c r="T886" i="3"/>
  <c r="V886" i="3"/>
  <c r="X886" i="3"/>
  <c r="Z886" i="3"/>
  <c r="AB886" i="3"/>
  <c r="AD886" i="3"/>
  <c r="AF886" i="3"/>
  <c r="AH886" i="3"/>
  <c r="AJ886" i="3"/>
  <c r="AL886" i="3"/>
  <c r="AN886" i="3"/>
  <c r="AP886" i="3"/>
  <c r="AR886" i="3"/>
  <c r="AT886" i="3"/>
  <c r="AV886" i="3"/>
  <c r="AX886" i="3"/>
  <c r="AZ886" i="3"/>
  <c r="BB886" i="3"/>
  <c r="BD886" i="3"/>
  <c r="BF886" i="3"/>
  <c r="BH886" i="3"/>
  <c r="M886" i="3"/>
  <c r="Q886" i="3"/>
  <c r="U886" i="3"/>
  <c r="Y886" i="3"/>
  <c r="AC886" i="3"/>
  <c r="AG886" i="3"/>
  <c r="AK886" i="3"/>
  <c r="AO886" i="3"/>
  <c r="AS886" i="3"/>
  <c r="AW886" i="3"/>
  <c r="BA886" i="3"/>
  <c r="BE886" i="3"/>
  <c r="BI886" i="3"/>
  <c r="O886" i="3"/>
  <c r="S886" i="3"/>
  <c r="W886" i="3"/>
  <c r="AA886" i="3"/>
  <c r="AE886" i="3"/>
  <c r="AI886" i="3"/>
  <c r="AM886" i="3"/>
  <c r="AQ886" i="3"/>
  <c r="AU886" i="3"/>
  <c r="AY886" i="3"/>
  <c r="BC886" i="3"/>
  <c r="BG886" i="3"/>
  <c r="N884" i="3"/>
  <c r="P884" i="3"/>
  <c r="R884" i="3"/>
  <c r="T884" i="3"/>
  <c r="V884" i="3"/>
  <c r="X884" i="3"/>
  <c r="Z884" i="3"/>
  <c r="AB884" i="3"/>
  <c r="AD884" i="3"/>
  <c r="AF884" i="3"/>
  <c r="AH884" i="3"/>
  <c r="AJ884" i="3"/>
  <c r="AL884" i="3"/>
  <c r="AN884" i="3"/>
  <c r="AP884" i="3"/>
  <c r="AR884" i="3"/>
  <c r="AT884" i="3"/>
  <c r="AV884" i="3"/>
  <c r="AX884" i="3"/>
  <c r="AZ884" i="3"/>
  <c r="BB884" i="3"/>
  <c r="BD884" i="3"/>
  <c r="BF884" i="3"/>
  <c r="BH884" i="3"/>
  <c r="O884" i="3"/>
  <c r="S884" i="3"/>
  <c r="W884" i="3"/>
  <c r="AA884" i="3"/>
  <c r="AE884" i="3"/>
  <c r="AI884" i="3"/>
  <c r="AM884" i="3"/>
  <c r="AQ884" i="3"/>
  <c r="AU884" i="3"/>
  <c r="AY884" i="3"/>
  <c r="BC884" i="3"/>
  <c r="BG884" i="3"/>
  <c r="M884" i="3"/>
  <c r="Q884" i="3"/>
  <c r="U884" i="3"/>
  <c r="Y884" i="3"/>
  <c r="AC884" i="3"/>
  <c r="AG884" i="3"/>
  <c r="AK884" i="3"/>
  <c r="AO884" i="3"/>
  <c r="AS884" i="3"/>
  <c r="AW884" i="3"/>
  <c r="BA884" i="3"/>
  <c r="BE884" i="3"/>
  <c r="BI884" i="3"/>
  <c r="N882" i="3"/>
  <c r="P882" i="3"/>
  <c r="R882" i="3"/>
  <c r="T882" i="3"/>
  <c r="V882" i="3"/>
  <c r="X882" i="3"/>
  <c r="Z882" i="3"/>
  <c r="AB882" i="3"/>
  <c r="AD882" i="3"/>
  <c r="AF882" i="3"/>
  <c r="AH882" i="3"/>
  <c r="AJ882" i="3"/>
  <c r="AL882" i="3"/>
  <c r="AN882" i="3"/>
  <c r="AP882" i="3"/>
  <c r="AR882" i="3"/>
  <c r="AT882" i="3"/>
  <c r="AV882" i="3"/>
  <c r="AX882" i="3"/>
  <c r="AZ882" i="3"/>
  <c r="BB882" i="3"/>
  <c r="BD882" i="3"/>
  <c r="BF882" i="3"/>
  <c r="BH882" i="3"/>
  <c r="O882" i="3"/>
  <c r="S882" i="3"/>
  <c r="W882" i="3"/>
  <c r="AA882" i="3"/>
  <c r="AE882" i="3"/>
  <c r="AI882" i="3"/>
  <c r="AM882" i="3"/>
  <c r="AQ882" i="3"/>
  <c r="AU882" i="3"/>
  <c r="AY882" i="3"/>
  <c r="BC882" i="3"/>
  <c r="BG882" i="3"/>
  <c r="M882" i="3"/>
  <c r="Q882" i="3"/>
  <c r="U882" i="3"/>
  <c r="Y882" i="3"/>
  <c r="AC882" i="3"/>
  <c r="AG882" i="3"/>
  <c r="AK882" i="3"/>
  <c r="AO882" i="3"/>
  <c r="AS882" i="3"/>
  <c r="AW882" i="3"/>
  <c r="BA882" i="3"/>
  <c r="BE882" i="3"/>
  <c r="BI882" i="3"/>
  <c r="N880" i="3"/>
  <c r="P880" i="3"/>
  <c r="R880" i="3"/>
  <c r="T880" i="3"/>
  <c r="V880" i="3"/>
  <c r="X880" i="3"/>
  <c r="Z880" i="3"/>
  <c r="AB880" i="3"/>
  <c r="AD880" i="3"/>
  <c r="AF880" i="3"/>
  <c r="AH880" i="3"/>
  <c r="AJ880" i="3"/>
  <c r="AL880" i="3"/>
  <c r="AN880" i="3"/>
  <c r="AP880" i="3"/>
  <c r="AR880" i="3"/>
  <c r="AT880" i="3"/>
  <c r="AV880" i="3"/>
  <c r="AX880" i="3"/>
  <c r="AZ880" i="3"/>
  <c r="BB880" i="3"/>
  <c r="BD880" i="3"/>
  <c r="BF880" i="3"/>
  <c r="BH880" i="3"/>
  <c r="O880" i="3"/>
  <c r="S880" i="3"/>
  <c r="W880" i="3"/>
  <c r="AA880" i="3"/>
  <c r="AE880" i="3"/>
  <c r="AI880" i="3"/>
  <c r="AM880" i="3"/>
  <c r="AQ880" i="3"/>
  <c r="AU880" i="3"/>
  <c r="AY880" i="3"/>
  <c r="BC880" i="3"/>
  <c r="BG880" i="3"/>
  <c r="M880" i="3"/>
  <c r="Q880" i="3"/>
  <c r="U880" i="3"/>
  <c r="Y880" i="3"/>
  <c r="AC880" i="3"/>
  <c r="AG880" i="3"/>
  <c r="AK880" i="3"/>
  <c r="AO880" i="3"/>
  <c r="AS880" i="3"/>
  <c r="AW880" i="3"/>
  <c r="BA880" i="3"/>
  <c r="BE880" i="3"/>
  <c r="BI880" i="3"/>
  <c r="N878" i="3"/>
  <c r="P878" i="3"/>
  <c r="R878" i="3"/>
  <c r="T878" i="3"/>
  <c r="V878" i="3"/>
  <c r="X878" i="3"/>
  <c r="Z878" i="3"/>
  <c r="AB878" i="3"/>
  <c r="AD878" i="3"/>
  <c r="AF878" i="3"/>
  <c r="AH878" i="3"/>
  <c r="AJ878" i="3"/>
  <c r="AL878" i="3"/>
  <c r="AN878" i="3"/>
  <c r="AP878" i="3"/>
  <c r="AR878" i="3"/>
  <c r="AT878" i="3"/>
  <c r="AV878" i="3"/>
  <c r="AX878" i="3"/>
  <c r="AZ878" i="3"/>
  <c r="BB878" i="3"/>
  <c r="BD878" i="3"/>
  <c r="BF878" i="3"/>
  <c r="BH878" i="3"/>
  <c r="O878" i="3"/>
  <c r="S878" i="3"/>
  <c r="W878" i="3"/>
  <c r="AA878" i="3"/>
  <c r="AE878" i="3"/>
  <c r="AI878" i="3"/>
  <c r="AM878" i="3"/>
  <c r="AQ878" i="3"/>
  <c r="AU878" i="3"/>
  <c r="AY878" i="3"/>
  <c r="BC878" i="3"/>
  <c r="BG878" i="3"/>
  <c r="M878" i="3"/>
  <c r="Q878" i="3"/>
  <c r="U878" i="3"/>
  <c r="Y878" i="3"/>
  <c r="AC878" i="3"/>
  <c r="AG878" i="3"/>
  <c r="AK878" i="3"/>
  <c r="AO878" i="3"/>
  <c r="AS878" i="3"/>
  <c r="AW878" i="3"/>
  <c r="BA878" i="3"/>
  <c r="BE878" i="3"/>
  <c r="BI878" i="3"/>
  <c r="N876" i="3"/>
  <c r="P876" i="3"/>
  <c r="R876" i="3"/>
  <c r="T876" i="3"/>
  <c r="V876" i="3"/>
  <c r="X876" i="3"/>
  <c r="Z876" i="3"/>
  <c r="AB876" i="3"/>
  <c r="AD876" i="3"/>
  <c r="AF876" i="3"/>
  <c r="AH876" i="3"/>
  <c r="AJ876" i="3"/>
  <c r="AL876" i="3"/>
  <c r="AN876" i="3"/>
  <c r="AP876" i="3"/>
  <c r="AR876" i="3"/>
  <c r="AT876" i="3"/>
  <c r="AV876" i="3"/>
  <c r="AX876" i="3"/>
  <c r="AZ876" i="3"/>
  <c r="BB876" i="3"/>
  <c r="BD876" i="3"/>
  <c r="BF876" i="3"/>
  <c r="BH876" i="3"/>
  <c r="O876" i="3"/>
  <c r="S876" i="3"/>
  <c r="W876" i="3"/>
  <c r="AA876" i="3"/>
  <c r="AE876" i="3"/>
  <c r="AI876" i="3"/>
  <c r="AM876" i="3"/>
  <c r="AQ876" i="3"/>
  <c r="AU876" i="3"/>
  <c r="AY876" i="3"/>
  <c r="BC876" i="3"/>
  <c r="BG876" i="3"/>
  <c r="M876" i="3"/>
  <c r="Q876" i="3"/>
  <c r="U876" i="3"/>
  <c r="Y876" i="3"/>
  <c r="AC876" i="3"/>
  <c r="AG876" i="3"/>
  <c r="AK876" i="3"/>
  <c r="AO876" i="3"/>
  <c r="AS876" i="3"/>
  <c r="AW876" i="3"/>
  <c r="BA876" i="3"/>
  <c r="BE876" i="3"/>
  <c r="BI876" i="3"/>
  <c r="L875" i="3"/>
  <c r="N875" i="3" s="1"/>
  <c r="AK875" i="3"/>
  <c r="W875" i="3"/>
  <c r="BC875" i="3"/>
  <c r="N872" i="3"/>
  <c r="P872" i="3"/>
  <c r="R872" i="3"/>
  <c r="T872" i="3"/>
  <c r="V872" i="3"/>
  <c r="X872" i="3"/>
  <c r="Z872" i="3"/>
  <c r="AB872" i="3"/>
  <c r="AD872" i="3"/>
  <c r="AF872" i="3"/>
  <c r="AH872" i="3"/>
  <c r="AJ872" i="3"/>
  <c r="AL872" i="3"/>
  <c r="AN872" i="3"/>
  <c r="AP872" i="3"/>
  <c r="AR872" i="3"/>
  <c r="AT872" i="3"/>
  <c r="AV872" i="3"/>
  <c r="AX872" i="3"/>
  <c r="AZ872" i="3"/>
  <c r="BB872" i="3"/>
  <c r="BD872" i="3"/>
  <c r="BF872" i="3"/>
  <c r="BH872" i="3"/>
  <c r="O872" i="3"/>
  <c r="S872" i="3"/>
  <c r="W872" i="3"/>
  <c r="AA872" i="3"/>
  <c r="AE872" i="3"/>
  <c r="AI872" i="3"/>
  <c r="AM872" i="3"/>
  <c r="AQ872" i="3"/>
  <c r="AU872" i="3"/>
  <c r="AY872" i="3"/>
  <c r="BC872" i="3"/>
  <c r="BG872" i="3"/>
  <c r="M872" i="3"/>
  <c r="Q872" i="3"/>
  <c r="U872" i="3"/>
  <c r="Y872" i="3"/>
  <c r="AC872" i="3"/>
  <c r="AG872" i="3"/>
  <c r="AK872" i="3"/>
  <c r="AO872" i="3"/>
  <c r="AS872" i="3"/>
  <c r="AW872" i="3"/>
  <c r="BA872" i="3"/>
  <c r="BE872" i="3"/>
  <c r="BI872" i="3"/>
  <c r="L871" i="3"/>
  <c r="M871" i="3" s="1"/>
  <c r="N868" i="3"/>
  <c r="P868" i="3"/>
  <c r="R868" i="3"/>
  <c r="T868" i="3"/>
  <c r="V868" i="3"/>
  <c r="X868" i="3"/>
  <c r="Z868" i="3"/>
  <c r="AB868" i="3"/>
  <c r="AD868" i="3"/>
  <c r="AF868" i="3"/>
  <c r="AH868" i="3"/>
  <c r="AJ868" i="3"/>
  <c r="AL868" i="3"/>
  <c r="AN868" i="3"/>
  <c r="AP868" i="3"/>
  <c r="AR868" i="3"/>
  <c r="AT868" i="3"/>
  <c r="AV868" i="3"/>
  <c r="AX868" i="3"/>
  <c r="AZ868" i="3"/>
  <c r="BB868" i="3"/>
  <c r="BD868" i="3"/>
  <c r="BF868" i="3"/>
  <c r="BH868" i="3"/>
  <c r="M868" i="3"/>
  <c r="Q868" i="3"/>
  <c r="U868" i="3"/>
  <c r="Y868" i="3"/>
  <c r="AC868" i="3"/>
  <c r="AG868" i="3"/>
  <c r="AK868" i="3"/>
  <c r="AO868" i="3"/>
  <c r="AS868" i="3"/>
  <c r="AW868" i="3"/>
  <c r="BA868" i="3"/>
  <c r="BE868" i="3"/>
  <c r="BI868" i="3"/>
  <c r="O868" i="3"/>
  <c r="W868" i="3"/>
  <c r="AE868" i="3"/>
  <c r="AM868" i="3"/>
  <c r="AU868" i="3"/>
  <c r="BC868" i="3"/>
  <c r="S868" i="3"/>
  <c r="AA868" i="3"/>
  <c r="AI868" i="3"/>
  <c r="AQ868" i="3"/>
  <c r="AY868" i="3"/>
  <c r="BG868" i="3"/>
  <c r="L867" i="3"/>
  <c r="M867" i="3" s="1"/>
  <c r="N864" i="3"/>
  <c r="P864" i="3"/>
  <c r="R864" i="3"/>
  <c r="T864" i="3"/>
  <c r="V864" i="3"/>
  <c r="X864" i="3"/>
  <c r="Z864" i="3"/>
  <c r="AB864" i="3"/>
  <c r="AD864" i="3"/>
  <c r="AF864" i="3"/>
  <c r="AH864" i="3"/>
  <c r="AJ864" i="3"/>
  <c r="AL864" i="3"/>
  <c r="AN864" i="3"/>
  <c r="AP864" i="3"/>
  <c r="AR864" i="3"/>
  <c r="AT864" i="3"/>
  <c r="AV864" i="3"/>
  <c r="AX864" i="3"/>
  <c r="AZ864" i="3"/>
  <c r="BB864" i="3"/>
  <c r="BD864" i="3"/>
  <c r="BF864" i="3"/>
  <c r="BH864" i="3"/>
  <c r="O864" i="3"/>
  <c r="S864" i="3"/>
  <c r="W864" i="3"/>
  <c r="AA864" i="3"/>
  <c r="AE864" i="3"/>
  <c r="AI864" i="3"/>
  <c r="AM864" i="3"/>
  <c r="AQ864" i="3"/>
  <c r="AU864" i="3"/>
  <c r="AY864" i="3"/>
  <c r="BC864" i="3"/>
  <c r="BG864" i="3"/>
  <c r="Q864" i="3"/>
  <c r="Y864" i="3"/>
  <c r="AG864" i="3"/>
  <c r="AO864" i="3"/>
  <c r="AW864" i="3"/>
  <c r="BE864" i="3"/>
  <c r="M864" i="3"/>
  <c r="U864" i="3"/>
  <c r="AC864" i="3"/>
  <c r="AK864" i="3"/>
  <c r="AS864" i="3"/>
  <c r="BA864" i="3"/>
  <c r="BI864" i="3"/>
  <c r="L863" i="3"/>
  <c r="K863" i="3"/>
  <c r="N860" i="3"/>
  <c r="P860" i="3"/>
  <c r="R860" i="3"/>
  <c r="T860" i="3"/>
  <c r="V860" i="3"/>
  <c r="X860" i="3"/>
  <c r="Z860" i="3"/>
  <c r="AB860" i="3"/>
  <c r="AD860" i="3"/>
  <c r="AF860" i="3"/>
  <c r="AH860" i="3"/>
  <c r="AJ860" i="3"/>
  <c r="AL860" i="3"/>
  <c r="AN860" i="3"/>
  <c r="AP860" i="3"/>
  <c r="AR860" i="3"/>
  <c r="AT860" i="3"/>
  <c r="AV860" i="3"/>
  <c r="AX860" i="3"/>
  <c r="AZ860" i="3"/>
  <c r="BB860" i="3"/>
  <c r="BD860" i="3"/>
  <c r="BF860" i="3"/>
  <c r="BH860" i="3"/>
  <c r="M860" i="3"/>
  <c r="Q860" i="3"/>
  <c r="U860" i="3"/>
  <c r="Y860" i="3"/>
  <c r="AC860" i="3"/>
  <c r="AG860" i="3"/>
  <c r="AK860" i="3"/>
  <c r="AO860" i="3"/>
  <c r="AS860" i="3"/>
  <c r="AW860" i="3"/>
  <c r="BA860" i="3"/>
  <c r="BE860" i="3"/>
  <c r="BI860" i="3"/>
  <c r="S860" i="3"/>
  <c r="AA860" i="3"/>
  <c r="AI860" i="3"/>
  <c r="AQ860" i="3"/>
  <c r="AY860" i="3"/>
  <c r="BG860" i="3"/>
  <c r="O860" i="3"/>
  <c r="W860" i="3"/>
  <c r="AE860" i="3"/>
  <c r="AM860" i="3"/>
  <c r="AU860" i="3"/>
  <c r="BC860" i="3"/>
  <c r="L859" i="3"/>
  <c r="M859" i="3" s="1"/>
  <c r="N856" i="3"/>
  <c r="P856" i="3"/>
  <c r="R856" i="3"/>
  <c r="T856" i="3"/>
  <c r="V856" i="3"/>
  <c r="X856" i="3"/>
  <c r="Z856" i="3"/>
  <c r="AB856" i="3"/>
  <c r="AD856" i="3"/>
  <c r="AF856" i="3"/>
  <c r="AH856" i="3"/>
  <c r="AJ856" i="3"/>
  <c r="AL856" i="3"/>
  <c r="AN856" i="3"/>
  <c r="AP856" i="3"/>
  <c r="AR856" i="3"/>
  <c r="AT856" i="3"/>
  <c r="AV856" i="3"/>
  <c r="AX856" i="3"/>
  <c r="AZ856" i="3"/>
  <c r="BB856" i="3"/>
  <c r="BD856" i="3"/>
  <c r="BF856" i="3"/>
  <c r="BH856" i="3"/>
  <c r="M856" i="3"/>
  <c r="Q856" i="3"/>
  <c r="U856" i="3"/>
  <c r="Y856" i="3"/>
  <c r="AC856" i="3"/>
  <c r="AG856" i="3"/>
  <c r="AK856" i="3"/>
  <c r="AO856" i="3"/>
  <c r="AS856" i="3"/>
  <c r="AW856" i="3"/>
  <c r="BA856" i="3"/>
  <c r="BE856" i="3"/>
  <c r="BI856" i="3"/>
  <c r="O856" i="3"/>
  <c r="W856" i="3"/>
  <c r="AE856" i="3"/>
  <c r="AM856" i="3"/>
  <c r="AU856" i="3"/>
  <c r="BC856" i="3"/>
  <c r="S856" i="3"/>
  <c r="AA856" i="3"/>
  <c r="AI856" i="3"/>
  <c r="AQ856" i="3"/>
  <c r="AY856" i="3"/>
  <c r="BG856" i="3"/>
  <c r="L855" i="3"/>
  <c r="M855" i="3" s="1"/>
  <c r="K852" i="3"/>
  <c r="L851" i="3"/>
  <c r="K851" i="3"/>
  <c r="K848" i="3"/>
  <c r="L847" i="3"/>
  <c r="K847" i="3"/>
  <c r="K844" i="3"/>
  <c r="L843" i="3"/>
  <c r="K843" i="3"/>
  <c r="K840" i="3"/>
  <c r="L839" i="3"/>
  <c r="K839" i="3"/>
  <c r="K836" i="3"/>
  <c r="L835" i="3"/>
  <c r="K835" i="3"/>
  <c r="K832" i="3"/>
  <c r="L831" i="3"/>
  <c r="K831" i="3"/>
  <c r="K828" i="3"/>
  <c r="L827" i="3"/>
  <c r="K827" i="3"/>
  <c r="K824" i="3"/>
  <c r="L823" i="3"/>
  <c r="K823" i="3"/>
  <c r="M816" i="3"/>
  <c r="O816" i="3"/>
  <c r="Q816" i="3"/>
  <c r="S816" i="3"/>
  <c r="U816" i="3"/>
  <c r="W816" i="3"/>
  <c r="Y816" i="3"/>
  <c r="AA816" i="3"/>
  <c r="AC816" i="3"/>
  <c r="AE816" i="3"/>
  <c r="AG816" i="3"/>
  <c r="AI816" i="3"/>
  <c r="AK816" i="3"/>
  <c r="AM816" i="3"/>
  <c r="AO816" i="3"/>
  <c r="AQ816" i="3"/>
  <c r="AS816" i="3"/>
  <c r="AU816" i="3"/>
  <c r="AW816" i="3"/>
  <c r="AY816" i="3"/>
  <c r="BA816" i="3"/>
  <c r="BC816" i="3"/>
  <c r="BE816" i="3"/>
  <c r="BG816" i="3"/>
  <c r="BI816" i="3"/>
  <c r="N816" i="3"/>
  <c r="R816" i="3"/>
  <c r="V816" i="3"/>
  <c r="Z816" i="3"/>
  <c r="AD816" i="3"/>
  <c r="AH816" i="3"/>
  <c r="AL816" i="3"/>
  <c r="AP816" i="3"/>
  <c r="AT816" i="3"/>
  <c r="AX816" i="3"/>
  <c r="BB816" i="3"/>
  <c r="BF816" i="3"/>
  <c r="T816" i="3"/>
  <c r="AB816" i="3"/>
  <c r="AJ816" i="3"/>
  <c r="AR816" i="3"/>
  <c r="AZ816" i="3"/>
  <c r="BH816" i="3"/>
  <c r="P816" i="3"/>
  <c r="X816" i="3"/>
  <c r="AF816" i="3"/>
  <c r="AN816" i="3"/>
  <c r="AV816" i="3"/>
  <c r="BD816" i="3"/>
  <c r="L815" i="3"/>
  <c r="N815" i="3" s="1"/>
  <c r="N808" i="3"/>
  <c r="P808" i="3"/>
  <c r="R808" i="3"/>
  <c r="T808" i="3"/>
  <c r="V808" i="3"/>
  <c r="X808" i="3"/>
  <c r="Z808" i="3"/>
  <c r="AB808" i="3"/>
  <c r="AD808" i="3"/>
  <c r="AF808" i="3"/>
  <c r="AH808" i="3"/>
  <c r="AJ808" i="3"/>
  <c r="AL808" i="3"/>
  <c r="AN808" i="3"/>
  <c r="AP808" i="3"/>
  <c r="AR808" i="3"/>
  <c r="AT808" i="3"/>
  <c r="AV808" i="3"/>
  <c r="AX808" i="3"/>
  <c r="AZ808" i="3"/>
  <c r="BB808" i="3"/>
  <c r="BD808" i="3"/>
  <c r="BF808" i="3"/>
  <c r="BH808" i="3"/>
  <c r="M808" i="3"/>
  <c r="Q808" i="3"/>
  <c r="U808" i="3"/>
  <c r="Y808" i="3"/>
  <c r="AC808" i="3"/>
  <c r="AG808" i="3"/>
  <c r="AK808" i="3"/>
  <c r="AO808" i="3"/>
  <c r="AS808" i="3"/>
  <c r="AW808" i="3"/>
  <c r="BA808" i="3"/>
  <c r="BE808" i="3"/>
  <c r="BI808" i="3"/>
  <c r="S808" i="3"/>
  <c r="AA808" i="3"/>
  <c r="AI808" i="3"/>
  <c r="AQ808" i="3"/>
  <c r="AY808" i="3"/>
  <c r="BG808" i="3"/>
  <c r="W808" i="3"/>
  <c r="AM808" i="3"/>
  <c r="BC808" i="3"/>
  <c r="O808" i="3"/>
  <c r="AE808" i="3"/>
  <c r="AU808" i="3"/>
  <c r="L807" i="3"/>
  <c r="N807" i="3" s="1"/>
  <c r="N800" i="3"/>
  <c r="P800" i="3"/>
  <c r="R800" i="3"/>
  <c r="T800" i="3"/>
  <c r="V800" i="3"/>
  <c r="X800" i="3"/>
  <c r="Z800" i="3"/>
  <c r="AB800" i="3"/>
  <c r="AD800" i="3"/>
  <c r="AF800" i="3"/>
  <c r="AH800" i="3"/>
  <c r="AJ800" i="3"/>
  <c r="AL800" i="3"/>
  <c r="AN800" i="3"/>
  <c r="AP800" i="3"/>
  <c r="AR800" i="3"/>
  <c r="AT800" i="3"/>
  <c r="AV800" i="3"/>
  <c r="AX800" i="3"/>
  <c r="AZ800" i="3"/>
  <c r="BB800" i="3"/>
  <c r="BD800" i="3"/>
  <c r="BF800" i="3"/>
  <c r="BH800" i="3"/>
  <c r="O800" i="3"/>
  <c r="S800" i="3"/>
  <c r="W800" i="3"/>
  <c r="AA800" i="3"/>
  <c r="AE800" i="3"/>
  <c r="AI800" i="3"/>
  <c r="AM800" i="3"/>
  <c r="AQ800" i="3"/>
  <c r="AU800" i="3"/>
  <c r="AY800" i="3"/>
  <c r="BC800" i="3"/>
  <c r="BG800" i="3"/>
  <c r="Q800" i="3"/>
  <c r="Y800" i="3"/>
  <c r="AG800" i="3"/>
  <c r="AO800" i="3"/>
  <c r="AW800" i="3"/>
  <c r="BE800" i="3"/>
  <c r="M800" i="3"/>
  <c r="AC800" i="3"/>
  <c r="AS800" i="3"/>
  <c r="BI800" i="3"/>
  <c r="AK800" i="3"/>
  <c r="U800" i="3"/>
  <c r="BA800" i="3"/>
  <c r="L799" i="3"/>
  <c r="N799" i="3" s="1"/>
  <c r="AZ799" i="3"/>
  <c r="BD799" i="3"/>
  <c r="AQ799" i="3"/>
  <c r="AK799" i="3"/>
  <c r="BA799" i="3"/>
  <c r="BE799" i="3"/>
  <c r="BH906" i="3"/>
  <c r="BD906" i="3"/>
  <c r="AZ906" i="3"/>
  <c r="AV906" i="3"/>
  <c r="AR906" i="3"/>
  <c r="AN906" i="3"/>
  <c r="AJ906" i="3"/>
  <c r="AF906" i="3"/>
  <c r="AB906" i="3"/>
  <c r="X906" i="3"/>
  <c r="T906" i="3"/>
  <c r="BF904" i="3"/>
  <c r="BB904" i="3"/>
  <c r="AX904" i="3"/>
  <c r="AT904" i="3"/>
  <c r="AP904" i="3"/>
  <c r="AL904" i="3"/>
  <c r="AH904" i="3"/>
  <c r="AD904" i="3"/>
  <c r="Z904" i="3"/>
  <c r="V904" i="3"/>
  <c r="R904" i="3"/>
  <c r="N904" i="3"/>
  <c r="BH902" i="3"/>
  <c r="BD902" i="3"/>
  <c r="AZ902" i="3"/>
  <c r="AV902" i="3"/>
  <c r="AR902" i="3"/>
  <c r="AN902" i="3"/>
  <c r="AJ902" i="3"/>
  <c r="AF902" i="3"/>
  <c r="AB902" i="3"/>
  <c r="X902" i="3"/>
  <c r="T902" i="3"/>
  <c r="P902" i="3"/>
  <c r="BF900" i="3"/>
  <c r="BB900" i="3"/>
  <c r="AX900" i="3"/>
  <c r="AT900" i="3"/>
  <c r="AP900" i="3"/>
  <c r="AL900" i="3"/>
  <c r="AH900" i="3"/>
  <c r="AD900" i="3"/>
  <c r="Z900" i="3"/>
  <c r="V900" i="3"/>
  <c r="R900" i="3"/>
  <c r="N900" i="3"/>
  <c r="BH898" i="3"/>
  <c r="BD898" i="3"/>
  <c r="AZ898" i="3"/>
  <c r="AV898" i="3"/>
  <c r="AR898" i="3"/>
  <c r="AN898" i="3"/>
  <c r="AJ898" i="3"/>
  <c r="AF898" i="3"/>
  <c r="AB898" i="3"/>
  <c r="X898" i="3"/>
  <c r="T898" i="3"/>
  <c r="P898" i="3"/>
  <c r="BG896" i="3"/>
  <c r="BC896" i="3"/>
  <c r="AY896" i="3"/>
  <c r="AU896" i="3"/>
  <c r="AQ896" i="3"/>
  <c r="AM896" i="3"/>
  <c r="AI896" i="3"/>
  <c r="AE896" i="3"/>
  <c r="AA896" i="3"/>
  <c r="W896" i="3"/>
  <c r="S896" i="3"/>
  <c r="O896" i="3"/>
  <c r="BI894" i="3"/>
  <c r="BE894" i="3"/>
  <c r="BA894" i="3"/>
  <c r="AW894" i="3"/>
  <c r="AS894" i="3"/>
  <c r="AO894" i="3"/>
  <c r="AK894" i="3"/>
  <c r="AG894" i="3"/>
  <c r="AC894" i="3"/>
  <c r="Y894" i="3"/>
  <c r="U894" i="3"/>
  <c r="Q894" i="3"/>
  <c r="M894" i="3"/>
  <c r="BG892" i="3"/>
  <c r="BC892" i="3"/>
  <c r="AY892" i="3"/>
  <c r="AU892" i="3"/>
  <c r="AQ892" i="3"/>
  <c r="AM892" i="3"/>
  <c r="AI892" i="3"/>
  <c r="AE892" i="3"/>
  <c r="AA892" i="3"/>
  <c r="W892" i="3"/>
  <c r="S892" i="3"/>
  <c r="O892" i="3"/>
  <c r="BG890" i="3"/>
  <c r="BC890" i="3"/>
  <c r="AY890" i="3"/>
  <c r="AU890" i="3"/>
  <c r="AQ890" i="3"/>
  <c r="AM890" i="3"/>
  <c r="AI890" i="3"/>
  <c r="AE890" i="3"/>
  <c r="AA890" i="3"/>
  <c r="W890" i="3"/>
  <c r="S890" i="3"/>
  <c r="O890" i="3"/>
  <c r="BE888" i="3"/>
  <c r="AW888" i="3"/>
  <c r="AO888" i="3"/>
  <c r="M906" i="3"/>
  <c r="O906" i="3"/>
  <c r="Q906" i="3"/>
  <c r="S906" i="3"/>
  <c r="U906" i="3"/>
  <c r="W906" i="3"/>
  <c r="Y906" i="3"/>
  <c r="AA906" i="3"/>
  <c r="AC906" i="3"/>
  <c r="AE906" i="3"/>
  <c r="AG906" i="3"/>
  <c r="AI906" i="3"/>
  <c r="AK906" i="3"/>
  <c r="AM906" i="3"/>
  <c r="AO906" i="3"/>
  <c r="AQ906" i="3"/>
  <c r="AS906" i="3"/>
  <c r="AU906" i="3"/>
  <c r="AW906" i="3"/>
  <c r="AY906" i="3"/>
  <c r="BA906" i="3"/>
  <c r="BC906" i="3"/>
  <c r="BE906" i="3"/>
  <c r="BG906" i="3"/>
  <c r="BI906" i="3"/>
  <c r="L907" i="3"/>
  <c r="P907" i="3" s="1"/>
  <c r="L905" i="3"/>
  <c r="P905" i="3" s="1"/>
  <c r="L903" i="3"/>
  <c r="N903" i="3" s="1"/>
  <c r="L901" i="3"/>
  <c r="N901" i="3" s="1"/>
  <c r="L899" i="3"/>
  <c r="P899" i="3" s="1"/>
  <c r="L897" i="3"/>
  <c r="P897" i="3" s="1"/>
  <c r="L895" i="3"/>
  <c r="M895" i="3" s="1"/>
  <c r="L893" i="3"/>
  <c r="M893" i="3" s="1"/>
  <c r="L891" i="3"/>
  <c r="O891" i="3" s="1"/>
  <c r="L889" i="3"/>
  <c r="O889" i="3" s="1"/>
  <c r="L887" i="3"/>
  <c r="M887" i="3" s="1"/>
  <c r="L885" i="3"/>
  <c r="N885" i="3" s="1"/>
  <c r="L883" i="3"/>
  <c r="P883" i="3" s="1"/>
  <c r="L881" i="3"/>
  <c r="P881" i="3" s="1"/>
  <c r="L879" i="3"/>
  <c r="N879" i="3" s="1"/>
  <c r="L877" i="3"/>
  <c r="K877" i="3"/>
  <c r="K874" i="3"/>
  <c r="L873" i="3"/>
  <c r="K873" i="3"/>
  <c r="K870" i="3"/>
  <c r="L869" i="3"/>
  <c r="K869" i="3"/>
  <c r="K866" i="3"/>
  <c r="L865" i="3"/>
  <c r="K865" i="3"/>
  <c r="K862" i="3"/>
  <c r="L861" i="3"/>
  <c r="K861" i="3"/>
  <c r="K858" i="3"/>
  <c r="L857" i="3"/>
  <c r="K857" i="3"/>
  <c r="N854" i="3"/>
  <c r="P854" i="3"/>
  <c r="R854" i="3"/>
  <c r="T854" i="3"/>
  <c r="V854" i="3"/>
  <c r="X854" i="3"/>
  <c r="Z854" i="3"/>
  <c r="AB854" i="3"/>
  <c r="AD854" i="3"/>
  <c r="AF854" i="3"/>
  <c r="AH854" i="3"/>
  <c r="AJ854" i="3"/>
  <c r="AL854" i="3"/>
  <c r="AN854" i="3"/>
  <c r="AP854" i="3"/>
  <c r="AR854" i="3"/>
  <c r="AT854" i="3"/>
  <c r="AV854" i="3"/>
  <c r="AX854" i="3"/>
  <c r="AZ854" i="3"/>
  <c r="BB854" i="3"/>
  <c r="BD854" i="3"/>
  <c r="BF854" i="3"/>
  <c r="BH854" i="3"/>
  <c r="O854" i="3"/>
  <c r="S854" i="3"/>
  <c r="W854" i="3"/>
  <c r="AA854" i="3"/>
  <c r="AE854" i="3"/>
  <c r="AI854" i="3"/>
  <c r="AM854" i="3"/>
  <c r="AQ854" i="3"/>
  <c r="AU854" i="3"/>
  <c r="AY854" i="3"/>
  <c r="BC854" i="3"/>
  <c r="BG854" i="3"/>
  <c r="M854" i="3"/>
  <c r="U854" i="3"/>
  <c r="AC854" i="3"/>
  <c r="AK854" i="3"/>
  <c r="AS854" i="3"/>
  <c r="BA854" i="3"/>
  <c r="BI854" i="3"/>
  <c r="Q854" i="3"/>
  <c r="Y854" i="3"/>
  <c r="AG854" i="3"/>
  <c r="AO854" i="3"/>
  <c r="AW854" i="3"/>
  <c r="BE854" i="3"/>
  <c r="L853" i="3"/>
  <c r="K853" i="3"/>
  <c r="N850" i="3"/>
  <c r="P850" i="3"/>
  <c r="R850" i="3"/>
  <c r="T850" i="3"/>
  <c r="V850" i="3"/>
  <c r="X850" i="3"/>
  <c r="Z850" i="3"/>
  <c r="AB850" i="3"/>
  <c r="AD850" i="3"/>
  <c r="AF850" i="3"/>
  <c r="AH850" i="3"/>
  <c r="AJ850" i="3"/>
  <c r="AL850" i="3"/>
  <c r="AN850" i="3"/>
  <c r="AP850" i="3"/>
  <c r="AR850" i="3"/>
  <c r="AT850" i="3"/>
  <c r="AV850" i="3"/>
  <c r="AX850" i="3"/>
  <c r="AZ850" i="3"/>
  <c r="BB850" i="3"/>
  <c r="BD850" i="3"/>
  <c r="BF850" i="3"/>
  <c r="BH850" i="3"/>
  <c r="O850" i="3"/>
  <c r="S850" i="3"/>
  <c r="W850" i="3"/>
  <c r="AA850" i="3"/>
  <c r="AE850" i="3"/>
  <c r="AI850" i="3"/>
  <c r="AM850" i="3"/>
  <c r="AQ850" i="3"/>
  <c r="AU850" i="3"/>
  <c r="AY850" i="3"/>
  <c r="BC850" i="3"/>
  <c r="BG850" i="3"/>
  <c r="Q850" i="3"/>
  <c r="Y850" i="3"/>
  <c r="AG850" i="3"/>
  <c r="AO850" i="3"/>
  <c r="AW850" i="3"/>
  <c r="BE850" i="3"/>
  <c r="M850" i="3"/>
  <c r="U850" i="3"/>
  <c r="AC850" i="3"/>
  <c r="AK850" i="3"/>
  <c r="AS850" i="3"/>
  <c r="BA850" i="3"/>
  <c r="BI850" i="3"/>
  <c r="L849" i="3"/>
  <c r="S849" i="3" s="1"/>
  <c r="AL849" i="3"/>
  <c r="P849" i="3"/>
  <c r="N846" i="3"/>
  <c r="P846" i="3"/>
  <c r="R846" i="3"/>
  <c r="T846" i="3"/>
  <c r="V846" i="3"/>
  <c r="X846" i="3"/>
  <c r="Z846" i="3"/>
  <c r="AB846" i="3"/>
  <c r="AD846" i="3"/>
  <c r="AF846" i="3"/>
  <c r="AH846" i="3"/>
  <c r="AJ846" i="3"/>
  <c r="AL846" i="3"/>
  <c r="AN846" i="3"/>
  <c r="AP846" i="3"/>
  <c r="AR846" i="3"/>
  <c r="AT846" i="3"/>
  <c r="AV846" i="3"/>
  <c r="AX846" i="3"/>
  <c r="AZ846" i="3"/>
  <c r="BB846" i="3"/>
  <c r="BD846" i="3"/>
  <c r="BF846" i="3"/>
  <c r="BH846" i="3"/>
  <c r="O846" i="3"/>
  <c r="S846" i="3"/>
  <c r="W846" i="3"/>
  <c r="AA846" i="3"/>
  <c r="AE846" i="3"/>
  <c r="AI846" i="3"/>
  <c r="AM846" i="3"/>
  <c r="AQ846" i="3"/>
  <c r="AU846" i="3"/>
  <c r="AY846" i="3"/>
  <c r="BC846" i="3"/>
  <c r="BG846" i="3"/>
  <c r="M846" i="3"/>
  <c r="U846" i="3"/>
  <c r="AC846" i="3"/>
  <c r="AK846" i="3"/>
  <c r="AS846" i="3"/>
  <c r="BA846" i="3"/>
  <c r="BI846" i="3"/>
  <c r="Q846" i="3"/>
  <c r="Y846" i="3"/>
  <c r="AG846" i="3"/>
  <c r="AO846" i="3"/>
  <c r="AW846" i="3"/>
  <c r="BE846" i="3"/>
  <c r="L845" i="3"/>
  <c r="S845" i="3" s="1"/>
  <c r="N842" i="3"/>
  <c r="P842" i="3"/>
  <c r="R842" i="3"/>
  <c r="T842" i="3"/>
  <c r="V842" i="3"/>
  <c r="X842" i="3"/>
  <c r="Z842" i="3"/>
  <c r="AB842" i="3"/>
  <c r="AD842" i="3"/>
  <c r="AF842" i="3"/>
  <c r="AH842" i="3"/>
  <c r="AJ842" i="3"/>
  <c r="AL842" i="3"/>
  <c r="AN842" i="3"/>
  <c r="AP842" i="3"/>
  <c r="AR842" i="3"/>
  <c r="AT842" i="3"/>
  <c r="AV842" i="3"/>
  <c r="AX842" i="3"/>
  <c r="AZ842" i="3"/>
  <c r="BB842" i="3"/>
  <c r="BD842" i="3"/>
  <c r="BF842" i="3"/>
  <c r="BH842" i="3"/>
  <c r="O842" i="3"/>
  <c r="S842" i="3"/>
  <c r="W842" i="3"/>
  <c r="AA842" i="3"/>
  <c r="AE842" i="3"/>
  <c r="AI842" i="3"/>
  <c r="AM842" i="3"/>
  <c r="AQ842" i="3"/>
  <c r="AU842" i="3"/>
  <c r="AY842" i="3"/>
  <c r="BC842" i="3"/>
  <c r="BG842" i="3"/>
  <c r="Q842" i="3"/>
  <c r="Y842" i="3"/>
  <c r="AG842" i="3"/>
  <c r="AO842" i="3"/>
  <c r="AW842" i="3"/>
  <c r="BE842" i="3"/>
  <c r="M842" i="3"/>
  <c r="U842" i="3"/>
  <c r="AC842" i="3"/>
  <c r="AK842" i="3"/>
  <c r="AS842" i="3"/>
  <c r="BA842" i="3"/>
  <c r="BI842" i="3"/>
  <c r="L841" i="3"/>
  <c r="K841" i="3"/>
  <c r="N838" i="3"/>
  <c r="P838" i="3"/>
  <c r="R838" i="3"/>
  <c r="T838" i="3"/>
  <c r="V838" i="3"/>
  <c r="X838" i="3"/>
  <c r="Z838" i="3"/>
  <c r="AB838" i="3"/>
  <c r="AD838" i="3"/>
  <c r="AF838" i="3"/>
  <c r="AH838" i="3"/>
  <c r="AJ838" i="3"/>
  <c r="AL838" i="3"/>
  <c r="AN838" i="3"/>
  <c r="AP838" i="3"/>
  <c r="AR838" i="3"/>
  <c r="AT838" i="3"/>
  <c r="AV838" i="3"/>
  <c r="AX838" i="3"/>
  <c r="AZ838" i="3"/>
  <c r="BB838" i="3"/>
  <c r="BD838" i="3"/>
  <c r="BF838" i="3"/>
  <c r="BH838" i="3"/>
  <c r="O838" i="3"/>
  <c r="S838" i="3"/>
  <c r="W838" i="3"/>
  <c r="AA838" i="3"/>
  <c r="AE838" i="3"/>
  <c r="AI838" i="3"/>
  <c r="AM838" i="3"/>
  <c r="AQ838" i="3"/>
  <c r="AU838" i="3"/>
  <c r="AY838" i="3"/>
  <c r="BC838" i="3"/>
  <c r="BG838" i="3"/>
  <c r="M838" i="3"/>
  <c r="U838" i="3"/>
  <c r="AC838" i="3"/>
  <c r="AK838" i="3"/>
  <c r="AS838" i="3"/>
  <c r="BA838" i="3"/>
  <c r="BI838" i="3"/>
  <c r="Q838" i="3"/>
  <c r="Y838" i="3"/>
  <c r="AG838" i="3"/>
  <c r="AO838" i="3"/>
  <c r="AW838" i="3"/>
  <c r="BE838" i="3"/>
  <c r="L837" i="3"/>
  <c r="K837" i="3"/>
  <c r="N834" i="3"/>
  <c r="P834" i="3"/>
  <c r="R834" i="3"/>
  <c r="T834" i="3"/>
  <c r="V834" i="3"/>
  <c r="X834" i="3"/>
  <c r="Z834" i="3"/>
  <c r="AB834" i="3"/>
  <c r="AD834" i="3"/>
  <c r="AF834" i="3"/>
  <c r="AH834" i="3"/>
  <c r="AJ834" i="3"/>
  <c r="AL834" i="3"/>
  <c r="AN834" i="3"/>
  <c r="AP834" i="3"/>
  <c r="AR834" i="3"/>
  <c r="AT834" i="3"/>
  <c r="AV834" i="3"/>
  <c r="AX834" i="3"/>
  <c r="AZ834" i="3"/>
  <c r="BB834" i="3"/>
  <c r="BD834" i="3"/>
  <c r="BF834" i="3"/>
  <c r="BH834" i="3"/>
  <c r="O834" i="3"/>
  <c r="S834" i="3"/>
  <c r="W834" i="3"/>
  <c r="AA834" i="3"/>
  <c r="AE834" i="3"/>
  <c r="AI834" i="3"/>
  <c r="AM834" i="3"/>
  <c r="AQ834" i="3"/>
  <c r="AU834" i="3"/>
  <c r="AY834" i="3"/>
  <c r="BC834" i="3"/>
  <c r="BG834" i="3"/>
  <c r="Q834" i="3"/>
  <c r="Y834" i="3"/>
  <c r="AG834" i="3"/>
  <c r="AO834" i="3"/>
  <c r="AW834" i="3"/>
  <c r="BE834" i="3"/>
  <c r="M834" i="3"/>
  <c r="U834" i="3"/>
  <c r="AC834" i="3"/>
  <c r="AK834" i="3"/>
  <c r="AS834" i="3"/>
  <c r="BA834" i="3"/>
  <c r="BI834" i="3"/>
  <c r="L833" i="3"/>
  <c r="K833" i="3"/>
  <c r="N830" i="3"/>
  <c r="P830" i="3"/>
  <c r="R830" i="3"/>
  <c r="T830" i="3"/>
  <c r="V830" i="3"/>
  <c r="X830" i="3"/>
  <c r="Z830" i="3"/>
  <c r="AB830" i="3"/>
  <c r="AD830" i="3"/>
  <c r="AF830" i="3"/>
  <c r="AH830" i="3"/>
  <c r="AJ830" i="3"/>
  <c r="AL830" i="3"/>
  <c r="AN830" i="3"/>
  <c r="AP830" i="3"/>
  <c r="AR830" i="3"/>
  <c r="AT830" i="3"/>
  <c r="AV830" i="3"/>
  <c r="AX830" i="3"/>
  <c r="AZ830" i="3"/>
  <c r="BB830" i="3"/>
  <c r="BD830" i="3"/>
  <c r="BF830" i="3"/>
  <c r="BH830" i="3"/>
  <c r="M830" i="3"/>
  <c r="Q830" i="3"/>
  <c r="U830" i="3"/>
  <c r="Y830" i="3"/>
  <c r="AC830" i="3"/>
  <c r="AG830" i="3"/>
  <c r="AK830" i="3"/>
  <c r="AO830" i="3"/>
  <c r="AS830" i="3"/>
  <c r="AW830" i="3"/>
  <c r="BA830" i="3"/>
  <c r="BE830" i="3"/>
  <c r="BI830" i="3"/>
  <c r="O830" i="3"/>
  <c r="W830" i="3"/>
  <c r="AE830" i="3"/>
  <c r="AM830" i="3"/>
  <c r="AU830" i="3"/>
  <c r="BC830" i="3"/>
  <c r="AA830" i="3"/>
  <c r="AQ830" i="3"/>
  <c r="BG830" i="3"/>
  <c r="S830" i="3"/>
  <c r="AI830" i="3"/>
  <c r="AY830" i="3"/>
  <c r="L829" i="3"/>
  <c r="K829" i="3"/>
  <c r="M826" i="3"/>
  <c r="BK826" i="3" s="1"/>
  <c r="O826" i="3"/>
  <c r="Q826" i="3"/>
  <c r="S826" i="3"/>
  <c r="U826" i="3"/>
  <c r="BM826" i="3" s="1"/>
  <c r="W826" i="3"/>
  <c r="Y826" i="3"/>
  <c r="AA826" i="3"/>
  <c r="AC826" i="3"/>
  <c r="AE826" i="3"/>
  <c r="AG826" i="3"/>
  <c r="AI826" i="3"/>
  <c r="AK826" i="3"/>
  <c r="AM826" i="3"/>
  <c r="AO826" i="3"/>
  <c r="AQ826" i="3"/>
  <c r="AS826" i="3"/>
  <c r="AU826" i="3"/>
  <c r="AW826" i="3"/>
  <c r="AY826" i="3"/>
  <c r="BA826" i="3"/>
  <c r="BC826" i="3"/>
  <c r="BE826" i="3"/>
  <c r="BG826" i="3"/>
  <c r="BI826" i="3"/>
  <c r="P826" i="3"/>
  <c r="T826" i="3"/>
  <c r="X826" i="3"/>
  <c r="AB826" i="3"/>
  <c r="AF826" i="3"/>
  <c r="AJ826" i="3"/>
  <c r="AN826" i="3"/>
  <c r="AR826" i="3"/>
  <c r="AV826" i="3"/>
  <c r="AZ826" i="3"/>
  <c r="BD826" i="3"/>
  <c r="BH826" i="3"/>
  <c r="N826" i="3"/>
  <c r="V826" i="3"/>
  <c r="AD826" i="3"/>
  <c r="AL826" i="3"/>
  <c r="AT826" i="3"/>
  <c r="BB826" i="3"/>
  <c r="Z826" i="3"/>
  <c r="AP826" i="3"/>
  <c r="BF826" i="3"/>
  <c r="R826" i="3"/>
  <c r="AH826" i="3"/>
  <c r="AX826" i="3"/>
  <c r="L825" i="3"/>
  <c r="K825" i="3"/>
  <c r="M822" i="3"/>
  <c r="O822" i="3"/>
  <c r="Q822" i="3"/>
  <c r="S822" i="3"/>
  <c r="U822" i="3"/>
  <c r="W822" i="3"/>
  <c r="Y822" i="3"/>
  <c r="AA822" i="3"/>
  <c r="AC822" i="3"/>
  <c r="AE822" i="3"/>
  <c r="AG822" i="3"/>
  <c r="AI822" i="3"/>
  <c r="AK822" i="3"/>
  <c r="AM822" i="3"/>
  <c r="AO822" i="3"/>
  <c r="AQ822" i="3"/>
  <c r="AS822" i="3"/>
  <c r="AU822" i="3"/>
  <c r="AW822" i="3"/>
  <c r="AY822" i="3"/>
  <c r="BA822" i="3"/>
  <c r="BC822" i="3"/>
  <c r="BE822" i="3"/>
  <c r="BG822" i="3"/>
  <c r="BI822" i="3"/>
  <c r="P822" i="3"/>
  <c r="T822" i="3"/>
  <c r="X822" i="3"/>
  <c r="AB822" i="3"/>
  <c r="AF822" i="3"/>
  <c r="AJ822" i="3"/>
  <c r="AN822" i="3"/>
  <c r="AR822" i="3"/>
  <c r="AV822" i="3"/>
  <c r="AZ822" i="3"/>
  <c r="BD822" i="3"/>
  <c r="BH822" i="3"/>
  <c r="R822" i="3"/>
  <c r="Z822" i="3"/>
  <c r="AH822" i="3"/>
  <c r="AP822" i="3"/>
  <c r="AX822" i="3"/>
  <c r="BF822" i="3"/>
  <c r="V822" i="3"/>
  <c r="AL822" i="3"/>
  <c r="BB822" i="3"/>
  <c r="N822" i="3"/>
  <c r="AD822" i="3"/>
  <c r="AT822" i="3"/>
  <c r="M820" i="3"/>
  <c r="O820" i="3"/>
  <c r="Q820" i="3"/>
  <c r="S820" i="3"/>
  <c r="U820" i="3"/>
  <c r="W820" i="3"/>
  <c r="Y820" i="3"/>
  <c r="AA820" i="3"/>
  <c r="AC820" i="3"/>
  <c r="AE820" i="3"/>
  <c r="AG820" i="3"/>
  <c r="AI820" i="3"/>
  <c r="AK820" i="3"/>
  <c r="AM820" i="3"/>
  <c r="AO820" i="3"/>
  <c r="AQ820" i="3"/>
  <c r="AS820" i="3"/>
  <c r="AU820" i="3"/>
  <c r="AW820" i="3"/>
  <c r="AY820" i="3"/>
  <c r="BA820" i="3"/>
  <c r="BC820" i="3"/>
  <c r="BE820" i="3"/>
  <c r="BG820" i="3"/>
  <c r="BI820" i="3"/>
  <c r="N820" i="3"/>
  <c r="R820" i="3"/>
  <c r="V820" i="3"/>
  <c r="Z820" i="3"/>
  <c r="AD820" i="3"/>
  <c r="AH820" i="3"/>
  <c r="AL820" i="3"/>
  <c r="AP820" i="3"/>
  <c r="AT820" i="3"/>
  <c r="AX820" i="3"/>
  <c r="BB820" i="3"/>
  <c r="BF820" i="3"/>
  <c r="P820" i="3"/>
  <c r="X820" i="3"/>
  <c r="AF820" i="3"/>
  <c r="AN820" i="3"/>
  <c r="AV820" i="3"/>
  <c r="BD820" i="3"/>
  <c r="AB820" i="3"/>
  <c r="AR820" i="3"/>
  <c r="BH820" i="3"/>
  <c r="T820" i="3"/>
  <c r="AJ820" i="3"/>
  <c r="AZ820" i="3"/>
  <c r="L819" i="3"/>
  <c r="N819" i="3" s="1"/>
  <c r="M812" i="3"/>
  <c r="O812" i="3"/>
  <c r="Q812" i="3"/>
  <c r="S812" i="3"/>
  <c r="U812" i="3"/>
  <c r="W812" i="3"/>
  <c r="Y812" i="3"/>
  <c r="AA812" i="3"/>
  <c r="AC812" i="3"/>
  <c r="AE812" i="3"/>
  <c r="AG812" i="3"/>
  <c r="AI812" i="3"/>
  <c r="AK812" i="3"/>
  <c r="AM812" i="3"/>
  <c r="AO812" i="3"/>
  <c r="AQ812" i="3"/>
  <c r="AS812" i="3"/>
  <c r="AU812" i="3"/>
  <c r="AW812" i="3"/>
  <c r="AY812" i="3"/>
  <c r="BA812" i="3"/>
  <c r="BC812" i="3"/>
  <c r="BE812" i="3"/>
  <c r="BG812" i="3"/>
  <c r="BI812" i="3"/>
  <c r="N812" i="3"/>
  <c r="R812" i="3"/>
  <c r="V812" i="3"/>
  <c r="Z812" i="3"/>
  <c r="AD812" i="3"/>
  <c r="AH812" i="3"/>
  <c r="AL812" i="3"/>
  <c r="AP812" i="3"/>
  <c r="AT812" i="3"/>
  <c r="AX812" i="3"/>
  <c r="BB812" i="3"/>
  <c r="BF812" i="3"/>
  <c r="P812" i="3"/>
  <c r="X812" i="3"/>
  <c r="AF812" i="3"/>
  <c r="AN812" i="3"/>
  <c r="AV812" i="3"/>
  <c r="BD812" i="3"/>
  <c r="T812" i="3"/>
  <c r="AB812" i="3"/>
  <c r="AJ812" i="3"/>
  <c r="AR812" i="3"/>
  <c r="AZ812" i="3"/>
  <c r="BH812" i="3"/>
  <c r="L811" i="3"/>
  <c r="M811" i="3" s="1"/>
  <c r="AL811" i="3"/>
  <c r="AJ811" i="3"/>
  <c r="N804" i="3"/>
  <c r="P804" i="3"/>
  <c r="R804" i="3"/>
  <c r="T804" i="3"/>
  <c r="V804" i="3"/>
  <c r="X804" i="3"/>
  <c r="Z804" i="3"/>
  <c r="AB804" i="3"/>
  <c r="AD804" i="3"/>
  <c r="AF804" i="3"/>
  <c r="AH804" i="3"/>
  <c r="AJ804" i="3"/>
  <c r="AL804" i="3"/>
  <c r="AN804" i="3"/>
  <c r="AP804" i="3"/>
  <c r="AR804" i="3"/>
  <c r="AT804" i="3"/>
  <c r="AV804" i="3"/>
  <c r="AX804" i="3"/>
  <c r="AZ804" i="3"/>
  <c r="BB804" i="3"/>
  <c r="BD804" i="3"/>
  <c r="BF804" i="3"/>
  <c r="BH804" i="3"/>
  <c r="M804" i="3"/>
  <c r="Q804" i="3"/>
  <c r="U804" i="3"/>
  <c r="Y804" i="3"/>
  <c r="AC804" i="3"/>
  <c r="AG804" i="3"/>
  <c r="AK804" i="3"/>
  <c r="AO804" i="3"/>
  <c r="AS804" i="3"/>
  <c r="AW804" i="3"/>
  <c r="BA804" i="3"/>
  <c r="BE804" i="3"/>
  <c r="BI804" i="3"/>
  <c r="S804" i="3"/>
  <c r="AA804" i="3"/>
  <c r="AI804" i="3"/>
  <c r="AQ804" i="3"/>
  <c r="AY804" i="3"/>
  <c r="BG804" i="3"/>
  <c r="W804" i="3"/>
  <c r="AM804" i="3"/>
  <c r="BC804" i="3"/>
  <c r="O804" i="3"/>
  <c r="AE804" i="3"/>
  <c r="AU804" i="3"/>
  <c r="L803" i="3"/>
  <c r="N803" i="3" s="1"/>
  <c r="AE803" i="3"/>
  <c r="M796" i="3"/>
  <c r="O796" i="3"/>
  <c r="Q796" i="3"/>
  <c r="S796" i="3"/>
  <c r="U796" i="3"/>
  <c r="W796" i="3"/>
  <c r="Y796" i="3"/>
  <c r="N796" i="3"/>
  <c r="R796" i="3"/>
  <c r="V796" i="3"/>
  <c r="Z796" i="3"/>
  <c r="AB796" i="3"/>
  <c r="AD796" i="3"/>
  <c r="AF796" i="3"/>
  <c r="AH796" i="3"/>
  <c r="AJ796" i="3"/>
  <c r="AL796" i="3"/>
  <c r="AN796" i="3"/>
  <c r="AP796" i="3"/>
  <c r="AR796" i="3"/>
  <c r="AT796" i="3"/>
  <c r="AV796" i="3"/>
  <c r="AX796" i="3"/>
  <c r="AZ796" i="3"/>
  <c r="BB796" i="3"/>
  <c r="BD796" i="3"/>
  <c r="BF796" i="3"/>
  <c r="BH796" i="3"/>
  <c r="T796" i="3"/>
  <c r="AA796" i="3"/>
  <c r="AE796" i="3"/>
  <c r="AI796" i="3"/>
  <c r="AM796" i="3"/>
  <c r="AQ796" i="3"/>
  <c r="AU796" i="3"/>
  <c r="AY796" i="3"/>
  <c r="BC796" i="3"/>
  <c r="BG796" i="3"/>
  <c r="X796" i="3"/>
  <c r="AG796" i="3"/>
  <c r="AO796" i="3"/>
  <c r="AW796" i="3"/>
  <c r="BE796" i="3"/>
  <c r="AC796" i="3"/>
  <c r="AS796" i="3"/>
  <c r="BI796" i="3"/>
  <c r="P796" i="3"/>
  <c r="BA796" i="3"/>
  <c r="AK796" i="3"/>
  <c r="L795" i="3"/>
  <c r="O795" i="3" s="1"/>
  <c r="BF906" i="3"/>
  <c r="BB906" i="3"/>
  <c r="AX906" i="3"/>
  <c r="AT906" i="3"/>
  <c r="AP906" i="3"/>
  <c r="AL906" i="3"/>
  <c r="AH906" i="3"/>
  <c r="AD906" i="3"/>
  <c r="Z906" i="3"/>
  <c r="V906" i="3"/>
  <c r="R906" i="3"/>
  <c r="N906" i="3"/>
  <c r="BH904" i="3"/>
  <c r="BD904" i="3"/>
  <c r="AZ904" i="3"/>
  <c r="AV904" i="3"/>
  <c r="AR904" i="3"/>
  <c r="AN904" i="3"/>
  <c r="AJ904" i="3"/>
  <c r="AF904" i="3"/>
  <c r="AB904" i="3"/>
  <c r="X904" i="3"/>
  <c r="T904" i="3"/>
  <c r="P904" i="3"/>
  <c r="BF902" i="3"/>
  <c r="BB902" i="3"/>
  <c r="AX902" i="3"/>
  <c r="AT902" i="3"/>
  <c r="AP902" i="3"/>
  <c r="AL902" i="3"/>
  <c r="AH902" i="3"/>
  <c r="AD902" i="3"/>
  <c r="Z902" i="3"/>
  <c r="V902" i="3"/>
  <c r="R902" i="3"/>
  <c r="N902" i="3"/>
  <c r="BH900" i="3"/>
  <c r="BD900" i="3"/>
  <c r="AZ900" i="3"/>
  <c r="AV900" i="3"/>
  <c r="AR900" i="3"/>
  <c r="AN900" i="3"/>
  <c r="AJ900" i="3"/>
  <c r="AF900" i="3"/>
  <c r="AB900" i="3"/>
  <c r="X900" i="3"/>
  <c r="T900" i="3"/>
  <c r="P900" i="3"/>
  <c r="BF898" i="3"/>
  <c r="BB898" i="3"/>
  <c r="AX898" i="3"/>
  <c r="AT898" i="3"/>
  <c r="AP898" i="3"/>
  <c r="AL898" i="3"/>
  <c r="AH898" i="3"/>
  <c r="AD898" i="3"/>
  <c r="Z898" i="3"/>
  <c r="V898" i="3"/>
  <c r="R898" i="3"/>
  <c r="N898" i="3"/>
  <c r="BI896" i="3"/>
  <c r="BE896" i="3"/>
  <c r="BA896" i="3"/>
  <c r="AW896" i="3"/>
  <c r="AS896" i="3"/>
  <c r="AO896" i="3"/>
  <c r="AK896" i="3"/>
  <c r="AG896" i="3"/>
  <c r="AC896" i="3"/>
  <c r="Y896" i="3"/>
  <c r="U896" i="3"/>
  <c r="Q896" i="3"/>
  <c r="M896" i="3"/>
  <c r="BG894" i="3"/>
  <c r="BC894" i="3"/>
  <c r="AY894" i="3"/>
  <c r="AU894" i="3"/>
  <c r="AQ894" i="3"/>
  <c r="AM894" i="3"/>
  <c r="AI894" i="3"/>
  <c r="AE894" i="3"/>
  <c r="AA894" i="3"/>
  <c r="W894" i="3"/>
  <c r="S894" i="3"/>
  <c r="O894" i="3"/>
  <c r="BI892" i="3"/>
  <c r="BE892" i="3"/>
  <c r="BA892" i="3"/>
  <c r="AW892" i="3"/>
  <c r="AS892" i="3"/>
  <c r="AO892" i="3"/>
  <c r="AK892" i="3"/>
  <c r="AG892" i="3"/>
  <c r="AC892" i="3"/>
  <c r="Y892" i="3"/>
  <c r="U892" i="3"/>
  <c r="Q892" i="3"/>
  <c r="M892" i="3"/>
  <c r="BI890" i="3"/>
  <c r="BE890" i="3"/>
  <c r="BA890" i="3"/>
  <c r="AW890" i="3"/>
  <c r="AS890" i="3"/>
  <c r="AO890" i="3"/>
  <c r="AK890" i="3"/>
  <c r="AG890" i="3"/>
  <c r="AC890" i="3"/>
  <c r="Y890" i="3"/>
  <c r="U890" i="3"/>
  <c r="Q890" i="3"/>
  <c r="M890" i="3"/>
  <c r="BI888" i="3"/>
  <c r="BA888" i="3"/>
  <c r="AS888" i="3"/>
  <c r="AK888" i="3"/>
  <c r="L821" i="3"/>
  <c r="K821" i="3"/>
  <c r="K818" i="3"/>
  <c r="L817" i="3"/>
  <c r="K817" i="3"/>
  <c r="K814" i="3"/>
  <c r="L813" i="3"/>
  <c r="K813" i="3"/>
  <c r="K810" i="3"/>
  <c r="L809" i="3"/>
  <c r="K809" i="3"/>
  <c r="K806" i="3"/>
  <c r="L805" i="3"/>
  <c r="K805" i="3"/>
  <c r="K802" i="3"/>
  <c r="L801" i="3"/>
  <c r="K801" i="3"/>
  <c r="K798" i="3"/>
  <c r="L797" i="3"/>
  <c r="K797" i="3"/>
  <c r="K794" i="3"/>
  <c r="L793" i="3"/>
  <c r="K793" i="3"/>
  <c r="BJ884" i="3"/>
  <c r="BL884" i="3"/>
  <c r="BN884" i="3"/>
  <c r="BJ882" i="3"/>
  <c r="BL882" i="3"/>
  <c r="BN882" i="3"/>
  <c r="BJ880" i="3"/>
  <c r="BL880" i="3"/>
  <c r="BN880" i="3"/>
  <c r="BJ878" i="3"/>
  <c r="BL878" i="3"/>
  <c r="BN878" i="3"/>
  <c r="BJ876" i="3"/>
  <c r="BL876" i="3"/>
  <c r="BN876" i="3"/>
  <c r="BJ872" i="3"/>
  <c r="BL872" i="3"/>
  <c r="BN872" i="3"/>
  <c r="BJ868" i="3"/>
  <c r="BL868" i="3"/>
  <c r="BN868" i="3"/>
  <c r="BJ864" i="3"/>
  <c r="BL864" i="3"/>
  <c r="BN864" i="3"/>
  <c r="BM834" i="3"/>
  <c r="BK834" i="3"/>
  <c r="BM830" i="3"/>
  <c r="BK830" i="3"/>
  <c r="BK822" i="3"/>
  <c r="BK820" i="3"/>
  <c r="BM816" i="3"/>
  <c r="BK816" i="3"/>
  <c r="BK812" i="3"/>
  <c r="E791" i="3"/>
  <c r="F791" i="3"/>
  <c r="G791" i="3"/>
  <c r="H791" i="3"/>
  <c r="I791" i="3"/>
  <c r="J791" i="3"/>
  <c r="E792" i="3"/>
  <c r="F792" i="3"/>
  <c r="G792" i="3"/>
  <c r="H792" i="3"/>
  <c r="I792" i="3"/>
  <c r="J792" i="3"/>
  <c r="AL795" i="3" l="1"/>
  <c r="AI849" i="3"/>
  <c r="AJ799" i="3"/>
  <c r="AV855" i="3"/>
  <c r="BB890" i="3"/>
  <c r="AT890" i="3"/>
  <c r="AL890" i="3"/>
  <c r="AD890" i="3"/>
  <c r="V890" i="3"/>
  <c r="N890" i="3"/>
  <c r="BB896" i="3"/>
  <c r="AT896" i="3"/>
  <c r="AL896" i="3"/>
  <c r="AD896" i="3"/>
  <c r="V896" i="3"/>
  <c r="N896" i="3"/>
  <c r="BE900" i="3"/>
  <c r="AW900" i="3"/>
  <c r="AO900" i="3"/>
  <c r="AG900" i="3"/>
  <c r="Y900" i="3"/>
  <c r="Q900" i="3"/>
  <c r="BG904" i="3"/>
  <c r="AA904" i="3"/>
  <c r="BL927" i="3"/>
  <c r="BM920" i="3"/>
  <c r="BN917" i="3"/>
  <c r="BJ923" i="3"/>
  <c r="BN909" i="3"/>
  <c r="AO815" i="3"/>
  <c r="BH890" i="3"/>
  <c r="AZ890" i="3"/>
  <c r="AR890" i="3"/>
  <c r="AJ890" i="3"/>
  <c r="AB890" i="3"/>
  <c r="BH896" i="3"/>
  <c r="AZ896" i="3"/>
  <c r="AR896" i="3"/>
  <c r="AJ896" i="3"/>
  <c r="AB896" i="3"/>
  <c r="BC900" i="3"/>
  <c r="AU900" i="3"/>
  <c r="AM900" i="3"/>
  <c r="AE900" i="3"/>
  <c r="W900" i="3"/>
  <c r="BA904" i="3"/>
  <c r="U904" i="3"/>
  <c r="S908" i="3"/>
  <c r="BJ931" i="3"/>
  <c r="BJ911" i="3"/>
  <c r="BJ925" i="3"/>
  <c r="BK913" i="3"/>
  <c r="BM910" i="3"/>
  <c r="BI871" i="3"/>
  <c r="BL919" i="3"/>
  <c r="AQ795" i="3"/>
  <c r="AN845" i="3"/>
  <c r="AZ815" i="3"/>
  <c r="X855" i="3"/>
  <c r="AS871" i="3"/>
  <c r="AX875" i="3"/>
  <c r="AY904" i="3"/>
  <c r="AI904" i="3"/>
  <c r="S904" i="3"/>
  <c r="AT908" i="3"/>
  <c r="AR908" i="3"/>
  <c r="AE908" i="3"/>
  <c r="BK926" i="3"/>
  <c r="BK923" i="3"/>
  <c r="AP845" i="3"/>
  <c r="S815" i="3"/>
  <c r="AR815" i="3"/>
  <c r="N855" i="3"/>
  <c r="BC855" i="3"/>
  <c r="AY871" i="3"/>
  <c r="AX871" i="3"/>
  <c r="BI904" i="3"/>
  <c r="AS904" i="3"/>
  <c r="AC904" i="3"/>
  <c r="M904" i="3"/>
  <c r="AP908" i="3"/>
  <c r="T908" i="3"/>
  <c r="AI845" i="3"/>
  <c r="AO807" i="3"/>
  <c r="BE815" i="3"/>
  <c r="AJ815" i="3"/>
  <c r="Z855" i="3"/>
  <c r="AI855" i="3"/>
  <c r="AN867" i="3"/>
  <c r="AI871" i="3"/>
  <c r="AH871" i="3"/>
  <c r="Y819" i="3"/>
  <c r="BD845" i="3"/>
  <c r="BI845" i="3"/>
  <c r="AV849" i="3"/>
  <c r="AQ849" i="3"/>
  <c r="AD855" i="3"/>
  <c r="AH855" i="3"/>
  <c r="AZ855" i="3"/>
  <c r="AF855" i="3"/>
  <c r="BG855" i="3"/>
  <c r="AM855" i="3"/>
  <c r="S855" i="3"/>
  <c r="AC871" i="3"/>
  <c r="AI875" i="3"/>
  <c r="AO875" i="3"/>
  <c r="BF875" i="3"/>
  <c r="AB875" i="3"/>
  <c r="AX908" i="3"/>
  <c r="AH908" i="3"/>
  <c r="R908" i="3"/>
  <c r="AV908" i="3"/>
  <c r="AB908" i="3"/>
  <c r="BE908" i="3"/>
  <c r="AU908" i="3"/>
  <c r="AG908" i="3"/>
  <c r="AT855" i="3"/>
  <c r="BF855" i="3"/>
  <c r="R855" i="3"/>
  <c r="AN855" i="3"/>
  <c r="T855" i="3"/>
  <c r="AY855" i="3"/>
  <c r="AA855" i="3"/>
  <c r="AY875" i="3"/>
  <c r="S875" i="3"/>
  <c r="U875" i="3"/>
  <c r="AR875" i="3"/>
  <c r="BK876" i="3"/>
  <c r="BK884" i="3"/>
  <c r="Z908" i="3"/>
  <c r="BH908" i="3"/>
  <c r="AJ908" i="3"/>
  <c r="P908" i="3"/>
  <c r="BA908" i="3"/>
  <c r="AO908" i="3"/>
  <c r="Y908" i="3"/>
  <c r="BH845" i="3"/>
  <c r="R845" i="3"/>
  <c r="V849" i="3"/>
  <c r="AI799" i="3"/>
  <c r="AB799" i="3"/>
  <c r="BH807" i="3"/>
  <c r="AL855" i="3"/>
  <c r="AX855" i="3"/>
  <c r="BD855" i="3"/>
  <c r="AJ855" i="3"/>
  <c r="P855" i="3"/>
  <c r="AQ855" i="3"/>
  <c r="W855" i="3"/>
  <c r="AX859" i="3"/>
  <c r="AM875" i="3"/>
  <c r="BA875" i="3"/>
  <c r="BH875" i="3"/>
  <c r="AH875" i="3"/>
  <c r="AL908" i="3"/>
  <c r="V908" i="3"/>
  <c r="AZ908" i="3"/>
  <c r="AF908" i="3"/>
  <c r="BI908" i="3"/>
  <c r="AW908" i="3"/>
  <c r="AM908" i="3"/>
  <c r="Q908" i="3"/>
  <c r="AA803" i="3"/>
  <c r="AJ803" i="3"/>
  <c r="AO819" i="3"/>
  <c r="AB819" i="3"/>
  <c r="AO803" i="3"/>
  <c r="BG811" i="3"/>
  <c r="AM819" i="3"/>
  <c r="BH819" i="3"/>
  <c r="AJ849" i="3"/>
  <c r="BG849" i="3"/>
  <c r="AA849" i="3"/>
  <c r="AW799" i="3"/>
  <c r="U799" i="3"/>
  <c r="AA799" i="3"/>
  <c r="AR799" i="3"/>
  <c r="X799" i="3"/>
  <c r="AI807" i="3"/>
  <c r="AR807" i="3"/>
  <c r="AY815" i="3"/>
  <c r="Y815" i="3"/>
  <c r="T815" i="3"/>
  <c r="AU855" i="3"/>
  <c r="AE855" i="3"/>
  <c r="O855" i="3"/>
  <c r="AN859" i="3"/>
  <c r="Z875" i="3"/>
  <c r="BM894" i="3"/>
  <c r="AZ795" i="3"/>
  <c r="BD803" i="3"/>
  <c r="AV811" i="3"/>
  <c r="AQ811" i="3"/>
  <c r="O819" i="3"/>
  <c r="AJ819" i="3"/>
  <c r="BB849" i="3"/>
  <c r="AY849" i="3"/>
  <c r="Q799" i="3"/>
  <c r="BG799" i="3"/>
  <c r="BH799" i="3"/>
  <c r="AN799" i="3"/>
  <c r="T799" i="3"/>
  <c r="AE807" i="3"/>
  <c r="AB807" i="3"/>
  <c r="AQ859" i="3"/>
  <c r="AP875" i="3"/>
  <c r="R875" i="3"/>
  <c r="AD859" i="3"/>
  <c r="BG859" i="3"/>
  <c r="AA859" i="3"/>
  <c r="AB795" i="3"/>
  <c r="V795" i="3"/>
  <c r="AI795" i="3"/>
  <c r="AG803" i="3"/>
  <c r="AZ803" i="3"/>
  <c r="AB803" i="3"/>
  <c r="BE855" i="3"/>
  <c r="AW855" i="3"/>
  <c r="AO855" i="3"/>
  <c r="AG855" i="3"/>
  <c r="Y855" i="3"/>
  <c r="Q855" i="3"/>
  <c r="N859" i="3"/>
  <c r="BC859" i="3"/>
  <c r="W859" i="3"/>
  <c r="AQ867" i="3"/>
  <c r="W908" i="3"/>
  <c r="O908" i="3"/>
  <c r="BL910" i="3"/>
  <c r="AF795" i="3"/>
  <c r="BG795" i="3"/>
  <c r="AA795" i="3"/>
  <c r="AI803" i="3"/>
  <c r="O803" i="3"/>
  <c r="Y803" i="3"/>
  <c r="AR803" i="3"/>
  <c r="X803" i="3"/>
  <c r="AK908" i="3"/>
  <c r="AC908" i="3"/>
  <c r="U908" i="3"/>
  <c r="M908" i="3"/>
  <c r="BM922" i="3"/>
  <c r="BL912" i="3"/>
  <c r="BM909" i="3"/>
  <c r="BB795" i="3"/>
  <c r="AY795" i="3"/>
  <c r="S795" i="3"/>
  <c r="BG803" i="3"/>
  <c r="BE803" i="3"/>
  <c r="BH803" i="3"/>
  <c r="AN803" i="3"/>
  <c r="T803" i="3"/>
  <c r="AI819" i="3"/>
  <c r="AR819" i="3"/>
  <c r="AX845" i="3"/>
  <c r="AQ845" i="3"/>
  <c r="AE815" i="3"/>
  <c r="BH815" i="3"/>
  <c r="AB815" i="3"/>
  <c r="BB855" i="3"/>
  <c r="V855" i="3"/>
  <c r="AP855" i="3"/>
  <c r="BH855" i="3"/>
  <c r="AR855" i="3"/>
  <c r="AB855" i="3"/>
  <c r="BI855" i="3"/>
  <c r="BA855" i="3"/>
  <c r="AS855" i="3"/>
  <c r="AK855" i="3"/>
  <c r="AC855" i="3"/>
  <c r="U855" i="3"/>
  <c r="AH859" i="3"/>
  <c r="AF859" i="3"/>
  <c r="AM859" i="3"/>
  <c r="AT867" i="3"/>
  <c r="BE875" i="3"/>
  <c r="Y875" i="3"/>
  <c r="AZ875" i="3"/>
  <c r="AJ875" i="3"/>
  <c r="T875" i="3"/>
  <c r="BD908" i="3"/>
  <c r="AN908" i="3"/>
  <c r="X908" i="3"/>
  <c r="BG908" i="3"/>
  <c r="AY908" i="3"/>
  <c r="AQ908" i="3"/>
  <c r="AI908" i="3"/>
  <c r="AA908" i="3"/>
  <c r="AJ795" i="3"/>
  <c r="AR795" i="3"/>
  <c r="AN795" i="3"/>
  <c r="BF795" i="3"/>
  <c r="AP795" i="3"/>
  <c r="Z795" i="3"/>
  <c r="BI795" i="3"/>
  <c r="BA795" i="3"/>
  <c r="AS795" i="3"/>
  <c r="AK795" i="3"/>
  <c r="AC795" i="3"/>
  <c r="U795" i="3"/>
  <c r="M795" i="3"/>
  <c r="BK796" i="3"/>
  <c r="AZ811" i="3"/>
  <c r="AT811" i="3"/>
  <c r="N811" i="3"/>
  <c r="AU811" i="3"/>
  <c r="AE811" i="3"/>
  <c r="O811" i="3"/>
  <c r="AU807" i="3"/>
  <c r="AW807" i="3"/>
  <c r="Q807" i="3"/>
  <c r="AV807" i="3"/>
  <c r="AF807" i="3"/>
  <c r="P807" i="3"/>
  <c r="BD867" i="3"/>
  <c r="AY867" i="3"/>
  <c r="S867" i="3"/>
  <c r="BC871" i="3"/>
  <c r="AM871" i="3"/>
  <c r="T871" i="3"/>
  <c r="AW871" i="3"/>
  <c r="AG871" i="3"/>
  <c r="BB871" i="3"/>
  <c r="AL871" i="3"/>
  <c r="S871" i="3"/>
  <c r="BM912" i="3"/>
  <c r="AA811" i="3"/>
  <c r="T795" i="3"/>
  <c r="BD795" i="3"/>
  <c r="X795" i="3"/>
  <c r="AX795" i="3"/>
  <c r="AH795" i="3"/>
  <c r="R795" i="3"/>
  <c r="BE795" i="3"/>
  <c r="AW795" i="3"/>
  <c r="AO795" i="3"/>
  <c r="AG795" i="3"/>
  <c r="Y795" i="3"/>
  <c r="Q795" i="3"/>
  <c r="AU803" i="3"/>
  <c r="AW803" i="3"/>
  <c r="Q803" i="3"/>
  <c r="AV803" i="3"/>
  <c r="AF803" i="3"/>
  <c r="P803" i="3"/>
  <c r="AF811" i="3"/>
  <c r="T811" i="3"/>
  <c r="AD811" i="3"/>
  <c r="BC811" i="3"/>
  <c r="AM811" i="3"/>
  <c r="W811" i="3"/>
  <c r="BE819" i="3"/>
  <c r="AZ819" i="3"/>
  <c r="T819" i="3"/>
  <c r="AR845" i="3"/>
  <c r="X845" i="3"/>
  <c r="AH845" i="3"/>
  <c r="BE845" i="3"/>
  <c r="AA845" i="3"/>
  <c r="AY799" i="3"/>
  <c r="S799" i="3"/>
  <c r="AV799" i="3"/>
  <c r="AF799" i="3"/>
  <c r="P799" i="3"/>
  <c r="BG807" i="3"/>
  <c r="O807" i="3"/>
  <c r="AG807" i="3"/>
  <c r="BD807" i="3"/>
  <c r="AN807" i="3"/>
  <c r="X807" i="3"/>
  <c r="R859" i="3"/>
  <c r="BD859" i="3"/>
  <c r="X859" i="3"/>
  <c r="AY859" i="3"/>
  <c r="AI859" i="3"/>
  <c r="S859" i="3"/>
  <c r="N867" i="3"/>
  <c r="X867" i="3"/>
  <c r="AI867" i="3"/>
  <c r="AU871" i="3"/>
  <c r="AE871" i="3"/>
  <c r="BE871" i="3"/>
  <c r="AO871" i="3"/>
  <c r="P871" i="3"/>
  <c r="AT871" i="3"/>
  <c r="AB871" i="3"/>
  <c r="AU875" i="3"/>
  <c r="AE875" i="3"/>
  <c r="O875" i="3"/>
  <c r="AW875" i="3"/>
  <c r="AG875" i="3"/>
  <c r="Q875" i="3"/>
  <c r="BD875" i="3"/>
  <c r="AV875" i="3"/>
  <c r="AN875" i="3"/>
  <c r="AF875" i="3"/>
  <c r="X875" i="3"/>
  <c r="P875" i="3"/>
  <c r="BE904" i="3"/>
  <c r="AW904" i="3"/>
  <c r="AO904" i="3"/>
  <c r="AG904" i="3"/>
  <c r="Y904" i="3"/>
  <c r="Q904" i="3"/>
  <c r="BJ915" i="3"/>
  <c r="BH795" i="3"/>
  <c r="AV795" i="3"/>
  <c r="P795" i="3"/>
  <c r="AT795" i="3"/>
  <c r="AD795" i="3"/>
  <c r="N795" i="3"/>
  <c r="BC795" i="3"/>
  <c r="AU795" i="3"/>
  <c r="AM795" i="3"/>
  <c r="AE795" i="3"/>
  <c r="W795" i="3"/>
  <c r="P811" i="3"/>
  <c r="BB811" i="3"/>
  <c r="V811" i="3"/>
  <c r="AY811" i="3"/>
  <c r="AI811" i="3"/>
  <c r="S811" i="3"/>
  <c r="BN830" i="3"/>
  <c r="AB845" i="3"/>
  <c r="BF845" i="3"/>
  <c r="Z845" i="3"/>
  <c r="AY845" i="3"/>
  <c r="AA807" i="3"/>
  <c r="BE807" i="3"/>
  <c r="Y807" i="3"/>
  <c r="AZ807" i="3"/>
  <c r="AJ807" i="3"/>
  <c r="T807" i="3"/>
  <c r="AT859" i="3"/>
  <c r="AV859" i="3"/>
  <c r="P859" i="3"/>
  <c r="AU859" i="3"/>
  <c r="AE859" i="3"/>
  <c r="O859" i="3"/>
  <c r="AH867" i="3"/>
  <c r="BG867" i="3"/>
  <c r="AA867" i="3"/>
  <c r="BG871" i="3"/>
  <c r="AQ871" i="3"/>
  <c r="AA871" i="3"/>
  <c r="BA871" i="3"/>
  <c r="AK871" i="3"/>
  <c r="BF871" i="3"/>
  <c r="AP871" i="3"/>
  <c r="N871" i="3"/>
  <c r="BG875" i="3"/>
  <c r="AQ875" i="3"/>
  <c r="AA875" i="3"/>
  <c r="BI875" i="3"/>
  <c r="AS875" i="3"/>
  <c r="AC875" i="3"/>
  <c r="M875" i="3"/>
  <c r="BB875" i="3"/>
  <c r="AT875" i="3"/>
  <c r="AL875" i="3"/>
  <c r="AD875" i="3"/>
  <c r="V875" i="3"/>
  <c r="BK882" i="3"/>
  <c r="BC904" i="3"/>
  <c r="AU904" i="3"/>
  <c r="AM904" i="3"/>
  <c r="AE904" i="3"/>
  <c r="W904" i="3"/>
  <c r="BL915" i="3"/>
  <c r="BK919" i="3"/>
  <c r="BN919" i="3"/>
  <c r="BK915" i="3"/>
  <c r="BN915" i="3"/>
  <c r="BM919" i="3"/>
  <c r="BM915" i="3"/>
  <c r="BJ919" i="3"/>
  <c r="BM820" i="3"/>
  <c r="BM822" i="3"/>
  <c r="M845" i="3"/>
  <c r="Q845" i="3"/>
  <c r="U845" i="3"/>
  <c r="Y845" i="3"/>
  <c r="AC845" i="3"/>
  <c r="AG845" i="3"/>
  <c r="AK845" i="3"/>
  <c r="AO845" i="3"/>
  <c r="AS845" i="3"/>
  <c r="AW845" i="3"/>
  <c r="BA845" i="3"/>
  <c r="M849" i="3"/>
  <c r="O849" i="3"/>
  <c r="W849" i="3"/>
  <c r="AE849" i="3"/>
  <c r="AM849" i="3"/>
  <c r="AU849" i="3"/>
  <c r="BC849" i="3"/>
  <c r="N849" i="3"/>
  <c r="AD849" i="3"/>
  <c r="AT849" i="3"/>
  <c r="T849" i="3"/>
  <c r="AZ849" i="3"/>
  <c r="AF849" i="3"/>
  <c r="BD811" i="3"/>
  <c r="AN811" i="3"/>
  <c r="X811" i="3"/>
  <c r="BH811" i="3"/>
  <c r="AR811" i="3"/>
  <c r="AB811" i="3"/>
  <c r="BF811" i="3"/>
  <c r="AX811" i="3"/>
  <c r="AP811" i="3"/>
  <c r="AH811" i="3"/>
  <c r="Z811" i="3"/>
  <c r="R811" i="3"/>
  <c r="BI811" i="3"/>
  <c r="BE811" i="3"/>
  <c r="BA811" i="3"/>
  <c r="AW811" i="3"/>
  <c r="AS811" i="3"/>
  <c r="AO811" i="3"/>
  <c r="AK811" i="3"/>
  <c r="AG811" i="3"/>
  <c r="AC811" i="3"/>
  <c r="Y811" i="3"/>
  <c r="U811" i="3"/>
  <c r="Q811" i="3"/>
  <c r="BM812" i="3"/>
  <c r="AU819" i="3"/>
  <c r="AY819" i="3"/>
  <c r="S819" i="3"/>
  <c r="AW819" i="3"/>
  <c r="AG819" i="3"/>
  <c r="Q819" i="3"/>
  <c r="BD819" i="3"/>
  <c r="AV819" i="3"/>
  <c r="AN819" i="3"/>
  <c r="AF819" i="3"/>
  <c r="X819" i="3"/>
  <c r="P819" i="3"/>
  <c r="AZ845" i="3"/>
  <c r="AJ845" i="3"/>
  <c r="T845" i="3"/>
  <c r="AV845" i="3"/>
  <c r="AF845" i="3"/>
  <c r="P845" i="3"/>
  <c r="BB845" i="3"/>
  <c r="AT845" i="3"/>
  <c r="AL845" i="3"/>
  <c r="AD845" i="3"/>
  <c r="V845" i="3"/>
  <c r="N845" i="3"/>
  <c r="BG845" i="3"/>
  <c r="BC845" i="3"/>
  <c r="AU845" i="3"/>
  <c r="AM845" i="3"/>
  <c r="AE845" i="3"/>
  <c r="W845" i="3"/>
  <c r="O845" i="3"/>
  <c r="AY807" i="3"/>
  <c r="S807" i="3"/>
  <c r="AQ807" i="3"/>
  <c r="BC807" i="3"/>
  <c r="AM807" i="3"/>
  <c r="W807" i="3"/>
  <c r="BI807" i="3"/>
  <c r="BA807" i="3"/>
  <c r="AS807" i="3"/>
  <c r="AK807" i="3"/>
  <c r="AC807" i="3"/>
  <c r="U807" i="3"/>
  <c r="M807" i="3"/>
  <c r="BF807" i="3"/>
  <c r="BB807" i="3"/>
  <c r="AX807" i="3"/>
  <c r="AT807" i="3"/>
  <c r="AP807" i="3"/>
  <c r="AL807" i="3"/>
  <c r="AH807" i="3"/>
  <c r="AD807" i="3"/>
  <c r="Z807" i="3"/>
  <c r="V807" i="3"/>
  <c r="R807" i="3"/>
  <c r="AI815" i="3"/>
  <c r="AU815" i="3"/>
  <c r="O815" i="3"/>
  <c r="AW815" i="3"/>
  <c r="AG815" i="3"/>
  <c r="Q815" i="3"/>
  <c r="BD815" i="3"/>
  <c r="AV815" i="3"/>
  <c r="AN815" i="3"/>
  <c r="AF815" i="3"/>
  <c r="X815" i="3"/>
  <c r="P815" i="3"/>
  <c r="BK864" i="3"/>
  <c r="AD867" i="3"/>
  <c r="AX867" i="3"/>
  <c r="R867" i="3"/>
  <c r="AV867" i="3"/>
  <c r="AF867" i="3"/>
  <c r="P867" i="3"/>
  <c r="BC867" i="3"/>
  <c r="AU867" i="3"/>
  <c r="AM867" i="3"/>
  <c r="AE867" i="3"/>
  <c r="W867" i="3"/>
  <c r="O867" i="3"/>
  <c r="X871" i="3"/>
  <c r="BH871" i="3"/>
  <c r="BD871" i="3"/>
  <c r="AZ871" i="3"/>
  <c r="AV871" i="3"/>
  <c r="AR871" i="3"/>
  <c r="AN871" i="3"/>
  <c r="AJ871" i="3"/>
  <c r="AF871" i="3"/>
  <c r="V871" i="3"/>
  <c r="W871" i="3"/>
  <c r="O871" i="3"/>
  <c r="M794" i="3"/>
  <c r="O794" i="3"/>
  <c r="Q794" i="3"/>
  <c r="S794" i="3"/>
  <c r="U794" i="3"/>
  <c r="W794" i="3"/>
  <c r="Y794" i="3"/>
  <c r="AA794" i="3"/>
  <c r="AC794" i="3"/>
  <c r="AE794" i="3"/>
  <c r="AG794" i="3"/>
  <c r="AI794" i="3"/>
  <c r="AK794" i="3"/>
  <c r="AM794" i="3"/>
  <c r="AO794" i="3"/>
  <c r="AQ794" i="3"/>
  <c r="AS794" i="3"/>
  <c r="AU794" i="3"/>
  <c r="AW794" i="3"/>
  <c r="AY794" i="3"/>
  <c r="BA794" i="3"/>
  <c r="BC794" i="3"/>
  <c r="BE794" i="3"/>
  <c r="BG794" i="3"/>
  <c r="BI794" i="3"/>
  <c r="N794" i="3"/>
  <c r="R794" i="3"/>
  <c r="V794" i="3"/>
  <c r="Z794" i="3"/>
  <c r="AD794" i="3"/>
  <c r="AH794" i="3"/>
  <c r="AL794" i="3"/>
  <c r="AP794" i="3"/>
  <c r="AT794" i="3"/>
  <c r="AX794" i="3"/>
  <c r="BB794" i="3"/>
  <c r="BF794" i="3"/>
  <c r="T794" i="3"/>
  <c r="AB794" i="3"/>
  <c r="AJ794" i="3"/>
  <c r="AR794" i="3"/>
  <c r="AZ794" i="3"/>
  <c r="BH794" i="3"/>
  <c r="P794" i="3"/>
  <c r="AF794" i="3"/>
  <c r="AV794" i="3"/>
  <c r="AN794" i="3"/>
  <c r="BD794" i="3"/>
  <c r="X794" i="3"/>
  <c r="N801" i="3"/>
  <c r="P801" i="3"/>
  <c r="R801" i="3"/>
  <c r="T801" i="3"/>
  <c r="O801" i="3"/>
  <c r="S801" i="3"/>
  <c r="V801" i="3"/>
  <c r="X801" i="3"/>
  <c r="Z801" i="3"/>
  <c r="AB801" i="3"/>
  <c r="AD801" i="3"/>
  <c r="AF801" i="3"/>
  <c r="AH801" i="3"/>
  <c r="AJ801" i="3"/>
  <c r="AL801" i="3"/>
  <c r="AN801" i="3"/>
  <c r="AP801" i="3"/>
  <c r="AR801" i="3"/>
  <c r="AT801" i="3"/>
  <c r="AV801" i="3"/>
  <c r="AX801" i="3"/>
  <c r="AZ801" i="3"/>
  <c r="BB801" i="3"/>
  <c r="BD801" i="3"/>
  <c r="BF801" i="3"/>
  <c r="BH801" i="3"/>
  <c r="M801" i="3"/>
  <c r="U801" i="3"/>
  <c r="Y801" i="3"/>
  <c r="AC801" i="3"/>
  <c r="AG801" i="3"/>
  <c r="AK801" i="3"/>
  <c r="AO801" i="3"/>
  <c r="AS801" i="3"/>
  <c r="AW801" i="3"/>
  <c r="BA801" i="3"/>
  <c r="BE801" i="3"/>
  <c r="BI801" i="3"/>
  <c r="W801" i="3"/>
  <c r="AE801" i="3"/>
  <c r="AM801" i="3"/>
  <c r="AU801" i="3"/>
  <c r="BC801" i="3"/>
  <c r="Q801" i="3"/>
  <c r="AI801" i="3"/>
  <c r="AY801" i="3"/>
  <c r="AA801" i="3"/>
  <c r="AQ801" i="3"/>
  <c r="BG801" i="3"/>
  <c r="N809" i="3"/>
  <c r="P809" i="3"/>
  <c r="R809" i="3"/>
  <c r="T809" i="3"/>
  <c r="V809" i="3"/>
  <c r="X809" i="3"/>
  <c r="Z809" i="3"/>
  <c r="AB809" i="3"/>
  <c r="AD809" i="3"/>
  <c r="AF809" i="3"/>
  <c r="AH809" i="3"/>
  <c r="AJ809" i="3"/>
  <c r="AL809" i="3"/>
  <c r="AN809" i="3"/>
  <c r="AP809" i="3"/>
  <c r="AR809" i="3"/>
  <c r="AT809" i="3"/>
  <c r="AV809" i="3"/>
  <c r="AX809" i="3"/>
  <c r="AZ809" i="3"/>
  <c r="BB809" i="3"/>
  <c r="BD809" i="3"/>
  <c r="BF809" i="3"/>
  <c r="BH809" i="3"/>
  <c r="M809" i="3"/>
  <c r="Q809" i="3"/>
  <c r="U809" i="3"/>
  <c r="Y809" i="3"/>
  <c r="AC809" i="3"/>
  <c r="AG809" i="3"/>
  <c r="AK809" i="3"/>
  <c r="AO809" i="3"/>
  <c r="AS809" i="3"/>
  <c r="AW809" i="3"/>
  <c r="BA809" i="3"/>
  <c r="BE809" i="3"/>
  <c r="BI809" i="3"/>
  <c r="O809" i="3"/>
  <c r="W809" i="3"/>
  <c r="AE809" i="3"/>
  <c r="AM809" i="3"/>
  <c r="AU809" i="3"/>
  <c r="BC809" i="3"/>
  <c r="S809" i="3"/>
  <c r="AI809" i="3"/>
  <c r="AY809" i="3"/>
  <c r="AA809" i="3"/>
  <c r="AQ809" i="3"/>
  <c r="BG809" i="3"/>
  <c r="M818" i="3"/>
  <c r="O818" i="3"/>
  <c r="Q818" i="3"/>
  <c r="S818" i="3"/>
  <c r="U818" i="3"/>
  <c r="W818" i="3"/>
  <c r="Y818" i="3"/>
  <c r="AA818" i="3"/>
  <c r="AC818" i="3"/>
  <c r="AE818" i="3"/>
  <c r="AG818" i="3"/>
  <c r="AI818" i="3"/>
  <c r="AK818" i="3"/>
  <c r="AM818" i="3"/>
  <c r="AO818" i="3"/>
  <c r="AQ818" i="3"/>
  <c r="AS818" i="3"/>
  <c r="AU818" i="3"/>
  <c r="AW818" i="3"/>
  <c r="AY818" i="3"/>
  <c r="BA818" i="3"/>
  <c r="BC818" i="3"/>
  <c r="BE818" i="3"/>
  <c r="BG818" i="3"/>
  <c r="BI818" i="3"/>
  <c r="P818" i="3"/>
  <c r="T818" i="3"/>
  <c r="X818" i="3"/>
  <c r="AB818" i="3"/>
  <c r="AF818" i="3"/>
  <c r="AJ818" i="3"/>
  <c r="AN818" i="3"/>
  <c r="AR818" i="3"/>
  <c r="AV818" i="3"/>
  <c r="AZ818" i="3"/>
  <c r="BD818" i="3"/>
  <c r="BH818" i="3"/>
  <c r="N818" i="3"/>
  <c r="V818" i="3"/>
  <c r="AD818" i="3"/>
  <c r="AL818" i="3"/>
  <c r="AT818" i="3"/>
  <c r="BB818" i="3"/>
  <c r="R818" i="3"/>
  <c r="AH818" i="3"/>
  <c r="AX818" i="3"/>
  <c r="Z818" i="3"/>
  <c r="AP818" i="3"/>
  <c r="BF818" i="3"/>
  <c r="BN892" i="3"/>
  <c r="BK892" i="3"/>
  <c r="BM796" i="3"/>
  <c r="BK804" i="3"/>
  <c r="BN811" i="3"/>
  <c r="BN812" i="3"/>
  <c r="BJ820" i="3"/>
  <c r="BJ822" i="3"/>
  <c r="N797" i="3"/>
  <c r="P797" i="3"/>
  <c r="R797" i="3"/>
  <c r="T797" i="3"/>
  <c r="V797" i="3"/>
  <c r="X797" i="3"/>
  <c r="Z797" i="3"/>
  <c r="AB797" i="3"/>
  <c r="AD797" i="3"/>
  <c r="AF797" i="3"/>
  <c r="AH797" i="3"/>
  <c r="AJ797" i="3"/>
  <c r="AL797" i="3"/>
  <c r="AN797" i="3"/>
  <c r="AP797" i="3"/>
  <c r="AR797" i="3"/>
  <c r="AT797" i="3"/>
  <c r="AV797" i="3"/>
  <c r="AX797" i="3"/>
  <c r="AZ797" i="3"/>
  <c r="BB797" i="3"/>
  <c r="BD797" i="3"/>
  <c r="BF797" i="3"/>
  <c r="BH797" i="3"/>
  <c r="O797" i="3"/>
  <c r="S797" i="3"/>
  <c r="W797" i="3"/>
  <c r="AA797" i="3"/>
  <c r="AE797" i="3"/>
  <c r="AI797" i="3"/>
  <c r="AM797" i="3"/>
  <c r="AQ797" i="3"/>
  <c r="AU797" i="3"/>
  <c r="AY797" i="3"/>
  <c r="BC797" i="3"/>
  <c r="BG797" i="3"/>
  <c r="M797" i="3"/>
  <c r="U797" i="3"/>
  <c r="AC797" i="3"/>
  <c r="AK797" i="3"/>
  <c r="AS797" i="3"/>
  <c r="BA797" i="3"/>
  <c r="BI797" i="3"/>
  <c r="Y797" i="3"/>
  <c r="AO797" i="3"/>
  <c r="BE797" i="3"/>
  <c r="AG797" i="3"/>
  <c r="Q797" i="3"/>
  <c r="AW797" i="3"/>
  <c r="N798" i="3"/>
  <c r="P798" i="3"/>
  <c r="R798" i="3"/>
  <c r="T798" i="3"/>
  <c r="V798" i="3"/>
  <c r="X798" i="3"/>
  <c r="Z798" i="3"/>
  <c r="AB798" i="3"/>
  <c r="AD798" i="3"/>
  <c r="AF798" i="3"/>
  <c r="AH798" i="3"/>
  <c r="AJ798" i="3"/>
  <c r="AL798" i="3"/>
  <c r="AN798" i="3"/>
  <c r="AP798" i="3"/>
  <c r="AR798" i="3"/>
  <c r="AT798" i="3"/>
  <c r="AV798" i="3"/>
  <c r="AX798" i="3"/>
  <c r="AZ798" i="3"/>
  <c r="BB798" i="3"/>
  <c r="BD798" i="3"/>
  <c r="BF798" i="3"/>
  <c r="BH798" i="3"/>
  <c r="O798" i="3"/>
  <c r="S798" i="3"/>
  <c r="W798" i="3"/>
  <c r="AA798" i="3"/>
  <c r="AE798" i="3"/>
  <c r="AI798" i="3"/>
  <c r="AM798" i="3"/>
  <c r="AQ798" i="3"/>
  <c r="AU798" i="3"/>
  <c r="AY798" i="3"/>
  <c r="BC798" i="3"/>
  <c r="BG798" i="3"/>
  <c r="Q798" i="3"/>
  <c r="Y798" i="3"/>
  <c r="AG798" i="3"/>
  <c r="AO798" i="3"/>
  <c r="AW798" i="3"/>
  <c r="BE798" i="3"/>
  <c r="U798" i="3"/>
  <c r="AK798" i="3"/>
  <c r="BA798" i="3"/>
  <c r="M798" i="3"/>
  <c r="AS798" i="3"/>
  <c r="AC798" i="3"/>
  <c r="BI798" i="3"/>
  <c r="N805" i="3"/>
  <c r="P805" i="3"/>
  <c r="R805" i="3"/>
  <c r="T805" i="3"/>
  <c r="V805" i="3"/>
  <c r="X805" i="3"/>
  <c r="Z805" i="3"/>
  <c r="AB805" i="3"/>
  <c r="AD805" i="3"/>
  <c r="AF805" i="3"/>
  <c r="AH805" i="3"/>
  <c r="AJ805" i="3"/>
  <c r="AL805" i="3"/>
  <c r="AN805" i="3"/>
  <c r="AP805" i="3"/>
  <c r="AR805" i="3"/>
  <c r="AT805" i="3"/>
  <c r="AV805" i="3"/>
  <c r="AX805" i="3"/>
  <c r="AZ805" i="3"/>
  <c r="BB805" i="3"/>
  <c r="BD805" i="3"/>
  <c r="BF805" i="3"/>
  <c r="BH805" i="3"/>
  <c r="M805" i="3"/>
  <c r="Q805" i="3"/>
  <c r="U805" i="3"/>
  <c r="Y805" i="3"/>
  <c r="AC805" i="3"/>
  <c r="AG805" i="3"/>
  <c r="AK805" i="3"/>
  <c r="AO805" i="3"/>
  <c r="AS805" i="3"/>
  <c r="AW805" i="3"/>
  <c r="BA805" i="3"/>
  <c r="BE805" i="3"/>
  <c r="BI805" i="3"/>
  <c r="O805" i="3"/>
  <c r="W805" i="3"/>
  <c r="AE805" i="3"/>
  <c r="AM805" i="3"/>
  <c r="AU805" i="3"/>
  <c r="BC805" i="3"/>
  <c r="S805" i="3"/>
  <c r="AI805" i="3"/>
  <c r="AY805" i="3"/>
  <c r="AA805" i="3"/>
  <c r="AQ805" i="3"/>
  <c r="BG805" i="3"/>
  <c r="N806" i="3"/>
  <c r="P806" i="3"/>
  <c r="R806" i="3"/>
  <c r="T806" i="3"/>
  <c r="V806" i="3"/>
  <c r="X806" i="3"/>
  <c r="Z806" i="3"/>
  <c r="AB806" i="3"/>
  <c r="AD806" i="3"/>
  <c r="AF806" i="3"/>
  <c r="AH806" i="3"/>
  <c r="AJ806" i="3"/>
  <c r="AL806" i="3"/>
  <c r="AN806" i="3"/>
  <c r="AP806" i="3"/>
  <c r="AR806" i="3"/>
  <c r="AT806" i="3"/>
  <c r="AV806" i="3"/>
  <c r="AX806" i="3"/>
  <c r="AZ806" i="3"/>
  <c r="BB806" i="3"/>
  <c r="BD806" i="3"/>
  <c r="BF806" i="3"/>
  <c r="BH806" i="3"/>
  <c r="M806" i="3"/>
  <c r="Q806" i="3"/>
  <c r="U806" i="3"/>
  <c r="Y806" i="3"/>
  <c r="AC806" i="3"/>
  <c r="AG806" i="3"/>
  <c r="AK806" i="3"/>
  <c r="AO806" i="3"/>
  <c r="AS806" i="3"/>
  <c r="AW806" i="3"/>
  <c r="BA806" i="3"/>
  <c r="BE806" i="3"/>
  <c r="BI806" i="3"/>
  <c r="S806" i="3"/>
  <c r="AA806" i="3"/>
  <c r="AI806" i="3"/>
  <c r="AQ806" i="3"/>
  <c r="AY806" i="3"/>
  <c r="BG806" i="3"/>
  <c r="O806" i="3"/>
  <c r="AE806" i="3"/>
  <c r="AU806" i="3"/>
  <c r="W806" i="3"/>
  <c r="AM806" i="3"/>
  <c r="BC806" i="3"/>
  <c r="N813" i="3"/>
  <c r="P813" i="3"/>
  <c r="R813" i="3"/>
  <c r="T813" i="3"/>
  <c r="V813" i="3"/>
  <c r="X813" i="3"/>
  <c r="Z813" i="3"/>
  <c r="AB813" i="3"/>
  <c r="AD813" i="3"/>
  <c r="AF813" i="3"/>
  <c r="AH813" i="3"/>
  <c r="AJ813" i="3"/>
  <c r="AL813" i="3"/>
  <c r="AN813" i="3"/>
  <c r="AP813" i="3"/>
  <c r="AR813" i="3"/>
  <c r="AT813" i="3"/>
  <c r="AV813" i="3"/>
  <c r="AX813" i="3"/>
  <c r="AZ813" i="3"/>
  <c r="BB813" i="3"/>
  <c r="BD813" i="3"/>
  <c r="BF813" i="3"/>
  <c r="BH813" i="3"/>
  <c r="O813" i="3"/>
  <c r="S813" i="3"/>
  <c r="W813" i="3"/>
  <c r="AA813" i="3"/>
  <c r="AE813" i="3"/>
  <c r="AI813" i="3"/>
  <c r="AM813" i="3"/>
  <c r="AQ813" i="3"/>
  <c r="AU813" i="3"/>
  <c r="AY813" i="3"/>
  <c r="BC813" i="3"/>
  <c r="BG813" i="3"/>
  <c r="M813" i="3"/>
  <c r="U813" i="3"/>
  <c r="AC813" i="3"/>
  <c r="AK813" i="3"/>
  <c r="AS813" i="3"/>
  <c r="BA813" i="3"/>
  <c r="BI813" i="3"/>
  <c r="Q813" i="3"/>
  <c r="Y813" i="3"/>
  <c r="AG813" i="3"/>
  <c r="AO813" i="3"/>
  <c r="AW813" i="3"/>
  <c r="BE813" i="3"/>
  <c r="M814" i="3"/>
  <c r="O814" i="3"/>
  <c r="Q814" i="3"/>
  <c r="S814" i="3"/>
  <c r="U814" i="3"/>
  <c r="W814" i="3"/>
  <c r="Y814" i="3"/>
  <c r="AA814" i="3"/>
  <c r="AC814" i="3"/>
  <c r="AE814" i="3"/>
  <c r="AG814" i="3"/>
  <c r="AI814" i="3"/>
  <c r="AK814" i="3"/>
  <c r="AM814" i="3"/>
  <c r="AO814" i="3"/>
  <c r="AQ814" i="3"/>
  <c r="AS814" i="3"/>
  <c r="AU814" i="3"/>
  <c r="AW814" i="3"/>
  <c r="AY814" i="3"/>
  <c r="BA814" i="3"/>
  <c r="BC814" i="3"/>
  <c r="BE814" i="3"/>
  <c r="BG814" i="3"/>
  <c r="BI814" i="3"/>
  <c r="P814" i="3"/>
  <c r="T814" i="3"/>
  <c r="X814" i="3"/>
  <c r="AB814" i="3"/>
  <c r="AF814" i="3"/>
  <c r="AJ814" i="3"/>
  <c r="AN814" i="3"/>
  <c r="AR814" i="3"/>
  <c r="AV814" i="3"/>
  <c r="AZ814" i="3"/>
  <c r="BD814" i="3"/>
  <c r="BH814" i="3"/>
  <c r="R814" i="3"/>
  <c r="Z814" i="3"/>
  <c r="AH814" i="3"/>
  <c r="AP814" i="3"/>
  <c r="AX814" i="3"/>
  <c r="BF814" i="3"/>
  <c r="N814" i="3"/>
  <c r="V814" i="3"/>
  <c r="AD814" i="3"/>
  <c r="AL814" i="3"/>
  <c r="AT814" i="3"/>
  <c r="BB814" i="3"/>
  <c r="N821" i="3"/>
  <c r="P821" i="3"/>
  <c r="R821" i="3"/>
  <c r="T821" i="3"/>
  <c r="V821" i="3"/>
  <c r="X821" i="3"/>
  <c r="Z821" i="3"/>
  <c r="AB821" i="3"/>
  <c r="AD821" i="3"/>
  <c r="AF821" i="3"/>
  <c r="AH821" i="3"/>
  <c r="AJ821" i="3"/>
  <c r="AL821" i="3"/>
  <c r="AN821" i="3"/>
  <c r="AP821" i="3"/>
  <c r="AR821" i="3"/>
  <c r="AT821" i="3"/>
  <c r="AV821" i="3"/>
  <c r="AX821" i="3"/>
  <c r="AZ821" i="3"/>
  <c r="BB821" i="3"/>
  <c r="BD821" i="3"/>
  <c r="BF821" i="3"/>
  <c r="BH821" i="3"/>
  <c r="O821" i="3"/>
  <c r="S821" i="3"/>
  <c r="W821" i="3"/>
  <c r="AA821" i="3"/>
  <c r="AE821" i="3"/>
  <c r="AI821" i="3"/>
  <c r="AM821" i="3"/>
  <c r="AQ821" i="3"/>
  <c r="AU821" i="3"/>
  <c r="AY821" i="3"/>
  <c r="BC821" i="3"/>
  <c r="BG821" i="3"/>
  <c r="M821" i="3"/>
  <c r="U821" i="3"/>
  <c r="AC821" i="3"/>
  <c r="AK821" i="3"/>
  <c r="AS821" i="3"/>
  <c r="BA821" i="3"/>
  <c r="BI821" i="3"/>
  <c r="Y821" i="3"/>
  <c r="AO821" i="3"/>
  <c r="BE821" i="3"/>
  <c r="Q821" i="3"/>
  <c r="AG821" i="3"/>
  <c r="AW821" i="3"/>
  <c r="BN890" i="3"/>
  <c r="BK890" i="3"/>
  <c r="BJ892" i="3"/>
  <c r="BL894" i="3"/>
  <c r="BN896" i="3"/>
  <c r="BK896" i="3"/>
  <c r="BJ795" i="3"/>
  <c r="BJ796" i="3"/>
  <c r="BL796" i="3"/>
  <c r="AY803" i="3"/>
  <c r="S803" i="3"/>
  <c r="AQ803" i="3"/>
  <c r="BC803" i="3"/>
  <c r="AM803" i="3"/>
  <c r="W803" i="3"/>
  <c r="BI803" i="3"/>
  <c r="BA803" i="3"/>
  <c r="AS803" i="3"/>
  <c r="AK803" i="3"/>
  <c r="AC803" i="3"/>
  <c r="U803" i="3"/>
  <c r="M803" i="3"/>
  <c r="BF803" i="3"/>
  <c r="BB803" i="3"/>
  <c r="AX803" i="3"/>
  <c r="AT803" i="3"/>
  <c r="AP803" i="3"/>
  <c r="AL803" i="3"/>
  <c r="AH803" i="3"/>
  <c r="AD803" i="3"/>
  <c r="Z803" i="3"/>
  <c r="V803" i="3"/>
  <c r="R803" i="3"/>
  <c r="BL804" i="3"/>
  <c r="BN804" i="3"/>
  <c r="BJ804" i="3"/>
  <c r="BM811" i="3"/>
  <c r="BJ812" i="3"/>
  <c r="BC819" i="3"/>
  <c r="W819" i="3"/>
  <c r="AE819" i="3"/>
  <c r="BG819" i="3"/>
  <c r="AQ819" i="3"/>
  <c r="AA819" i="3"/>
  <c r="BI819" i="3"/>
  <c r="BA819" i="3"/>
  <c r="AS819" i="3"/>
  <c r="AK819" i="3"/>
  <c r="AC819" i="3"/>
  <c r="U819" i="3"/>
  <c r="M819" i="3"/>
  <c r="BF819" i="3"/>
  <c r="BB819" i="3"/>
  <c r="AX819" i="3"/>
  <c r="AT819" i="3"/>
  <c r="AP819" i="3"/>
  <c r="AL819" i="3"/>
  <c r="AH819" i="3"/>
  <c r="AD819" i="3"/>
  <c r="Z819" i="3"/>
  <c r="V819" i="3"/>
  <c r="R819" i="3"/>
  <c r="BL820" i="3"/>
  <c r="BN820" i="3"/>
  <c r="BL822" i="3"/>
  <c r="N825" i="3"/>
  <c r="P825" i="3"/>
  <c r="R825" i="3"/>
  <c r="T825" i="3"/>
  <c r="V825" i="3"/>
  <c r="X825" i="3"/>
  <c r="Z825" i="3"/>
  <c r="AB825" i="3"/>
  <c r="AD825" i="3"/>
  <c r="AF825" i="3"/>
  <c r="AH825" i="3"/>
  <c r="AJ825" i="3"/>
  <c r="AL825" i="3"/>
  <c r="AN825" i="3"/>
  <c r="AP825" i="3"/>
  <c r="AR825" i="3"/>
  <c r="AT825" i="3"/>
  <c r="AV825" i="3"/>
  <c r="AX825" i="3"/>
  <c r="AZ825" i="3"/>
  <c r="BB825" i="3"/>
  <c r="BD825" i="3"/>
  <c r="BF825" i="3"/>
  <c r="BH825" i="3"/>
  <c r="O825" i="3"/>
  <c r="S825" i="3"/>
  <c r="W825" i="3"/>
  <c r="AA825" i="3"/>
  <c r="AE825" i="3"/>
  <c r="AI825" i="3"/>
  <c r="AM825" i="3"/>
  <c r="AQ825" i="3"/>
  <c r="AU825" i="3"/>
  <c r="AY825" i="3"/>
  <c r="BC825" i="3"/>
  <c r="BG825" i="3"/>
  <c r="Q825" i="3"/>
  <c r="Y825" i="3"/>
  <c r="AG825" i="3"/>
  <c r="AO825" i="3"/>
  <c r="AW825" i="3"/>
  <c r="BE825" i="3"/>
  <c r="M825" i="3"/>
  <c r="AC825" i="3"/>
  <c r="AS825" i="3"/>
  <c r="BI825" i="3"/>
  <c r="U825" i="3"/>
  <c r="AK825" i="3"/>
  <c r="BA825" i="3"/>
  <c r="BL826" i="3"/>
  <c r="BN826" i="3"/>
  <c r="M833" i="3"/>
  <c r="O833" i="3"/>
  <c r="Q833" i="3"/>
  <c r="S833" i="3"/>
  <c r="U833" i="3"/>
  <c r="W833" i="3"/>
  <c r="Y833" i="3"/>
  <c r="AA833" i="3"/>
  <c r="AC833" i="3"/>
  <c r="AE833" i="3"/>
  <c r="AG833" i="3"/>
  <c r="AI833" i="3"/>
  <c r="AK833" i="3"/>
  <c r="AM833" i="3"/>
  <c r="AO833" i="3"/>
  <c r="AQ833" i="3"/>
  <c r="AS833" i="3"/>
  <c r="AU833" i="3"/>
  <c r="AW833" i="3"/>
  <c r="AY833" i="3"/>
  <c r="BA833" i="3"/>
  <c r="BC833" i="3"/>
  <c r="BE833" i="3"/>
  <c r="BG833" i="3"/>
  <c r="BI833" i="3"/>
  <c r="N833" i="3"/>
  <c r="R833" i="3"/>
  <c r="V833" i="3"/>
  <c r="Z833" i="3"/>
  <c r="AD833" i="3"/>
  <c r="AH833" i="3"/>
  <c r="AL833" i="3"/>
  <c r="AP833" i="3"/>
  <c r="AT833" i="3"/>
  <c r="AX833" i="3"/>
  <c r="BB833" i="3"/>
  <c r="BF833" i="3"/>
  <c r="T833" i="3"/>
  <c r="AB833" i="3"/>
  <c r="AJ833" i="3"/>
  <c r="AR833" i="3"/>
  <c r="AZ833" i="3"/>
  <c r="BH833" i="3"/>
  <c r="P833" i="3"/>
  <c r="X833" i="3"/>
  <c r="AF833" i="3"/>
  <c r="AN833" i="3"/>
  <c r="AV833" i="3"/>
  <c r="BD833" i="3"/>
  <c r="BN834" i="3"/>
  <c r="BL834" i="3"/>
  <c r="BJ834" i="3"/>
  <c r="BJ838" i="3"/>
  <c r="BM838" i="3"/>
  <c r="M841" i="3"/>
  <c r="O841" i="3"/>
  <c r="Q841" i="3"/>
  <c r="S841" i="3"/>
  <c r="U841" i="3"/>
  <c r="W841" i="3"/>
  <c r="Y841" i="3"/>
  <c r="AA841" i="3"/>
  <c r="AC841" i="3"/>
  <c r="AE841" i="3"/>
  <c r="AG841" i="3"/>
  <c r="AI841" i="3"/>
  <c r="AK841" i="3"/>
  <c r="AM841" i="3"/>
  <c r="AO841" i="3"/>
  <c r="AQ841" i="3"/>
  <c r="AS841" i="3"/>
  <c r="AU841" i="3"/>
  <c r="AW841" i="3"/>
  <c r="AY841" i="3"/>
  <c r="BA841" i="3"/>
  <c r="BC841" i="3"/>
  <c r="BE841" i="3"/>
  <c r="BG841" i="3"/>
  <c r="BI841" i="3"/>
  <c r="N841" i="3"/>
  <c r="R841" i="3"/>
  <c r="V841" i="3"/>
  <c r="Z841" i="3"/>
  <c r="AD841" i="3"/>
  <c r="AH841" i="3"/>
  <c r="AL841" i="3"/>
  <c r="AP841" i="3"/>
  <c r="AT841" i="3"/>
  <c r="AX841" i="3"/>
  <c r="BB841" i="3"/>
  <c r="BF841" i="3"/>
  <c r="T841" i="3"/>
  <c r="AB841" i="3"/>
  <c r="AJ841" i="3"/>
  <c r="AR841" i="3"/>
  <c r="AZ841" i="3"/>
  <c r="BH841" i="3"/>
  <c r="P841" i="3"/>
  <c r="X841" i="3"/>
  <c r="AF841" i="3"/>
  <c r="AN841" i="3"/>
  <c r="AV841" i="3"/>
  <c r="BD841" i="3"/>
  <c r="BN842" i="3"/>
  <c r="BK842" i="3"/>
  <c r="BJ842" i="3"/>
  <c r="BL842" i="3"/>
  <c r="BJ846" i="3"/>
  <c r="BM846" i="3"/>
  <c r="BD849" i="3"/>
  <c r="AN849" i="3"/>
  <c r="X849" i="3"/>
  <c r="BH849" i="3"/>
  <c r="AR849" i="3"/>
  <c r="AB849" i="3"/>
  <c r="BF849" i="3"/>
  <c r="AX849" i="3"/>
  <c r="AP849" i="3"/>
  <c r="AH849" i="3"/>
  <c r="Z849" i="3"/>
  <c r="R849" i="3"/>
  <c r="BI849" i="3"/>
  <c r="BE849" i="3"/>
  <c r="BA849" i="3"/>
  <c r="AW849" i="3"/>
  <c r="AS849" i="3"/>
  <c r="AO849" i="3"/>
  <c r="AK849" i="3"/>
  <c r="AG849" i="3"/>
  <c r="AC849" i="3"/>
  <c r="BK849" i="3" s="1"/>
  <c r="Y849" i="3"/>
  <c r="U849" i="3"/>
  <c r="Q849" i="3"/>
  <c r="BN850" i="3"/>
  <c r="BK850" i="3"/>
  <c r="BJ850" i="3"/>
  <c r="BL850" i="3"/>
  <c r="BJ854" i="3"/>
  <c r="BM854" i="3"/>
  <c r="M857" i="3"/>
  <c r="O857" i="3"/>
  <c r="Q857" i="3"/>
  <c r="S857" i="3"/>
  <c r="U857" i="3"/>
  <c r="W857" i="3"/>
  <c r="Y857" i="3"/>
  <c r="AA857" i="3"/>
  <c r="AC857" i="3"/>
  <c r="AE857" i="3"/>
  <c r="AG857" i="3"/>
  <c r="AI857" i="3"/>
  <c r="AK857" i="3"/>
  <c r="AM857" i="3"/>
  <c r="AO857" i="3"/>
  <c r="AQ857" i="3"/>
  <c r="AS857" i="3"/>
  <c r="AU857" i="3"/>
  <c r="AW857" i="3"/>
  <c r="AY857" i="3"/>
  <c r="BA857" i="3"/>
  <c r="BC857" i="3"/>
  <c r="BE857" i="3"/>
  <c r="BG857" i="3"/>
  <c r="BI857" i="3"/>
  <c r="N857" i="3"/>
  <c r="R857" i="3"/>
  <c r="V857" i="3"/>
  <c r="Z857" i="3"/>
  <c r="AD857" i="3"/>
  <c r="AH857" i="3"/>
  <c r="AL857" i="3"/>
  <c r="AP857" i="3"/>
  <c r="AT857" i="3"/>
  <c r="AX857" i="3"/>
  <c r="BB857" i="3"/>
  <c r="BF857" i="3"/>
  <c r="T857" i="3"/>
  <c r="AB857" i="3"/>
  <c r="AJ857" i="3"/>
  <c r="AR857" i="3"/>
  <c r="AZ857" i="3"/>
  <c r="BH857" i="3"/>
  <c r="P857" i="3"/>
  <c r="X857" i="3"/>
  <c r="AF857" i="3"/>
  <c r="AN857" i="3"/>
  <c r="AV857" i="3"/>
  <c r="BD857" i="3"/>
  <c r="N858" i="3"/>
  <c r="P858" i="3"/>
  <c r="R858" i="3"/>
  <c r="T858" i="3"/>
  <c r="V858" i="3"/>
  <c r="X858" i="3"/>
  <c r="Z858" i="3"/>
  <c r="AB858" i="3"/>
  <c r="AD858" i="3"/>
  <c r="AF858" i="3"/>
  <c r="AH858" i="3"/>
  <c r="AJ858" i="3"/>
  <c r="AL858" i="3"/>
  <c r="AN858" i="3"/>
  <c r="AP858" i="3"/>
  <c r="AR858" i="3"/>
  <c r="AT858" i="3"/>
  <c r="AV858" i="3"/>
  <c r="AX858" i="3"/>
  <c r="AZ858" i="3"/>
  <c r="BB858" i="3"/>
  <c r="BD858" i="3"/>
  <c r="BF858" i="3"/>
  <c r="BH858" i="3"/>
  <c r="O858" i="3"/>
  <c r="S858" i="3"/>
  <c r="W858" i="3"/>
  <c r="AA858" i="3"/>
  <c r="AE858" i="3"/>
  <c r="AI858" i="3"/>
  <c r="AM858" i="3"/>
  <c r="AQ858" i="3"/>
  <c r="AU858" i="3"/>
  <c r="AY858" i="3"/>
  <c r="BC858" i="3"/>
  <c r="BG858" i="3"/>
  <c r="Q858" i="3"/>
  <c r="Y858" i="3"/>
  <c r="AG858" i="3"/>
  <c r="AO858" i="3"/>
  <c r="AW858" i="3"/>
  <c r="BE858" i="3"/>
  <c r="M858" i="3"/>
  <c r="U858" i="3"/>
  <c r="AC858" i="3"/>
  <c r="AK858" i="3"/>
  <c r="AS858" i="3"/>
  <c r="BA858" i="3"/>
  <c r="BI858" i="3"/>
  <c r="N865" i="3"/>
  <c r="P865" i="3"/>
  <c r="R865" i="3"/>
  <c r="T865" i="3"/>
  <c r="V865" i="3"/>
  <c r="X865" i="3"/>
  <c r="Z865" i="3"/>
  <c r="AB865" i="3"/>
  <c r="AD865" i="3"/>
  <c r="AF865" i="3"/>
  <c r="AH865" i="3"/>
  <c r="AJ865" i="3"/>
  <c r="AL865" i="3"/>
  <c r="AN865" i="3"/>
  <c r="AP865" i="3"/>
  <c r="AR865" i="3"/>
  <c r="AT865" i="3"/>
  <c r="AV865" i="3"/>
  <c r="AX865" i="3"/>
  <c r="AZ865" i="3"/>
  <c r="BB865" i="3"/>
  <c r="BD865" i="3"/>
  <c r="BF865" i="3"/>
  <c r="BH865" i="3"/>
  <c r="M865" i="3"/>
  <c r="Q865" i="3"/>
  <c r="U865" i="3"/>
  <c r="Y865" i="3"/>
  <c r="AC865" i="3"/>
  <c r="AG865" i="3"/>
  <c r="AK865" i="3"/>
  <c r="AO865" i="3"/>
  <c r="AS865" i="3"/>
  <c r="AW865" i="3"/>
  <c r="BA865" i="3"/>
  <c r="BE865" i="3"/>
  <c r="BI865" i="3"/>
  <c r="O865" i="3"/>
  <c r="W865" i="3"/>
  <c r="AE865" i="3"/>
  <c r="AM865" i="3"/>
  <c r="AU865" i="3"/>
  <c r="BC865" i="3"/>
  <c r="S865" i="3"/>
  <c r="AA865" i="3"/>
  <c r="AI865" i="3"/>
  <c r="AQ865" i="3"/>
  <c r="AY865" i="3"/>
  <c r="BG865" i="3"/>
  <c r="M866" i="3"/>
  <c r="O866" i="3"/>
  <c r="Q866" i="3"/>
  <c r="S866" i="3"/>
  <c r="U866" i="3"/>
  <c r="W866" i="3"/>
  <c r="Y866" i="3"/>
  <c r="AA866" i="3"/>
  <c r="AC866" i="3"/>
  <c r="AE866" i="3"/>
  <c r="AG866" i="3"/>
  <c r="AI866" i="3"/>
  <c r="AK866" i="3"/>
  <c r="AM866" i="3"/>
  <c r="AO866" i="3"/>
  <c r="AQ866" i="3"/>
  <c r="AS866" i="3"/>
  <c r="AU866" i="3"/>
  <c r="AW866" i="3"/>
  <c r="AY866" i="3"/>
  <c r="BA866" i="3"/>
  <c r="BC866" i="3"/>
  <c r="BE866" i="3"/>
  <c r="BG866" i="3"/>
  <c r="BI866" i="3"/>
  <c r="N866" i="3"/>
  <c r="R866" i="3"/>
  <c r="V866" i="3"/>
  <c r="Z866" i="3"/>
  <c r="AD866" i="3"/>
  <c r="AH866" i="3"/>
  <c r="AL866" i="3"/>
  <c r="AP866" i="3"/>
  <c r="AT866" i="3"/>
  <c r="AX866" i="3"/>
  <c r="BB866" i="3"/>
  <c r="BF866" i="3"/>
  <c r="T866" i="3"/>
  <c r="AB866" i="3"/>
  <c r="AJ866" i="3"/>
  <c r="AR866" i="3"/>
  <c r="AZ866" i="3"/>
  <c r="BH866" i="3"/>
  <c r="P866" i="3"/>
  <c r="X866" i="3"/>
  <c r="AF866" i="3"/>
  <c r="AN866" i="3"/>
  <c r="AV866" i="3"/>
  <c r="BD866" i="3"/>
  <c r="N873" i="3"/>
  <c r="P873" i="3"/>
  <c r="R873" i="3"/>
  <c r="T873" i="3"/>
  <c r="V873" i="3"/>
  <c r="X873" i="3"/>
  <c r="Z873" i="3"/>
  <c r="AB873" i="3"/>
  <c r="AD873" i="3"/>
  <c r="AF873" i="3"/>
  <c r="AH873" i="3"/>
  <c r="AJ873" i="3"/>
  <c r="AL873" i="3"/>
  <c r="AN873" i="3"/>
  <c r="AP873" i="3"/>
  <c r="AR873" i="3"/>
  <c r="AT873" i="3"/>
  <c r="AV873" i="3"/>
  <c r="AX873" i="3"/>
  <c r="AZ873" i="3"/>
  <c r="BB873" i="3"/>
  <c r="BD873" i="3"/>
  <c r="BF873" i="3"/>
  <c r="BH873" i="3"/>
  <c r="M873" i="3"/>
  <c r="Q873" i="3"/>
  <c r="U873" i="3"/>
  <c r="Y873" i="3"/>
  <c r="AC873" i="3"/>
  <c r="AG873" i="3"/>
  <c r="AK873" i="3"/>
  <c r="AO873" i="3"/>
  <c r="AS873" i="3"/>
  <c r="AW873" i="3"/>
  <c r="BA873" i="3"/>
  <c r="BE873" i="3"/>
  <c r="BI873" i="3"/>
  <c r="O873" i="3"/>
  <c r="S873" i="3"/>
  <c r="W873" i="3"/>
  <c r="AA873" i="3"/>
  <c r="AE873" i="3"/>
  <c r="AI873" i="3"/>
  <c r="AM873" i="3"/>
  <c r="AQ873" i="3"/>
  <c r="AU873" i="3"/>
  <c r="AY873" i="3"/>
  <c r="BC873" i="3"/>
  <c r="BG873" i="3"/>
  <c r="N874" i="3"/>
  <c r="P874" i="3"/>
  <c r="R874" i="3"/>
  <c r="T874" i="3"/>
  <c r="V874" i="3"/>
  <c r="X874" i="3"/>
  <c r="Z874" i="3"/>
  <c r="AB874" i="3"/>
  <c r="AD874" i="3"/>
  <c r="AF874" i="3"/>
  <c r="AH874" i="3"/>
  <c r="AJ874" i="3"/>
  <c r="AL874" i="3"/>
  <c r="AN874" i="3"/>
  <c r="AP874" i="3"/>
  <c r="AR874" i="3"/>
  <c r="AT874" i="3"/>
  <c r="AV874" i="3"/>
  <c r="AX874" i="3"/>
  <c r="AZ874" i="3"/>
  <c r="BB874" i="3"/>
  <c r="BD874" i="3"/>
  <c r="BF874" i="3"/>
  <c r="BH874" i="3"/>
  <c r="O874" i="3"/>
  <c r="S874" i="3"/>
  <c r="W874" i="3"/>
  <c r="AA874" i="3"/>
  <c r="AE874" i="3"/>
  <c r="AI874" i="3"/>
  <c r="AM874" i="3"/>
  <c r="AQ874" i="3"/>
  <c r="AU874" i="3"/>
  <c r="AY874" i="3"/>
  <c r="BC874" i="3"/>
  <c r="BG874" i="3"/>
  <c r="M874" i="3"/>
  <c r="Q874" i="3"/>
  <c r="U874" i="3"/>
  <c r="Y874" i="3"/>
  <c r="AC874" i="3"/>
  <c r="AG874" i="3"/>
  <c r="AK874" i="3"/>
  <c r="AO874" i="3"/>
  <c r="AS874" i="3"/>
  <c r="AW874" i="3"/>
  <c r="BA874" i="3"/>
  <c r="BE874" i="3"/>
  <c r="BI874" i="3"/>
  <c r="BJ906" i="3"/>
  <c r="BN906" i="3"/>
  <c r="BK906" i="3"/>
  <c r="BL890" i="3"/>
  <c r="BL892" i="3"/>
  <c r="BN894" i="3"/>
  <c r="BK894" i="3"/>
  <c r="BM896" i="3"/>
  <c r="AO799" i="3"/>
  <c r="Y799" i="3"/>
  <c r="AG799" i="3"/>
  <c r="BI799" i="3"/>
  <c r="AS799" i="3"/>
  <c r="AC799" i="3"/>
  <c r="M799" i="3"/>
  <c r="BC799" i="3"/>
  <c r="AU799" i="3"/>
  <c r="AM799" i="3"/>
  <c r="AE799" i="3"/>
  <c r="W799" i="3"/>
  <c r="O799" i="3"/>
  <c r="BF799" i="3"/>
  <c r="BB799" i="3"/>
  <c r="AX799" i="3"/>
  <c r="AT799" i="3"/>
  <c r="AP799" i="3"/>
  <c r="AL799" i="3"/>
  <c r="AH799" i="3"/>
  <c r="AD799" i="3"/>
  <c r="Z799" i="3"/>
  <c r="V799" i="3"/>
  <c r="R799" i="3"/>
  <c r="BN800" i="3"/>
  <c r="BL800" i="3"/>
  <c r="BJ800" i="3"/>
  <c r="BL807" i="3"/>
  <c r="BM808" i="3"/>
  <c r="BK808" i="3"/>
  <c r="BG815" i="3"/>
  <c r="AQ815" i="3"/>
  <c r="AA815" i="3"/>
  <c r="BC815" i="3"/>
  <c r="AM815" i="3"/>
  <c r="W815" i="3"/>
  <c r="BI815" i="3"/>
  <c r="BA815" i="3"/>
  <c r="AS815" i="3"/>
  <c r="AK815" i="3"/>
  <c r="AC815" i="3"/>
  <c r="U815" i="3"/>
  <c r="M815" i="3"/>
  <c r="BF815" i="3"/>
  <c r="BB815" i="3"/>
  <c r="AX815" i="3"/>
  <c r="AT815" i="3"/>
  <c r="AP815" i="3"/>
  <c r="AL815" i="3"/>
  <c r="AH815" i="3"/>
  <c r="AD815" i="3"/>
  <c r="Z815" i="3"/>
  <c r="V815" i="3"/>
  <c r="R815" i="3"/>
  <c r="BL816" i="3"/>
  <c r="BN816" i="3"/>
  <c r="N827" i="3"/>
  <c r="P827" i="3"/>
  <c r="R827" i="3"/>
  <c r="T827" i="3"/>
  <c r="V827" i="3"/>
  <c r="X827" i="3"/>
  <c r="Z827" i="3"/>
  <c r="AB827" i="3"/>
  <c r="AD827" i="3"/>
  <c r="AF827" i="3"/>
  <c r="AH827" i="3"/>
  <c r="AJ827" i="3"/>
  <c r="AL827" i="3"/>
  <c r="AN827" i="3"/>
  <c r="AP827" i="3"/>
  <c r="AR827" i="3"/>
  <c r="AT827" i="3"/>
  <c r="AV827" i="3"/>
  <c r="AX827" i="3"/>
  <c r="AZ827" i="3"/>
  <c r="BB827" i="3"/>
  <c r="BD827" i="3"/>
  <c r="BF827" i="3"/>
  <c r="BH827" i="3"/>
  <c r="M827" i="3"/>
  <c r="Q827" i="3"/>
  <c r="U827" i="3"/>
  <c r="Y827" i="3"/>
  <c r="AC827" i="3"/>
  <c r="AG827" i="3"/>
  <c r="AK827" i="3"/>
  <c r="AO827" i="3"/>
  <c r="AS827" i="3"/>
  <c r="AW827" i="3"/>
  <c r="BA827" i="3"/>
  <c r="BE827" i="3"/>
  <c r="BI827" i="3"/>
  <c r="S827" i="3"/>
  <c r="AA827" i="3"/>
  <c r="AI827" i="3"/>
  <c r="AQ827" i="3"/>
  <c r="AY827" i="3"/>
  <c r="BG827" i="3"/>
  <c r="W827" i="3"/>
  <c r="AM827" i="3"/>
  <c r="BC827" i="3"/>
  <c r="O827" i="3"/>
  <c r="AE827" i="3"/>
  <c r="AU827" i="3"/>
  <c r="N828" i="3"/>
  <c r="P828" i="3"/>
  <c r="R828" i="3"/>
  <c r="T828" i="3"/>
  <c r="V828" i="3"/>
  <c r="X828" i="3"/>
  <c r="Z828" i="3"/>
  <c r="AB828" i="3"/>
  <c r="AD828" i="3"/>
  <c r="AF828" i="3"/>
  <c r="AH828" i="3"/>
  <c r="AJ828" i="3"/>
  <c r="AL828" i="3"/>
  <c r="AN828" i="3"/>
  <c r="AP828" i="3"/>
  <c r="AR828" i="3"/>
  <c r="AT828" i="3"/>
  <c r="AV828" i="3"/>
  <c r="AX828" i="3"/>
  <c r="AZ828" i="3"/>
  <c r="BB828" i="3"/>
  <c r="BD828" i="3"/>
  <c r="BF828" i="3"/>
  <c r="BH828" i="3"/>
  <c r="O828" i="3"/>
  <c r="S828" i="3"/>
  <c r="W828" i="3"/>
  <c r="AA828" i="3"/>
  <c r="AE828" i="3"/>
  <c r="AI828" i="3"/>
  <c r="AM828" i="3"/>
  <c r="AQ828" i="3"/>
  <c r="AU828" i="3"/>
  <c r="AY828" i="3"/>
  <c r="BC828" i="3"/>
  <c r="BG828" i="3"/>
  <c r="M828" i="3"/>
  <c r="U828" i="3"/>
  <c r="AC828" i="3"/>
  <c r="AK828" i="3"/>
  <c r="AS828" i="3"/>
  <c r="BA828" i="3"/>
  <c r="BI828" i="3"/>
  <c r="Q828" i="3"/>
  <c r="AG828" i="3"/>
  <c r="AW828" i="3"/>
  <c r="Y828" i="3"/>
  <c r="AO828" i="3"/>
  <c r="BE828" i="3"/>
  <c r="M835" i="3"/>
  <c r="O835" i="3"/>
  <c r="Q835" i="3"/>
  <c r="S835" i="3"/>
  <c r="U835" i="3"/>
  <c r="W835" i="3"/>
  <c r="Y835" i="3"/>
  <c r="AA835" i="3"/>
  <c r="AC835" i="3"/>
  <c r="AE835" i="3"/>
  <c r="AG835" i="3"/>
  <c r="AI835" i="3"/>
  <c r="AK835" i="3"/>
  <c r="AM835" i="3"/>
  <c r="AO835" i="3"/>
  <c r="AQ835" i="3"/>
  <c r="AS835" i="3"/>
  <c r="AU835" i="3"/>
  <c r="AW835" i="3"/>
  <c r="AY835" i="3"/>
  <c r="BA835" i="3"/>
  <c r="BC835" i="3"/>
  <c r="BE835" i="3"/>
  <c r="BG835" i="3"/>
  <c r="BI835" i="3"/>
  <c r="P835" i="3"/>
  <c r="T835" i="3"/>
  <c r="X835" i="3"/>
  <c r="AB835" i="3"/>
  <c r="AF835" i="3"/>
  <c r="AJ835" i="3"/>
  <c r="AN835" i="3"/>
  <c r="AR835" i="3"/>
  <c r="AV835" i="3"/>
  <c r="AZ835" i="3"/>
  <c r="BD835" i="3"/>
  <c r="BH835" i="3"/>
  <c r="N835" i="3"/>
  <c r="V835" i="3"/>
  <c r="AD835" i="3"/>
  <c r="AL835" i="3"/>
  <c r="AT835" i="3"/>
  <c r="BB835" i="3"/>
  <c r="R835" i="3"/>
  <c r="Z835" i="3"/>
  <c r="AH835" i="3"/>
  <c r="AP835" i="3"/>
  <c r="AX835" i="3"/>
  <c r="BF835" i="3"/>
  <c r="N836" i="3"/>
  <c r="P836" i="3"/>
  <c r="R836" i="3"/>
  <c r="T836" i="3"/>
  <c r="V836" i="3"/>
  <c r="X836" i="3"/>
  <c r="Z836" i="3"/>
  <c r="AB836" i="3"/>
  <c r="AD836" i="3"/>
  <c r="AF836" i="3"/>
  <c r="AH836" i="3"/>
  <c r="AJ836" i="3"/>
  <c r="AL836" i="3"/>
  <c r="AN836" i="3"/>
  <c r="AP836" i="3"/>
  <c r="AR836" i="3"/>
  <c r="AT836" i="3"/>
  <c r="AV836" i="3"/>
  <c r="AX836" i="3"/>
  <c r="AZ836" i="3"/>
  <c r="BB836" i="3"/>
  <c r="BD836" i="3"/>
  <c r="BF836" i="3"/>
  <c r="BH836" i="3"/>
  <c r="M836" i="3"/>
  <c r="Q836" i="3"/>
  <c r="U836" i="3"/>
  <c r="Y836" i="3"/>
  <c r="AC836" i="3"/>
  <c r="AG836" i="3"/>
  <c r="AK836" i="3"/>
  <c r="AO836" i="3"/>
  <c r="AS836" i="3"/>
  <c r="AW836" i="3"/>
  <c r="BA836" i="3"/>
  <c r="BE836" i="3"/>
  <c r="BI836" i="3"/>
  <c r="S836" i="3"/>
  <c r="AA836" i="3"/>
  <c r="AI836" i="3"/>
  <c r="AQ836" i="3"/>
  <c r="AY836" i="3"/>
  <c r="BG836" i="3"/>
  <c r="O836" i="3"/>
  <c r="W836" i="3"/>
  <c r="AE836" i="3"/>
  <c r="AM836" i="3"/>
  <c r="AU836" i="3"/>
  <c r="BC836" i="3"/>
  <c r="M843" i="3"/>
  <c r="O843" i="3"/>
  <c r="Q843" i="3"/>
  <c r="S843" i="3"/>
  <c r="U843" i="3"/>
  <c r="W843" i="3"/>
  <c r="Y843" i="3"/>
  <c r="AA843" i="3"/>
  <c r="AC843" i="3"/>
  <c r="AE843" i="3"/>
  <c r="AG843" i="3"/>
  <c r="AI843" i="3"/>
  <c r="AK843" i="3"/>
  <c r="AM843" i="3"/>
  <c r="AO843" i="3"/>
  <c r="AQ843" i="3"/>
  <c r="AS843" i="3"/>
  <c r="AU843" i="3"/>
  <c r="AW843" i="3"/>
  <c r="AY843" i="3"/>
  <c r="BA843" i="3"/>
  <c r="BC843" i="3"/>
  <c r="BE843" i="3"/>
  <c r="BG843" i="3"/>
  <c r="BI843" i="3"/>
  <c r="P843" i="3"/>
  <c r="T843" i="3"/>
  <c r="X843" i="3"/>
  <c r="AB843" i="3"/>
  <c r="AF843" i="3"/>
  <c r="AJ843" i="3"/>
  <c r="AN843" i="3"/>
  <c r="AR843" i="3"/>
  <c r="AV843" i="3"/>
  <c r="AZ843" i="3"/>
  <c r="BD843" i="3"/>
  <c r="BH843" i="3"/>
  <c r="N843" i="3"/>
  <c r="V843" i="3"/>
  <c r="AD843" i="3"/>
  <c r="AL843" i="3"/>
  <c r="AT843" i="3"/>
  <c r="BB843" i="3"/>
  <c r="R843" i="3"/>
  <c r="Z843" i="3"/>
  <c r="AH843" i="3"/>
  <c r="AP843" i="3"/>
  <c r="AX843" i="3"/>
  <c r="BF843" i="3"/>
  <c r="N844" i="3"/>
  <c r="P844" i="3"/>
  <c r="R844" i="3"/>
  <c r="T844" i="3"/>
  <c r="V844" i="3"/>
  <c r="X844" i="3"/>
  <c r="Z844" i="3"/>
  <c r="AB844" i="3"/>
  <c r="AD844" i="3"/>
  <c r="AF844" i="3"/>
  <c r="AH844" i="3"/>
  <c r="AJ844" i="3"/>
  <c r="AL844" i="3"/>
  <c r="AN844" i="3"/>
  <c r="AP844" i="3"/>
  <c r="AR844" i="3"/>
  <c r="AT844" i="3"/>
  <c r="AV844" i="3"/>
  <c r="AX844" i="3"/>
  <c r="AZ844" i="3"/>
  <c r="BB844" i="3"/>
  <c r="BD844" i="3"/>
  <c r="BF844" i="3"/>
  <c r="BH844" i="3"/>
  <c r="M844" i="3"/>
  <c r="Q844" i="3"/>
  <c r="U844" i="3"/>
  <c r="Y844" i="3"/>
  <c r="AC844" i="3"/>
  <c r="AG844" i="3"/>
  <c r="AK844" i="3"/>
  <c r="AO844" i="3"/>
  <c r="AS844" i="3"/>
  <c r="AW844" i="3"/>
  <c r="BA844" i="3"/>
  <c r="BE844" i="3"/>
  <c r="BI844" i="3"/>
  <c r="S844" i="3"/>
  <c r="AA844" i="3"/>
  <c r="AI844" i="3"/>
  <c r="AQ844" i="3"/>
  <c r="AY844" i="3"/>
  <c r="BG844" i="3"/>
  <c r="O844" i="3"/>
  <c r="W844" i="3"/>
  <c r="AE844" i="3"/>
  <c r="AM844" i="3"/>
  <c r="AU844" i="3"/>
  <c r="BC844" i="3"/>
  <c r="M851" i="3"/>
  <c r="O851" i="3"/>
  <c r="Q851" i="3"/>
  <c r="S851" i="3"/>
  <c r="U851" i="3"/>
  <c r="W851" i="3"/>
  <c r="Y851" i="3"/>
  <c r="AA851" i="3"/>
  <c r="AC851" i="3"/>
  <c r="AE851" i="3"/>
  <c r="AG851" i="3"/>
  <c r="AI851" i="3"/>
  <c r="AK851" i="3"/>
  <c r="AM851" i="3"/>
  <c r="AO851" i="3"/>
  <c r="AQ851" i="3"/>
  <c r="AS851" i="3"/>
  <c r="AU851" i="3"/>
  <c r="AW851" i="3"/>
  <c r="AY851" i="3"/>
  <c r="BA851" i="3"/>
  <c r="BC851" i="3"/>
  <c r="BE851" i="3"/>
  <c r="BG851" i="3"/>
  <c r="BI851" i="3"/>
  <c r="P851" i="3"/>
  <c r="T851" i="3"/>
  <c r="X851" i="3"/>
  <c r="AB851" i="3"/>
  <c r="AF851" i="3"/>
  <c r="AJ851" i="3"/>
  <c r="AN851" i="3"/>
  <c r="AR851" i="3"/>
  <c r="AV851" i="3"/>
  <c r="AZ851" i="3"/>
  <c r="BD851" i="3"/>
  <c r="BH851" i="3"/>
  <c r="N851" i="3"/>
  <c r="V851" i="3"/>
  <c r="AD851" i="3"/>
  <c r="AL851" i="3"/>
  <c r="AT851" i="3"/>
  <c r="BB851" i="3"/>
  <c r="R851" i="3"/>
  <c r="AH851" i="3"/>
  <c r="AX851" i="3"/>
  <c r="Z851" i="3"/>
  <c r="AP851" i="3"/>
  <c r="BF851" i="3"/>
  <c r="N852" i="3"/>
  <c r="P852" i="3"/>
  <c r="R852" i="3"/>
  <c r="T852" i="3"/>
  <c r="V852" i="3"/>
  <c r="X852" i="3"/>
  <c r="Z852" i="3"/>
  <c r="AB852" i="3"/>
  <c r="AD852" i="3"/>
  <c r="AF852" i="3"/>
  <c r="AH852" i="3"/>
  <c r="AJ852" i="3"/>
  <c r="AL852" i="3"/>
  <c r="AN852" i="3"/>
  <c r="AP852" i="3"/>
  <c r="AR852" i="3"/>
  <c r="AT852" i="3"/>
  <c r="AV852" i="3"/>
  <c r="AX852" i="3"/>
  <c r="AZ852" i="3"/>
  <c r="BB852" i="3"/>
  <c r="BD852" i="3"/>
  <c r="BF852" i="3"/>
  <c r="BH852" i="3"/>
  <c r="M852" i="3"/>
  <c r="Q852" i="3"/>
  <c r="U852" i="3"/>
  <c r="Y852" i="3"/>
  <c r="AC852" i="3"/>
  <c r="AG852" i="3"/>
  <c r="AK852" i="3"/>
  <c r="AO852" i="3"/>
  <c r="AS852" i="3"/>
  <c r="AW852" i="3"/>
  <c r="BA852" i="3"/>
  <c r="BE852" i="3"/>
  <c r="BI852" i="3"/>
  <c r="S852" i="3"/>
  <c r="O852" i="3"/>
  <c r="AA852" i="3"/>
  <c r="AI852" i="3"/>
  <c r="AQ852" i="3"/>
  <c r="AY852" i="3"/>
  <c r="BG852" i="3"/>
  <c r="W852" i="3"/>
  <c r="AE852" i="3"/>
  <c r="AM852" i="3"/>
  <c r="AU852" i="3"/>
  <c r="BC852" i="3"/>
  <c r="BL855" i="3"/>
  <c r="BM856" i="3"/>
  <c r="BL856" i="3"/>
  <c r="BJ856" i="3"/>
  <c r="BF859" i="3"/>
  <c r="AP859" i="3"/>
  <c r="Z859" i="3"/>
  <c r="BB859" i="3"/>
  <c r="AL859" i="3"/>
  <c r="V859" i="3"/>
  <c r="BH859" i="3"/>
  <c r="AZ859" i="3"/>
  <c r="AR859" i="3"/>
  <c r="AJ859" i="3"/>
  <c r="AB859" i="3"/>
  <c r="T859" i="3"/>
  <c r="BI859" i="3"/>
  <c r="BE859" i="3"/>
  <c r="BA859" i="3"/>
  <c r="AW859" i="3"/>
  <c r="AS859" i="3"/>
  <c r="AO859" i="3"/>
  <c r="AK859" i="3"/>
  <c r="AG859" i="3"/>
  <c r="AC859" i="3"/>
  <c r="Y859" i="3"/>
  <c r="U859" i="3"/>
  <c r="Q859" i="3"/>
  <c r="BN860" i="3"/>
  <c r="BK860" i="3"/>
  <c r="BM864" i="3"/>
  <c r="BB867" i="3"/>
  <c r="AL867" i="3"/>
  <c r="V867" i="3"/>
  <c r="BF867" i="3"/>
  <c r="AP867" i="3"/>
  <c r="Z867" i="3"/>
  <c r="BH867" i="3"/>
  <c r="AZ867" i="3"/>
  <c r="AR867" i="3"/>
  <c r="AJ867" i="3"/>
  <c r="AB867" i="3"/>
  <c r="T867" i="3"/>
  <c r="BI867" i="3"/>
  <c r="BE867" i="3"/>
  <c r="BA867" i="3"/>
  <c r="AW867" i="3"/>
  <c r="AS867" i="3"/>
  <c r="AO867" i="3"/>
  <c r="AK867" i="3"/>
  <c r="AG867" i="3"/>
  <c r="AC867" i="3"/>
  <c r="Y867" i="3"/>
  <c r="U867" i="3"/>
  <c r="Q867" i="3"/>
  <c r="BM872" i="3"/>
  <c r="BM875" i="3"/>
  <c r="BM878" i="3"/>
  <c r="BM882" i="3"/>
  <c r="BL886" i="3"/>
  <c r="BM886" i="3"/>
  <c r="BJ898" i="3"/>
  <c r="BN898" i="3"/>
  <c r="BK898" i="3"/>
  <c r="BM900" i="3"/>
  <c r="BL900" i="3"/>
  <c r="BJ902" i="3"/>
  <c r="BN902" i="3"/>
  <c r="BK902" i="3"/>
  <c r="BG881" i="3"/>
  <c r="AY881" i="3"/>
  <c r="AQ881" i="3"/>
  <c r="AI881" i="3"/>
  <c r="AA881" i="3"/>
  <c r="S881" i="3"/>
  <c r="BI881" i="3"/>
  <c r="BA881" i="3"/>
  <c r="AS881" i="3"/>
  <c r="AK881" i="3"/>
  <c r="AC881" i="3"/>
  <c r="U881" i="3"/>
  <c r="M881" i="3"/>
  <c r="BF881" i="3"/>
  <c r="BB881" i="3"/>
  <c r="AX881" i="3"/>
  <c r="AT881" i="3"/>
  <c r="AP881" i="3"/>
  <c r="AL881" i="3"/>
  <c r="AH881" i="3"/>
  <c r="AD881" i="3"/>
  <c r="Z881" i="3"/>
  <c r="V881" i="3"/>
  <c r="R881" i="3"/>
  <c r="N881" i="3"/>
  <c r="BC885" i="3"/>
  <c r="AU885" i="3"/>
  <c r="AM885" i="3"/>
  <c r="AE885" i="3"/>
  <c r="W885" i="3"/>
  <c r="O885" i="3"/>
  <c r="BE885" i="3"/>
  <c r="AW885" i="3"/>
  <c r="AO885" i="3"/>
  <c r="AG885" i="3"/>
  <c r="Y885" i="3"/>
  <c r="Q885" i="3"/>
  <c r="BH885" i="3"/>
  <c r="BD885" i="3"/>
  <c r="AZ885" i="3"/>
  <c r="AV885" i="3"/>
  <c r="AR885" i="3"/>
  <c r="AN885" i="3"/>
  <c r="AJ885" i="3"/>
  <c r="AF885" i="3"/>
  <c r="AB885" i="3"/>
  <c r="X885" i="3"/>
  <c r="T885" i="3"/>
  <c r="P885" i="3"/>
  <c r="BH889" i="3"/>
  <c r="AZ889" i="3"/>
  <c r="AR889" i="3"/>
  <c r="AJ889" i="3"/>
  <c r="T889" i="3"/>
  <c r="BB889" i="3"/>
  <c r="AT889" i="3"/>
  <c r="AL889" i="3"/>
  <c r="X889" i="3"/>
  <c r="AH889" i="3"/>
  <c r="Z889" i="3"/>
  <c r="R889" i="3"/>
  <c r="BI889" i="3"/>
  <c r="BE889" i="3"/>
  <c r="BA889" i="3"/>
  <c r="AW889" i="3"/>
  <c r="AS889" i="3"/>
  <c r="AO889" i="3"/>
  <c r="AK889" i="3"/>
  <c r="AG889" i="3"/>
  <c r="AC889" i="3"/>
  <c r="Y889" i="3"/>
  <c r="U889" i="3"/>
  <c r="Q889" i="3"/>
  <c r="M889" i="3"/>
  <c r="BD893" i="3"/>
  <c r="AV893" i="3"/>
  <c r="AN893" i="3"/>
  <c r="AF893" i="3"/>
  <c r="X893" i="3"/>
  <c r="P893" i="3"/>
  <c r="BB893" i="3"/>
  <c r="AT893" i="3"/>
  <c r="AL893" i="3"/>
  <c r="AD893" i="3"/>
  <c r="V893" i="3"/>
  <c r="N893" i="3"/>
  <c r="BG893" i="3"/>
  <c r="BC893" i="3"/>
  <c r="AY893" i="3"/>
  <c r="AU893" i="3"/>
  <c r="AQ893" i="3"/>
  <c r="AM893" i="3"/>
  <c r="AI893" i="3"/>
  <c r="AE893" i="3"/>
  <c r="AA893" i="3"/>
  <c r="W893" i="3"/>
  <c r="S893" i="3"/>
  <c r="O893" i="3"/>
  <c r="BG897" i="3"/>
  <c r="AY897" i="3"/>
  <c r="AQ897" i="3"/>
  <c r="AI897" i="3"/>
  <c r="AA897" i="3"/>
  <c r="S897" i="3"/>
  <c r="BI897" i="3"/>
  <c r="BA897" i="3"/>
  <c r="AS897" i="3"/>
  <c r="AK897" i="3"/>
  <c r="AC897" i="3"/>
  <c r="U897" i="3"/>
  <c r="M897" i="3"/>
  <c r="BF897" i="3"/>
  <c r="BB897" i="3"/>
  <c r="AX897" i="3"/>
  <c r="AT897" i="3"/>
  <c r="AP897" i="3"/>
  <c r="AL897" i="3"/>
  <c r="AH897" i="3"/>
  <c r="AD897" i="3"/>
  <c r="Z897" i="3"/>
  <c r="V897" i="3"/>
  <c r="R897" i="3"/>
  <c r="N897" i="3"/>
  <c r="BC901" i="3"/>
  <c r="AU901" i="3"/>
  <c r="AM901" i="3"/>
  <c r="AE901" i="3"/>
  <c r="W901" i="3"/>
  <c r="O901" i="3"/>
  <c r="BE901" i="3"/>
  <c r="AW901" i="3"/>
  <c r="AO901" i="3"/>
  <c r="AG901" i="3"/>
  <c r="Y901" i="3"/>
  <c r="Q901" i="3"/>
  <c r="BH901" i="3"/>
  <c r="BD901" i="3"/>
  <c r="AZ901" i="3"/>
  <c r="AV901" i="3"/>
  <c r="AR901" i="3"/>
  <c r="AN901" i="3"/>
  <c r="AJ901" i="3"/>
  <c r="AF901" i="3"/>
  <c r="AB901" i="3"/>
  <c r="X901" i="3"/>
  <c r="T901" i="3"/>
  <c r="P901" i="3"/>
  <c r="BG905" i="3"/>
  <c r="AY905" i="3"/>
  <c r="AQ905" i="3"/>
  <c r="AI905" i="3"/>
  <c r="AA905" i="3"/>
  <c r="S905" i="3"/>
  <c r="BI905" i="3"/>
  <c r="BA905" i="3"/>
  <c r="AS905" i="3"/>
  <c r="AK905" i="3"/>
  <c r="AC905" i="3"/>
  <c r="U905" i="3"/>
  <c r="M905" i="3"/>
  <c r="BF905" i="3"/>
  <c r="BB905" i="3"/>
  <c r="AX905" i="3"/>
  <c r="AT905" i="3"/>
  <c r="AP905" i="3"/>
  <c r="AL905" i="3"/>
  <c r="AH905" i="3"/>
  <c r="AD905" i="3"/>
  <c r="Z905" i="3"/>
  <c r="V905" i="3"/>
  <c r="R905" i="3"/>
  <c r="N905" i="3"/>
  <c r="BL908" i="3"/>
  <c r="BI907" i="3"/>
  <c r="BA907" i="3"/>
  <c r="AS907" i="3"/>
  <c r="AK907" i="3"/>
  <c r="AC907" i="3"/>
  <c r="U907" i="3"/>
  <c r="M907" i="3"/>
  <c r="BC907" i="3"/>
  <c r="AU907" i="3"/>
  <c r="AM907" i="3"/>
  <c r="AE907" i="3"/>
  <c r="W907" i="3"/>
  <c r="O907" i="3"/>
  <c r="BF907" i="3"/>
  <c r="BB907" i="3"/>
  <c r="AX907" i="3"/>
  <c r="AT907" i="3"/>
  <c r="AP907" i="3"/>
  <c r="AL907" i="3"/>
  <c r="AH907" i="3"/>
  <c r="AD907" i="3"/>
  <c r="Z907" i="3"/>
  <c r="V907" i="3"/>
  <c r="R907" i="3"/>
  <c r="N907" i="3"/>
  <c r="BC879" i="3"/>
  <c r="AU879" i="3"/>
  <c r="AM879" i="3"/>
  <c r="AE879" i="3"/>
  <c r="W879" i="3"/>
  <c r="O879" i="3"/>
  <c r="BE879" i="3"/>
  <c r="AW879" i="3"/>
  <c r="AO879" i="3"/>
  <c r="AG879" i="3"/>
  <c r="Y879" i="3"/>
  <c r="Q879" i="3"/>
  <c r="BH879" i="3"/>
  <c r="BD879" i="3"/>
  <c r="AZ879" i="3"/>
  <c r="AV879" i="3"/>
  <c r="AR879" i="3"/>
  <c r="AN879" i="3"/>
  <c r="AJ879" i="3"/>
  <c r="AF879" i="3"/>
  <c r="AB879" i="3"/>
  <c r="X879" i="3"/>
  <c r="T879" i="3"/>
  <c r="P879" i="3"/>
  <c r="BG883" i="3"/>
  <c r="AY883" i="3"/>
  <c r="AQ883" i="3"/>
  <c r="AI883" i="3"/>
  <c r="AA883" i="3"/>
  <c r="S883" i="3"/>
  <c r="BI883" i="3"/>
  <c r="BA883" i="3"/>
  <c r="AS883" i="3"/>
  <c r="AK883" i="3"/>
  <c r="AC883" i="3"/>
  <c r="U883" i="3"/>
  <c r="M883" i="3"/>
  <c r="BF883" i="3"/>
  <c r="BB883" i="3"/>
  <c r="AX883" i="3"/>
  <c r="AT883" i="3"/>
  <c r="AP883" i="3"/>
  <c r="AL883" i="3"/>
  <c r="AH883" i="3"/>
  <c r="AD883" i="3"/>
  <c r="Z883" i="3"/>
  <c r="V883" i="3"/>
  <c r="R883" i="3"/>
  <c r="N883" i="3"/>
  <c r="BB887" i="3"/>
  <c r="AT887" i="3"/>
  <c r="AL887" i="3"/>
  <c r="AD887" i="3"/>
  <c r="V887" i="3"/>
  <c r="N887" i="3"/>
  <c r="BD887" i="3"/>
  <c r="AV887" i="3"/>
  <c r="AN887" i="3"/>
  <c r="AF887" i="3"/>
  <c r="X887" i="3"/>
  <c r="P887" i="3"/>
  <c r="BG887" i="3"/>
  <c r="BC887" i="3"/>
  <c r="AY887" i="3"/>
  <c r="AU887" i="3"/>
  <c r="AQ887" i="3"/>
  <c r="AM887" i="3"/>
  <c r="AI887" i="3"/>
  <c r="AE887" i="3"/>
  <c r="AA887" i="3"/>
  <c r="W887" i="3"/>
  <c r="S887" i="3"/>
  <c r="O887" i="3"/>
  <c r="BF891" i="3"/>
  <c r="AX891" i="3"/>
  <c r="AP891" i="3"/>
  <c r="AH891" i="3"/>
  <c r="Z891" i="3"/>
  <c r="R891" i="3"/>
  <c r="BH891" i="3"/>
  <c r="AZ891" i="3"/>
  <c r="AR891" i="3"/>
  <c r="AJ891" i="3"/>
  <c r="AB891" i="3"/>
  <c r="T891" i="3"/>
  <c r="BI891" i="3"/>
  <c r="BE891" i="3"/>
  <c r="BA891" i="3"/>
  <c r="AW891" i="3"/>
  <c r="AS891" i="3"/>
  <c r="AO891" i="3"/>
  <c r="AK891" i="3"/>
  <c r="AG891" i="3"/>
  <c r="AC891" i="3"/>
  <c r="Y891" i="3"/>
  <c r="U891" i="3"/>
  <c r="Q891" i="3"/>
  <c r="M891" i="3"/>
  <c r="BB895" i="3"/>
  <c r="AT895" i="3"/>
  <c r="AL895" i="3"/>
  <c r="AD895" i="3"/>
  <c r="V895" i="3"/>
  <c r="N895" i="3"/>
  <c r="BD895" i="3"/>
  <c r="AV895" i="3"/>
  <c r="AN895" i="3"/>
  <c r="AF895" i="3"/>
  <c r="X895" i="3"/>
  <c r="P895" i="3"/>
  <c r="BG895" i="3"/>
  <c r="BC895" i="3"/>
  <c r="AY895" i="3"/>
  <c r="AU895" i="3"/>
  <c r="AQ895" i="3"/>
  <c r="AM895" i="3"/>
  <c r="AI895" i="3"/>
  <c r="AE895" i="3"/>
  <c r="AA895" i="3"/>
  <c r="W895" i="3"/>
  <c r="S895" i="3"/>
  <c r="O895" i="3"/>
  <c r="BI899" i="3"/>
  <c r="BA899" i="3"/>
  <c r="AS899" i="3"/>
  <c r="AK899" i="3"/>
  <c r="AC899" i="3"/>
  <c r="U899" i="3"/>
  <c r="M899" i="3"/>
  <c r="BC899" i="3"/>
  <c r="AU899" i="3"/>
  <c r="AM899" i="3"/>
  <c r="AE899" i="3"/>
  <c r="W899" i="3"/>
  <c r="O899" i="3"/>
  <c r="BF899" i="3"/>
  <c r="BB899" i="3"/>
  <c r="AX899" i="3"/>
  <c r="AT899" i="3"/>
  <c r="AP899" i="3"/>
  <c r="AL899" i="3"/>
  <c r="AH899" i="3"/>
  <c r="AD899" i="3"/>
  <c r="Z899" i="3"/>
  <c r="V899" i="3"/>
  <c r="R899" i="3"/>
  <c r="N899" i="3"/>
  <c r="BE903" i="3"/>
  <c r="AW903" i="3"/>
  <c r="AO903" i="3"/>
  <c r="AG903" i="3"/>
  <c r="Y903" i="3"/>
  <c r="Q903" i="3"/>
  <c r="BG903" i="3"/>
  <c r="AY903" i="3"/>
  <c r="AQ903" i="3"/>
  <c r="AI903" i="3"/>
  <c r="AA903" i="3"/>
  <c r="S903" i="3"/>
  <c r="BH903" i="3"/>
  <c r="BD903" i="3"/>
  <c r="AZ903" i="3"/>
  <c r="AV903" i="3"/>
  <c r="AR903" i="3"/>
  <c r="AN903" i="3"/>
  <c r="AJ903" i="3"/>
  <c r="AF903" i="3"/>
  <c r="AB903" i="3"/>
  <c r="X903" i="3"/>
  <c r="T903" i="3"/>
  <c r="P903" i="3"/>
  <c r="M793" i="3"/>
  <c r="O793" i="3"/>
  <c r="Q793" i="3"/>
  <c r="S793" i="3"/>
  <c r="U793" i="3"/>
  <c r="W793" i="3"/>
  <c r="Y793" i="3"/>
  <c r="AA793" i="3"/>
  <c r="AC793" i="3"/>
  <c r="AE793" i="3"/>
  <c r="AG793" i="3"/>
  <c r="AI793" i="3"/>
  <c r="AK793" i="3"/>
  <c r="AM793" i="3"/>
  <c r="AO793" i="3"/>
  <c r="AQ793" i="3"/>
  <c r="AS793" i="3"/>
  <c r="AU793" i="3"/>
  <c r="AW793" i="3"/>
  <c r="AY793" i="3"/>
  <c r="BA793" i="3"/>
  <c r="BC793" i="3"/>
  <c r="BE793" i="3"/>
  <c r="BG793" i="3"/>
  <c r="BI793" i="3"/>
  <c r="N793" i="3"/>
  <c r="R793" i="3"/>
  <c r="V793" i="3"/>
  <c r="Z793" i="3"/>
  <c r="AD793" i="3"/>
  <c r="AH793" i="3"/>
  <c r="AL793" i="3"/>
  <c r="AP793" i="3"/>
  <c r="AT793" i="3"/>
  <c r="AX793" i="3"/>
  <c r="BB793" i="3"/>
  <c r="BF793" i="3"/>
  <c r="P793" i="3"/>
  <c r="X793" i="3"/>
  <c r="AF793" i="3"/>
  <c r="AN793" i="3"/>
  <c r="AV793" i="3"/>
  <c r="BD793" i="3"/>
  <c r="T793" i="3"/>
  <c r="AJ793" i="3"/>
  <c r="AZ793" i="3"/>
  <c r="AB793" i="3"/>
  <c r="BH793" i="3"/>
  <c r="AR793" i="3"/>
  <c r="N802" i="3"/>
  <c r="P802" i="3"/>
  <c r="R802" i="3"/>
  <c r="T802" i="3"/>
  <c r="V802" i="3"/>
  <c r="X802" i="3"/>
  <c r="Z802" i="3"/>
  <c r="AB802" i="3"/>
  <c r="AD802" i="3"/>
  <c r="AF802" i="3"/>
  <c r="AH802" i="3"/>
  <c r="AJ802" i="3"/>
  <c r="AL802" i="3"/>
  <c r="AN802" i="3"/>
  <c r="AP802" i="3"/>
  <c r="AR802" i="3"/>
  <c r="AT802" i="3"/>
  <c r="AV802" i="3"/>
  <c r="AX802" i="3"/>
  <c r="AZ802" i="3"/>
  <c r="BB802" i="3"/>
  <c r="BD802" i="3"/>
  <c r="BF802" i="3"/>
  <c r="BH802" i="3"/>
  <c r="M802" i="3"/>
  <c r="Q802" i="3"/>
  <c r="U802" i="3"/>
  <c r="Y802" i="3"/>
  <c r="AC802" i="3"/>
  <c r="AG802" i="3"/>
  <c r="AK802" i="3"/>
  <c r="AO802" i="3"/>
  <c r="AS802" i="3"/>
  <c r="AW802" i="3"/>
  <c r="BA802" i="3"/>
  <c r="BE802" i="3"/>
  <c r="BI802" i="3"/>
  <c r="S802" i="3"/>
  <c r="AA802" i="3"/>
  <c r="AI802" i="3"/>
  <c r="AQ802" i="3"/>
  <c r="AY802" i="3"/>
  <c r="BG802" i="3"/>
  <c r="O802" i="3"/>
  <c r="AE802" i="3"/>
  <c r="AU802" i="3"/>
  <c r="W802" i="3"/>
  <c r="AM802" i="3"/>
  <c r="BC802" i="3"/>
  <c r="N810" i="3"/>
  <c r="P810" i="3"/>
  <c r="R810" i="3"/>
  <c r="T810" i="3"/>
  <c r="V810" i="3"/>
  <c r="X810" i="3"/>
  <c r="Z810" i="3"/>
  <c r="AB810" i="3"/>
  <c r="AD810" i="3"/>
  <c r="AF810" i="3"/>
  <c r="AH810" i="3"/>
  <c r="AJ810" i="3"/>
  <c r="AL810" i="3"/>
  <c r="AN810" i="3"/>
  <c r="AP810" i="3"/>
  <c r="AR810" i="3"/>
  <c r="AT810" i="3"/>
  <c r="AV810" i="3"/>
  <c r="AX810" i="3"/>
  <c r="AZ810" i="3"/>
  <c r="BB810" i="3"/>
  <c r="BD810" i="3"/>
  <c r="BF810" i="3"/>
  <c r="BH810" i="3"/>
  <c r="M810" i="3"/>
  <c r="Q810" i="3"/>
  <c r="U810" i="3"/>
  <c r="Y810" i="3"/>
  <c r="AC810" i="3"/>
  <c r="AG810" i="3"/>
  <c r="AK810" i="3"/>
  <c r="AO810" i="3"/>
  <c r="AS810" i="3"/>
  <c r="AW810" i="3"/>
  <c r="BA810" i="3"/>
  <c r="BE810" i="3"/>
  <c r="BI810" i="3"/>
  <c r="S810" i="3"/>
  <c r="AA810" i="3"/>
  <c r="AI810" i="3"/>
  <c r="AQ810" i="3"/>
  <c r="AY810" i="3"/>
  <c r="BG810" i="3"/>
  <c r="O810" i="3"/>
  <c r="AE810" i="3"/>
  <c r="AU810" i="3"/>
  <c r="W810" i="3"/>
  <c r="AM810" i="3"/>
  <c r="BC810" i="3"/>
  <c r="N817" i="3"/>
  <c r="P817" i="3"/>
  <c r="R817" i="3"/>
  <c r="T817" i="3"/>
  <c r="V817" i="3"/>
  <c r="X817" i="3"/>
  <c r="Z817" i="3"/>
  <c r="AB817" i="3"/>
  <c r="AD817" i="3"/>
  <c r="AF817" i="3"/>
  <c r="AH817" i="3"/>
  <c r="AJ817" i="3"/>
  <c r="AL817" i="3"/>
  <c r="AN817" i="3"/>
  <c r="AP817" i="3"/>
  <c r="AR817" i="3"/>
  <c r="AT817" i="3"/>
  <c r="AV817" i="3"/>
  <c r="AX817" i="3"/>
  <c r="AZ817" i="3"/>
  <c r="BB817" i="3"/>
  <c r="BD817" i="3"/>
  <c r="BF817" i="3"/>
  <c r="BH817" i="3"/>
  <c r="O817" i="3"/>
  <c r="S817" i="3"/>
  <c r="W817" i="3"/>
  <c r="AA817" i="3"/>
  <c r="AE817" i="3"/>
  <c r="AI817" i="3"/>
  <c r="AM817" i="3"/>
  <c r="AQ817" i="3"/>
  <c r="AU817" i="3"/>
  <c r="AY817" i="3"/>
  <c r="BC817" i="3"/>
  <c r="BG817" i="3"/>
  <c r="Q817" i="3"/>
  <c r="Y817" i="3"/>
  <c r="AG817" i="3"/>
  <c r="AO817" i="3"/>
  <c r="AW817" i="3"/>
  <c r="BE817" i="3"/>
  <c r="M817" i="3"/>
  <c r="U817" i="3"/>
  <c r="AC817" i="3"/>
  <c r="AK817" i="3"/>
  <c r="AS817" i="3"/>
  <c r="BA817" i="3"/>
  <c r="BI817" i="3"/>
  <c r="BN796" i="3"/>
  <c r="BM804" i="3"/>
  <c r="BL812" i="3"/>
  <c r="BN822" i="3"/>
  <c r="BJ826" i="3"/>
  <c r="M829" i="3"/>
  <c r="O829" i="3"/>
  <c r="Q829" i="3"/>
  <c r="S829" i="3"/>
  <c r="U829" i="3"/>
  <c r="W829" i="3"/>
  <c r="Y829" i="3"/>
  <c r="AA829" i="3"/>
  <c r="AC829" i="3"/>
  <c r="AE829" i="3"/>
  <c r="AG829" i="3"/>
  <c r="AI829" i="3"/>
  <c r="AK829" i="3"/>
  <c r="AM829" i="3"/>
  <c r="AO829" i="3"/>
  <c r="AQ829" i="3"/>
  <c r="AS829" i="3"/>
  <c r="AU829" i="3"/>
  <c r="AW829" i="3"/>
  <c r="AY829" i="3"/>
  <c r="BA829" i="3"/>
  <c r="BC829" i="3"/>
  <c r="BE829" i="3"/>
  <c r="BG829" i="3"/>
  <c r="BI829" i="3"/>
  <c r="P829" i="3"/>
  <c r="T829" i="3"/>
  <c r="X829" i="3"/>
  <c r="AB829" i="3"/>
  <c r="AF829" i="3"/>
  <c r="AJ829" i="3"/>
  <c r="AN829" i="3"/>
  <c r="AR829" i="3"/>
  <c r="AV829" i="3"/>
  <c r="AZ829" i="3"/>
  <c r="BD829" i="3"/>
  <c r="BH829" i="3"/>
  <c r="R829" i="3"/>
  <c r="Z829" i="3"/>
  <c r="AH829" i="3"/>
  <c r="AP829" i="3"/>
  <c r="AX829" i="3"/>
  <c r="BF829" i="3"/>
  <c r="N829" i="3"/>
  <c r="AD829" i="3"/>
  <c r="AT829" i="3"/>
  <c r="V829" i="3"/>
  <c r="AL829" i="3"/>
  <c r="BB829" i="3"/>
  <c r="BL830" i="3"/>
  <c r="BJ830" i="3"/>
  <c r="M837" i="3"/>
  <c r="O837" i="3"/>
  <c r="Q837" i="3"/>
  <c r="S837" i="3"/>
  <c r="U837" i="3"/>
  <c r="W837" i="3"/>
  <c r="Y837" i="3"/>
  <c r="AA837" i="3"/>
  <c r="AC837" i="3"/>
  <c r="AE837" i="3"/>
  <c r="AG837" i="3"/>
  <c r="AI837" i="3"/>
  <c r="AK837" i="3"/>
  <c r="AM837" i="3"/>
  <c r="AO837" i="3"/>
  <c r="AQ837" i="3"/>
  <c r="AS837" i="3"/>
  <c r="AU837" i="3"/>
  <c r="AW837" i="3"/>
  <c r="AY837" i="3"/>
  <c r="BA837" i="3"/>
  <c r="BC837" i="3"/>
  <c r="BE837" i="3"/>
  <c r="BG837" i="3"/>
  <c r="BI837" i="3"/>
  <c r="N837" i="3"/>
  <c r="R837" i="3"/>
  <c r="V837" i="3"/>
  <c r="Z837" i="3"/>
  <c r="AD837" i="3"/>
  <c r="AH837" i="3"/>
  <c r="AL837" i="3"/>
  <c r="AP837" i="3"/>
  <c r="AT837" i="3"/>
  <c r="AX837" i="3"/>
  <c r="BB837" i="3"/>
  <c r="BF837" i="3"/>
  <c r="P837" i="3"/>
  <c r="X837" i="3"/>
  <c r="AF837" i="3"/>
  <c r="AN837" i="3"/>
  <c r="AV837" i="3"/>
  <c r="BD837" i="3"/>
  <c r="T837" i="3"/>
  <c r="AB837" i="3"/>
  <c r="AJ837" i="3"/>
  <c r="AR837" i="3"/>
  <c r="AZ837" i="3"/>
  <c r="BH837" i="3"/>
  <c r="BN838" i="3"/>
  <c r="BK838" i="3"/>
  <c r="BL838" i="3"/>
  <c r="BM842" i="3"/>
  <c r="BJ845" i="3"/>
  <c r="BN846" i="3"/>
  <c r="BK846" i="3"/>
  <c r="BL846" i="3"/>
  <c r="BM850" i="3"/>
  <c r="M853" i="3"/>
  <c r="O853" i="3"/>
  <c r="Q853" i="3"/>
  <c r="S853" i="3"/>
  <c r="U853" i="3"/>
  <c r="W853" i="3"/>
  <c r="Y853" i="3"/>
  <c r="AA853" i="3"/>
  <c r="AC853" i="3"/>
  <c r="AE853" i="3"/>
  <c r="AG853" i="3"/>
  <c r="AI853" i="3"/>
  <c r="AK853" i="3"/>
  <c r="AM853" i="3"/>
  <c r="AO853" i="3"/>
  <c r="AQ853" i="3"/>
  <c r="AS853" i="3"/>
  <c r="AU853" i="3"/>
  <c r="AW853" i="3"/>
  <c r="AY853" i="3"/>
  <c r="BA853" i="3"/>
  <c r="BC853" i="3"/>
  <c r="BE853" i="3"/>
  <c r="BG853" i="3"/>
  <c r="BI853" i="3"/>
  <c r="N853" i="3"/>
  <c r="R853" i="3"/>
  <c r="V853" i="3"/>
  <c r="Z853" i="3"/>
  <c r="AD853" i="3"/>
  <c r="AH853" i="3"/>
  <c r="AL853" i="3"/>
  <c r="AP853" i="3"/>
  <c r="AT853" i="3"/>
  <c r="AX853" i="3"/>
  <c r="BB853" i="3"/>
  <c r="BF853" i="3"/>
  <c r="P853" i="3"/>
  <c r="X853" i="3"/>
  <c r="AF853" i="3"/>
  <c r="AN853" i="3"/>
  <c r="AV853" i="3"/>
  <c r="BD853" i="3"/>
  <c r="T853" i="3"/>
  <c r="AB853" i="3"/>
  <c r="AJ853" i="3"/>
  <c r="AR853" i="3"/>
  <c r="AZ853" i="3"/>
  <c r="BH853" i="3"/>
  <c r="BN854" i="3"/>
  <c r="BK854" i="3"/>
  <c r="BL854" i="3"/>
  <c r="M861" i="3"/>
  <c r="O861" i="3"/>
  <c r="Q861" i="3"/>
  <c r="S861" i="3"/>
  <c r="U861" i="3"/>
  <c r="W861" i="3"/>
  <c r="Y861" i="3"/>
  <c r="AA861" i="3"/>
  <c r="AC861" i="3"/>
  <c r="AE861" i="3"/>
  <c r="AG861" i="3"/>
  <c r="AI861" i="3"/>
  <c r="AK861" i="3"/>
  <c r="AM861" i="3"/>
  <c r="AO861" i="3"/>
  <c r="AQ861" i="3"/>
  <c r="AS861" i="3"/>
  <c r="AU861" i="3"/>
  <c r="AW861" i="3"/>
  <c r="AY861" i="3"/>
  <c r="BA861" i="3"/>
  <c r="BC861" i="3"/>
  <c r="BE861" i="3"/>
  <c r="BG861" i="3"/>
  <c r="BI861" i="3"/>
  <c r="N861" i="3"/>
  <c r="R861" i="3"/>
  <c r="V861" i="3"/>
  <c r="Z861" i="3"/>
  <c r="AD861" i="3"/>
  <c r="AH861" i="3"/>
  <c r="AL861" i="3"/>
  <c r="AP861" i="3"/>
  <c r="AT861" i="3"/>
  <c r="AX861" i="3"/>
  <c r="BB861" i="3"/>
  <c r="BF861" i="3"/>
  <c r="P861" i="3"/>
  <c r="X861" i="3"/>
  <c r="AF861" i="3"/>
  <c r="AN861" i="3"/>
  <c r="AV861" i="3"/>
  <c r="BD861" i="3"/>
  <c r="T861" i="3"/>
  <c r="AB861" i="3"/>
  <c r="AJ861" i="3"/>
  <c r="AR861" i="3"/>
  <c r="AZ861" i="3"/>
  <c r="BH861" i="3"/>
  <c r="N862" i="3"/>
  <c r="P862" i="3"/>
  <c r="R862" i="3"/>
  <c r="T862" i="3"/>
  <c r="V862" i="3"/>
  <c r="X862" i="3"/>
  <c r="Z862" i="3"/>
  <c r="AB862" i="3"/>
  <c r="AD862" i="3"/>
  <c r="AF862" i="3"/>
  <c r="AH862" i="3"/>
  <c r="AJ862" i="3"/>
  <c r="AL862" i="3"/>
  <c r="AN862" i="3"/>
  <c r="AP862" i="3"/>
  <c r="AR862" i="3"/>
  <c r="AT862" i="3"/>
  <c r="AV862" i="3"/>
  <c r="AX862" i="3"/>
  <c r="AZ862" i="3"/>
  <c r="BB862" i="3"/>
  <c r="BD862" i="3"/>
  <c r="BF862" i="3"/>
  <c r="BH862" i="3"/>
  <c r="O862" i="3"/>
  <c r="S862" i="3"/>
  <c r="W862" i="3"/>
  <c r="AA862" i="3"/>
  <c r="AE862" i="3"/>
  <c r="AI862" i="3"/>
  <c r="AM862" i="3"/>
  <c r="AQ862" i="3"/>
  <c r="AU862" i="3"/>
  <c r="AY862" i="3"/>
  <c r="BC862" i="3"/>
  <c r="BG862" i="3"/>
  <c r="M862" i="3"/>
  <c r="U862" i="3"/>
  <c r="AC862" i="3"/>
  <c r="AK862" i="3"/>
  <c r="AS862" i="3"/>
  <c r="BA862" i="3"/>
  <c r="BI862" i="3"/>
  <c r="Q862" i="3"/>
  <c r="Y862" i="3"/>
  <c r="AG862" i="3"/>
  <c r="AO862" i="3"/>
  <c r="AW862" i="3"/>
  <c r="BE862" i="3"/>
  <c r="N869" i="3"/>
  <c r="P869" i="3"/>
  <c r="R869" i="3"/>
  <c r="T869" i="3"/>
  <c r="V869" i="3"/>
  <c r="X869" i="3"/>
  <c r="Z869" i="3"/>
  <c r="AB869" i="3"/>
  <c r="AD869" i="3"/>
  <c r="AF869" i="3"/>
  <c r="AH869" i="3"/>
  <c r="AJ869" i="3"/>
  <c r="AL869" i="3"/>
  <c r="AN869" i="3"/>
  <c r="AP869" i="3"/>
  <c r="AR869" i="3"/>
  <c r="AT869" i="3"/>
  <c r="AV869" i="3"/>
  <c r="AX869" i="3"/>
  <c r="AZ869" i="3"/>
  <c r="BB869" i="3"/>
  <c r="BD869" i="3"/>
  <c r="BF869" i="3"/>
  <c r="BH869" i="3"/>
  <c r="O869" i="3"/>
  <c r="S869" i="3"/>
  <c r="W869" i="3"/>
  <c r="AA869" i="3"/>
  <c r="AE869" i="3"/>
  <c r="AI869" i="3"/>
  <c r="AM869" i="3"/>
  <c r="AQ869" i="3"/>
  <c r="AU869" i="3"/>
  <c r="AY869" i="3"/>
  <c r="BC869" i="3"/>
  <c r="BG869" i="3"/>
  <c r="M869" i="3"/>
  <c r="U869" i="3"/>
  <c r="AC869" i="3"/>
  <c r="AK869" i="3"/>
  <c r="AS869" i="3"/>
  <c r="BA869" i="3"/>
  <c r="BI869" i="3"/>
  <c r="Q869" i="3"/>
  <c r="Y869" i="3"/>
  <c r="AG869" i="3"/>
  <c r="AO869" i="3"/>
  <c r="AW869" i="3"/>
  <c r="BE869" i="3"/>
  <c r="M870" i="3"/>
  <c r="O870" i="3"/>
  <c r="Q870" i="3"/>
  <c r="S870" i="3"/>
  <c r="U870" i="3"/>
  <c r="W870" i="3"/>
  <c r="Y870" i="3"/>
  <c r="AA870" i="3"/>
  <c r="AC870" i="3"/>
  <c r="AE870" i="3"/>
  <c r="AG870" i="3"/>
  <c r="AI870" i="3"/>
  <c r="AK870" i="3"/>
  <c r="AM870" i="3"/>
  <c r="AO870" i="3"/>
  <c r="AQ870" i="3"/>
  <c r="AS870" i="3"/>
  <c r="AU870" i="3"/>
  <c r="AW870" i="3"/>
  <c r="AY870" i="3"/>
  <c r="BA870" i="3"/>
  <c r="BC870" i="3"/>
  <c r="BE870" i="3"/>
  <c r="BG870" i="3"/>
  <c r="BI870" i="3"/>
  <c r="P870" i="3"/>
  <c r="T870" i="3"/>
  <c r="X870" i="3"/>
  <c r="AB870" i="3"/>
  <c r="AF870" i="3"/>
  <c r="AJ870" i="3"/>
  <c r="AN870" i="3"/>
  <c r="AR870" i="3"/>
  <c r="AV870" i="3"/>
  <c r="AZ870" i="3"/>
  <c r="BD870" i="3"/>
  <c r="BH870" i="3"/>
  <c r="R870" i="3"/>
  <c r="Z870" i="3"/>
  <c r="AH870" i="3"/>
  <c r="AP870" i="3"/>
  <c r="AX870" i="3"/>
  <c r="BF870" i="3"/>
  <c r="N870" i="3"/>
  <c r="V870" i="3"/>
  <c r="AD870" i="3"/>
  <c r="AL870" i="3"/>
  <c r="AT870" i="3"/>
  <c r="BB870" i="3"/>
  <c r="N877" i="3"/>
  <c r="P877" i="3"/>
  <c r="R877" i="3"/>
  <c r="T877" i="3"/>
  <c r="V877" i="3"/>
  <c r="X877" i="3"/>
  <c r="Z877" i="3"/>
  <c r="AB877" i="3"/>
  <c r="AD877" i="3"/>
  <c r="AF877" i="3"/>
  <c r="AH877" i="3"/>
  <c r="AJ877" i="3"/>
  <c r="AL877" i="3"/>
  <c r="AN877" i="3"/>
  <c r="AP877" i="3"/>
  <c r="AR877" i="3"/>
  <c r="AT877" i="3"/>
  <c r="AV877" i="3"/>
  <c r="AX877" i="3"/>
  <c r="AZ877" i="3"/>
  <c r="BB877" i="3"/>
  <c r="BD877" i="3"/>
  <c r="BF877" i="3"/>
  <c r="BH877" i="3"/>
  <c r="M877" i="3"/>
  <c r="Q877" i="3"/>
  <c r="U877" i="3"/>
  <c r="Y877" i="3"/>
  <c r="AC877" i="3"/>
  <c r="AG877" i="3"/>
  <c r="AK877" i="3"/>
  <c r="AO877" i="3"/>
  <c r="AS877" i="3"/>
  <c r="AW877" i="3"/>
  <c r="BA877" i="3"/>
  <c r="BE877" i="3"/>
  <c r="BI877" i="3"/>
  <c r="O877" i="3"/>
  <c r="S877" i="3"/>
  <c r="W877" i="3"/>
  <c r="AA877" i="3"/>
  <c r="AE877" i="3"/>
  <c r="AI877" i="3"/>
  <c r="AM877" i="3"/>
  <c r="AQ877" i="3"/>
  <c r="AU877" i="3"/>
  <c r="AY877" i="3"/>
  <c r="BC877" i="3"/>
  <c r="BG877" i="3"/>
  <c r="BM906" i="3"/>
  <c r="BL906" i="3"/>
  <c r="BM892" i="3"/>
  <c r="BJ894" i="3"/>
  <c r="BL896" i="3"/>
  <c r="BK799" i="3"/>
  <c r="BM800" i="3"/>
  <c r="BK800" i="3"/>
  <c r="BL808" i="3"/>
  <c r="BN808" i="3"/>
  <c r="BJ808" i="3"/>
  <c r="BJ816" i="3"/>
  <c r="N823" i="3"/>
  <c r="P823" i="3"/>
  <c r="R823" i="3"/>
  <c r="T823" i="3"/>
  <c r="V823" i="3"/>
  <c r="X823" i="3"/>
  <c r="Z823" i="3"/>
  <c r="AB823" i="3"/>
  <c r="AD823" i="3"/>
  <c r="AF823" i="3"/>
  <c r="AH823" i="3"/>
  <c r="AJ823" i="3"/>
  <c r="AL823" i="3"/>
  <c r="AN823" i="3"/>
  <c r="AP823" i="3"/>
  <c r="AR823" i="3"/>
  <c r="AT823" i="3"/>
  <c r="AV823" i="3"/>
  <c r="AX823" i="3"/>
  <c r="AZ823" i="3"/>
  <c r="BB823" i="3"/>
  <c r="BD823" i="3"/>
  <c r="BF823" i="3"/>
  <c r="BH823" i="3"/>
  <c r="M823" i="3"/>
  <c r="Q823" i="3"/>
  <c r="U823" i="3"/>
  <c r="Y823" i="3"/>
  <c r="AC823" i="3"/>
  <c r="AG823" i="3"/>
  <c r="AK823" i="3"/>
  <c r="AO823" i="3"/>
  <c r="AS823" i="3"/>
  <c r="AW823" i="3"/>
  <c r="BA823" i="3"/>
  <c r="BE823" i="3"/>
  <c r="BI823" i="3"/>
  <c r="O823" i="3"/>
  <c r="W823" i="3"/>
  <c r="AE823" i="3"/>
  <c r="AM823" i="3"/>
  <c r="AU823" i="3"/>
  <c r="BC823" i="3"/>
  <c r="S823" i="3"/>
  <c r="AI823" i="3"/>
  <c r="AY823" i="3"/>
  <c r="AA823" i="3"/>
  <c r="AQ823" i="3"/>
  <c r="BG823" i="3"/>
  <c r="M824" i="3"/>
  <c r="O824" i="3"/>
  <c r="Q824" i="3"/>
  <c r="S824" i="3"/>
  <c r="U824" i="3"/>
  <c r="W824" i="3"/>
  <c r="Y824" i="3"/>
  <c r="AA824" i="3"/>
  <c r="AC824" i="3"/>
  <c r="AE824" i="3"/>
  <c r="AG824" i="3"/>
  <c r="AI824" i="3"/>
  <c r="AK824" i="3"/>
  <c r="AM824" i="3"/>
  <c r="AO824" i="3"/>
  <c r="AQ824" i="3"/>
  <c r="AS824" i="3"/>
  <c r="AU824" i="3"/>
  <c r="AW824" i="3"/>
  <c r="AY824" i="3"/>
  <c r="BA824" i="3"/>
  <c r="BC824" i="3"/>
  <c r="BE824" i="3"/>
  <c r="BG824" i="3"/>
  <c r="BI824" i="3"/>
  <c r="N824" i="3"/>
  <c r="R824" i="3"/>
  <c r="V824" i="3"/>
  <c r="Z824" i="3"/>
  <c r="AD824" i="3"/>
  <c r="AH824" i="3"/>
  <c r="AL824" i="3"/>
  <c r="AP824" i="3"/>
  <c r="AT824" i="3"/>
  <c r="AX824" i="3"/>
  <c r="BB824" i="3"/>
  <c r="BF824" i="3"/>
  <c r="T824" i="3"/>
  <c r="AB824" i="3"/>
  <c r="AJ824" i="3"/>
  <c r="AR824" i="3"/>
  <c r="AZ824" i="3"/>
  <c r="BH824" i="3"/>
  <c r="P824" i="3"/>
  <c r="AF824" i="3"/>
  <c r="AV824" i="3"/>
  <c r="X824" i="3"/>
  <c r="AN824" i="3"/>
  <c r="BD824" i="3"/>
  <c r="M831" i="3"/>
  <c r="O831" i="3"/>
  <c r="Q831" i="3"/>
  <c r="S831" i="3"/>
  <c r="U831" i="3"/>
  <c r="W831" i="3"/>
  <c r="Y831" i="3"/>
  <c r="AA831" i="3"/>
  <c r="AC831" i="3"/>
  <c r="AE831" i="3"/>
  <c r="AG831" i="3"/>
  <c r="AI831" i="3"/>
  <c r="AK831" i="3"/>
  <c r="AM831" i="3"/>
  <c r="AO831" i="3"/>
  <c r="AQ831" i="3"/>
  <c r="AS831" i="3"/>
  <c r="AU831" i="3"/>
  <c r="AW831" i="3"/>
  <c r="AY831" i="3"/>
  <c r="BA831" i="3"/>
  <c r="BC831" i="3"/>
  <c r="BE831" i="3"/>
  <c r="BG831" i="3"/>
  <c r="BI831" i="3"/>
  <c r="P831" i="3"/>
  <c r="T831" i="3"/>
  <c r="X831" i="3"/>
  <c r="AB831" i="3"/>
  <c r="AF831" i="3"/>
  <c r="AJ831" i="3"/>
  <c r="AN831" i="3"/>
  <c r="AR831" i="3"/>
  <c r="AV831" i="3"/>
  <c r="AZ831" i="3"/>
  <c r="BD831" i="3"/>
  <c r="BH831" i="3"/>
  <c r="R831" i="3"/>
  <c r="Z831" i="3"/>
  <c r="AH831" i="3"/>
  <c r="AP831" i="3"/>
  <c r="AX831" i="3"/>
  <c r="BF831" i="3"/>
  <c r="N831" i="3"/>
  <c r="V831" i="3"/>
  <c r="AD831" i="3"/>
  <c r="AL831" i="3"/>
  <c r="AT831" i="3"/>
  <c r="BB831" i="3"/>
  <c r="N832" i="3"/>
  <c r="P832" i="3"/>
  <c r="R832" i="3"/>
  <c r="T832" i="3"/>
  <c r="V832" i="3"/>
  <c r="X832" i="3"/>
  <c r="Z832" i="3"/>
  <c r="AB832" i="3"/>
  <c r="AD832" i="3"/>
  <c r="AF832" i="3"/>
  <c r="AH832" i="3"/>
  <c r="AJ832" i="3"/>
  <c r="AL832" i="3"/>
  <c r="AN832" i="3"/>
  <c r="AP832" i="3"/>
  <c r="AR832" i="3"/>
  <c r="AT832" i="3"/>
  <c r="AV832" i="3"/>
  <c r="AX832" i="3"/>
  <c r="AZ832" i="3"/>
  <c r="BB832" i="3"/>
  <c r="BD832" i="3"/>
  <c r="BF832" i="3"/>
  <c r="BH832" i="3"/>
  <c r="M832" i="3"/>
  <c r="Q832" i="3"/>
  <c r="U832" i="3"/>
  <c r="Y832" i="3"/>
  <c r="AC832" i="3"/>
  <c r="AG832" i="3"/>
  <c r="AK832" i="3"/>
  <c r="AO832" i="3"/>
  <c r="AS832" i="3"/>
  <c r="AW832" i="3"/>
  <c r="BA832" i="3"/>
  <c r="BE832" i="3"/>
  <c r="BI832" i="3"/>
  <c r="O832" i="3"/>
  <c r="W832" i="3"/>
  <c r="AE832" i="3"/>
  <c r="AM832" i="3"/>
  <c r="AU832" i="3"/>
  <c r="BC832" i="3"/>
  <c r="S832" i="3"/>
  <c r="AA832" i="3"/>
  <c r="AI832" i="3"/>
  <c r="AQ832" i="3"/>
  <c r="AY832" i="3"/>
  <c r="BG832" i="3"/>
  <c r="M839" i="3"/>
  <c r="O839" i="3"/>
  <c r="Q839" i="3"/>
  <c r="S839" i="3"/>
  <c r="U839" i="3"/>
  <c r="W839" i="3"/>
  <c r="Y839" i="3"/>
  <c r="AA839" i="3"/>
  <c r="AC839" i="3"/>
  <c r="AE839" i="3"/>
  <c r="AG839" i="3"/>
  <c r="AI839" i="3"/>
  <c r="AK839" i="3"/>
  <c r="AM839" i="3"/>
  <c r="AO839" i="3"/>
  <c r="AQ839" i="3"/>
  <c r="AS839" i="3"/>
  <c r="AU839" i="3"/>
  <c r="AW839" i="3"/>
  <c r="AY839" i="3"/>
  <c r="BA839" i="3"/>
  <c r="BC839" i="3"/>
  <c r="BE839" i="3"/>
  <c r="BG839" i="3"/>
  <c r="BI839" i="3"/>
  <c r="P839" i="3"/>
  <c r="T839" i="3"/>
  <c r="X839" i="3"/>
  <c r="AB839" i="3"/>
  <c r="AF839" i="3"/>
  <c r="AJ839" i="3"/>
  <c r="AN839" i="3"/>
  <c r="AR839" i="3"/>
  <c r="AV839" i="3"/>
  <c r="AZ839" i="3"/>
  <c r="BD839" i="3"/>
  <c r="BH839" i="3"/>
  <c r="R839" i="3"/>
  <c r="Z839" i="3"/>
  <c r="AH839" i="3"/>
  <c r="AP839" i="3"/>
  <c r="AX839" i="3"/>
  <c r="BF839" i="3"/>
  <c r="N839" i="3"/>
  <c r="V839" i="3"/>
  <c r="AD839" i="3"/>
  <c r="AL839" i="3"/>
  <c r="AT839" i="3"/>
  <c r="BB839" i="3"/>
  <c r="N840" i="3"/>
  <c r="P840" i="3"/>
  <c r="R840" i="3"/>
  <c r="T840" i="3"/>
  <c r="V840" i="3"/>
  <c r="X840" i="3"/>
  <c r="Z840" i="3"/>
  <c r="AB840" i="3"/>
  <c r="AD840" i="3"/>
  <c r="AF840" i="3"/>
  <c r="AH840" i="3"/>
  <c r="AJ840" i="3"/>
  <c r="AL840" i="3"/>
  <c r="AN840" i="3"/>
  <c r="AP840" i="3"/>
  <c r="AR840" i="3"/>
  <c r="AT840" i="3"/>
  <c r="AV840" i="3"/>
  <c r="AX840" i="3"/>
  <c r="AZ840" i="3"/>
  <c r="BB840" i="3"/>
  <c r="BD840" i="3"/>
  <c r="BF840" i="3"/>
  <c r="BH840" i="3"/>
  <c r="M840" i="3"/>
  <c r="Q840" i="3"/>
  <c r="U840" i="3"/>
  <c r="Y840" i="3"/>
  <c r="AC840" i="3"/>
  <c r="AG840" i="3"/>
  <c r="AK840" i="3"/>
  <c r="AO840" i="3"/>
  <c r="AS840" i="3"/>
  <c r="AW840" i="3"/>
  <c r="BA840" i="3"/>
  <c r="BE840" i="3"/>
  <c r="BI840" i="3"/>
  <c r="O840" i="3"/>
  <c r="W840" i="3"/>
  <c r="AE840" i="3"/>
  <c r="AM840" i="3"/>
  <c r="AU840" i="3"/>
  <c r="BC840" i="3"/>
  <c r="S840" i="3"/>
  <c r="AA840" i="3"/>
  <c r="AI840" i="3"/>
  <c r="AQ840" i="3"/>
  <c r="AY840" i="3"/>
  <c r="BG840" i="3"/>
  <c r="M847" i="3"/>
  <c r="O847" i="3"/>
  <c r="Q847" i="3"/>
  <c r="S847" i="3"/>
  <c r="U847" i="3"/>
  <c r="W847" i="3"/>
  <c r="Y847" i="3"/>
  <c r="AA847" i="3"/>
  <c r="AC847" i="3"/>
  <c r="AE847" i="3"/>
  <c r="AG847" i="3"/>
  <c r="AI847" i="3"/>
  <c r="AK847" i="3"/>
  <c r="AM847" i="3"/>
  <c r="AO847" i="3"/>
  <c r="AQ847" i="3"/>
  <c r="AS847" i="3"/>
  <c r="AU847" i="3"/>
  <c r="AW847" i="3"/>
  <c r="AY847" i="3"/>
  <c r="BA847" i="3"/>
  <c r="BC847" i="3"/>
  <c r="BE847" i="3"/>
  <c r="BG847" i="3"/>
  <c r="BI847" i="3"/>
  <c r="P847" i="3"/>
  <c r="T847" i="3"/>
  <c r="X847" i="3"/>
  <c r="AB847" i="3"/>
  <c r="AF847" i="3"/>
  <c r="AJ847" i="3"/>
  <c r="AN847" i="3"/>
  <c r="AR847" i="3"/>
  <c r="AV847" i="3"/>
  <c r="AZ847" i="3"/>
  <c r="BD847" i="3"/>
  <c r="BH847" i="3"/>
  <c r="R847" i="3"/>
  <c r="Z847" i="3"/>
  <c r="AH847" i="3"/>
  <c r="AP847" i="3"/>
  <c r="AX847" i="3"/>
  <c r="BF847" i="3"/>
  <c r="N847" i="3"/>
  <c r="V847" i="3"/>
  <c r="AD847" i="3"/>
  <c r="AL847" i="3"/>
  <c r="AT847" i="3"/>
  <c r="BB847" i="3"/>
  <c r="N848" i="3"/>
  <c r="P848" i="3"/>
  <c r="R848" i="3"/>
  <c r="T848" i="3"/>
  <c r="V848" i="3"/>
  <c r="X848" i="3"/>
  <c r="Z848" i="3"/>
  <c r="AB848" i="3"/>
  <c r="AD848" i="3"/>
  <c r="AF848" i="3"/>
  <c r="AH848" i="3"/>
  <c r="AJ848" i="3"/>
  <c r="AL848" i="3"/>
  <c r="AN848" i="3"/>
  <c r="AP848" i="3"/>
  <c r="AR848" i="3"/>
  <c r="AT848" i="3"/>
  <c r="AV848" i="3"/>
  <c r="AX848" i="3"/>
  <c r="AZ848" i="3"/>
  <c r="BB848" i="3"/>
  <c r="BD848" i="3"/>
  <c r="BF848" i="3"/>
  <c r="BH848" i="3"/>
  <c r="M848" i="3"/>
  <c r="Q848" i="3"/>
  <c r="U848" i="3"/>
  <c r="Y848" i="3"/>
  <c r="AC848" i="3"/>
  <c r="AG848" i="3"/>
  <c r="AK848" i="3"/>
  <c r="AO848" i="3"/>
  <c r="AS848" i="3"/>
  <c r="AW848" i="3"/>
  <c r="BA848" i="3"/>
  <c r="BE848" i="3"/>
  <c r="BI848" i="3"/>
  <c r="O848" i="3"/>
  <c r="W848" i="3"/>
  <c r="AE848" i="3"/>
  <c r="AM848" i="3"/>
  <c r="AU848" i="3"/>
  <c r="BC848" i="3"/>
  <c r="S848" i="3"/>
  <c r="AA848" i="3"/>
  <c r="AI848" i="3"/>
  <c r="AQ848" i="3"/>
  <c r="AY848" i="3"/>
  <c r="BG848" i="3"/>
  <c r="BJ855" i="3"/>
  <c r="BN855" i="3"/>
  <c r="BK855" i="3"/>
  <c r="BN856" i="3"/>
  <c r="BK856" i="3"/>
  <c r="BL860" i="3"/>
  <c r="BM860" i="3"/>
  <c r="BJ860" i="3"/>
  <c r="N863" i="3"/>
  <c r="P863" i="3"/>
  <c r="R863" i="3"/>
  <c r="T863" i="3"/>
  <c r="V863" i="3"/>
  <c r="X863" i="3"/>
  <c r="Z863" i="3"/>
  <c r="AB863" i="3"/>
  <c r="AD863" i="3"/>
  <c r="AF863" i="3"/>
  <c r="AH863" i="3"/>
  <c r="AJ863" i="3"/>
  <c r="AL863" i="3"/>
  <c r="AN863" i="3"/>
  <c r="AP863" i="3"/>
  <c r="AR863" i="3"/>
  <c r="AT863" i="3"/>
  <c r="AV863" i="3"/>
  <c r="AX863" i="3"/>
  <c r="AZ863" i="3"/>
  <c r="BB863" i="3"/>
  <c r="BD863" i="3"/>
  <c r="BF863" i="3"/>
  <c r="BH863" i="3"/>
  <c r="M863" i="3"/>
  <c r="Q863" i="3"/>
  <c r="U863" i="3"/>
  <c r="Y863" i="3"/>
  <c r="AC863" i="3"/>
  <c r="AG863" i="3"/>
  <c r="AK863" i="3"/>
  <c r="AO863" i="3"/>
  <c r="AS863" i="3"/>
  <c r="AW863" i="3"/>
  <c r="BA863" i="3"/>
  <c r="BE863" i="3"/>
  <c r="BI863" i="3"/>
  <c r="S863" i="3"/>
  <c r="AA863" i="3"/>
  <c r="AI863" i="3"/>
  <c r="AQ863" i="3"/>
  <c r="AY863" i="3"/>
  <c r="BG863" i="3"/>
  <c r="O863" i="3"/>
  <c r="W863" i="3"/>
  <c r="AE863" i="3"/>
  <c r="AM863" i="3"/>
  <c r="AU863" i="3"/>
  <c r="BC863" i="3"/>
  <c r="BK868" i="3"/>
  <c r="BM868" i="3"/>
  <c r="BK871" i="3"/>
  <c r="AD871" i="3"/>
  <c r="Z871" i="3"/>
  <c r="R871" i="3"/>
  <c r="Y871" i="3"/>
  <c r="U871" i="3"/>
  <c r="Q871" i="3"/>
  <c r="BK872" i="3"/>
  <c r="BM876" i="3"/>
  <c r="BK878" i="3"/>
  <c r="BK880" i="3"/>
  <c r="BM880" i="3"/>
  <c r="BM884" i="3"/>
  <c r="BN886" i="3"/>
  <c r="BK886" i="3"/>
  <c r="BJ886" i="3"/>
  <c r="BK888" i="3"/>
  <c r="BN888" i="3"/>
  <c r="BL888" i="3"/>
  <c r="BM888" i="3"/>
  <c r="BJ888" i="3"/>
  <c r="BM890" i="3"/>
  <c r="BJ890" i="3"/>
  <c r="BJ896" i="3"/>
  <c r="BM898" i="3"/>
  <c r="BL898" i="3"/>
  <c r="BJ900" i="3"/>
  <c r="BN900" i="3"/>
  <c r="BK900" i="3"/>
  <c r="BM902" i="3"/>
  <c r="BL902" i="3"/>
  <c r="BJ904" i="3"/>
  <c r="BN904" i="3"/>
  <c r="BK904" i="3"/>
  <c r="BC881" i="3"/>
  <c r="AU881" i="3"/>
  <c r="AM881" i="3"/>
  <c r="AE881" i="3"/>
  <c r="W881" i="3"/>
  <c r="O881" i="3"/>
  <c r="BE881" i="3"/>
  <c r="AW881" i="3"/>
  <c r="AO881" i="3"/>
  <c r="AG881" i="3"/>
  <c r="Y881" i="3"/>
  <c r="Q881" i="3"/>
  <c r="BH881" i="3"/>
  <c r="BD881" i="3"/>
  <c r="AZ881" i="3"/>
  <c r="AV881" i="3"/>
  <c r="AR881" i="3"/>
  <c r="AN881" i="3"/>
  <c r="AJ881" i="3"/>
  <c r="AF881" i="3"/>
  <c r="AB881" i="3"/>
  <c r="X881" i="3"/>
  <c r="T881" i="3"/>
  <c r="BG885" i="3"/>
  <c r="AY885" i="3"/>
  <c r="AQ885" i="3"/>
  <c r="AI885" i="3"/>
  <c r="AA885" i="3"/>
  <c r="S885" i="3"/>
  <c r="BI885" i="3"/>
  <c r="BA885" i="3"/>
  <c r="AS885" i="3"/>
  <c r="AK885" i="3"/>
  <c r="AC885" i="3"/>
  <c r="U885" i="3"/>
  <c r="M885" i="3"/>
  <c r="BF885" i="3"/>
  <c r="BB885" i="3"/>
  <c r="AX885" i="3"/>
  <c r="AT885" i="3"/>
  <c r="AP885" i="3"/>
  <c r="AL885" i="3"/>
  <c r="AH885" i="3"/>
  <c r="AD885" i="3"/>
  <c r="Z885" i="3"/>
  <c r="V885" i="3"/>
  <c r="R885" i="3"/>
  <c r="BD889" i="3"/>
  <c r="AV889" i="3"/>
  <c r="AN889" i="3"/>
  <c r="AB889" i="3"/>
  <c r="BF889" i="3"/>
  <c r="AX889" i="3"/>
  <c r="AP889" i="3"/>
  <c r="AF889" i="3"/>
  <c r="P889" i="3"/>
  <c r="AD889" i="3"/>
  <c r="V889" i="3"/>
  <c r="N889" i="3"/>
  <c r="BG889" i="3"/>
  <c r="BC889" i="3"/>
  <c r="AY889" i="3"/>
  <c r="AU889" i="3"/>
  <c r="AQ889" i="3"/>
  <c r="AM889" i="3"/>
  <c r="AI889" i="3"/>
  <c r="AE889" i="3"/>
  <c r="AA889" i="3"/>
  <c r="W889" i="3"/>
  <c r="S889" i="3"/>
  <c r="BH893" i="3"/>
  <c r="AZ893" i="3"/>
  <c r="AR893" i="3"/>
  <c r="AJ893" i="3"/>
  <c r="AB893" i="3"/>
  <c r="T893" i="3"/>
  <c r="BF893" i="3"/>
  <c r="AX893" i="3"/>
  <c r="AP893" i="3"/>
  <c r="AH893" i="3"/>
  <c r="Z893" i="3"/>
  <c r="R893" i="3"/>
  <c r="BI893" i="3"/>
  <c r="BE893" i="3"/>
  <c r="BA893" i="3"/>
  <c r="AW893" i="3"/>
  <c r="AS893" i="3"/>
  <c r="AO893" i="3"/>
  <c r="AK893" i="3"/>
  <c r="AG893" i="3"/>
  <c r="AC893" i="3"/>
  <c r="Y893" i="3"/>
  <c r="U893" i="3"/>
  <c r="Q893" i="3"/>
  <c r="BC897" i="3"/>
  <c r="AU897" i="3"/>
  <c r="AM897" i="3"/>
  <c r="AE897" i="3"/>
  <c r="W897" i="3"/>
  <c r="O897" i="3"/>
  <c r="BE897" i="3"/>
  <c r="AW897" i="3"/>
  <c r="AO897" i="3"/>
  <c r="AG897" i="3"/>
  <c r="Y897" i="3"/>
  <c r="Q897" i="3"/>
  <c r="BH897" i="3"/>
  <c r="BD897" i="3"/>
  <c r="AZ897" i="3"/>
  <c r="AV897" i="3"/>
  <c r="AR897" i="3"/>
  <c r="AN897" i="3"/>
  <c r="AJ897" i="3"/>
  <c r="AF897" i="3"/>
  <c r="AB897" i="3"/>
  <c r="X897" i="3"/>
  <c r="T897" i="3"/>
  <c r="BG901" i="3"/>
  <c r="AY901" i="3"/>
  <c r="AQ901" i="3"/>
  <c r="AI901" i="3"/>
  <c r="AA901" i="3"/>
  <c r="S901" i="3"/>
  <c r="BI901" i="3"/>
  <c r="BA901" i="3"/>
  <c r="AS901" i="3"/>
  <c r="AK901" i="3"/>
  <c r="AC901" i="3"/>
  <c r="U901" i="3"/>
  <c r="M901" i="3"/>
  <c r="BF901" i="3"/>
  <c r="BB901" i="3"/>
  <c r="AX901" i="3"/>
  <c r="AT901" i="3"/>
  <c r="AP901" i="3"/>
  <c r="AL901" i="3"/>
  <c r="AH901" i="3"/>
  <c r="AD901" i="3"/>
  <c r="Z901" i="3"/>
  <c r="V901" i="3"/>
  <c r="R901" i="3"/>
  <c r="BC905" i="3"/>
  <c r="AU905" i="3"/>
  <c r="AM905" i="3"/>
  <c r="AE905" i="3"/>
  <c r="W905" i="3"/>
  <c r="O905" i="3"/>
  <c r="BE905" i="3"/>
  <c r="AW905" i="3"/>
  <c r="AO905" i="3"/>
  <c r="AG905" i="3"/>
  <c r="Y905" i="3"/>
  <c r="Q905" i="3"/>
  <c r="BH905" i="3"/>
  <c r="BD905" i="3"/>
  <c r="AZ905" i="3"/>
  <c r="AV905" i="3"/>
  <c r="AR905" i="3"/>
  <c r="AN905" i="3"/>
  <c r="AJ905" i="3"/>
  <c r="AF905" i="3"/>
  <c r="AB905" i="3"/>
  <c r="X905" i="3"/>
  <c r="T905" i="3"/>
  <c r="BJ908" i="3"/>
  <c r="BN908" i="3"/>
  <c r="BE907" i="3"/>
  <c r="AW907" i="3"/>
  <c r="AO907" i="3"/>
  <c r="AG907" i="3"/>
  <c r="Y907" i="3"/>
  <c r="Q907" i="3"/>
  <c r="BG907" i="3"/>
  <c r="AY907" i="3"/>
  <c r="AQ907" i="3"/>
  <c r="AI907" i="3"/>
  <c r="AA907" i="3"/>
  <c r="S907" i="3"/>
  <c r="BH907" i="3"/>
  <c r="BD907" i="3"/>
  <c r="AZ907" i="3"/>
  <c r="AV907" i="3"/>
  <c r="AR907" i="3"/>
  <c r="AN907" i="3"/>
  <c r="AJ907" i="3"/>
  <c r="AF907" i="3"/>
  <c r="AB907" i="3"/>
  <c r="X907" i="3"/>
  <c r="T907" i="3"/>
  <c r="BG879" i="3"/>
  <c r="AY879" i="3"/>
  <c r="AQ879" i="3"/>
  <c r="AI879" i="3"/>
  <c r="AA879" i="3"/>
  <c r="S879" i="3"/>
  <c r="BI879" i="3"/>
  <c r="BA879" i="3"/>
  <c r="AS879" i="3"/>
  <c r="AK879" i="3"/>
  <c r="AC879" i="3"/>
  <c r="U879" i="3"/>
  <c r="M879" i="3"/>
  <c r="BF879" i="3"/>
  <c r="BB879" i="3"/>
  <c r="AX879" i="3"/>
  <c r="AT879" i="3"/>
  <c r="AP879" i="3"/>
  <c r="AL879" i="3"/>
  <c r="AH879" i="3"/>
  <c r="AD879" i="3"/>
  <c r="Z879" i="3"/>
  <c r="V879" i="3"/>
  <c r="R879" i="3"/>
  <c r="BC883" i="3"/>
  <c r="AU883" i="3"/>
  <c r="AM883" i="3"/>
  <c r="AE883" i="3"/>
  <c r="W883" i="3"/>
  <c r="O883" i="3"/>
  <c r="BE883" i="3"/>
  <c r="AW883" i="3"/>
  <c r="AO883" i="3"/>
  <c r="AG883" i="3"/>
  <c r="Y883" i="3"/>
  <c r="Q883" i="3"/>
  <c r="BH883" i="3"/>
  <c r="BD883" i="3"/>
  <c r="AZ883" i="3"/>
  <c r="AV883" i="3"/>
  <c r="AR883" i="3"/>
  <c r="AN883" i="3"/>
  <c r="AJ883" i="3"/>
  <c r="AF883" i="3"/>
  <c r="AB883" i="3"/>
  <c r="X883" i="3"/>
  <c r="T883" i="3"/>
  <c r="BF887" i="3"/>
  <c r="AX887" i="3"/>
  <c r="AP887" i="3"/>
  <c r="AH887" i="3"/>
  <c r="Z887" i="3"/>
  <c r="R887" i="3"/>
  <c r="BH887" i="3"/>
  <c r="AZ887" i="3"/>
  <c r="AR887" i="3"/>
  <c r="AJ887" i="3"/>
  <c r="AB887" i="3"/>
  <c r="T887" i="3"/>
  <c r="BI887" i="3"/>
  <c r="BE887" i="3"/>
  <c r="BA887" i="3"/>
  <c r="AW887" i="3"/>
  <c r="AS887" i="3"/>
  <c r="AO887" i="3"/>
  <c r="AK887" i="3"/>
  <c r="AG887" i="3"/>
  <c r="AC887" i="3"/>
  <c r="Y887" i="3"/>
  <c r="U887" i="3"/>
  <c r="Q887" i="3"/>
  <c r="BB891" i="3"/>
  <c r="AT891" i="3"/>
  <c r="AL891" i="3"/>
  <c r="AD891" i="3"/>
  <c r="V891" i="3"/>
  <c r="N891" i="3"/>
  <c r="BD891" i="3"/>
  <c r="AV891" i="3"/>
  <c r="AN891" i="3"/>
  <c r="AF891" i="3"/>
  <c r="X891" i="3"/>
  <c r="P891" i="3"/>
  <c r="BG891" i="3"/>
  <c r="BC891" i="3"/>
  <c r="AY891" i="3"/>
  <c r="AU891" i="3"/>
  <c r="AQ891" i="3"/>
  <c r="AM891" i="3"/>
  <c r="AI891" i="3"/>
  <c r="AE891" i="3"/>
  <c r="AA891" i="3"/>
  <c r="W891" i="3"/>
  <c r="S891" i="3"/>
  <c r="BF895" i="3"/>
  <c r="AX895" i="3"/>
  <c r="AP895" i="3"/>
  <c r="AH895" i="3"/>
  <c r="Z895" i="3"/>
  <c r="R895" i="3"/>
  <c r="BH895" i="3"/>
  <c r="AZ895" i="3"/>
  <c r="AR895" i="3"/>
  <c r="AJ895" i="3"/>
  <c r="AB895" i="3"/>
  <c r="T895" i="3"/>
  <c r="BI895" i="3"/>
  <c r="BE895" i="3"/>
  <c r="BA895" i="3"/>
  <c r="AW895" i="3"/>
  <c r="AS895" i="3"/>
  <c r="AO895" i="3"/>
  <c r="AK895" i="3"/>
  <c r="AG895" i="3"/>
  <c r="AC895" i="3"/>
  <c r="Y895" i="3"/>
  <c r="U895" i="3"/>
  <c r="Q895" i="3"/>
  <c r="BE899" i="3"/>
  <c r="AW899" i="3"/>
  <c r="AO899" i="3"/>
  <c r="AG899" i="3"/>
  <c r="Y899" i="3"/>
  <c r="Q899" i="3"/>
  <c r="BG899" i="3"/>
  <c r="AY899" i="3"/>
  <c r="AQ899" i="3"/>
  <c r="AI899" i="3"/>
  <c r="AA899" i="3"/>
  <c r="S899" i="3"/>
  <c r="BH899" i="3"/>
  <c r="BD899" i="3"/>
  <c r="AZ899" i="3"/>
  <c r="AV899" i="3"/>
  <c r="AR899" i="3"/>
  <c r="AN899" i="3"/>
  <c r="AJ899" i="3"/>
  <c r="AF899" i="3"/>
  <c r="AB899" i="3"/>
  <c r="X899" i="3"/>
  <c r="T899" i="3"/>
  <c r="BI903" i="3"/>
  <c r="BA903" i="3"/>
  <c r="AS903" i="3"/>
  <c r="AK903" i="3"/>
  <c r="AC903" i="3"/>
  <c r="U903" i="3"/>
  <c r="M903" i="3"/>
  <c r="BC903" i="3"/>
  <c r="AU903" i="3"/>
  <c r="AM903" i="3"/>
  <c r="AE903" i="3"/>
  <c r="W903" i="3"/>
  <c r="O903" i="3"/>
  <c r="BF903" i="3"/>
  <c r="BB903" i="3"/>
  <c r="AX903" i="3"/>
  <c r="AT903" i="3"/>
  <c r="AP903" i="3"/>
  <c r="AL903" i="3"/>
  <c r="AH903" i="3"/>
  <c r="AD903" i="3"/>
  <c r="Z903" i="3"/>
  <c r="V903" i="3"/>
  <c r="R903" i="3"/>
  <c r="L791" i="3"/>
  <c r="K791" i="3"/>
  <c r="L792" i="3"/>
  <c r="K792" i="3"/>
  <c r="E756" i="3"/>
  <c r="F756" i="3"/>
  <c r="G756" i="3"/>
  <c r="H756" i="3"/>
  <c r="I756" i="3"/>
  <c r="J756" i="3"/>
  <c r="E757" i="3"/>
  <c r="F757" i="3"/>
  <c r="G757" i="3"/>
  <c r="H757" i="3"/>
  <c r="I757" i="3"/>
  <c r="J757" i="3"/>
  <c r="E758" i="3"/>
  <c r="F758" i="3"/>
  <c r="G758" i="3"/>
  <c r="H758" i="3"/>
  <c r="I758" i="3"/>
  <c r="J758" i="3"/>
  <c r="E759" i="3"/>
  <c r="F759" i="3"/>
  <c r="G759" i="3"/>
  <c r="H759" i="3"/>
  <c r="I759" i="3"/>
  <c r="J759" i="3"/>
  <c r="E760" i="3"/>
  <c r="F760" i="3"/>
  <c r="G760" i="3"/>
  <c r="H760" i="3"/>
  <c r="I760" i="3"/>
  <c r="J760" i="3"/>
  <c r="E761" i="3"/>
  <c r="F761" i="3"/>
  <c r="G761" i="3"/>
  <c r="H761" i="3"/>
  <c r="I761" i="3"/>
  <c r="J761" i="3"/>
  <c r="E762" i="3"/>
  <c r="F762" i="3"/>
  <c r="G762" i="3"/>
  <c r="H762" i="3"/>
  <c r="I762" i="3"/>
  <c r="J762" i="3"/>
  <c r="E763" i="3"/>
  <c r="F763" i="3"/>
  <c r="G763" i="3"/>
  <c r="H763" i="3"/>
  <c r="I763" i="3"/>
  <c r="J763" i="3"/>
  <c r="E764" i="3"/>
  <c r="F764" i="3"/>
  <c r="G764" i="3"/>
  <c r="H764" i="3"/>
  <c r="I764" i="3"/>
  <c r="J764" i="3"/>
  <c r="E765" i="3"/>
  <c r="F765" i="3"/>
  <c r="G765" i="3"/>
  <c r="H765" i="3"/>
  <c r="I765" i="3"/>
  <c r="J765" i="3"/>
  <c r="E766" i="3"/>
  <c r="F766" i="3"/>
  <c r="G766" i="3"/>
  <c r="H766" i="3"/>
  <c r="I766" i="3"/>
  <c r="J766" i="3"/>
  <c r="E767" i="3"/>
  <c r="F767" i="3"/>
  <c r="G767" i="3"/>
  <c r="H767" i="3"/>
  <c r="I767" i="3"/>
  <c r="J767" i="3"/>
  <c r="E768" i="3"/>
  <c r="F768" i="3"/>
  <c r="G768" i="3"/>
  <c r="H768" i="3"/>
  <c r="I768" i="3"/>
  <c r="J768" i="3"/>
  <c r="E769" i="3"/>
  <c r="F769" i="3"/>
  <c r="G769" i="3"/>
  <c r="H769" i="3"/>
  <c r="I769" i="3"/>
  <c r="J769" i="3"/>
  <c r="E770" i="3"/>
  <c r="F770" i="3"/>
  <c r="G770" i="3"/>
  <c r="H770" i="3"/>
  <c r="I770" i="3"/>
  <c r="J770" i="3"/>
  <c r="E771" i="3"/>
  <c r="F771" i="3"/>
  <c r="G771" i="3"/>
  <c r="H771" i="3"/>
  <c r="I771" i="3"/>
  <c r="J771" i="3"/>
  <c r="E772" i="3"/>
  <c r="F772" i="3"/>
  <c r="G772" i="3"/>
  <c r="H772" i="3"/>
  <c r="I772" i="3"/>
  <c r="J772" i="3"/>
  <c r="E773" i="3"/>
  <c r="F773" i="3"/>
  <c r="G773" i="3"/>
  <c r="H773" i="3"/>
  <c r="I773" i="3"/>
  <c r="J773" i="3"/>
  <c r="E774" i="3"/>
  <c r="F774" i="3"/>
  <c r="G774" i="3"/>
  <c r="H774" i="3"/>
  <c r="I774" i="3"/>
  <c r="J774" i="3"/>
  <c r="E775" i="3"/>
  <c r="F775" i="3"/>
  <c r="G775" i="3"/>
  <c r="H775" i="3"/>
  <c r="I775" i="3"/>
  <c r="J775" i="3"/>
  <c r="E776" i="3"/>
  <c r="F776" i="3"/>
  <c r="G776" i="3"/>
  <c r="H776" i="3"/>
  <c r="I776" i="3"/>
  <c r="J776" i="3"/>
  <c r="E777" i="3"/>
  <c r="F777" i="3"/>
  <c r="G777" i="3"/>
  <c r="H777" i="3"/>
  <c r="I777" i="3"/>
  <c r="J777" i="3"/>
  <c r="E778" i="3"/>
  <c r="F778" i="3"/>
  <c r="G778" i="3"/>
  <c r="H778" i="3"/>
  <c r="I778" i="3"/>
  <c r="J778" i="3"/>
  <c r="E779" i="3"/>
  <c r="F779" i="3"/>
  <c r="G779" i="3"/>
  <c r="H779" i="3"/>
  <c r="I779" i="3"/>
  <c r="J779" i="3"/>
  <c r="E780" i="3"/>
  <c r="F780" i="3"/>
  <c r="G780" i="3"/>
  <c r="H780" i="3"/>
  <c r="I780" i="3"/>
  <c r="J780" i="3"/>
  <c r="E781" i="3"/>
  <c r="F781" i="3"/>
  <c r="G781" i="3"/>
  <c r="H781" i="3"/>
  <c r="I781" i="3"/>
  <c r="J781" i="3"/>
  <c r="E782" i="3"/>
  <c r="F782" i="3"/>
  <c r="G782" i="3"/>
  <c r="H782" i="3"/>
  <c r="I782" i="3"/>
  <c r="J782" i="3"/>
  <c r="E783" i="3"/>
  <c r="F783" i="3"/>
  <c r="G783" i="3"/>
  <c r="H783" i="3"/>
  <c r="I783" i="3"/>
  <c r="J783" i="3"/>
  <c r="E784" i="3"/>
  <c r="F784" i="3"/>
  <c r="G784" i="3"/>
  <c r="H784" i="3"/>
  <c r="I784" i="3"/>
  <c r="J784" i="3"/>
  <c r="E785" i="3"/>
  <c r="F785" i="3"/>
  <c r="G785" i="3"/>
  <c r="H785" i="3"/>
  <c r="I785" i="3"/>
  <c r="J785" i="3"/>
  <c r="E786" i="3"/>
  <c r="F786" i="3"/>
  <c r="G786" i="3"/>
  <c r="H786" i="3"/>
  <c r="I786" i="3"/>
  <c r="J786" i="3"/>
  <c r="E787" i="3"/>
  <c r="F787" i="3"/>
  <c r="G787" i="3"/>
  <c r="H787" i="3"/>
  <c r="I787" i="3"/>
  <c r="J787" i="3"/>
  <c r="E788" i="3"/>
  <c r="F788" i="3"/>
  <c r="G788" i="3"/>
  <c r="H788" i="3"/>
  <c r="I788" i="3"/>
  <c r="J788" i="3"/>
  <c r="E789" i="3"/>
  <c r="F789" i="3"/>
  <c r="G789" i="3"/>
  <c r="H789" i="3"/>
  <c r="I789" i="3"/>
  <c r="J789" i="3"/>
  <c r="E790" i="3"/>
  <c r="F790" i="3"/>
  <c r="G790" i="3"/>
  <c r="H790" i="3"/>
  <c r="I790" i="3"/>
  <c r="J790" i="3"/>
  <c r="BM849" i="3" l="1"/>
  <c r="BN795" i="3"/>
  <c r="BM855" i="3"/>
  <c r="BM807" i="3"/>
  <c r="BK807" i="3"/>
  <c r="L781" i="3"/>
  <c r="L779" i="3"/>
  <c r="L777" i="3"/>
  <c r="L775" i="3"/>
  <c r="L773" i="3"/>
  <c r="L771" i="3"/>
  <c r="L769" i="3"/>
  <c r="L767" i="3"/>
  <c r="L765" i="3"/>
  <c r="L763" i="3"/>
  <c r="L761" i="3"/>
  <c r="L759" i="3"/>
  <c r="L757" i="3"/>
  <c r="BK863" i="3"/>
  <c r="BN877" i="3"/>
  <c r="BM867" i="3"/>
  <c r="BM859" i="3"/>
  <c r="BM799" i="3"/>
  <c r="BL849" i="3"/>
  <c r="BN845" i="3"/>
  <c r="BL859" i="3"/>
  <c r="BK811" i="3"/>
  <c r="BM904" i="3"/>
  <c r="BL904" i="3"/>
  <c r="BM845" i="3"/>
  <c r="BJ811" i="3"/>
  <c r="BL811" i="3"/>
  <c r="BJ807" i="3"/>
  <c r="BM795" i="3"/>
  <c r="BK908" i="3"/>
  <c r="BM803" i="3"/>
  <c r="BM908" i="3"/>
  <c r="BL795" i="3"/>
  <c r="L776" i="3"/>
  <c r="L770" i="3"/>
  <c r="L768" i="3"/>
  <c r="L766" i="3"/>
  <c r="L764" i="3"/>
  <c r="L762" i="3"/>
  <c r="L760" i="3"/>
  <c r="L758" i="3"/>
  <c r="L756" i="3"/>
  <c r="BM871" i="3"/>
  <c r="BK877" i="3"/>
  <c r="BJ829" i="3"/>
  <c r="BN810" i="3"/>
  <c r="BL803" i="3"/>
  <c r="BK795" i="3"/>
  <c r="BK794" i="3"/>
  <c r="BK845" i="3"/>
  <c r="BL845" i="3"/>
  <c r="BJ893" i="3"/>
  <c r="BK859" i="3"/>
  <c r="BJ875" i="3"/>
  <c r="BN875" i="3"/>
  <c r="BL875" i="3"/>
  <c r="BK875" i="3"/>
  <c r="BN798" i="3"/>
  <c r="K779" i="3"/>
  <c r="K777" i="3"/>
  <c r="K775" i="3"/>
  <c r="K773" i="3"/>
  <c r="K771" i="3"/>
  <c r="K769" i="3"/>
  <c r="K767" i="3"/>
  <c r="K765" i="3"/>
  <c r="K763" i="3"/>
  <c r="K761" i="3"/>
  <c r="K759" i="3"/>
  <c r="K757" i="3"/>
  <c r="BK895" i="3"/>
  <c r="BN895" i="3"/>
  <c r="BJ879" i="3"/>
  <c r="BL889" i="3"/>
  <c r="BJ885" i="3"/>
  <c r="BK867" i="3"/>
  <c r="BL827" i="3"/>
  <c r="BJ827" i="3"/>
  <c r="BM819" i="3"/>
  <c r="BJ819" i="3"/>
  <c r="BJ803" i="3"/>
  <c r="K781" i="3"/>
  <c r="BK887" i="3"/>
  <c r="BN893" i="3"/>
  <c r="BK893" i="3"/>
  <c r="BJ867" i="3"/>
  <c r="BM827" i="3"/>
  <c r="BL815" i="3"/>
  <c r="BJ815" i="3"/>
  <c r="BJ799" i="3"/>
  <c r="BN874" i="3"/>
  <c r="BK866" i="3"/>
  <c r="BJ849" i="3"/>
  <c r="BN803" i="3"/>
  <c r="BN807" i="3"/>
  <c r="BN879" i="3"/>
  <c r="BM907" i="3"/>
  <c r="BJ907" i="3"/>
  <c r="BJ905" i="3"/>
  <c r="BL905" i="3"/>
  <c r="BM901" i="3"/>
  <c r="BJ889" i="3"/>
  <c r="BJ871" i="3"/>
  <c r="BN863" i="3"/>
  <c r="BJ863" i="3"/>
  <c r="BM848" i="3"/>
  <c r="BL848" i="3"/>
  <c r="BJ848" i="3"/>
  <c r="BJ847" i="3"/>
  <c r="BN847" i="3"/>
  <c r="BK847" i="3"/>
  <c r="BM840" i="3"/>
  <c r="BL840" i="3"/>
  <c r="BJ840" i="3"/>
  <c r="BJ839" i="3"/>
  <c r="BN839" i="3"/>
  <c r="BK839" i="3"/>
  <c r="BM832" i="3"/>
  <c r="BN831" i="3"/>
  <c r="BK831" i="3"/>
  <c r="BJ824" i="3"/>
  <c r="BM824" i="3"/>
  <c r="BN823" i="3"/>
  <c r="BK823" i="3"/>
  <c r="BL823" i="3"/>
  <c r="BJ823" i="3"/>
  <c r="BL877" i="3"/>
  <c r="BN870" i="3"/>
  <c r="BM869" i="3"/>
  <c r="BK862" i="3"/>
  <c r="BN862" i="3"/>
  <c r="BL862" i="3"/>
  <c r="BJ862" i="3"/>
  <c r="BM861" i="3"/>
  <c r="BL861" i="3"/>
  <c r="BM853" i="3"/>
  <c r="BL853" i="3"/>
  <c r="BM837" i="3"/>
  <c r="BL837" i="3"/>
  <c r="BN829" i="3"/>
  <c r="BK829" i="3"/>
  <c r="BN817" i="3"/>
  <c r="BK817" i="3"/>
  <c r="BL817" i="3"/>
  <c r="BJ817" i="3"/>
  <c r="BL810" i="3"/>
  <c r="BM810" i="3"/>
  <c r="BK810" i="3"/>
  <c r="BN802" i="3"/>
  <c r="BJ802" i="3"/>
  <c r="BM793" i="3"/>
  <c r="BK793" i="3"/>
  <c r="BJ793" i="3"/>
  <c r="BL793" i="3"/>
  <c r="BM903" i="3"/>
  <c r="BJ903" i="3"/>
  <c r="BL899" i="3"/>
  <c r="BN899" i="3"/>
  <c r="BK899" i="3"/>
  <c r="BM895" i="3"/>
  <c r="BM891" i="3"/>
  <c r="BL891" i="3"/>
  <c r="BL887" i="3"/>
  <c r="BJ887" i="3"/>
  <c r="BJ883" i="3"/>
  <c r="BN883" i="3"/>
  <c r="BN905" i="3"/>
  <c r="BK905" i="3"/>
  <c r="BM897" i="3"/>
  <c r="BL893" i="3"/>
  <c r="BK889" i="3"/>
  <c r="BN889" i="3"/>
  <c r="BM885" i="3"/>
  <c r="BM881" i="3"/>
  <c r="BK881" i="3"/>
  <c r="BL867" i="3"/>
  <c r="BJ859" i="3"/>
  <c r="BM852" i="3"/>
  <c r="BJ852" i="3"/>
  <c r="BJ851" i="3"/>
  <c r="BN851" i="3"/>
  <c r="BK851" i="3"/>
  <c r="BL844" i="3"/>
  <c r="BM844" i="3"/>
  <c r="BJ844" i="3"/>
  <c r="BJ843" i="3"/>
  <c r="BN843" i="3"/>
  <c r="BK843" i="3"/>
  <c r="BM836" i="3"/>
  <c r="BN835" i="3"/>
  <c r="BK835" i="3"/>
  <c r="BM828" i="3"/>
  <c r="BN827" i="3"/>
  <c r="BK827" i="3"/>
  <c r="BN815" i="3"/>
  <c r="BK815" i="3"/>
  <c r="BL799" i="3"/>
  <c r="BN799" i="3"/>
  <c r="BK874" i="3"/>
  <c r="BM874" i="3"/>
  <c r="BK873" i="3"/>
  <c r="BM873" i="3"/>
  <c r="BN873" i="3"/>
  <c r="BJ873" i="3"/>
  <c r="BJ866" i="3"/>
  <c r="BM866" i="3"/>
  <c r="BL866" i="3"/>
  <c r="BK865" i="3"/>
  <c r="BN865" i="3"/>
  <c r="BJ865" i="3"/>
  <c r="BM858" i="3"/>
  <c r="BJ857" i="3"/>
  <c r="BN857" i="3"/>
  <c r="BK857" i="3"/>
  <c r="BM841" i="3"/>
  <c r="BL841" i="3"/>
  <c r="BJ833" i="3"/>
  <c r="BM833" i="3"/>
  <c r="BN825" i="3"/>
  <c r="BK825" i="3"/>
  <c r="BL825" i="3"/>
  <c r="BJ825" i="3"/>
  <c r="BL819" i="3"/>
  <c r="BM821" i="3"/>
  <c r="BN814" i="3"/>
  <c r="BK814" i="3"/>
  <c r="BM813" i="3"/>
  <c r="BN806" i="3"/>
  <c r="BJ806" i="3"/>
  <c r="BL805" i="3"/>
  <c r="BM805" i="3"/>
  <c r="BK805" i="3"/>
  <c r="BL798" i="3"/>
  <c r="BJ798" i="3"/>
  <c r="BM797" i="3"/>
  <c r="BK797" i="3"/>
  <c r="BL818" i="3"/>
  <c r="BJ818" i="3"/>
  <c r="BM818" i="3"/>
  <c r="BN809" i="3"/>
  <c r="BJ809" i="3"/>
  <c r="BM801" i="3"/>
  <c r="BK801" i="3"/>
  <c r="BN794" i="3"/>
  <c r="BN867" i="3"/>
  <c r="L789" i="3"/>
  <c r="K789" i="3"/>
  <c r="L787" i="3"/>
  <c r="K787" i="3"/>
  <c r="M787" i="3" s="1"/>
  <c r="L785" i="3"/>
  <c r="K785" i="3"/>
  <c r="L783" i="3"/>
  <c r="K783" i="3"/>
  <c r="BL903" i="3"/>
  <c r="BN903" i="3"/>
  <c r="BK903" i="3"/>
  <c r="BM899" i="3"/>
  <c r="BJ899" i="3"/>
  <c r="BJ891" i="3"/>
  <c r="BM887" i="3"/>
  <c r="BL883" i="3"/>
  <c r="BM879" i="3"/>
  <c r="BK879" i="3"/>
  <c r="BN901" i="3"/>
  <c r="BK901" i="3"/>
  <c r="BJ897" i="3"/>
  <c r="BL897" i="3"/>
  <c r="BK885" i="3"/>
  <c r="BN885" i="3"/>
  <c r="BL881" i="3"/>
  <c r="BL871" i="3"/>
  <c r="BL863" i="3"/>
  <c r="BM863" i="3"/>
  <c r="BN848" i="3"/>
  <c r="BK848" i="3"/>
  <c r="BM847" i="3"/>
  <c r="BL847" i="3"/>
  <c r="BN840" i="3"/>
  <c r="BK840" i="3"/>
  <c r="BM839" i="3"/>
  <c r="BL839" i="3"/>
  <c r="BN832" i="3"/>
  <c r="BK832" i="3"/>
  <c r="BL832" i="3"/>
  <c r="BJ832" i="3"/>
  <c r="BJ831" i="3"/>
  <c r="BL831" i="3"/>
  <c r="BM831" i="3"/>
  <c r="BL824" i="3"/>
  <c r="BN824" i="3"/>
  <c r="BK824" i="3"/>
  <c r="BM823" i="3"/>
  <c r="BM877" i="3"/>
  <c r="BJ877" i="3"/>
  <c r="BJ870" i="3"/>
  <c r="BK870" i="3"/>
  <c r="BM870" i="3"/>
  <c r="BL870" i="3"/>
  <c r="BK869" i="3"/>
  <c r="BN869" i="3"/>
  <c r="BL869" i="3"/>
  <c r="BJ869" i="3"/>
  <c r="BM862" i="3"/>
  <c r="BJ861" i="3"/>
  <c r="BN861" i="3"/>
  <c r="BK861" i="3"/>
  <c r="BJ853" i="3"/>
  <c r="BN853" i="3"/>
  <c r="BK853" i="3"/>
  <c r="BJ837" i="3"/>
  <c r="BN837" i="3"/>
  <c r="BK837" i="3"/>
  <c r="BL829" i="3"/>
  <c r="BM829" i="3"/>
  <c r="BM817" i="3"/>
  <c r="BJ810" i="3"/>
  <c r="BL802" i="3"/>
  <c r="BM802" i="3"/>
  <c r="BK802" i="3"/>
  <c r="BN793" i="3"/>
  <c r="BL895" i="3"/>
  <c r="BJ895" i="3"/>
  <c r="BN891" i="3"/>
  <c r="BK891" i="3"/>
  <c r="BM883" i="3"/>
  <c r="BK883" i="3"/>
  <c r="BL879" i="3"/>
  <c r="BL907" i="3"/>
  <c r="BN907" i="3"/>
  <c r="BK907" i="3"/>
  <c r="BM905" i="3"/>
  <c r="BJ901" i="3"/>
  <c r="BL901" i="3"/>
  <c r="BN897" i="3"/>
  <c r="BK897" i="3"/>
  <c r="BM893" i="3"/>
  <c r="BM889" i="3"/>
  <c r="BL885" i="3"/>
  <c r="BJ881" i="3"/>
  <c r="BN881" i="3"/>
  <c r="BL852" i="3"/>
  <c r="BN852" i="3"/>
  <c r="BK852" i="3"/>
  <c r="BM851" i="3"/>
  <c r="BL851" i="3"/>
  <c r="BN844" i="3"/>
  <c r="BK844" i="3"/>
  <c r="BM843" i="3"/>
  <c r="BL843" i="3"/>
  <c r="BK836" i="3"/>
  <c r="BL836" i="3"/>
  <c r="BN836" i="3"/>
  <c r="BJ836" i="3"/>
  <c r="BL835" i="3"/>
  <c r="BJ835" i="3"/>
  <c r="BM835" i="3"/>
  <c r="BN828" i="3"/>
  <c r="BK828" i="3"/>
  <c r="BL828" i="3"/>
  <c r="BJ828" i="3"/>
  <c r="BM815" i="3"/>
  <c r="BL874" i="3"/>
  <c r="BJ874" i="3"/>
  <c r="BL873" i="3"/>
  <c r="BN866" i="3"/>
  <c r="BM865" i="3"/>
  <c r="BL865" i="3"/>
  <c r="BN858" i="3"/>
  <c r="BK858" i="3"/>
  <c r="BJ858" i="3"/>
  <c r="BL858" i="3"/>
  <c r="BM857" i="3"/>
  <c r="BL857" i="3"/>
  <c r="BJ841" i="3"/>
  <c r="BN841" i="3"/>
  <c r="BK841" i="3"/>
  <c r="BL833" i="3"/>
  <c r="BN833" i="3"/>
  <c r="BK833" i="3"/>
  <c r="BM825" i="3"/>
  <c r="BN819" i="3"/>
  <c r="BK819" i="3"/>
  <c r="BN821" i="3"/>
  <c r="BK821" i="3"/>
  <c r="BL821" i="3"/>
  <c r="BJ821" i="3"/>
  <c r="BJ814" i="3"/>
  <c r="BL814" i="3"/>
  <c r="BM814" i="3"/>
  <c r="BN813" i="3"/>
  <c r="BK813" i="3"/>
  <c r="BL813" i="3"/>
  <c r="BJ813" i="3"/>
  <c r="BL806" i="3"/>
  <c r="BM806" i="3"/>
  <c r="BK806" i="3"/>
  <c r="BN805" i="3"/>
  <c r="BJ805" i="3"/>
  <c r="BM798" i="3"/>
  <c r="BK798" i="3"/>
  <c r="BN797" i="3"/>
  <c r="BL797" i="3"/>
  <c r="BJ797" i="3"/>
  <c r="BK803" i="3"/>
  <c r="BN818" i="3"/>
  <c r="BK818" i="3"/>
  <c r="BL809" i="3"/>
  <c r="BM809" i="3"/>
  <c r="BK809" i="3"/>
  <c r="BN801" i="3"/>
  <c r="BL801" i="3"/>
  <c r="BJ801" i="3"/>
  <c r="BM794" i="3"/>
  <c r="BJ794" i="3"/>
  <c r="BL794" i="3"/>
  <c r="BN871" i="3"/>
  <c r="BN887" i="3"/>
  <c r="BN849" i="3"/>
  <c r="BN859" i="3"/>
  <c r="Q787" i="3"/>
  <c r="U787" i="3"/>
  <c r="Y787" i="3"/>
  <c r="AG787" i="3"/>
  <c r="AK787" i="3"/>
  <c r="AO787" i="3"/>
  <c r="AS787" i="3"/>
  <c r="AW787" i="3"/>
  <c r="BA787" i="3"/>
  <c r="BE787" i="3"/>
  <c r="BI787" i="3"/>
  <c r="N787" i="3"/>
  <c r="R787" i="3"/>
  <c r="V787" i="3"/>
  <c r="Z787" i="3"/>
  <c r="AD787" i="3"/>
  <c r="AH787" i="3"/>
  <c r="AL787" i="3"/>
  <c r="AP787" i="3"/>
  <c r="AT787" i="3"/>
  <c r="AX787" i="3"/>
  <c r="BB787" i="3"/>
  <c r="BF787" i="3"/>
  <c r="O787" i="3"/>
  <c r="S787" i="3"/>
  <c r="W787" i="3"/>
  <c r="AA787" i="3"/>
  <c r="AE787" i="3"/>
  <c r="AI787" i="3"/>
  <c r="AM787" i="3"/>
  <c r="AQ787" i="3"/>
  <c r="AU787" i="3"/>
  <c r="AY787" i="3"/>
  <c r="BC787" i="3"/>
  <c r="BG787" i="3"/>
  <c r="P783" i="3"/>
  <c r="T783" i="3"/>
  <c r="X783" i="3"/>
  <c r="AB783" i="3"/>
  <c r="AF783" i="3"/>
  <c r="AJ783" i="3"/>
  <c r="AN783" i="3"/>
  <c r="AR783" i="3"/>
  <c r="AV783" i="3"/>
  <c r="AZ783" i="3"/>
  <c r="BD783" i="3"/>
  <c r="BH783" i="3"/>
  <c r="M783" i="3"/>
  <c r="Q783" i="3"/>
  <c r="U783" i="3"/>
  <c r="Y783" i="3"/>
  <c r="AC783" i="3"/>
  <c r="AG783" i="3"/>
  <c r="AK783" i="3"/>
  <c r="AO783" i="3"/>
  <c r="AS783" i="3"/>
  <c r="AW783" i="3"/>
  <c r="BA783" i="3"/>
  <c r="BE783" i="3"/>
  <c r="BI783" i="3"/>
  <c r="N783" i="3"/>
  <c r="R783" i="3"/>
  <c r="V783" i="3"/>
  <c r="Z783" i="3"/>
  <c r="AD783" i="3"/>
  <c r="AH783" i="3"/>
  <c r="AL783" i="3"/>
  <c r="AP783" i="3"/>
  <c r="AT783" i="3"/>
  <c r="AX783" i="3"/>
  <c r="BB783" i="3"/>
  <c r="BF783" i="3"/>
  <c r="W783" i="3"/>
  <c r="AM783" i="3"/>
  <c r="BC783" i="3"/>
  <c r="AA783" i="3"/>
  <c r="AQ783" i="3"/>
  <c r="BG783" i="3"/>
  <c r="O783" i="3"/>
  <c r="AE783" i="3"/>
  <c r="AU783" i="3"/>
  <c r="N779" i="3"/>
  <c r="R779" i="3"/>
  <c r="V779" i="3"/>
  <c r="Z779" i="3"/>
  <c r="AD779" i="3"/>
  <c r="AH779" i="3"/>
  <c r="AL779" i="3"/>
  <c r="AP779" i="3"/>
  <c r="AT779" i="3"/>
  <c r="AX779" i="3"/>
  <c r="BB779" i="3"/>
  <c r="BF779" i="3"/>
  <c r="O779" i="3"/>
  <c r="S779" i="3"/>
  <c r="W779" i="3"/>
  <c r="AA779" i="3"/>
  <c r="AE779" i="3"/>
  <c r="AI779" i="3"/>
  <c r="AM779" i="3"/>
  <c r="AQ779" i="3"/>
  <c r="AU779" i="3"/>
  <c r="AY779" i="3"/>
  <c r="BC779" i="3"/>
  <c r="BG779" i="3"/>
  <c r="P779" i="3"/>
  <c r="T779" i="3"/>
  <c r="X779" i="3"/>
  <c r="AB779" i="3"/>
  <c r="AF779" i="3"/>
  <c r="AJ779" i="3"/>
  <c r="AN779" i="3"/>
  <c r="AR779" i="3"/>
  <c r="AV779" i="3"/>
  <c r="AZ779" i="3"/>
  <c r="BD779" i="3"/>
  <c r="BH779" i="3"/>
  <c r="Q779" i="3"/>
  <c r="AG779" i="3"/>
  <c r="AW779" i="3"/>
  <c r="U779" i="3"/>
  <c r="AK779" i="3"/>
  <c r="BA779" i="3"/>
  <c r="M779" i="3"/>
  <c r="AS779" i="3"/>
  <c r="Y779" i="3"/>
  <c r="AO779" i="3"/>
  <c r="BE779" i="3"/>
  <c r="AC779" i="3"/>
  <c r="BI779" i="3"/>
  <c r="BC789" i="3"/>
  <c r="AM789" i="3"/>
  <c r="W789" i="3"/>
  <c r="BH787" i="3"/>
  <c r="AR787" i="3"/>
  <c r="AB787" i="3"/>
  <c r="AW785" i="3"/>
  <c r="AG785" i="3"/>
  <c r="Q785" i="3"/>
  <c r="AY789" i="3"/>
  <c r="AI789" i="3"/>
  <c r="S789" i="3"/>
  <c r="BD787" i="3"/>
  <c r="AN787" i="3"/>
  <c r="X787" i="3"/>
  <c r="BI785" i="3"/>
  <c r="AS785" i="3"/>
  <c r="AC785" i="3"/>
  <c r="M785" i="3"/>
  <c r="AY783" i="3"/>
  <c r="AU789" i="3"/>
  <c r="AE789" i="3"/>
  <c r="AZ787" i="3"/>
  <c r="AJ787" i="3"/>
  <c r="T787" i="3"/>
  <c r="BE785" i="3"/>
  <c r="AO785" i="3"/>
  <c r="AI783" i="3"/>
  <c r="P789" i="3"/>
  <c r="T789" i="3"/>
  <c r="X789" i="3"/>
  <c r="AB789" i="3"/>
  <c r="AF789" i="3"/>
  <c r="AJ789" i="3"/>
  <c r="AN789" i="3"/>
  <c r="AR789" i="3"/>
  <c r="AV789" i="3"/>
  <c r="AZ789" i="3"/>
  <c r="BD789" i="3"/>
  <c r="BH789" i="3"/>
  <c r="M789" i="3"/>
  <c r="Q789" i="3"/>
  <c r="U789" i="3"/>
  <c r="Y789" i="3"/>
  <c r="AC789" i="3"/>
  <c r="AG789" i="3"/>
  <c r="AK789" i="3"/>
  <c r="AO789" i="3"/>
  <c r="AS789" i="3"/>
  <c r="AW789" i="3"/>
  <c r="BA789" i="3"/>
  <c r="BE789" i="3"/>
  <c r="BI789" i="3"/>
  <c r="N789" i="3"/>
  <c r="R789" i="3"/>
  <c r="V789" i="3"/>
  <c r="Z789" i="3"/>
  <c r="AD789" i="3"/>
  <c r="AH789" i="3"/>
  <c r="AL789" i="3"/>
  <c r="AP789" i="3"/>
  <c r="AT789" i="3"/>
  <c r="AX789" i="3"/>
  <c r="BB789" i="3"/>
  <c r="BF789" i="3"/>
  <c r="N785" i="3"/>
  <c r="R785" i="3"/>
  <c r="V785" i="3"/>
  <c r="Z785" i="3"/>
  <c r="AD785" i="3"/>
  <c r="AH785" i="3"/>
  <c r="AL785" i="3"/>
  <c r="AP785" i="3"/>
  <c r="AT785" i="3"/>
  <c r="AX785" i="3"/>
  <c r="BB785" i="3"/>
  <c r="BF785" i="3"/>
  <c r="O785" i="3"/>
  <c r="S785" i="3"/>
  <c r="W785" i="3"/>
  <c r="AA785" i="3"/>
  <c r="AE785" i="3"/>
  <c r="AI785" i="3"/>
  <c r="AM785" i="3"/>
  <c r="AQ785" i="3"/>
  <c r="AU785" i="3"/>
  <c r="AY785" i="3"/>
  <c r="BC785" i="3"/>
  <c r="BG785" i="3"/>
  <c r="P785" i="3"/>
  <c r="T785" i="3"/>
  <c r="X785" i="3"/>
  <c r="AB785" i="3"/>
  <c r="AF785" i="3"/>
  <c r="AJ785" i="3"/>
  <c r="AN785" i="3"/>
  <c r="AR785" i="3"/>
  <c r="AV785" i="3"/>
  <c r="AZ785" i="3"/>
  <c r="BD785" i="3"/>
  <c r="BH785" i="3"/>
  <c r="M781" i="3"/>
  <c r="Q781" i="3"/>
  <c r="U781" i="3"/>
  <c r="Y781" i="3"/>
  <c r="AC781" i="3"/>
  <c r="AG781" i="3"/>
  <c r="AK781" i="3"/>
  <c r="AO781" i="3"/>
  <c r="AS781" i="3"/>
  <c r="AW781" i="3"/>
  <c r="BA781" i="3"/>
  <c r="BE781" i="3"/>
  <c r="BI781" i="3"/>
  <c r="N781" i="3"/>
  <c r="R781" i="3"/>
  <c r="V781" i="3"/>
  <c r="Z781" i="3"/>
  <c r="AD781" i="3"/>
  <c r="AH781" i="3"/>
  <c r="AL781" i="3"/>
  <c r="AP781" i="3"/>
  <c r="AT781" i="3"/>
  <c r="AX781" i="3"/>
  <c r="BB781" i="3"/>
  <c r="BF781" i="3"/>
  <c r="O781" i="3"/>
  <c r="S781" i="3"/>
  <c r="W781" i="3"/>
  <c r="AA781" i="3"/>
  <c r="AE781" i="3"/>
  <c r="AI781" i="3"/>
  <c r="AM781" i="3"/>
  <c r="AQ781" i="3"/>
  <c r="AU781" i="3"/>
  <c r="AY781" i="3"/>
  <c r="BC781" i="3"/>
  <c r="BG781" i="3"/>
  <c r="AB781" i="3"/>
  <c r="AR781" i="3"/>
  <c r="BH781" i="3"/>
  <c r="P781" i="3"/>
  <c r="AF781" i="3"/>
  <c r="AV781" i="3"/>
  <c r="X781" i="3"/>
  <c r="BD781" i="3"/>
  <c r="T781" i="3"/>
  <c r="AJ781" i="3"/>
  <c r="AZ781" i="3"/>
  <c r="AN781" i="3"/>
  <c r="O777" i="3"/>
  <c r="S777" i="3"/>
  <c r="W777" i="3"/>
  <c r="AA777" i="3"/>
  <c r="AE777" i="3"/>
  <c r="AI777" i="3"/>
  <c r="AM777" i="3"/>
  <c r="AQ777" i="3"/>
  <c r="AU777" i="3"/>
  <c r="AY777" i="3"/>
  <c r="BC777" i="3"/>
  <c r="BG777" i="3"/>
  <c r="P777" i="3"/>
  <c r="T777" i="3"/>
  <c r="X777" i="3"/>
  <c r="AB777" i="3"/>
  <c r="AF777" i="3"/>
  <c r="AJ777" i="3"/>
  <c r="AN777" i="3"/>
  <c r="AR777" i="3"/>
  <c r="AV777" i="3"/>
  <c r="AZ777" i="3"/>
  <c r="BD777" i="3"/>
  <c r="BH777" i="3"/>
  <c r="M777" i="3"/>
  <c r="Q777" i="3"/>
  <c r="U777" i="3"/>
  <c r="Y777" i="3"/>
  <c r="AC777" i="3"/>
  <c r="AG777" i="3"/>
  <c r="AK777" i="3"/>
  <c r="AO777" i="3"/>
  <c r="AS777" i="3"/>
  <c r="AW777" i="3"/>
  <c r="BA777" i="3"/>
  <c r="BE777" i="3"/>
  <c r="BI777" i="3"/>
  <c r="V777" i="3"/>
  <c r="AL777" i="3"/>
  <c r="BB777" i="3"/>
  <c r="Z777" i="3"/>
  <c r="AP777" i="3"/>
  <c r="BF777" i="3"/>
  <c r="R777" i="3"/>
  <c r="AX777" i="3"/>
  <c r="N777" i="3"/>
  <c r="AD777" i="3"/>
  <c r="AT777" i="3"/>
  <c r="AH777" i="3"/>
  <c r="P775" i="3"/>
  <c r="T775" i="3"/>
  <c r="X775" i="3"/>
  <c r="AB775" i="3"/>
  <c r="AF775" i="3"/>
  <c r="AJ775" i="3"/>
  <c r="AN775" i="3"/>
  <c r="AR775" i="3"/>
  <c r="AV775" i="3"/>
  <c r="AZ775" i="3"/>
  <c r="BD775" i="3"/>
  <c r="BH775" i="3"/>
  <c r="M775" i="3"/>
  <c r="Q775" i="3"/>
  <c r="U775" i="3"/>
  <c r="Y775" i="3"/>
  <c r="AC775" i="3"/>
  <c r="AG775" i="3"/>
  <c r="AK775" i="3"/>
  <c r="AO775" i="3"/>
  <c r="AS775" i="3"/>
  <c r="AW775" i="3"/>
  <c r="BA775" i="3"/>
  <c r="BE775" i="3"/>
  <c r="BI775" i="3"/>
  <c r="N775" i="3"/>
  <c r="R775" i="3"/>
  <c r="V775" i="3"/>
  <c r="Z775" i="3"/>
  <c r="AD775" i="3"/>
  <c r="AH775" i="3"/>
  <c r="AL775" i="3"/>
  <c r="AP775" i="3"/>
  <c r="AT775" i="3"/>
  <c r="AX775" i="3"/>
  <c r="BB775" i="3"/>
  <c r="BF775" i="3"/>
  <c r="AA775" i="3"/>
  <c r="AQ775" i="3"/>
  <c r="BG775" i="3"/>
  <c r="O775" i="3"/>
  <c r="AE775" i="3"/>
  <c r="AU775" i="3"/>
  <c r="AM775" i="3"/>
  <c r="S775" i="3"/>
  <c r="AI775" i="3"/>
  <c r="AY775" i="3"/>
  <c r="W775" i="3"/>
  <c r="BC775" i="3"/>
  <c r="O773" i="3"/>
  <c r="S773" i="3"/>
  <c r="W773" i="3"/>
  <c r="AA773" i="3"/>
  <c r="AE773" i="3"/>
  <c r="AI773" i="3"/>
  <c r="AM773" i="3"/>
  <c r="AQ773" i="3"/>
  <c r="M773" i="3"/>
  <c r="Q773" i="3"/>
  <c r="U773" i="3"/>
  <c r="Y773" i="3"/>
  <c r="AC773" i="3"/>
  <c r="AG773" i="3"/>
  <c r="AK773" i="3"/>
  <c r="AO773" i="3"/>
  <c r="N773" i="3"/>
  <c r="V773" i="3"/>
  <c r="AD773" i="3"/>
  <c r="AL773" i="3"/>
  <c r="AS773" i="3"/>
  <c r="AW773" i="3"/>
  <c r="BA773" i="3"/>
  <c r="BE773" i="3"/>
  <c r="BI773" i="3"/>
  <c r="P773" i="3"/>
  <c r="X773" i="3"/>
  <c r="AF773" i="3"/>
  <c r="AN773" i="3"/>
  <c r="AT773" i="3"/>
  <c r="AX773" i="3"/>
  <c r="BB773" i="3"/>
  <c r="BF773" i="3"/>
  <c r="R773" i="3"/>
  <c r="Z773" i="3"/>
  <c r="AH773" i="3"/>
  <c r="AP773" i="3"/>
  <c r="AU773" i="3"/>
  <c r="AY773" i="3"/>
  <c r="BC773" i="3"/>
  <c r="BG773" i="3"/>
  <c r="T773" i="3"/>
  <c r="AV773" i="3"/>
  <c r="AB773" i="3"/>
  <c r="AZ773" i="3"/>
  <c r="AR773" i="3"/>
  <c r="BH773" i="3"/>
  <c r="AJ773" i="3"/>
  <c r="BD773" i="3"/>
  <c r="O771" i="3"/>
  <c r="S771" i="3"/>
  <c r="W771" i="3"/>
  <c r="AA771" i="3"/>
  <c r="AE771" i="3"/>
  <c r="AI771" i="3"/>
  <c r="AM771" i="3"/>
  <c r="AQ771" i="3"/>
  <c r="AU771" i="3"/>
  <c r="AY771" i="3"/>
  <c r="BC771" i="3"/>
  <c r="BG771" i="3"/>
  <c r="P771" i="3"/>
  <c r="T771" i="3"/>
  <c r="X771" i="3"/>
  <c r="AB771" i="3"/>
  <c r="AF771" i="3"/>
  <c r="AJ771" i="3"/>
  <c r="AN771" i="3"/>
  <c r="AR771" i="3"/>
  <c r="AV771" i="3"/>
  <c r="AZ771" i="3"/>
  <c r="BD771" i="3"/>
  <c r="BH771" i="3"/>
  <c r="M771" i="3"/>
  <c r="Q771" i="3"/>
  <c r="U771" i="3"/>
  <c r="Y771" i="3"/>
  <c r="AC771" i="3"/>
  <c r="AG771" i="3"/>
  <c r="AK771" i="3"/>
  <c r="AO771" i="3"/>
  <c r="AS771" i="3"/>
  <c r="AW771" i="3"/>
  <c r="BA771" i="3"/>
  <c r="BE771" i="3"/>
  <c r="BI771" i="3"/>
  <c r="Z771" i="3"/>
  <c r="AP771" i="3"/>
  <c r="BF771" i="3"/>
  <c r="N771" i="3"/>
  <c r="AD771" i="3"/>
  <c r="AT771" i="3"/>
  <c r="R771" i="3"/>
  <c r="AH771" i="3"/>
  <c r="AX771" i="3"/>
  <c r="V771" i="3"/>
  <c r="AL771" i="3"/>
  <c r="BB771" i="3"/>
  <c r="P769" i="3"/>
  <c r="T769" i="3"/>
  <c r="X769" i="3"/>
  <c r="AB769" i="3"/>
  <c r="AF769" i="3"/>
  <c r="AJ769" i="3"/>
  <c r="AN769" i="3"/>
  <c r="AR769" i="3"/>
  <c r="AV769" i="3"/>
  <c r="AZ769" i="3"/>
  <c r="BD769" i="3"/>
  <c r="BH769" i="3"/>
  <c r="M769" i="3"/>
  <c r="Q769" i="3"/>
  <c r="U769" i="3"/>
  <c r="Y769" i="3"/>
  <c r="AC769" i="3"/>
  <c r="AG769" i="3"/>
  <c r="AK769" i="3"/>
  <c r="AO769" i="3"/>
  <c r="AS769" i="3"/>
  <c r="AW769" i="3"/>
  <c r="BA769" i="3"/>
  <c r="BE769" i="3"/>
  <c r="BI769" i="3"/>
  <c r="N769" i="3"/>
  <c r="R769" i="3"/>
  <c r="V769" i="3"/>
  <c r="Z769" i="3"/>
  <c r="AD769" i="3"/>
  <c r="AH769" i="3"/>
  <c r="AL769" i="3"/>
  <c r="AP769" i="3"/>
  <c r="AT769" i="3"/>
  <c r="AX769" i="3"/>
  <c r="BB769" i="3"/>
  <c r="BF769" i="3"/>
  <c r="O769" i="3"/>
  <c r="AE769" i="3"/>
  <c r="AU769" i="3"/>
  <c r="S769" i="3"/>
  <c r="AI769" i="3"/>
  <c r="AY769" i="3"/>
  <c r="W769" i="3"/>
  <c r="AM769" i="3"/>
  <c r="BC769" i="3"/>
  <c r="BG769" i="3"/>
  <c r="AQ769" i="3"/>
  <c r="AA769" i="3"/>
  <c r="N767" i="3"/>
  <c r="R767" i="3"/>
  <c r="V767" i="3"/>
  <c r="Z767" i="3"/>
  <c r="AD767" i="3"/>
  <c r="AH767" i="3"/>
  <c r="AL767" i="3"/>
  <c r="AP767" i="3"/>
  <c r="AT767" i="3"/>
  <c r="AX767" i="3"/>
  <c r="P767" i="3"/>
  <c r="T767" i="3"/>
  <c r="X767" i="3"/>
  <c r="AB767" i="3"/>
  <c r="AF767" i="3"/>
  <c r="AJ767" i="3"/>
  <c r="AN767" i="3"/>
  <c r="AR767" i="3"/>
  <c r="Q767" i="3"/>
  <c r="Y767" i="3"/>
  <c r="AG767" i="3"/>
  <c r="AO767" i="3"/>
  <c r="AV767" i="3"/>
  <c r="BA767" i="3"/>
  <c r="BE767" i="3"/>
  <c r="BI767" i="3"/>
  <c r="S767" i="3"/>
  <c r="AA767" i="3"/>
  <c r="AI767" i="3"/>
  <c r="AQ767" i="3"/>
  <c r="AW767" i="3"/>
  <c r="BB767" i="3"/>
  <c r="BF767" i="3"/>
  <c r="M767" i="3"/>
  <c r="U767" i="3"/>
  <c r="AC767" i="3"/>
  <c r="AK767" i="3"/>
  <c r="AS767" i="3"/>
  <c r="AY767" i="3"/>
  <c r="BC767" i="3"/>
  <c r="BG767" i="3"/>
  <c r="W767" i="3"/>
  <c r="AZ767" i="3"/>
  <c r="AE767" i="3"/>
  <c r="BD767" i="3"/>
  <c r="AM767" i="3"/>
  <c r="BH767" i="3"/>
  <c r="O767" i="3"/>
  <c r="AU767" i="3"/>
  <c r="O765" i="3"/>
  <c r="S765" i="3"/>
  <c r="W765" i="3"/>
  <c r="AA765" i="3"/>
  <c r="AE765" i="3"/>
  <c r="AI765" i="3"/>
  <c r="AM765" i="3"/>
  <c r="AQ765" i="3"/>
  <c r="AU765" i="3"/>
  <c r="AY765" i="3"/>
  <c r="BC765" i="3"/>
  <c r="BG765" i="3"/>
  <c r="P765" i="3"/>
  <c r="T765" i="3"/>
  <c r="X765" i="3"/>
  <c r="AB765" i="3"/>
  <c r="AF765" i="3"/>
  <c r="AJ765" i="3"/>
  <c r="AN765" i="3"/>
  <c r="AR765" i="3"/>
  <c r="AV765" i="3"/>
  <c r="AZ765" i="3"/>
  <c r="BD765" i="3"/>
  <c r="BH765" i="3"/>
  <c r="M765" i="3"/>
  <c r="Q765" i="3"/>
  <c r="U765" i="3"/>
  <c r="Y765" i="3"/>
  <c r="AC765" i="3"/>
  <c r="AG765" i="3"/>
  <c r="AK765" i="3"/>
  <c r="AO765" i="3"/>
  <c r="AS765" i="3"/>
  <c r="AW765" i="3"/>
  <c r="BA765" i="3"/>
  <c r="BE765" i="3"/>
  <c r="BI765" i="3"/>
  <c r="R765" i="3"/>
  <c r="AH765" i="3"/>
  <c r="AX765" i="3"/>
  <c r="V765" i="3"/>
  <c r="AL765" i="3"/>
  <c r="BB765" i="3"/>
  <c r="Z765" i="3"/>
  <c r="AP765" i="3"/>
  <c r="BF765" i="3"/>
  <c r="N765" i="3"/>
  <c r="AD765" i="3"/>
  <c r="AT765" i="3"/>
  <c r="P763" i="3"/>
  <c r="T763" i="3"/>
  <c r="X763" i="3"/>
  <c r="AB763" i="3"/>
  <c r="AF763" i="3"/>
  <c r="AJ763" i="3"/>
  <c r="AN763" i="3"/>
  <c r="AR763" i="3"/>
  <c r="AV763" i="3"/>
  <c r="AZ763" i="3"/>
  <c r="BD763" i="3"/>
  <c r="BH763" i="3"/>
  <c r="M763" i="3"/>
  <c r="Q763" i="3"/>
  <c r="U763" i="3"/>
  <c r="Y763" i="3"/>
  <c r="AC763" i="3"/>
  <c r="AG763" i="3"/>
  <c r="AK763" i="3"/>
  <c r="AO763" i="3"/>
  <c r="AS763" i="3"/>
  <c r="AW763" i="3"/>
  <c r="BA763" i="3"/>
  <c r="BE763" i="3"/>
  <c r="BI763" i="3"/>
  <c r="N763" i="3"/>
  <c r="R763" i="3"/>
  <c r="V763" i="3"/>
  <c r="Z763" i="3"/>
  <c r="AD763" i="3"/>
  <c r="AH763" i="3"/>
  <c r="AL763" i="3"/>
  <c r="AP763" i="3"/>
  <c r="AT763" i="3"/>
  <c r="AX763" i="3"/>
  <c r="BB763" i="3"/>
  <c r="BF763" i="3"/>
  <c r="W763" i="3"/>
  <c r="AM763" i="3"/>
  <c r="BC763" i="3"/>
  <c r="AA763" i="3"/>
  <c r="AQ763" i="3"/>
  <c r="BG763" i="3"/>
  <c r="O763" i="3"/>
  <c r="AE763" i="3"/>
  <c r="AU763" i="3"/>
  <c r="AY763" i="3"/>
  <c r="S763" i="3"/>
  <c r="AI763" i="3"/>
  <c r="O761" i="3"/>
  <c r="S761" i="3"/>
  <c r="W761" i="3"/>
  <c r="AA761" i="3"/>
  <c r="AE761" i="3"/>
  <c r="AI761" i="3"/>
  <c r="AM761" i="3"/>
  <c r="AQ761" i="3"/>
  <c r="AU761" i="3"/>
  <c r="AY761" i="3"/>
  <c r="BC761" i="3"/>
  <c r="BG761" i="3"/>
  <c r="P761" i="3"/>
  <c r="T761" i="3"/>
  <c r="X761" i="3"/>
  <c r="AB761" i="3"/>
  <c r="AF761" i="3"/>
  <c r="AJ761" i="3"/>
  <c r="AN761" i="3"/>
  <c r="AR761" i="3"/>
  <c r="AV761" i="3"/>
  <c r="AZ761" i="3"/>
  <c r="BD761" i="3"/>
  <c r="BH761" i="3"/>
  <c r="M761" i="3"/>
  <c r="Q761" i="3"/>
  <c r="U761" i="3"/>
  <c r="Y761" i="3"/>
  <c r="AC761" i="3"/>
  <c r="AG761" i="3"/>
  <c r="AK761" i="3"/>
  <c r="AO761" i="3"/>
  <c r="AS761" i="3"/>
  <c r="AW761" i="3"/>
  <c r="BA761" i="3"/>
  <c r="BE761" i="3"/>
  <c r="BI761" i="3"/>
  <c r="R761" i="3"/>
  <c r="AH761" i="3"/>
  <c r="AX761" i="3"/>
  <c r="V761" i="3"/>
  <c r="AL761" i="3"/>
  <c r="BB761" i="3"/>
  <c r="Z761" i="3"/>
  <c r="AP761" i="3"/>
  <c r="BF761" i="3"/>
  <c r="AD761" i="3"/>
  <c r="AT761" i="3"/>
  <c r="N761" i="3"/>
  <c r="O759" i="3"/>
  <c r="S759" i="3"/>
  <c r="W759" i="3"/>
  <c r="AA759" i="3"/>
  <c r="AE759" i="3"/>
  <c r="AI759" i="3"/>
  <c r="AM759" i="3"/>
  <c r="AQ759" i="3"/>
  <c r="AU759" i="3"/>
  <c r="AY759" i="3"/>
  <c r="BC759" i="3"/>
  <c r="BG759" i="3"/>
  <c r="P759" i="3"/>
  <c r="T759" i="3"/>
  <c r="X759" i="3"/>
  <c r="AB759" i="3"/>
  <c r="AF759" i="3"/>
  <c r="AJ759" i="3"/>
  <c r="AN759" i="3"/>
  <c r="AR759" i="3"/>
  <c r="AV759" i="3"/>
  <c r="AZ759" i="3"/>
  <c r="BD759" i="3"/>
  <c r="BH759" i="3"/>
  <c r="M759" i="3"/>
  <c r="Q759" i="3"/>
  <c r="U759" i="3"/>
  <c r="Y759" i="3"/>
  <c r="AC759" i="3"/>
  <c r="AG759" i="3"/>
  <c r="AK759" i="3"/>
  <c r="AO759" i="3"/>
  <c r="AS759" i="3"/>
  <c r="AW759" i="3"/>
  <c r="BA759" i="3"/>
  <c r="BE759" i="3"/>
  <c r="BI759" i="3"/>
  <c r="V759" i="3"/>
  <c r="AL759" i="3"/>
  <c r="BB759" i="3"/>
  <c r="Z759" i="3"/>
  <c r="AP759" i="3"/>
  <c r="BF759" i="3"/>
  <c r="N759" i="3"/>
  <c r="AD759" i="3"/>
  <c r="AT759" i="3"/>
  <c r="R759" i="3"/>
  <c r="AH759" i="3"/>
  <c r="AX759" i="3"/>
  <c r="P757" i="3"/>
  <c r="T757" i="3"/>
  <c r="X757" i="3"/>
  <c r="AB757" i="3"/>
  <c r="AF757" i="3"/>
  <c r="AJ757" i="3"/>
  <c r="AN757" i="3"/>
  <c r="AR757" i="3"/>
  <c r="AV757" i="3"/>
  <c r="AZ757" i="3"/>
  <c r="BD757" i="3"/>
  <c r="BH757" i="3"/>
  <c r="M757" i="3"/>
  <c r="Q757" i="3"/>
  <c r="U757" i="3"/>
  <c r="Y757" i="3"/>
  <c r="AC757" i="3"/>
  <c r="AG757" i="3"/>
  <c r="AK757" i="3"/>
  <c r="AO757" i="3"/>
  <c r="AS757" i="3"/>
  <c r="AW757" i="3"/>
  <c r="BA757" i="3"/>
  <c r="BE757" i="3"/>
  <c r="BI757" i="3"/>
  <c r="N757" i="3"/>
  <c r="R757" i="3"/>
  <c r="V757" i="3"/>
  <c r="Z757" i="3"/>
  <c r="AD757" i="3"/>
  <c r="AH757" i="3"/>
  <c r="AL757" i="3"/>
  <c r="AP757" i="3"/>
  <c r="AT757" i="3"/>
  <c r="AX757" i="3"/>
  <c r="BB757" i="3"/>
  <c r="BF757" i="3"/>
  <c r="AA757" i="3"/>
  <c r="AQ757" i="3"/>
  <c r="BG757" i="3"/>
  <c r="O757" i="3"/>
  <c r="AE757" i="3"/>
  <c r="AU757" i="3"/>
  <c r="S757" i="3"/>
  <c r="AI757" i="3"/>
  <c r="AY757" i="3"/>
  <c r="AM757" i="3"/>
  <c r="BC757" i="3"/>
  <c r="W757" i="3"/>
  <c r="BG789" i="3"/>
  <c r="AQ789" i="3"/>
  <c r="AA789" i="3"/>
  <c r="AV787" i="3"/>
  <c r="AF787" i="3"/>
  <c r="P787" i="3"/>
  <c r="BA785" i="3"/>
  <c r="AK785" i="3"/>
  <c r="U785" i="3"/>
  <c r="S783" i="3"/>
  <c r="BM783" i="3" s="1"/>
  <c r="N792" i="3"/>
  <c r="R792" i="3"/>
  <c r="V792" i="3"/>
  <c r="Z792" i="3"/>
  <c r="AD792" i="3"/>
  <c r="AH792" i="3"/>
  <c r="AL792" i="3"/>
  <c r="AP792" i="3"/>
  <c r="AT792" i="3"/>
  <c r="AX792" i="3"/>
  <c r="BB792" i="3"/>
  <c r="BF792" i="3"/>
  <c r="O792" i="3"/>
  <c r="S792" i="3"/>
  <c r="W792" i="3"/>
  <c r="AA792" i="3"/>
  <c r="AE792" i="3"/>
  <c r="AI792" i="3"/>
  <c r="AM792" i="3"/>
  <c r="AQ792" i="3"/>
  <c r="AU792" i="3"/>
  <c r="AY792" i="3"/>
  <c r="BC792" i="3"/>
  <c r="BG792" i="3"/>
  <c r="M792" i="3"/>
  <c r="U792" i="3"/>
  <c r="AC792" i="3"/>
  <c r="AK792" i="3"/>
  <c r="AS792" i="3"/>
  <c r="BA792" i="3"/>
  <c r="BI792" i="3"/>
  <c r="P792" i="3"/>
  <c r="T792" i="3"/>
  <c r="X792" i="3"/>
  <c r="AB792" i="3"/>
  <c r="AF792" i="3"/>
  <c r="AJ792" i="3"/>
  <c r="AN792" i="3"/>
  <c r="AR792" i="3"/>
  <c r="AV792" i="3"/>
  <c r="AZ792" i="3"/>
  <c r="BD792" i="3"/>
  <c r="BH792" i="3"/>
  <c r="Q792" i="3"/>
  <c r="Y792" i="3"/>
  <c r="AG792" i="3"/>
  <c r="AO792" i="3"/>
  <c r="AW792" i="3"/>
  <c r="BE792" i="3"/>
  <c r="L790" i="3"/>
  <c r="K790" i="3"/>
  <c r="L788" i="3"/>
  <c r="K788" i="3"/>
  <c r="L786" i="3"/>
  <c r="K786" i="3"/>
  <c r="L784" i="3"/>
  <c r="K784" i="3"/>
  <c r="L782" i="3"/>
  <c r="K782" i="3"/>
  <c r="L780" i="3"/>
  <c r="K780" i="3"/>
  <c r="L778" i="3"/>
  <c r="K778" i="3"/>
  <c r="K776" i="3"/>
  <c r="L774" i="3"/>
  <c r="K774" i="3"/>
  <c r="L772" i="3"/>
  <c r="K772" i="3"/>
  <c r="K770" i="3"/>
  <c r="K768" i="3"/>
  <c r="K766" i="3"/>
  <c r="K764" i="3"/>
  <c r="K762" i="3"/>
  <c r="K760" i="3"/>
  <c r="K758" i="3"/>
  <c r="K756" i="3"/>
  <c r="P791" i="3"/>
  <c r="T791" i="3"/>
  <c r="X791" i="3"/>
  <c r="AB791" i="3"/>
  <c r="AF791" i="3"/>
  <c r="AJ791" i="3"/>
  <c r="AN791" i="3"/>
  <c r="AR791" i="3"/>
  <c r="AV791" i="3"/>
  <c r="AZ791" i="3"/>
  <c r="BD791" i="3"/>
  <c r="BH791" i="3"/>
  <c r="M791" i="3"/>
  <c r="Q791" i="3"/>
  <c r="U791" i="3"/>
  <c r="Y791" i="3"/>
  <c r="AC791" i="3"/>
  <c r="AG791" i="3"/>
  <c r="AK791" i="3"/>
  <c r="AO791" i="3"/>
  <c r="AS791" i="3"/>
  <c r="AW791" i="3"/>
  <c r="BA791" i="3"/>
  <c r="BE791" i="3"/>
  <c r="BI791" i="3"/>
  <c r="O791" i="3"/>
  <c r="S791" i="3"/>
  <c r="W791" i="3"/>
  <c r="AE791" i="3"/>
  <c r="AI791" i="3"/>
  <c r="AQ791" i="3"/>
  <c r="AU791" i="3"/>
  <c r="BC791" i="3"/>
  <c r="N791" i="3"/>
  <c r="R791" i="3"/>
  <c r="V791" i="3"/>
  <c r="Z791" i="3"/>
  <c r="AD791" i="3"/>
  <c r="AH791" i="3"/>
  <c r="AL791" i="3"/>
  <c r="AP791" i="3"/>
  <c r="AT791" i="3"/>
  <c r="AX791" i="3"/>
  <c r="BB791" i="3"/>
  <c r="BF791" i="3"/>
  <c r="AA791" i="3"/>
  <c r="AM791" i="3"/>
  <c r="AY791" i="3"/>
  <c r="BG791" i="3"/>
  <c r="E642" i="3"/>
  <c r="F642" i="3"/>
  <c r="G642" i="3"/>
  <c r="H642" i="3"/>
  <c r="I642" i="3"/>
  <c r="J642" i="3"/>
  <c r="E643" i="3"/>
  <c r="F643" i="3"/>
  <c r="G643" i="3"/>
  <c r="H643" i="3"/>
  <c r="I643" i="3"/>
  <c r="J643" i="3"/>
  <c r="E644" i="3"/>
  <c r="F644" i="3"/>
  <c r="G644" i="3"/>
  <c r="H644" i="3"/>
  <c r="I644" i="3"/>
  <c r="J644" i="3"/>
  <c r="E645" i="3"/>
  <c r="F645" i="3"/>
  <c r="G645" i="3"/>
  <c r="H645" i="3"/>
  <c r="I645" i="3"/>
  <c r="J645" i="3"/>
  <c r="E646" i="3"/>
  <c r="F646" i="3"/>
  <c r="G646" i="3"/>
  <c r="H646" i="3"/>
  <c r="I646" i="3"/>
  <c r="J646" i="3"/>
  <c r="E647" i="3"/>
  <c r="F647" i="3"/>
  <c r="G647" i="3"/>
  <c r="H647" i="3"/>
  <c r="I647" i="3"/>
  <c r="J647" i="3"/>
  <c r="E648" i="3"/>
  <c r="F648" i="3"/>
  <c r="G648" i="3"/>
  <c r="H648" i="3"/>
  <c r="I648" i="3"/>
  <c r="J648" i="3"/>
  <c r="E649" i="3"/>
  <c r="F649" i="3"/>
  <c r="G649" i="3"/>
  <c r="H649" i="3"/>
  <c r="I649" i="3"/>
  <c r="J649" i="3"/>
  <c r="E650" i="3"/>
  <c r="F650" i="3"/>
  <c r="G650" i="3"/>
  <c r="H650" i="3"/>
  <c r="I650" i="3"/>
  <c r="J650" i="3"/>
  <c r="E651" i="3"/>
  <c r="F651" i="3"/>
  <c r="G651" i="3"/>
  <c r="H651" i="3"/>
  <c r="I651" i="3"/>
  <c r="J651" i="3"/>
  <c r="E652" i="3"/>
  <c r="F652" i="3"/>
  <c r="G652" i="3"/>
  <c r="H652" i="3"/>
  <c r="I652" i="3"/>
  <c r="J652" i="3"/>
  <c r="E653" i="3"/>
  <c r="F653" i="3"/>
  <c r="G653" i="3"/>
  <c r="H653" i="3"/>
  <c r="I653" i="3"/>
  <c r="J653" i="3"/>
  <c r="E654" i="3"/>
  <c r="F654" i="3"/>
  <c r="G654" i="3"/>
  <c r="H654" i="3"/>
  <c r="I654" i="3"/>
  <c r="J654" i="3"/>
  <c r="E655" i="3"/>
  <c r="F655" i="3"/>
  <c r="G655" i="3"/>
  <c r="H655" i="3"/>
  <c r="I655" i="3"/>
  <c r="J655" i="3"/>
  <c r="E656" i="3"/>
  <c r="F656" i="3"/>
  <c r="G656" i="3"/>
  <c r="H656" i="3"/>
  <c r="I656" i="3"/>
  <c r="J656" i="3"/>
  <c r="E657" i="3"/>
  <c r="F657" i="3"/>
  <c r="G657" i="3"/>
  <c r="H657" i="3"/>
  <c r="I657" i="3"/>
  <c r="J657" i="3"/>
  <c r="E658" i="3"/>
  <c r="F658" i="3"/>
  <c r="G658" i="3"/>
  <c r="H658" i="3"/>
  <c r="I658" i="3"/>
  <c r="J658" i="3"/>
  <c r="E659" i="3"/>
  <c r="F659" i="3"/>
  <c r="G659" i="3"/>
  <c r="H659" i="3"/>
  <c r="I659" i="3"/>
  <c r="J659" i="3"/>
  <c r="E660" i="3"/>
  <c r="F660" i="3"/>
  <c r="G660" i="3"/>
  <c r="H660" i="3"/>
  <c r="I660" i="3"/>
  <c r="J660" i="3"/>
  <c r="E661" i="3"/>
  <c r="F661" i="3"/>
  <c r="G661" i="3"/>
  <c r="H661" i="3"/>
  <c r="I661" i="3"/>
  <c r="J661" i="3"/>
  <c r="E662" i="3"/>
  <c r="F662" i="3"/>
  <c r="G662" i="3"/>
  <c r="H662" i="3"/>
  <c r="I662" i="3"/>
  <c r="J662" i="3"/>
  <c r="E663" i="3"/>
  <c r="F663" i="3"/>
  <c r="G663" i="3"/>
  <c r="H663" i="3"/>
  <c r="I663" i="3"/>
  <c r="J663" i="3"/>
  <c r="E664" i="3"/>
  <c r="F664" i="3"/>
  <c r="G664" i="3"/>
  <c r="H664" i="3"/>
  <c r="I664" i="3"/>
  <c r="J664" i="3"/>
  <c r="E665" i="3"/>
  <c r="F665" i="3"/>
  <c r="G665" i="3"/>
  <c r="H665" i="3"/>
  <c r="I665" i="3"/>
  <c r="J665" i="3"/>
  <c r="E666" i="3"/>
  <c r="F666" i="3"/>
  <c r="G666" i="3"/>
  <c r="H666" i="3"/>
  <c r="I666" i="3"/>
  <c r="J666" i="3"/>
  <c r="E667" i="3"/>
  <c r="F667" i="3"/>
  <c r="G667" i="3"/>
  <c r="H667" i="3"/>
  <c r="I667" i="3"/>
  <c r="J667" i="3"/>
  <c r="E668" i="3"/>
  <c r="F668" i="3"/>
  <c r="G668" i="3"/>
  <c r="H668" i="3"/>
  <c r="I668" i="3"/>
  <c r="J668" i="3"/>
  <c r="E669" i="3"/>
  <c r="F669" i="3"/>
  <c r="G669" i="3"/>
  <c r="H669" i="3"/>
  <c r="I669" i="3"/>
  <c r="J669" i="3"/>
  <c r="E670" i="3"/>
  <c r="F670" i="3"/>
  <c r="G670" i="3"/>
  <c r="H670" i="3"/>
  <c r="I670" i="3"/>
  <c r="J670" i="3"/>
  <c r="E671" i="3"/>
  <c r="F671" i="3"/>
  <c r="G671" i="3"/>
  <c r="H671" i="3"/>
  <c r="I671" i="3"/>
  <c r="J671" i="3"/>
  <c r="E672" i="3"/>
  <c r="F672" i="3"/>
  <c r="G672" i="3"/>
  <c r="H672" i="3"/>
  <c r="I672" i="3"/>
  <c r="J672" i="3"/>
  <c r="E673" i="3"/>
  <c r="F673" i="3"/>
  <c r="G673" i="3"/>
  <c r="H673" i="3"/>
  <c r="I673" i="3"/>
  <c r="J673" i="3"/>
  <c r="E674" i="3"/>
  <c r="F674" i="3"/>
  <c r="G674" i="3"/>
  <c r="H674" i="3"/>
  <c r="I674" i="3"/>
  <c r="J674" i="3"/>
  <c r="E675" i="3"/>
  <c r="F675" i="3"/>
  <c r="G675" i="3"/>
  <c r="H675" i="3"/>
  <c r="I675" i="3"/>
  <c r="J675" i="3"/>
  <c r="E676" i="3"/>
  <c r="F676" i="3"/>
  <c r="G676" i="3"/>
  <c r="H676" i="3"/>
  <c r="I676" i="3"/>
  <c r="J676" i="3"/>
  <c r="E677" i="3"/>
  <c r="F677" i="3"/>
  <c r="G677" i="3"/>
  <c r="H677" i="3"/>
  <c r="I677" i="3"/>
  <c r="J677" i="3"/>
  <c r="E678" i="3"/>
  <c r="F678" i="3"/>
  <c r="G678" i="3"/>
  <c r="H678" i="3"/>
  <c r="I678" i="3"/>
  <c r="J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E681" i="3"/>
  <c r="F681" i="3"/>
  <c r="G681" i="3"/>
  <c r="H681" i="3"/>
  <c r="I681" i="3"/>
  <c r="J681" i="3"/>
  <c r="E682" i="3"/>
  <c r="F682" i="3"/>
  <c r="G682" i="3"/>
  <c r="H682" i="3"/>
  <c r="I682" i="3"/>
  <c r="J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E687" i="3"/>
  <c r="F687" i="3"/>
  <c r="G687" i="3"/>
  <c r="H687" i="3"/>
  <c r="I687" i="3"/>
  <c r="J687" i="3"/>
  <c r="E688" i="3"/>
  <c r="F688" i="3"/>
  <c r="G688" i="3"/>
  <c r="H688" i="3"/>
  <c r="I688" i="3"/>
  <c r="J688" i="3"/>
  <c r="E689" i="3"/>
  <c r="F689" i="3"/>
  <c r="G689" i="3"/>
  <c r="H689" i="3"/>
  <c r="I689" i="3"/>
  <c r="J689" i="3"/>
  <c r="E690" i="3"/>
  <c r="F690" i="3"/>
  <c r="G690" i="3"/>
  <c r="H690" i="3"/>
  <c r="I690" i="3"/>
  <c r="J690" i="3"/>
  <c r="E691" i="3"/>
  <c r="F691" i="3"/>
  <c r="G691" i="3"/>
  <c r="H691" i="3"/>
  <c r="I691" i="3"/>
  <c r="J691" i="3"/>
  <c r="E692" i="3"/>
  <c r="F692" i="3"/>
  <c r="G692" i="3"/>
  <c r="H692" i="3"/>
  <c r="I692" i="3"/>
  <c r="J692" i="3"/>
  <c r="E693" i="3"/>
  <c r="F693" i="3"/>
  <c r="G693" i="3"/>
  <c r="H693" i="3"/>
  <c r="I693" i="3"/>
  <c r="J693" i="3"/>
  <c r="E694" i="3"/>
  <c r="F694" i="3"/>
  <c r="G694" i="3"/>
  <c r="H694" i="3"/>
  <c r="I694" i="3"/>
  <c r="J694" i="3"/>
  <c r="E695" i="3"/>
  <c r="F695" i="3"/>
  <c r="G695" i="3"/>
  <c r="H695" i="3"/>
  <c r="I695" i="3"/>
  <c r="J695" i="3"/>
  <c r="E696" i="3"/>
  <c r="F696" i="3"/>
  <c r="G696" i="3"/>
  <c r="H696" i="3"/>
  <c r="I696" i="3"/>
  <c r="J696" i="3"/>
  <c r="E697" i="3"/>
  <c r="F697" i="3"/>
  <c r="G697" i="3"/>
  <c r="H697" i="3"/>
  <c r="I697" i="3"/>
  <c r="J697" i="3"/>
  <c r="E698" i="3"/>
  <c r="F698" i="3"/>
  <c r="G698" i="3"/>
  <c r="H698" i="3"/>
  <c r="I698" i="3"/>
  <c r="J698" i="3"/>
  <c r="E699" i="3"/>
  <c r="F699" i="3"/>
  <c r="G699" i="3"/>
  <c r="H699" i="3"/>
  <c r="I699" i="3"/>
  <c r="J699" i="3"/>
  <c r="E700" i="3"/>
  <c r="F700" i="3"/>
  <c r="G700" i="3"/>
  <c r="H700" i="3"/>
  <c r="I700" i="3"/>
  <c r="J700" i="3"/>
  <c r="E701" i="3"/>
  <c r="F701" i="3"/>
  <c r="G701" i="3"/>
  <c r="H701" i="3"/>
  <c r="I701" i="3"/>
  <c r="J701" i="3"/>
  <c r="E702" i="3"/>
  <c r="F702" i="3"/>
  <c r="G702" i="3"/>
  <c r="H702" i="3"/>
  <c r="I702" i="3"/>
  <c r="J702" i="3"/>
  <c r="E703" i="3"/>
  <c r="F703" i="3"/>
  <c r="G703" i="3"/>
  <c r="H703" i="3"/>
  <c r="I703" i="3"/>
  <c r="J703" i="3"/>
  <c r="E704" i="3"/>
  <c r="F704" i="3"/>
  <c r="G704" i="3"/>
  <c r="H704" i="3"/>
  <c r="I704" i="3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E711" i="3"/>
  <c r="F711" i="3"/>
  <c r="G711" i="3"/>
  <c r="H711" i="3"/>
  <c r="I711" i="3"/>
  <c r="J711" i="3"/>
  <c r="E712" i="3"/>
  <c r="F712" i="3"/>
  <c r="G712" i="3"/>
  <c r="H712" i="3"/>
  <c r="I712" i="3"/>
  <c r="J712" i="3"/>
  <c r="E713" i="3"/>
  <c r="F713" i="3"/>
  <c r="G713" i="3"/>
  <c r="H713" i="3"/>
  <c r="I713" i="3"/>
  <c r="J713" i="3"/>
  <c r="E714" i="3"/>
  <c r="F714" i="3"/>
  <c r="G714" i="3"/>
  <c r="H714" i="3"/>
  <c r="I714" i="3"/>
  <c r="J714" i="3"/>
  <c r="E715" i="3"/>
  <c r="F715" i="3"/>
  <c r="G715" i="3"/>
  <c r="H715" i="3"/>
  <c r="I715" i="3"/>
  <c r="J715" i="3"/>
  <c r="E716" i="3"/>
  <c r="F716" i="3"/>
  <c r="G716" i="3"/>
  <c r="H716" i="3"/>
  <c r="I716" i="3"/>
  <c r="J716" i="3"/>
  <c r="E717" i="3"/>
  <c r="F717" i="3"/>
  <c r="G717" i="3"/>
  <c r="H717" i="3"/>
  <c r="I717" i="3"/>
  <c r="J717" i="3"/>
  <c r="E718" i="3"/>
  <c r="F718" i="3"/>
  <c r="G718" i="3"/>
  <c r="H718" i="3"/>
  <c r="I718" i="3"/>
  <c r="J718" i="3"/>
  <c r="E719" i="3"/>
  <c r="F719" i="3"/>
  <c r="G719" i="3"/>
  <c r="H719" i="3"/>
  <c r="I719" i="3"/>
  <c r="J719" i="3"/>
  <c r="E720" i="3"/>
  <c r="F720" i="3"/>
  <c r="G720" i="3"/>
  <c r="H720" i="3"/>
  <c r="I720" i="3"/>
  <c r="J720" i="3"/>
  <c r="E721" i="3"/>
  <c r="F721" i="3"/>
  <c r="G721" i="3"/>
  <c r="H721" i="3"/>
  <c r="I721" i="3"/>
  <c r="J721" i="3"/>
  <c r="E722" i="3"/>
  <c r="F722" i="3"/>
  <c r="G722" i="3"/>
  <c r="H722" i="3"/>
  <c r="I722" i="3"/>
  <c r="J722" i="3"/>
  <c r="E723" i="3"/>
  <c r="F723" i="3"/>
  <c r="G723" i="3"/>
  <c r="H723" i="3"/>
  <c r="I723" i="3"/>
  <c r="J723" i="3"/>
  <c r="E724" i="3"/>
  <c r="F724" i="3"/>
  <c r="G724" i="3"/>
  <c r="H724" i="3"/>
  <c r="I724" i="3"/>
  <c r="J724" i="3"/>
  <c r="E725" i="3"/>
  <c r="F725" i="3"/>
  <c r="G725" i="3"/>
  <c r="H725" i="3"/>
  <c r="I725" i="3"/>
  <c r="J725" i="3"/>
  <c r="E726" i="3"/>
  <c r="F726" i="3"/>
  <c r="G726" i="3"/>
  <c r="H726" i="3"/>
  <c r="I726" i="3"/>
  <c r="J726" i="3"/>
  <c r="E727" i="3"/>
  <c r="F727" i="3"/>
  <c r="G727" i="3"/>
  <c r="H727" i="3"/>
  <c r="I727" i="3"/>
  <c r="J727" i="3"/>
  <c r="E728" i="3"/>
  <c r="F728" i="3"/>
  <c r="G728" i="3"/>
  <c r="H728" i="3"/>
  <c r="I728" i="3"/>
  <c r="J728" i="3"/>
  <c r="E729" i="3"/>
  <c r="F729" i="3"/>
  <c r="G729" i="3"/>
  <c r="H729" i="3"/>
  <c r="I729" i="3"/>
  <c r="J729" i="3"/>
  <c r="E730" i="3"/>
  <c r="F730" i="3"/>
  <c r="G730" i="3"/>
  <c r="H730" i="3"/>
  <c r="I730" i="3"/>
  <c r="J730" i="3"/>
  <c r="E731" i="3"/>
  <c r="F731" i="3"/>
  <c r="G731" i="3"/>
  <c r="H731" i="3"/>
  <c r="I731" i="3"/>
  <c r="J731" i="3"/>
  <c r="E732" i="3"/>
  <c r="F732" i="3"/>
  <c r="G732" i="3"/>
  <c r="H732" i="3"/>
  <c r="I732" i="3"/>
  <c r="J732" i="3"/>
  <c r="E733" i="3"/>
  <c r="F733" i="3"/>
  <c r="G733" i="3"/>
  <c r="H733" i="3"/>
  <c r="I733" i="3"/>
  <c r="J733" i="3"/>
  <c r="E734" i="3"/>
  <c r="F734" i="3"/>
  <c r="G734" i="3"/>
  <c r="H734" i="3"/>
  <c r="I734" i="3"/>
  <c r="J734" i="3"/>
  <c r="E735" i="3"/>
  <c r="F735" i="3"/>
  <c r="G735" i="3"/>
  <c r="H735" i="3"/>
  <c r="I735" i="3"/>
  <c r="J735" i="3"/>
  <c r="E736" i="3"/>
  <c r="F736" i="3"/>
  <c r="G736" i="3"/>
  <c r="H736" i="3"/>
  <c r="I736" i="3"/>
  <c r="J736" i="3"/>
  <c r="E737" i="3"/>
  <c r="F737" i="3"/>
  <c r="G737" i="3"/>
  <c r="H737" i="3"/>
  <c r="I737" i="3"/>
  <c r="J737" i="3"/>
  <c r="E738" i="3"/>
  <c r="F738" i="3"/>
  <c r="G738" i="3"/>
  <c r="H738" i="3"/>
  <c r="I738" i="3"/>
  <c r="J738" i="3"/>
  <c r="E739" i="3"/>
  <c r="F739" i="3"/>
  <c r="G739" i="3"/>
  <c r="H739" i="3"/>
  <c r="I739" i="3"/>
  <c r="J739" i="3"/>
  <c r="E740" i="3"/>
  <c r="F740" i="3"/>
  <c r="G740" i="3"/>
  <c r="H740" i="3"/>
  <c r="I740" i="3"/>
  <c r="J740" i="3"/>
  <c r="E741" i="3"/>
  <c r="F741" i="3"/>
  <c r="G741" i="3"/>
  <c r="H741" i="3"/>
  <c r="I741" i="3"/>
  <c r="J741" i="3"/>
  <c r="E742" i="3"/>
  <c r="F742" i="3"/>
  <c r="G742" i="3"/>
  <c r="H742" i="3"/>
  <c r="I742" i="3"/>
  <c r="J742" i="3"/>
  <c r="E743" i="3"/>
  <c r="F743" i="3"/>
  <c r="G743" i="3"/>
  <c r="H743" i="3"/>
  <c r="I743" i="3"/>
  <c r="J743" i="3"/>
  <c r="E744" i="3"/>
  <c r="F744" i="3"/>
  <c r="G744" i="3"/>
  <c r="H744" i="3"/>
  <c r="I744" i="3"/>
  <c r="J744" i="3"/>
  <c r="E745" i="3"/>
  <c r="F745" i="3"/>
  <c r="G745" i="3"/>
  <c r="H745" i="3"/>
  <c r="I745" i="3"/>
  <c r="J745" i="3"/>
  <c r="E746" i="3"/>
  <c r="F746" i="3"/>
  <c r="G746" i="3"/>
  <c r="H746" i="3"/>
  <c r="I746" i="3"/>
  <c r="J746" i="3"/>
  <c r="E747" i="3"/>
  <c r="F747" i="3"/>
  <c r="G747" i="3"/>
  <c r="H747" i="3"/>
  <c r="I747" i="3"/>
  <c r="J747" i="3"/>
  <c r="E748" i="3"/>
  <c r="F748" i="3"/>
  <c r="G748" i="3"/>
  <c r="H748" i="3"/>
  <c r="I748" i="3"/>
  <c r="J748" i="3"/>
  <c r="E749" i="3"/>
  <c r="F749" i="3"/>
  <c r="G749" i="3"/>
  <c r="H749" i="3"/>
  <c r="I749" i="3"/>
  <c r="J749" i="3"/>
  <c r="E750" i="3"/>
  <c r="F750" i="3"/>
  <c r="G750" i="3"/>
  <c r="H750" i="3"/>
  <c r="I750" i="3"/>
  <c r="J750" i="3"/>
  <c r="E751" i="3"/>
  <c r="F751" i="3"/>
  <c r="G751" i="3"/>
  <c r="H751" i="3"/>
  <c r="I751" i="3"/>
  <c r="J751" i="3"/>
  <c r="E752" i="3"/>
  <c r="F752" i="3"/>
  <c r="G752" i="3"/>
  <c r="H752" i="3"/>
  <c r="I752" i="3"/>
  <c r="J752" i="3"/>
  <c r="E753" i="3"/>
  <c r="F753" i="3"/>
  <c r="G753" i="3"/>
  <c r="H753" i="3"/>
  <c r="I753" i="3"/>
  <c r="J753" i="3"/>
  <c r="E754" i="3"/>
  <c r="F754" i="3"/>
  <c r="G754" i="3"/>
  <c r="H754" i="3"/>
  <c r="I754" i="3"/>
  <c r="J754" i="3"/>
  <c r="E755" i="3"/>
  <c r="F755" i="3"/>
  <c r="G755" i="3"/>
  <c r="H755" i="3"/>
  <c r="I755" i="3"/>
  <c r="J755" i="3"/>
  <c r="K714" i="3" l="1"/>
  <c r="K710" i="3"/>
  <c r="K686" i="3"/>
  <c r="K697" i="3"/>
  <c r="K702" i="3"/>
  <c r="K690" i="3"/>
  <c r="K743" i="3"/>
  <c r="K682" i="3"/>
  <c r="K678" i="3"/>
  <c r="K670" i="3"/>
  <c r="K654" i="3"/>
  <c r="K650" i="3"/>
  <c r="K646" i="3"/>
  <c r="K642" i="3"/>
  <c r="K657" i="3"/>
  <c r="K723" i="3"/>
  <c r="K726" i="3"/>
  <c r="K706" i="3"/>
  <c r="K666" i="3"/>
  <c r="K662" i="3"/>
  <c r="K658" i="3"/>
  <c r="BN779" i="3"/>
  <c r="K713" i="3"/>
  <c r="K698" i="3"/>
  <c r="K694" i="3"/>
  <c r="K674" i="3"/>
  <c r="L721" i="3"/>
  <c r="L747" i="3"/>
  <c r="L754" i="3"/>
  <c r="L740" i="3"/>
  <c r="AC787" i="3"/>
  <c r="L744" i="3"/>
  <c r="K681" i="3"/>
  <c r="K665" i="3"/>
  <c r="K649" i="3"/>
  <c r="L755" i="3"/>
  <c r="L734" i="3"/>
  <c r="L733" i="3"/>
  <c r="L729" i="3"/>
  <c r="K705" i="3"/>
  <c r="K689" i="3"/>
  <c r="K673" i="3"/>
  <c r="Y785" i="3"/>
  <c r="O789" i="3"/>
  <c r="L751" i="3"/>
  <c r="K750" i="3"/>
  <c r="L746" i="3"/>
  <c r="L737" i="3"/>
  <c r="K736" i="3"/>
  <c r="K719" i="3"/>
  <c r="K718" i="3"/>
  <c r="K717" i="3"/>
  <c r="K716" i="3"/>
  <c r="K709" i="3"/>
  <c r="K701" i="3"/>
  <c r="K693" i="3"/>
  <c r="K685" i="3"/>
  <c r="K677" i="3"/>
  <c r="K669" i="3"/>
  <c r="K661" i="3"/>
  <c r="K653" i="3"/>
  <c r="K645" i="3"/>
  <c r="BJ759" i="3"/>
  <c r="K721" i="3"/>
  <c r="K720" i="3"/>
  <c r="K643" i="3"/>
  <c r="L742" i="3"/>
  <c r="L741" i="3"/>
  <c r="K754" i="3"/>
  <c r="L753" i="3"/>
  <c r="L752" i="3"/>
  <c r="L750" i="3"/>
  <c r="L745" i="3"/>
  <c r="K745" i="3"/>
  <c r="L738" i="3"/>
  <c r="L736" i="3"/>
  <c r="K732" i="3"/>
  <c r="L730" i="3"/>
  <c r="L728" i="3"/>
  <c r="L725" i="3"/>
  <c r="K725" i="3"/>
  <c r="K724" i="3"/>
  <c r="K722" i="3"/>
  <c r="L717" i="3"/>
  <c r="L715" i="3"/>
  <c r="K715" i="3"/>
  <c r="K712" i="3"/>
  <c r="L711" i="3"/>
  <c r="K711" i="3"/>
  <c r="K708" i="3"/>
  <c r="L707" i="3"/>
  <c r="K707" i="3"/>
  <c r="K704" i="3"/>
  <c r="L703" i="3"/>
  <c r="K703" i="3"/>
  <c r="K700" i="3"/>
  <c r="L699" i="3"/>
  <c r="K699" i="3"/>
  <c r="K696" i="3"/>
  <c r="L695" i="3"/>
  <c r="K695" i="3"/>
  <c r="K692" i="3"/>
  <c r="L691" i="3"/>
  <c r="K691" i="3"/>
  <c r="K688" i="3"/>
  <c r="L687" i="3"/>
  <c r="K687" i="3"/>
  <c r="K684" i="3"/>
  <c r="L683" i="3"/>
  <c r="K683" i="3"/>
  <c r="L680" i="3"/>
  <c r="K680" i="3"/>
  <c r="L679" i="3"/>
  <c r="K679" i="3"/>
  <c r="L675" i="3"/>
  <c r="K675" i="3"/>
  <c r="L672" i="3"/>
  <c r="K672" i="3"/>
  <c r="L671" i="3"/>
  <c r="K671" i="3"/>
  <c r="L667" i="3"/>
  <c r="K667" i="3"/>
  <c r="L664" i="3"/>
  <c r="K664" i="3"/>
  <c r="L663" i="3"/>
  <c r="K663" i="3"/>
  <c r="L659" i="3"/>
  <c r="K659" i="3"/>
  <c r="L656" i="3"/>
  <c r="K656" i="3"/>
  <c r="L655" i="3"/>
  <c r="K655" i="3"/>
  <c r="L651" i="3"/>
  <c r="K651" i="3"/>
  <c r="L648" i="3"/>
  <c r="K648" i="3"/>
  <c r="L647" i="3"/>
  <c r="K647" i="3"/>
  <c r="L643" i="3"/>
  <c r="L749" i="3"/>
  <c r="L748" i="3"/>
  <c r="L735" i="3"/>
  <c r="L727" i="3"/>
  <c r="BJ761" i="3"/>
  <c r="BJ765" i="3"/>
  <c r="BM765" i="3"/>
  <c r="BN769" i="3"/>
  <c r="BJ771" i="3"/>
  <c r="BN777" i="3"/>
  <c r="K751" i="3"/>
  <c r="K747" i="3"/>
  <c r="K740" i="3"/>
  <c r="L739" i="3"/>
  <c r="K737" i="3"/>
  <c r="M754" i="3"/>
  <c r="Q754" i="3"/>
  <c r="U754" i="3"/>
  <c r="Y754" i="3"/>
  <c r="AC754" i="3"/>
  <c r="AG754" i="3"/>
  <c r="AK754" i="3"/>
  <c r="AO754" i="3"/>
  <c r="AS754" i="3"/>
  <c r="AW754" i="3"/>
  <c r="BA754" i="3"/>
  <c r="BE754" i="3"/>
  <c r="BI754" i="3"/>
  <c r="N754" i="3"/>
  <c r="R754" i="3"/>
  <c r="V754" i="3"/>
  <c r="Z754" i="3"/>
  <c r="AD754" i="3"/>
  <c r="AH754" i="3"/>
  <c r="AL754" i="3"/>
  <c r="AP754" i="3"/>
  <c r="AT754" i="3"/>
  <c r="AX754" i="3"/>
  <c r="BB754" i="3"/>
  <c r="BF754" i="3"/>
  <c r="O754" i="3"/>
  <c r="W754" i="3"/>
  <c r="AE754" i="3"/>
  <c r="AM754" i="3"/>
  <c r="AU754" i="3"/>
  <c r="BC754" i="3"/>
  <c r="P754" i="3"/>
  <c r="X754" i="3"/>
  <c r="AF754" i="3"/>
  <c r="AN754" i="3"/>
  <c r="AV754" i="3"/>
  <c r="BD754" i="3"/>
  <c r="S754" i="3"/>
  <c r="AA754" i="3"/>
  <c r="AI754" i="3"/>
  <c r="AQ754" i="3"/>
  <c r="AY754" i="3"/>
  <c r="BG754" i="3"/>
  <c r="AJ754" i="3"/>
  <c r="AR754" i="3"/>
  <c r="T754" i="3"/>
  <c r="AZ754" i="3"/>
  <c r="AB754" i="3"/>
  <c r="BH754" i="3"/>
  <c r="K752" i="3"/>
  <c r="K748" i="3"/>
  <c r="K744" i="3"/>
  <c r="L743" i="3"/>
  <c r="X743" i="3" s="1"/>
  <c r="K741" i="3"/>
  <c r="L731" i="3"/>
  <c r="K729" i="3"/>
  <c r="M750" i="3"/>
  <c r="Q750" i="3"/>
  <c r="U750" i="3"/>
  <c r="Y750" i="3"/>
  <c r="AC750" i="3"/>
  <c r="AG750" i="3"/>
  <c r="AK750" i="3"/>
  <c r="AO750" i="3"/>
  <c r="AS750" i="3"/>
  <c r="AW750" i="3"/>
  <c r="BA750" i="3"/>
  <c r="BE750" i="3"/>
  <c r="BI750" i="3"/>
  <c r="N750" i="3"/>
  <c r="R750" i="3"/>
  <c r="V750" i="3"/>
  <c r="Z750" i="3"/>
  <c r="AD750" i="3"/>
  <c r="AH750" i="3"/>
  <c r="AL750" i="3"/>
  <c r="AP750" i="3"/>
  <c r="AT750" i="3"/>
  <c r="AX750" i="3"/>
  <c r="BB750" i="3"/>
  <c r="BF750" i="3"/>
  <c r="O750" i="3"/>
  <c r="W750" i="3"/>
  <c r="AE750" i="3"/>
  <c r="AM750" i="3"/>
  <c r="AU750" i="3"/>
  <c r="BC750" i="3"/>
  <c r="P750" i="3"/>
  <c r="X750" i="3"/>
  <c r="AF750" i="3"/>
  <c r="AN750" i="3"/>
  <c r="AV750" i="3"/>
  <c r="BD750" i="3"/>
  <c r="S750" i="3"/>
  <c r="AA750" i="3"/>
  <c r="AI750" i="3"/>
  <c r="AQ750" i="3"/>
  <c r="AY750" i="3"/>
  <c r="BG750" i="3"/>
  <c r="T750" i="3"/>
  <c r="AZ750" i="3"/>
  <c r="AB750" i="3"/>
  <c r="BH750" i="3"/>
  <c r="AJ750" i="3"/>
  <c r="AR750" i="3"/>
  <c r="P736" i="3"/>
  <c r="T736" i="3"/>
  <c r="X736" i="3"/>
  <c r="AB736" i="3"/>
  <c r="AF736" i="3"/>
  <c r="AJ736" i="3"/>
  <c r="AN736" i="3"/>
  <c r="AR736" i="3"/>
  <c r="AV736" i="3"/>
  <c r="AZ736" i="3"/>
  <c r="BD736" i="3"/>
  <c r="BH736" i="3"/>
  <c r="M736" i="3"/>
  <c r="Q736" i="3"/>
  <c r="U736" i="3"/>
  <c r="Y736" i="3"/>
  <c r="AC736" i="3"/>
  <c r="AG736" i="3"/>
  <c r="AK736" i="3"/>
  <c r="AO736" i="3"/>
  <c r="AS736" i="3"/>
  <c r="AW736" i="3"/>
  <c r="BA736" i="3"/>
  <c r="BE736" i="3"/>
  <c r="BI736" i="3"/>
  <c r="N736" i="3"/>
  <c r="V736" i="3"/>
  <c r="AD736" i="3"/>
  <c r="AL736" i="3"/>
  <c r="AT736" i="3"/>
  <c r="BB736" i="3"/>
  <c r="O736" i="3"/>
  <c r="W736" i="3"/>
  <c r="AE736" i="3"/>
  <c r="AM736" i="3"/>
  <c r="AU736" i="3"/>
  <c r="BC736" i="3"/>
  <c r="R736" i="3"/>
  <c r="Z736" i="3"/>
  <c r="AH736" i="3"/>
  <c r="AP736" i="3"/>
  <c r="AX736" i="3"/>
  <c r="BF736" i="3"/>
  <c r="AA736" i="3"/>
  <c r="BG736" i="3"/>
  <c r="AI736" i="3"/>
  <c r="AQ736" i="3"/>
  <c r="S736" i="3"/>
  <c r="AY736" i="3"/>
  <c r="K755" i="3"/>
  <c r="K753" i="3"/>
  <c r="K749" i="3"/>
  <c r="O745" i="3"/>
  <c r="S745" i="3"/>
  <c r="W745" i="3"/>
  <c r="AA745" i="3"/>
  <c r="AE745" i="3"/>
  <c r="AI745" i="3"/>
  <c r="AM745" i="3"/>
  <c r="AQ745" i="3"/>
  <c r="AU745" i="3"/>
  <c r="AY745" i="3"/>
  <c r="BC745" i="3"/>
  <c r="BG745" i="3"/>
  <c r="P745" i="3"/>
  <c r="T745" i="3"/>
  <c r="X745" i="3"/>
  <c r="AB745" i="3"/>
  <c r="AF745" i="3"/>
  <c r="AJ745" i="3"/>
  <c r="AN745" i="3"/>
  <c r="AR745" i="3"/>
  <c r="AV745" i="3"/>
  <c r="AZ745" i="3"/>
  <c r="BD745" i="3"/>
  <c r="BH745" i="3"/>
  <c r="Q745" i="3"/>
  <c r="Y745" i="3"/>
  <c r="AG745" i="3"/>
  <c r="AO745" i="3"/>
  <c r="AW745" i="3"/>
  <c r="BE745" i="3"/>
  <c r="R745" i="3"/>
  <c r="Z745" i="3"/>
  <c r="AH745" i="3"/>
  <c r="AP745" i="3"/>
  <c r="AX745" i="3"/>
  <c r="BF745" i="3"/>
  <c r="M745" i="3"/>
  <c r="U745" i="3"/>
  <c r="AC745" i="3"/>
  <c r="AK745" i="3"/>
  <c r="AS745" i="3"/>
  <c r="BA745" i="3"/>
  <c r="BI745" i="3"/>
  <c r="V745" i="3"/>
  <c r="BB745" i="3"/>
  <c r="AD745" i="3"/>
  <c r="AL745" i="3"/>
  <c r="N745" i="3"/>
  <c r="AT745" i="3"/>
  <c r="K739" i="3"/>
  <c r="L732" i="3"/>
  <c r="P732" i="3" s="1"/>
  <c r="O725" i="3"/>
  <c r="S725" i="3"/>
  <c r="W725" i="3"/>
  <c r="AA725" i="3"/>
  <c r="AE725" i="3"/>
  <c r="AI725" i="3"/>
  <c r="AM725" i="3"/>
  <c r="AQ725" i="3"/>
  <c r="AU725" i="3"/>
  <c r="AY725" i="3"/>
  <c r="BC725" i="3"/>
  <c r="BG725" i="3"/>
  <c r="P725" i="3"/>
  <c r="U725" i="3"/>
  <c r="Z725" i="3"/>
  <c r="AF725" i="3"/>
  <c r="AK725" i="3"/>
  <c r="AP725" i="3"/>
  <c r="AV725" i="3"/>
  <c r="BA725" i="3"/>
  <c r="BF725" i="3"/>
  <c r="Q725" i="3"/>
  <c r="V725" i="3"/>
  <c r="AB725" i="3"/>
  <c r="AG725" i="3"/>
  <c r="AL725" i="3"/>
  <c r="AR725" i="3"/>
  <c r="AW725" i="3"/>
  <c r="BB725" i="3"/>
  <c r="BH725" i="3"/>
  <c r="R725" i="3"/>
  <c r="AC725" i="3"/>
  <c r="AN725" i="3"/>
  <c r="AX725" i="3"/>
  <c r="BI725" i="3"/>
  <c r="T725" i="3"/>
  <c r="AD725" i="3"/>
  <c r="AO725" i="3"/>
  <c r="AZ725" i="3"/>
  <c r="M725" i="3"/>
  <c r="X725" i="3"/>
  <c r="AH725" i="3"/>
  <c r="AS725" i="3"/>
  <c r="BD725" i="3"/>
  <c r="AJ725" i="3"/>
  <c r="AT725" i="3"/>
  <c r="N725" i="3"/>
  <c r="BE725" i="3"/>
  <c r="Y725" i="3"/>
  <c r="K733" i="3"/>
  <c r="M721" i="3"/>
  <c r="Q721" i="3"/>
  <c r="U721" i="3"/>
  <c r="Y721" i="3"/>
  <c r="AC721" i="3"/>
  <c r="AG721" i="3"/>
  <c r="AK721" i="3"/>
  <c r="AO721" i="3"/>
  <c r="AS721" i="3"/>
  <c r="AW721" i="3"/>
  <c r="BA721" i="3"/>
  <c r="BE721" i="3"/>
  <c r="BI721" i="3"/>
  <c r="N721" i="3"/>
  <c r="R721" i="3"/>
  <c r="V721" i="3"/>
  <c r="Z721" i="3"/>
  <c r="AD721" i="3"/>
  <c r="AH721" i="3"/>
  <c r="AL721" i="3"/>
  <c r="AP721" i="3"/>
  <c r="AT721" i="3"/>
  <c r="AX721" i="3"/>
  <c r="BB721" i="3"/>
  <c r="BF721" i="3"/>
  <c r="S721" i="3"/>
  <c r="AA721" i="3"/>
  <c r="AI721" i="3"/>
  <c r="AQ721" i="3"/>
  <c r="AY721" i="3"/>
  <c r="BG721" i="3"/>
  <c r="T721" i="3"/>
  <c r="AB721" i="3"/>
  <c r="AJ721" i="3"/>
  <c r="AR721" i="3"/>
  <c r="AZ721" i="3"/>
  <c r="BH721" i="3"/>
  <c r="O721" i="3"/>
  <c r="AE721" i="3"/>
  <c r="AU721" i="3"/>
  <c r="P721" i="3"/>
  <c r="AF721" i="3"/>
  <c r="AV721" i="3"/>
  <c r="W721" i="3"/>
  <c r="AM721" i="3"/>
  <c r="BC721" i="3"/>
  <c r="AN721" i="3"/>
  <c r="BD721" i="3"/>
  <c r="X721" i="3"/>
  <c r="O717" i="3"/>
  <c r="S717" i="3"/>
  <c r="W717" i="3"/>
  <c r="AA717" i="3"/>
  <c r="AE717" i="3"/>
  <c r="AI717" i="3"/>
  <c r="AM717" i="3"/>
  <c r="AQ717" i="3"/>
  <c r="AU717" i="3"/>
  <c r="AY717" i="3"/>
  <c r="BC717" i="3"/>
  <c r="BG717" i="3"/>
  <c r="P717" i="3"/>
  <c r="T717" i="3"/>
  <c r="X717" i="3"/>
  <c r="AB717" i="3"/>
  <c r="AF717" i="3"/>
  <c r="AJ717" i="3"/>
  <c r="AN717" i="3"/>
  <c r="AR717" i="3"/>
  <c r="AV717" i="3"/>
  <c r="AZ717" i="3"/>
  <c r="BD717" i="3"/>
  <c r="BH717" i="3"/>
  <c r="M717" i="3"/>
  <c r="U717" i="3"/>
  <c r="AC717" i="3"/>
  <c r="AK717" i="3"/>
  <c r="AS717" i="3"/>
  <c r="BA717" i="3"/>
  <c r="BI717" i="3"/>
  <c r="N717" i="3"/>
  <c r="V717" i="3"/>
  <c r="AD717" i="3"/>
  <c r="AL717" i="3"/>
  <c r="AT717" i="3"/>
  <c r="BB717" i="3"/>
  <c r="Y717" i="3"/>
  <c r="AO717" i="3"/>
  <c r="BE717" i="3"/>
  <c r="Z717" i="3"/>
  <c r="AP717" i="3"/>
  <c r="BF717" i="3"/>
  <c r="Q717" i="3"/>
  <c r="AG717" i="3"/>
  <c r="AW717" i="3"/>
  <c r="AX717" i="3"/>
  <c r="R717" i="3"/>
  <c r="AH717" i="3"/>
  <c r="K728" i="3"/>
  <c r="L724" i="3"/>
  <c r="Y724" i="3" s="1"/>
  <c r="L720" i="3"/>
  <c r="O720" i="3" s="1"/>
  <c r="P715" i="3"/>
  <c r="T715" i="3"/>
  <c r="X715" i="3"/>
  <c r="AB715" i="3"/>
  <c r="AF715" i="3"/>
  <c r="AJ715" i="3"/>
  <c r="AN715" i="3"/>
  <c r="AR715" i="3"/>
  <c r="AV715" i="3"/>
  <c r="AZ715" i="3"/>
  <c r="BD715" i="3"/>
  <c r="BH715" i="3"/>
  <c r="M715" i="3"/>
  <c r="Q715" i="3"/>
  <c r="U715" i="3"/>
  <c r="Y715" i="3"/>
  <c r="AC715" i="3"/>
  <c r="AG715" i="3"/>
  <c r="AK715" i="3"/>
  <c r="AO715" i="3"/>
  <c r="AS715" i="3"/>
  <c r="AW715" i="3"/>
  <c r="BA715" i="3"/>
  <c r="BE715" i="3"/>
  <c r="BI715" i="3"/>
  <c r="R715" i="3"/>
  <c r="Z715" i="3"/>
  <c r="AH715" i="3"/>
  <c r="AP715" i="3"/>
  <c r="AX715" i="3"/>
  <c r="BF715" i="3"/>
  <c r="S715" i="3"/>
  <c r="AA715" i="3"/>
  <c r="AI715" i="3"/>
  <c r="AQ715" i="3"/>
  <c r="AY715" i="3"/>
  <c r="BG715" i="3"/>
  <c r="N715" i="3"/>
  <c r="AD715" i="3"/>
  <c r="AT715" i="3"/>
  <c r="O715" i="3"/>
  <c r="AE715" i="3"/>
  <c r="AU715" i="3"/>
  <c r="V715" i="3"/>
  <c r="AL715" i="3"/>
  <c r="BB715" i="3"/>
  <c r="N707" i="3"/>
  <c r="R707" i="3"/>
  <c r="V707" i="3"/>
  <c r="Z707" i="3"/>
  <c r="AD707" i="3"/>
  <c r="AH707" i="3"/>
  <c r="AL707" i="3"/>
  <c r="AP707" i="3"/>
  <c r="AT707" i="3"/>
  <c r="AX707" i="3"/>
  <c r="BB707" i="3"/>
  <c r="BF707" i="3"/>
  <c r="P707" i="3"/>
  <c r="U707" i="3"/>
  <c r="AA707" i="3"/>
  <c r="AF707" i="3"/>
  <c r="AK707" i="3"/>
  <c r="AQ707" i="3"/>
  <c r="AV707" i="3"/>
  <c r="BA707" i="3"/>
  <c r="BG707" i="3"/>
  <c r="Q707" i="3"/>
  <c r="W707" i="3"/>
  <c r="AB707" i="3"/>
  <c r="AG707" i="3"/>
  <c r="AM707" i="3"/>
  <c r="AR707" i="3"/>
  <c r="AW707" i="3"/>
  <c r="BC707" i="3"/>
  <c r="BH707" i="3"/>
  <c r="M707" i="3"/>
  <c r="X707" i="3"/>
  <c r="AI707" i="3"/>
  <c r="AS707" i="3"/>
  <c r="BD707" i="3"/>
  <c r="O707" i="3"/>
  <c r="Y707" i="3"/>
  <c r="AJ707" i="3"/>
  <c r="AU707" i="3"/>
  <c r="BE707" i="3"/>
  <c r="AC707" i="3"/>
  <c r="AY707" i="3"/>
  <c r="AE707" i="3"/>
  <c r="AZ707" i="3"/>
  <c r="S707" i="3"/>
  <c r="AN707" i="3"/>
  <c r="BI707" i="3"/>
  <c r="N699" i="3"/>
  <c r="R699" i="3"/>
  <c r="V699" i="3"/>
  <c r="Z699" i="3"/>
  <c r="AD699" i="3"/>
  <c r="AH699" i="3"/>
  <c r="AL699" i="3"/>
  <c r="AP699" i="3"/>
  <c r="AT699" i="3"/>
  <c r="AX699" i="3"/>
  <c r="BB699" i="3"/>
  <c r="BF699" i="3"/>
  <c r="O699" i="3"/>
  <c r="T699" i="3"/>
  <c r="Y699" i="3"/>
  <c r="AE699" i="3"/>
  <c r="AJ699" i="3"/>
  <c r="AO699" i="3"/>
  <c r="AU699" i="3"/>
  <c r="AZ699" i="3"/>
  <c r="BE699" i="3"/>
  <c r="P699" i="3"/>
  <c r="U699" i="3"/>
  <c r="AA699" i="3"/>
  <c r="AF699" i="3"/>
  <c r="AK699" i="3"/>
  <c r="AQ699" i="3"/>
  <c r="AV699" i="3"/>
  <c r="BA699" i="3"/>
  <c r="BG699" i="3"/>
  <c r="W699" i="3"/>
  <c r="AG699" i="3"/>
  <c r="AR699" i="3"/>
  <c r="BC699" i="3"/>
  <c r="M699" i="3"/>
  <c r="X699" i="3"/>
  <c r="AI699" i="3"/>
  <c r="AS699" i="3"/>
  <c r="BD699" i="3"/>
  <c r="AB699" i="3"/>
  <c r="AW699" i="3"/>
  <c r="AC699" i="3"/>
  <c r="AY699" i="3"/>
  <c r="Q699" i="3"/>
  <c r="AM699" i="3"/>
  <c r="BH699" i="3"/>
  <c r="N691" i="3"/>
  <c r="R691" i="3"/>
  <c r="V691" i="3"/>
  <c r="Z691" i="3"/>
  <c r="AD691" i="3"/>
  <c r="AH691" i="3"/>
  <c r="AL691" i="3"/>
  <c r="AP691" i="3"/>
  <c r="AT691" i="3"/>
  <c r="AX691" i="3"/>
  <c r="BB691" i="3"/>
  <c r="BF691" i="3"/>
  <c r="M691" i="3"/>
  <c r="S691" i="3"/>
  <c r="X691" i="3"/>
  <c r="AC691" i="3"/>
  <c r="AI691" i="3"/>
  <c r="AN691" i="3"/>
  <c r="AS691" i="3"/>
  <c r="AY691" i="3"/>
  <c r="BD691" i="3"/>
  <c r="BI691" i="3"/>
  <c r="O691" i="3"/>
  <c r="T691" i="3"/>
  <c r="Y691" i="3"/>
  <c r="AE691" i="3"/>
  <c r="AJ691" i="3"/>
  <c r="AO691" i="3"/>
  <c r="AU691" i="3"/>
  <c r="AZ691" i="3"/>
  <c r="BE691" i="3"/>
  <c r="U691" i="3"/>
  <c r="AF691" i="3"/>
  <c r="AQ691" i="3"/>
  <c r="BA691" i="3"/>
  <c r="W691" i="3"/>
  <c r="AG691" i="3"/>
  <c r="AR691" i="3"/>
  <c r="BC691" i="3"/>
  <c r="AA691" i="3"/>
  <c r="AV691" i="3"/>
  <c r="AB691" i="3"/>
  <c r="AW691" i="3"/>
  <c r="P691" i="3"/>
  <c r="AK691" i="3"/>
  <c r="BG691" i="3"/>
  <c r="N683" i="3"/>
  <c r="R683" i="3"/>
  <c r="V683" i="3"/>
  <c r="Z683" i="3"/>
  <c r="AD683" i="3"/>
  <c r="AH683" i="3"/>
  <c r="AL683" i="3"/>
  <c r="AP683" i="3"/>
  <c r="AT683" i="3"/>
  <c r="AX683" i="3"/>
  <c r="BB683" i="3"/>
  <c r="BF683" i="3"/>
  <c r="Q683" i="3"/>
  <c r="W683" i="3"/>
  <c r="AB683" i="3"/>
  <c r="AG683" i="3"/>
  <c r="AM683" i="3"/>
  <c r="AR683" i="3"/>
  <c r="AW683" i="3"/>
  <c r="BC683" i="3"/>
  <c r="BH683" i="3"/>
  <c r="M683" i="3"/>
  <c r="S683" i="3"/>
  <c r="X683" i="3"/>
  <c r="AC683" i="3"/>
  <c r="AI683" i="3"/>
  <c r="AN683" i="3"/>
  <c r="AS683" i="3"/>
  <c r="AY683" i="3"/>
  <c r="BD683" i="3"/>
  <c r="BI683" i="3"/>
  <c r="T683" i="3"/>
  <c r="AE683" i="3"/>
  <c r="AO683" i="3"/>
  <c r="AZ683" i="3"/>
  <c r="U683" i="3"/>
  <c r="AF683" i="3"/>
  <c r="AQ683" i="3"/>
  <c r="BA683" i="3"/>
  <c r="O683" i="3"/>
  <c r="Y683" i="3"/>
  <c r="AJ683" i="3"/>
  <c r="AU683" i="3"/>
  <c r="BE683" i="3"/>
  <c r="AK683" i="3"/>
  <c r="AV683" i="3"/>
  <c r="P683" i="3"/>
  <c r="BG683" i="3"/>
  <c r="M680" i="3"/>
  <c r="Q680" i="3"/>
  <c r="U680" i="3"/>
  <c r="Y680" i="3"/>
  <c r="AC680" i="3"/>
  <c r="AG680" i="3"/>
  <c r="AK680" i="3"/>
  <c r="AO680" i="3"/>
  <c r="AS680" i="3"/>
  <c r="AW680" i="3"/>
  <c r="BA680" i="3"/>
  <c r="BE680" i="3"/>
  <c r="BI680" i="3"/>
  <c r="N680" i="3"/>
  <c r="S680" i="3"/>
  <c r="X680" i="3"/>
  <c r="AD680" i="3"/>
  <c r="AI680" i="3"/>
  <c r="AN680" i="3"/>
  <c r="AT680" i="3"/>
  <c r="AY680" i="3"/>
  <c r="BD680" i="3"/>
  <c r="O680" i="3"/>
  <c r="T680" i="3"/>
  <c r="Z680" i="3"/>
  <c r="AE680" i="3"/>
  <c r="AJ680" i="3"/>
  <c r="AP680" i="3"/>
  <c r="AU680" i="3"/>
  <c r="AZ680" i="3"/>
  <c r="BF680" i="3"/>
  <c r="V680" i="3"/>
  <c r="AF680" i="3"/>
  <c r="AQ680" i="3"/>
  <c r="BB680" i="3"/>
  <c r="W680" i="3"/>
  <c r="AH680" i="3"/>
  <c r="AR680" i="3"/>
  <c r="BC680" i="3"/>
  <c r="P680" i="3"/>
  <c r="AA680" i="3"/>
  <c r="AL680" i="3"/>
  <c r="AV680" i="3"/>
  <c r="BG680" i="3"/>
  <c r="R680" i="3"/>
  <c r="BH680" i="3"/>
  <c r="AB680" i="3"/>
  <c r="AM680" i="3"/>
  <c r="M675" i="3"/>
  <c r="Q675" i="3"/>
  <c r="U675" i="3"/>
  <c r="Y675" i="3"/>
  <c r="AC675" i="3"/>
  <c r="AG675" i="3"/>
  <c r="AK675" i="3"/>
  <c r="AO675" i="3"/>
  <c r="AS675" i="3"/>
  <c r="AW675" i="3"/>
  <c r="BA675" i="3"/>
  <c r="BE675" i="3"/>
  <c r="BI675" i="3"/>
  <c r="P675" i="3"/>
  <c r="V675" i="3"/>
  <c r="AA675" i="3"/>
  <c r="AF675" i="3"/>
  <c r="AL675" i="3"/>
  <c r="AQ675" i="3"/>
  <c r="AV675" i="3"/>
  <c r="BB675" i="3"/>
  <c r="BG675" i="3"/>
  <c r="N675" i="3"/>
  <c r="T675" i="3"/>
  <c r="AB675" i="3"/>
  <c r="AI675" i="3"/>
  <c r="AP675" i="3"/>
  <c r="AX675" i="3"/>
  <c r="BD675" i="3"/>
  <c r="O675" i="3"/>
  <c r="W675" i="3"/>
  <c r="AD675" i="3"/>
  <c r="AJ675" i="3"/>
  <c r="AR675" i="3"/>
  <c r="AY675" i="3"/>
  <c r="BF675" i="3"/>
  <c r="X675" i="3"/>
  <c r="AM675" i="3"/>
  <c r="AZ675" i="3"/>
  <c r="Z675" i="3"/>
  <c r="AN675" i="3"/>
  <c r="BC675" i="3"/>
  <c r="R675" i="3"/>
  <c r="AE675" i="3"/>
  <c r="AT675" i="3"/>
  <c r="BH675" i="3"/>
  <c r="AU675" i="3"/>
  <c r="S675" i="3"/>
  <c r="O672" i="3"/>
  <c r="S672" i="3"/>
  <c r="W672" i="3"/>
  <c r="AA672" i="3"/>
  <c r="AE672" i="3"/>
  <c r="AI672" i="3"/>
  <c r="AM672" i="3"/>
  <c r="AQ672" i="3"/>
  <c r="AU672" i="3"/>
  <c r="AY672" i="3"/>
  <c r="BC672" i="3"/>
  <c r="BG672" i="3"/>
  <c r="N672" i="3"/>
  <c r="T672" i="3"/>
  <c r="Y672" i="3"/>
  <c r="AD672" i="3"/>
  <c r="AJ672" i="3"/>
  <c r="AO672" i="3"/>
  <c r="AT672" i="3"/>
  <c r="AZ672" i="3"/>
  <c r="BE672" i="3"/>
  <c r="P672" i="3"/>
  <c r="V672" i="3"/>
  <c r="AC672" i="3"/>
  <c r="AK672" i="3"/>
  <c r="AR672" i="3"/>
  <c r="AX672" i="3"/>
  <c r="BF672" i="3"/>
  <c r="Q672" i="3"/>
  <c r="X672" i="3"/>
  <c r="AF672" i="3"/>
  <c r="AL672" i="3"/>
  <c r="AS672" i="3"/>
  <c r="BA672" i="3"/>
  <c r="BH672" i="3"/>
  <c r="Z672" i="3"/>
  <c r="AN672" i="3"/>
  <c r="BB672" i="3"/>
  <c r="M672" i="3"/>
  <c r="AB672" i="3"/>
  <c r="AP672" i="3"/>
  <c r="BD672" i="3"/>
  <c r="R672" i="3"/>
  <c r="AG672" i="3"/>
  <c r="AV672" i="3"/>
  <c r="BI672" i="3"/>
  <c r="AH672" i="3"/>
  <c r="AW672" i="3"/>
  <c r="O667" i="3"/>
  <c r="S667" i="3"/>
  <c r="W667" i="3"/>
  <c r="AA667" i="3"/>
  <c r="AE667" i="3"/>
  <c r="AI667" i="3"/>
  <c r="AM667" i="3"/>
  <c r="AQ667" i="3"/>
  <c r="AU667" i="3"/>
  <c r="AY667" i="3"/>
  <c r="BC667" i="3"/>
  <c r="BG667" i="3"/>
  <c r="P667" i="3"/>
  <c r="U667" i="3"/>
  <c r="Z667" i="3"/>
  <c r="AF667" i="3"/>
  <c r="AK667" i="3"/>
  <c r="AP667" i="3"/>
  <c r="AV667" i="3"/>
  <c r="BA667" i="3"/>
  <c r="BF667" i="3"/>
  <c r="R667" i="3"/>
  <c r="Y667" i="3"/>
  <c r="AG667" i="3"/>
  <c r="AN667" i="3"/>
  <c r="AT667" i="3"/>
  <c r="BB667" i="3"/>
  <c r="BI667" i="3"/>
  <c r="M667" i="3"/>
  <c r="T667" i="3"/>
  <c r="AB667" i="3"/>
  <c r="AH667" i="3"/>
  <c r="AO667" i="3"/>
  <c r="AW667" i="3"/>
  <c r="BD667" i="3"/>
  <c r="V667" i="3"/>
  <c r="AJ667" i="3"/>
  <c r="AX667" i="3"/>
  <c r="X667" i="3"/>
  <c r="AL667" i="3"/>
  <c r="AZ667" i="3"/>
  <c r="N667" i="3"/>
  <c r="AC667" i="3"/>
  <c r="AR667" i="3"/>
  <c r="BE667" i="3"/>
  <c r="BH667" i="3"/>
  <c r="Q667" i="3"/>
  <c r="AD667" i="3"/>
  <c r="N664" i="3"/>
  <c r="R664" i="3"/>
  <c r="V664" i="3"/>
  <c r="Z664" i="3"/>
  <c r="AD664" i="3"/>
  <c r="AH664" i="3"/>
  <c r="AL664" i="3"/>
  <c r="AP664" i="3"/>
  <c r="AT664" i="3"/>
  <c r="AX664" i="3"/>
  <c r="BB664" i="3"/>
  <c r="BF664" i="3"/>
  <c r="Q664" i="3"/>
  <c r="W664" i="3"/>
  <c r="AB664" i="3"/>
  <c r="AG664" i="3"/>
  <c r="AM664" i="3"/>
  <c r="AR664" i="3"/>
  <c r="AW664" i="3"/>
  <c r="BC664" i="3"/>
  <c r="BH664" i="3"/>
  <c r="P664" i="3"/>
  <c r="X664" i="3"/>
  <c r="AE664" i="3"/>
  <c r="AK664" i="3"/>
  <c r="AS664" i="3"/>
  <c r="AZ664" i="3"/>
  <c r="BG664" i="3"/>
  <c r="O664" i="3"/>
  <c r="Y664" i="3"/>
  <c r="AI664" i="3"/>
  <c r="AQ664" i="3"/>
  <c r="BA664" i="3"/>
  <c r="S664" i="3"/>
  <c r="AA664" i="3"/>
  <c r="AJ664" i="3"/>
  <c r="AU664" i="3"/>
  <c r="BD664" i="3"/>
  <c r="AC664" i="3"/>
  <c r="AV664" i="3"/>
  <c r="M664" i="3"/>
  <c r="AF664" i="3"/>
  <c r="AY664" i="3"/>
  <c r="T664" i="3"/>
  <c r="AN664" i="3"/>
  <c r="BE664" i="3"/>
  <c r="U664" i="3"/>
  <c r="AO664" i="3"/>
  <c r="N659" i="3"/>
  <c r="R659" i="3"/>
  <c r="V659" i="3"/>
  <c r="Z659" i="3"/>
  <c r="AD659" i="3"/>
  <c r="AH659" i="3"/>
  <c r="AL659" i="3"/>
  <c r="AP659" i="3"/>
  <c r="AT659" i="3"/>
  <c r="AX659" i="3"/>
  <c r="BB659" i="3"/>
  <c r="BF659" i="3"/>
  <c r="M659" i="3"/>
  <c r="S659" i="3"/>
  <c r="X659" i="3"/>
  <c r="AC659" i="3"/>
  <c r="AI659" i="3"/>
  <c r="AN659" i="3"/>
  <c r="AS659" i="3"/>
  <c r="AY659" i="3"/>
  <c r="BD659" i="3"/>
  <c r="BI659" i="3"/>
  <c r="T659" i="3"/>
  <c r="AA659" i="3"/>
  <c r="AG659" i="3"/>
  <c r="AO659" i="3"/>
  <c r="AV659" i="3"/>
  <c r="BC659" i="3"/>
  <c r="U659" i="3"/>
  <c r="AE659" i="3"/>
  <c r="AM659" i="3"/>
  <c r="AW659" i="3"/>
  <c r="BG659" i="3"/>
  <c r="O659" i="3"/>
  <c r="W659" i="3"/>
  <c r="AF659" i="3"/>
  <c r="AQ659" i="3"/>
  <c r="AZ659" i="3"/>
  <c r="BH659" i="3"/>
  <c r="P659" i="3"/>
  <c r="AJ659" i="3"/>
  <c r="BA659" i="3"/>
  <c r="Q659" i="3"/>
  <c r="AK659" i="3"/>
  <c r="BE659" i="3"/>
  <c r="Y659" i="3"/>
  <c r="AR659" i="3"/>
  <c r="AB659" i="3"/>
  <c r="AU659" i="3"/>
  <c r="P656" i="3"/>
  <c r="T656" i="3"/>
  <c r="X656" i="3"/>
  <c r="AB656" i="3"/>
  <c r="AF656" i="3"/>
  <c r="AJ656" i="3"/>
  <c r="AN656" i="3"/>
  <c r="AR656" i="3"/>
  <c r="AV656" i="3"/>
  <c r="AZ656" i="3"/>
  <c r="BD656" i="3"/>
  <c r="BH656" i="3"/>
  <c r="N656" i="3"/>
  <c r="S656" i="3"/>
  <c r="Y656" i="3"/>
  <c r="AD656" i="3"/>
  <c r="AI656" i="3"/>
  <c r="AO656" i="3"/>
  <c r="AT656" i="3"/>
  <c r="AY656" i="3"/>
  <c r="BE656" i="3"/>
  <c r="M656" i="3"/>
  <c r="U656" i="3"/>
  <c r="AA656" i="3"/>
  <c r="AH656" i="3"/>
  <c r="AP656" i="3"/>
  <c r="AW656" i="3"/>
  <c r="BC656" i="3"/>
  <c r="R656" i="3"/>
  <c r="AC656" i="3"/>
  <c r="AL656" i="3"/>
  <c r="AU656" i="3"/>
  <c r="BF656" i="3"/>
  <c r="V656" i="3"/>
  <c r="AE656" i="3"/>
  <c r="AM656" i="3"/>
  <c r="AX656" i="3"/>
  <c r="BG656" i="3"/>
  <c r="O656" i="3"/>
  <c r="AG656" i="3"/>
  <c r="BA656" i="3"/>
  <c r="Q656" i="3"/>
  <c r="AK656" i="3"/>
  <c r="BB656" i="3"/>
  <c r="W656" i="3"/>
  <c r="AQ656" i="3"/>
  <c r="BI656" i="3"/>
  <c r="Z656" i="3"/>
  <c r="AS656" i="3"/>
  <c r="P651" i="3"/>
  <c r="T651" i="3"/>
  <c r="X651" i="3"/>
  <c r="AB651" i="3"/>
  <c r="AF651" i="3"/>
  <c r="AJ651" i="3"/>
  <c r="AN651" i="3"/>
  <c r="AR651" i="3"/>
  <c r="AV651" i="3"/>
  <c r="AZ651" i="3"/>
  <c r="BD651" i="3"/>
  <c r="BH651" i="3"/>
  <c r="O651" i="3"/>
  <c r="U651" i="3"/>
  <c r="Z651" i="3"/>
  <c r="AE651" i="3"/>
  <c r="AK651" i="3"/>
  <c r="AP651" i="3"/>
  <c r="AU651" i="3"/>
  <c r="BA651" i="3"/>
  <c r="BF651" i="3"/>
  <c r="Q651" i="3"/>
  <c r="W651" i="3"/>
  <c r="AD651" i="3"/>
  <c r="AL651" i="3"/>
  <c r="AS651" i="3"/>
  <c r="AY651" i="3"/>
  <c r="BG651" i="3"/>
  <c r="N651" i="3"/>
  <c r="Y651" i="3"/>
  <c r="AH651" i="3"/>
  <c r="AQ651" i="3"/>
  <c r="BB651" i="3"/>
  <c r="R651" i="3"/>
  <c r="AA651" i="3"/>
  <c r="AI651" i="3"/>
  <c r="AT651" i="3"/>
  <c r="BC651" i="3"/>
  <c r="S651" i="3"/>
  <c r="AM651" i="3"/>
  <c r="BE651" i="3"/>
  <c r="V651" i="3"/>
  <c r="AO651" i="3"/>
  <c r="BI651" i="3"/>
  <c r="AC651" i="3"/>
  <c r="AW651" i="3"/>
  <c r="AX651" i="3"/>
  <c r="M651" i="3"/>
  <c r="M648" i="3"/>
  <c r="Q648" i="3"/>
  <c r="U648" i="3"/>
  <c r="Y648" i="3"/>
  <c r="AC648" i="3"/>
  <c r="AG648" i="3"/>
  <c r="AK648" i="3"/>
  <c r="AO648" i="3"/>
  <c r="AS648" i="3"/>
  <c r="AW648" i="3"/>
  <c r="N648" i="3"/>
  <c r="R648" i="3"/>
  <c r="V648" i="3"/>
  <c r="Z648" i="3"/>
  <c r="AD648" i="3"/>
  <c r="AH648" i="3"/>
  <c r="AL648" i="3"/>
  <c r="AP648" i="3"/>
  <c r="AT648" i="3"/>
  <c r="AX648" i="3"/>
  <c r="BB648" i="3"/>
  <c r="BF648" i="3"/>
  <c r="O648" i="3"/>
  <c r="W648" i="3"/>
  <c r="AE648" i="3"/>
  <c r="AM648" i="3"/>
  <c r="AU648" i="3"/>
  <c r="BA648" i="3"/>
  <c r="BG648" i="3"/>
  <c r="T648" i="3"/>
  <c r="AF648" i="3"/>
  <c r="AQ648" i="3"/>
  <c r="AZ648" i="3"/>
  <c r="BH648" i="3"/>
  <c r="X648" i="3"/>
  <c r="AJ648" i="3"/>
  <c r="AY648" i="3"/>
  <c r="BI648" i="3"/>
  <c r="AA648" i="3"/>
  <c r="AN648" i="3"/>
  <c r="BC648" i="3"/>
  <c r="AB648" i="3"/>
  <c r="BD648" i="3"/>
  <c r="AI648" i="3"/>
  <c r="BE648" i="3"/>
  <c r="P648" i="3"/>
  <c r="AR648" i="3"/>
  <c r="AV648" i="3"/>
  <c r="N643" i="3"/>
  <c r="R643" i="3"/>
  <c r="V643" i="3"/>
  <c r="Z643" i="3"/>
  <c r="AD643" i="3"/>
  <c r="AH643" i="3"/>
  <c r="AL643" i="3"/>
  <c r="AP643" i="3"/>
  <c r="AT643" i="3"/>
  <c r="AX643" i="3"/>
  <c r="BB643" i="3"/>
  <c r="BF643" i="3"/>
  <c r="O643" i="3"/>
  <c r="S643" i="3"/>
  <c r="W643" i="3"/>
  <c r="AA643" i="3"/>
  <c r="AE643" i="3"/>
  <c r="AI643" i="3"/>
  <c r="AM643" i="3"/>
  <c r="AQ643" i="3"/>
  <c r="AU643" i="3"/>
  <c r="AY643" i="3"/>
  <c r="BC643" i="3"/>
  <c r="BG643" i="3"/>
  <c r="T643" i="3"/>
  <c r="AB643" i="3"/>
  <c r="AJ643" i="3"/>
  <c r="AR643" i="3"/>
  <c r="AZ643" i="3"/>
  <c r="BH643" i="3"/>
  <c r="Q643" i="3"/>
  <c r="AC643" i="3"/>
  <c r="AN643" i="3"/>
  <c r="AW643" i="3"/>
  <c r="BI643" i="3"/>
  <c r="U643" i="3"/>
  <c r="AG643" i="3"/>
  <c r="AV643" i="3"/>
  <c r="X643" i="3"/>
  <c r="AK643" i="3"/>
  <c r="BA643" i="3"/>
  <c r="Y643" i="3"/>
  <c r="BD643" i="3"/>
  <c r="AF643" i="3"/>
  <c r="BE643" i="3"/>
  <c r="M643" i="3"/>
  <c r="AO643" i="3"/>
  <c r="P643" i="3"/>
  <c r="BC715" i="3"/>
  <c r="AO707" i="3"/>
  <c r="S699" i="3"/>
  <c r="AX695" i="3"/>
  <c r="AH675" i="3"/>
  <c r="S648" i="3"/>
  <c r="K746" i="3"/>
  <c r="K742" i="3"/>
  <c r="K738" i="3"/>
  <c r="K734" i="3"/>
  <c r="K730" i="3"/>
  <c r="K727" i="3"/>
  <c r="L726" i="3"/>
  <c r="L722" i="3"/>
  <c r="L718" i="3"/>
  <c r="AM715" i="3"/>
  <c r="T707" i="3"/>
  <c r="BH691" i="3"/>
  <c r="BI664" i="3"/>
  <c r="K735" i="3"/>
  <c r="K731" i="3"/>
  <c r="L723" i="3"/>
  <c r="AD723" i="3" s="1"/>
  <c r="L719" i="3"/>
  <c r="AC719" i="3" s="1"/>
  <c r="N711" i="3"/>
  <c r="R711" i="3"/>
  <c r="V711" i="3"/>
  <c r="Z711" i="3"/>
  <c r="AD711" i="3"/>
  <c r="AH711" i="3"/>
  <c r="AL711" i="3"/>
  <c r="AP711" i="3"/>
  <c r="AT711" i="3"/>
  <c r="AX711" i="3"/>
  <c r="BB711" i="3"/>
  <c r="BF711" i="3"/>
  <c r="O711" i="3"/>
  <c r="S711" i="3"/>
  <c r="W711" i="3"/>
  <c r="AA711" i="3"/>
  <c r="AE711" i="3"/>
  <c r="AI711" i="3"/>
  <c r="AM711" i="3"/>
  <c r="AQ711" i="3"/>
  <c r="AU711" i="3"/>
  <c r="AY711" i="3"/>
  <c r="BC711" i="3"/>
  <c r="BG711" i="3"/>
  <c r="T711" i="3"/>
  <c r="AB711" i="3"/>
  <c r="AJ711" i="3"/>
  <c r="AR711" i="3"/>
  <c r="AZ711" i="3"/>
  <c r="BH711" i="3"/>
  <c r="M711" i="3"/>
  <c r="U711" i="3"/>
  <c r="AC711" i="3"/>
  <c r="AK711" i="3"/>
  <c r="AS711" i="3"/>
  <c r="BA711" i="3"/>
  <c r="BI711" i="3"/>
  <c r="X711" i="3"/>
  <c r="AN711" i="3"/>
  <c r="BD711" i="3"/>
  <c r="Y711" i="3"/>
  <c r="AO711" i="3"/>
  <c r="BE711" i="3"/>
  <c r="P711" i="3"/>
  <c r="AF711" i="3"/>
  <c r="AV711" i="3"/>
  <c r="P703" i="3"/>
  <c r="T703" i="3"/>
  <c r="X703" i="3"/>
  <c r="AB703" i="3"/>
  <c r="AF703" i="3"/>
  <c r="AJ703" i="3"/>
  <c r="AN703" i="3"/>
  <c r="AR703" i="3"/>
  <c r="AV703" i="3"/>
  <c r="AZ703" i="3"/>
  <c r="BD703" i="3"/>
  <c r="BH703" i="3"/>
  <c r="O703" i="3"/>
  <c r="U703" i="3"/>
  <c r="Z703" i="3"/>
  <c r="AE703" i="3"/>
  <c r="AK703" i="3"/>
  <c r="AP703" i="3"/>
  <c r="AU703" i="3"/>
  <c r="BA703" i="3"/>
  <c r="BF703" i="3"/>
  <c r="Q703" i="3"/>
  <c r="V703" i="3"/>
  <c r="AA703" i="3"/>
  <c r="AG703" i="3"/>
  <c r="AL703" i="3"/>
  <c r="AQ703" i="3"/>
  <c r="AW703" i="3"/>
  <c r="BB703" i="3"/>
  <c r="BG703" i="3"/>
  <c r="M703" i="3"/>
  <c r="W703" i="3"/>
  <c r="AH703" i="3"/>
  <c r="AS703" i="3"/>
  <c r="BC703" i="3"/>
  <c r="N703" i="3"/>
  <c r="Y703" i="3"/>
  <c r="AI703" i="3"/>
  <c r="AT703" i="3"/>
  <c r="BE703" i="3"/>
  <c r="R703" i="3"/>
  <c r="AM703" i="3"/>
  <c r="BI703" i="3"/>
  <c r="S703" i="3"/>
  <c r="AO703" i="3"/>
  <c r="AC703" i="3"/>
  <c r="AX703" i="3"/>
  <c r="P695" i="3"/>
  <c r="T695" i="3"/>
  <c r="X695" i="3"/>
  <c r="AB695" i="3"/>
  <c r="AF695" i="3"/>
  <c r="AJ695" i="3"/>
  <c r="AN695" i="3"/>
  <c r="AR695" i="3"/>
  <c r="AV695" i="3"/>
  <c r="AZ695" i="3"/>
  <c r="BD695" i="3"/>
  <c r="BH695" i="3"/>
  <c r="N695" i="3"/>
  <c r="S695" i="3"/>
  <c r="Y695" i="3"/>
  <c r="AD695" i="3"/>
  <c r="AI695" i="3"/>
  <c r="AO695" i="3"/>
  <c r="AT695" i="3"/>
  <c r="AY695" i="3"/>
  <c r="BE695" i="3"/>
  <c r="O695" i="3"/>
  <c r="U695" i="3"/>
  <c r="Z695" i="3"/>
  <c r="AE695" i="3"/>
  <c r="AK695" i="3"/>
  <c r="AP695" i="3"/>
  <c r="AU695" i="3"/>
  <c r="BA695" i="3"/>
  <c r="BF695" i="3"/>
  <c r="V695" i="3"/>
  <c r="AG695" i="3"/>
  <c r="AQ695" i="3"/>
  <c r="BB695" i="3"/>
  <c r="M695" i="3"/>
  <c r="W695" i="3"/>
  <c r="AH695" i="3"/>
  <c r="AS695" i="3"/>
  <c r="BC695" i="3"/>
  <c r="Q695" i="3"/>
  <c r="AL695" i="3"/>
  <c r="BG695" i="3"/>
  <c r="R695" i="3"/>
  <c r="AM695" i="3"/>
  <c r="BI695" i="3"/>
  <c r="AA695" i="3"/>
  <c r="AW695" i="3"/>
  <c r="P687" i="3"/>
  <c r="T687" i="3"/>
  <c r="X687" i="3"/>
  <c r="AB687" i="3"/>
  <c r="AF687" i="3"/>
  <c r="AJ687" i="3"/>
  <c r="AN687" i="3"/>
  <c r="AR687" i="3"/>
  <c r="AV687" i="3"/>
  <c r="AZ687" i="3"/>
  <c r="BD687" i="3"/>
  <c r="BH687" i="3"/>
  <c r="M687" i="3"/>
  <c r="R687" i="3"/>
  <c r="W687" i="3"/>
  <c r="AC687" i="3"/>
  <c r="AH687" i="3"/>
  <c r="AM687" i="3"/>
  <c r="AS687" i="3"/>
  <c r="AX687" i="3"/>
  <c r="BC687" i="3"/>
  <c r="BI687" i="3"/>
  <c r="N687" i="3"/>
  <c r="S687" i="3"/>
  <c r="Y687" i="3"/>
  <c r="AD687" i="3"/>
  <c r="AI687" i="3"/>
  <c r="AO687" i="3"/>
  <c r="AT687" i="3"/>
  <c r="AY687" i="3"/>
  <c r="BE687" i="3"/>
  <c r="U687" i="3"/>
  <c r="AE687" i="3"/>
  <c r="AP687" i="3"/>
  <c r="BA687" i="3"/>
  <c r="V687" i="3"/>
  <c r="AG687" i="3"/>
  <c r="AQ687" i="3"/>
  <c r="BB687" i="3"/>
  <c r="O687" i="3"/>
  <c r="Z687" i="3"/>
  <c r="AK687" i="3"/>
  <c r="AU687" i="3"/>
  <c r="BF687" i="3"/>
  <c r="AW687" i="3"/>
  <c r="Q687" i="3"/>
  <c r="BG687" i="3"/>
  <c r="AA687" i="3"/>
  <c r="AY723" i="3"/>
  <c r="M719" i="3"/>
  <c r="W715" i="3"/>
  <c r="AG711" i="3"/>
  <c r="AD703" i="3"/>
  <c r="BI699" i="3"/>
  <c r="AM691" i="3"/>
  <c r="AL687" i="3"/>
  <c r="AX680" i="3"/>
  <c r="AG651" i="3"/>
  <c r="AS643" i="3"/>
  <c r="L716" i="3"/>
  <c r="L712" i="3"/>
  <c r="L708" i="3"/>
  <c r="L704" i="3"/>
  <c r="L700" i="3"/>
  <c r="L696" i="3"/>
  <c r="L692" i="3"/>
  <c r="L688" i="3"/>
  <c r="L684" i="3"/>
  <c r="AQ684" i="3" s="1"/>
  <c r="L713" i="3"/>
  <c r="L709" i="3"/>
  <c r="L705" i="3"/>
  <c r="L701" i="3"/>
  <c r="L697" i="3"/>
  <c r="L693" i="3"/>
  <c r="L689" i="3"/>
  <c r="L685" i="3"/>
  <c r="AO685" i="3" s="1"/>
  <c r="P679" i="3"/>
  <c r="T679" i="3"/>
  <c r="X679" i="3"/>
  <c r="AB679" i="3"/>
  <c r="AF679" i="3"/>
  <c r="AJ679" i="3"/>
  <c r="AN679" i="3"/>
  <c r="AR679" i="3"/>
  <c r="AV679" i="3"/>
  <c r="AZ679" i="3"/>
  <c r="BD679" i="3"/>
  <c r="BH679" i="3"/>
  <c r="Q679" i="3"/>
  <c r="V679" i="3"/>
  <c r="AA679" i="3"/>
  <c r="AG679" i="3"/>
  <c r="AL679" i="3"/>
  <c r="AQ679" i="3"/>
  <c r="AW679" i="3"/>
  <c r="BB679" i="3"/>
  <c r="BG679" i="3"/>
  <c r="M679" i="3"/>
  <c r="R679" i="3"/>
  <c r="W679" i="3"/>
  <c r="AC679" i="3"/>
  <c r="AH679" i="3"/>
  <c r="AM679" i="3"/>
  <c r="AS679" i="3"/>
  <c r="AX679" i="3"/>
  <c r="BC679" i="3"/>
  <c r="BI679" i="3"/>
  <c r="S679" i="3"/>
  <c r="AD679" i="3"/>
  <c r="AO679" i="3"/>
  <c r="AY679" i="3"/>
  <c r="U679" i="3"/>
  <c r="AE679" i="3"/>
  <c r="AP679" i="3"/>
  <c r="BA679" i="3"/>
  <c r="N679" i="3"/>
  <c r="BJ679" i="3" s="1"/>
  <c r="Y679" i="3"/>
  <c r="AI679" i="3"/>
  <c r="AT679" i="3"/>
  <c r="BE679" i="3"/>
  <c r="L676" i="3"/>
  <c r="K676" i="3"/>
  <c r="N671" i="3"/>
  <c r="R671" i="3"/>
  <c r="V671" i="3"/>
  <c r="Z671" i="3"/>
  <c r="AD671" i="3"/>
  <c r="AH671" i="3"/>
  <c r="AL671" i="3"/>
  <c r="AP671" i="3"/>
  <c r="AT671" i="3"/>
  <c r="AX671" i="3"/>
  <c r="BB671" i="3"/>
  <c r="BF671" i="3"/>
  <c r="Q671" i="3"/>
  <c r="W671" i="3"/>
  <c r="AB671" i="3"/>
  <c r="AG671" i="3"/>
  <c r="AM671" i="3"/>
  <c r="AR671" i="3"/>
  <c r="AW671" i="3"/>
  <c r="BC671" i="3"/>
  <c r="BH671" i="3"/>
  <c r="P671" i="3"/>
  <c r="X671" i="3"/>
  <c r="AE671" i="3"/>
  <c r="AK671" i="3"/>
  <c r="AS671" i="3"/>
  <c r="AZ671" i="3"/>
  <c r="BG671" i="3"/>
  <c r="S671" i="3"/>
  <c r="Y671" i="3"/>
  <c r="AF671" i="3"/>
  <c r="AN671" i="3"/>
  <c r="AU671" i="3"/>
  <c r="BA671" i="3"/>
  <c r="BI671" i="3"/>
  <c r="T671" i="3"/>
  <c r="AI671" i="3"/>
  <c r="AV671" i="3"/>
  <c r="U671" i="3"/>
  <c r="AJ671" i="3"/>
  <c r="AY671" i="3"/>
  <c r="M671" i="3"/>
  <c r="AA671" i="3"/>
  <c r="AO671" i="3"/>
  <c r="BD671" i="3"/>
  <c r="L668" i="3"/>
  <c r="K668" i="3"/>
  <c r="M663" i="3"/>
  <c r="Q663" i="3"/>
  <c r="U663" i="3"/>
  <c r="Y663" i="3"/>
  <c r="AC663" i="3"/>
  <c r="AG663" i="3"/>
  <c r="AK663" i="3"/>
  <c r="AO663" i="3"/>
  <c r="AS663" i="3"/>
  <c r="AW663" i="3"/>
  <c r="BA663" i="3"/>
  <c r="BE663" i="3"/>
  <c r="BI663" i="3"/>
  <c r="O663" i="3"/>
  <c r="T663" i="3"/>
  <c r="Z663" i="3"/>
  <c r="AE663" i="3"/>
  <c r="AJ663" i="3"/>
  <c r="AP663" i="3"/>
  <c r="AU663" i="3"/>
  <c r="AZ663" i="3"/>
  <c r="BF663" i="3"/>
  <c r="R663" i="3"/>
  <c r="X663" i="3"/>
  <c r="AF663" i="3"/>
  <c r="AM663" i="3"/>
  <c r="AT663" i="3"/>
  <c r="BB663" i="3"/>
  <c r="BH663" i="3"/>
  <c r="S663" i="3"/>
  <c r="AB663" i="3"/>
  <c r="AL663" i="3"/>
  <c r="AV663" i="3"/>
  <c r="BD663" i="3"/>
  <c r="V663" i="3"/>
  <c r="AD663" i="3"/>
  <c r="AN663" i="3"/>
  <c r="AX663" i="3"/>
  <c r="BG663" i="3"/>
  <c r="W663" i="3"/>
  <c r="AQ663" i="3"/>
  <c r="AA663" i="3"/>
  <c r="AR663" i="3"/>
  <c r="N663" i="3"/>
  <c r="AH663" i="3"/>
  <c r="AY663" i="3"/>
  <c r="L660" i="3"/>
  <c r="K660" i="3"/>
  <c r="O655" i="3"/>
  <c r="S655" i="3"/>
  <c r="W655" i="3"/>
  <c r="AA655" i="3"/>
  <c r="AE655" i="3"/>
  <c r="AI655" i="3"/>
  <c r="AM655" i="3"/>
  <c r="AQ655" i="3"/>
  <c r="AU655" i="3"/>
  <c r="AY655" i="3"/>
  <c r="BC655" i="3"/>
  <c r="BG655" i="3"/>
  <c r="Q655" i="3"/>
  <c r="V655" i="3"/>
  <c r="AB655" i="3"/>
  <c r="AG655" i="3"/>
  <c r="AL655" i="3"/>
  <c r="AR655" i="3"/>
  <c r="AW655" i="3"/>
  <c r="BB655" i="3"/>
  <c r="BH655" i="3"/>
  <c r="N655" i="3"/>
  <c r="U655" i="3"/>
  <c r="AC655" i="3"/>
  <c r="AJ655" i="3"/>
  <c r="AP655" i="3"/>
  <c r="AX655" i="3"/>
  <c r="BE655" i="3"/>
  <c r="M655" i="3"/>
  <c r="X655" i="3"/>
  <c r="AF655" i="3"/>
  <c r="AO655" i="3"/>
  <c r="AZ655" i="3"/>
  <c r="BI655" i="3"/>
  <c r="P655" i="3"/>
  <c r="Y655" i="3"/>
  <c r="AH655" i="3"/>
  <c r="AS655" i="3"/>
  <c r="BA655" i="3"/>
  <c r="Z655" i="3"/>
  <c r="AT655" i="3"/>
  <c r="AD655" i="3"/>
  <c r="AV655" i="3"/>
  <c r="R655" i="3"/>
  <c r="AK655" i="3"/>
  <c r="BD655" i="3"/>
  <c r="L652" i="3"/>
  <c r="K652" i="3"/>
  <c r="P647" i="3"/>
  <c r="T647" i="3"/>
  <c r="X647" i="3"/>
  <c r="AB647" i="3"/>
  <c r="AF647" i="3"/>
  <c r="AJ647" i="3"/>
  <c r="AN647" i="3"/>
  <c r="AR647" i="3"/>
  <c r="AV647" i="3"/>
  <c r="AZ647" i="3"/>
  <c r="BD647" i="3"/>
  <c r="BH647" i="3"/>
  <c r="M647" i="3"/>
  <c r="Q647" i="3"/>
  <c r="U647" i="3"/>
  <c r="Y647" i="3"/>
  <c r="AC647" i="3"/>
  <c r="AG647" i="3"/>
  <c r="AK647" i="3"/>
  <c r="AO647" i="3"/>
  <c r="AS647" i="3"/>
  <c r="AW647" i="3"/>
  <c r="BA647" i="3"/>
  <c r="BE647" i="3"/>
  <c r="BI647" i="3"/>
  <c r="R647" i="3"/>
  <c r="Z647" i="3"/>
  <c r="AH647" i="3"/>
  <c r="AP647" i="3"/>
  <c r="AX647" i="3"/>
  <c r="BF647" i="3"/>
  <c r="S647" i="3"/>
  <c r="AD647" i="3"/>
  <c r="AM647" i="3"/>
  <c r="AY647" i="3"/>
  <c r="O647" i="3"/>
  <c r="AE647" i="3"/>
  <c r="AT647" i="3"/>
  <c r="BG647" i="3"/>
  <c r="V647" i="3"/>
  <c r="AI647" i="3"/>
  <c r="AU647" i="3"/>
  <c r="W647" i="3"/>
  <c r="BB647" i="3"/>
  <c r="AA647" i="3"/>
  <c r="BC647" i="3"/>
  <c r="AL647" i="3"/>
  <c r="L644" i="3"/>
  <c r="K644" i="3"/>
  <c r="AK679" i="3"/>
  <c r="AQ671" i="3"/>
  <c r="T655" i="3"/>
  <c r="N647" i="3"/>
  <c r="L714" i="3"/>
  <c r="Z714" i="3" s="1"/>
  <c r="L710" i="3"/>
  <c r="X710" i="3" s="1"/>
  <c r="L706" i="3"/>
  <c r="AL706" i="3" s="1"/>
  <c r="L702" i="3"/>
  <c r="Z702" i="3" s="1"/>
  <c r="L698" i="3"/>
  <c r="AF698" i="3" s="1"/>
  <c r="L694" i="3"/>
  <c r="AP694" i="3" s="1"/>
  <c r="L690" i="3"/>
  <c r="L686" i="3"/>
  <c r="Z686" i="3" s="1"/>
  <c r="AV714" i="3"/>
  <c r="AF714" i="3"/>
  <c r="O706" i="3"/>
  <c r="AU702" i="3"/>
  <c r="BE698" i="3"/>
  <c r="AI698" i="3"/>
  <c r="N698" i="3"/>
  <c r="BC690" i="3"/>
  <c r="AH690" i="3"/>
  <c r="M686" i="3"/>
  <c r="Z679" i="3"/>
  <c r="AC671" i="3"/>
  <c r="BC663" i="3"/>
  <c r="N756" i="3"/>
  <c r="R756" i="3"/>
  <c r="V756" i="3"/>
  <c r="Z756" i="3"/>
  <c r="AD756" i="3"/>
  <c r="AH756" i="3"/>
  <c r="AL756" i="3"/>
  <c r="AP756" i="3"/>
  <c r="AT756" i="3"/>
  <c r="AX756" i="3"/>
  <c r="BB756" i="3"/>
  <c r="BF756" i="3"/>
  <c r="O756" i="3"/>
  <c r="S756" i="3"/>
  <c r="W756" i="3"/>
  <c r="AA756" i="3"/>
  <c r="AE756" i="3"/>
  <c r="AI756" i="3"/>
  <c r="AM756" i="3"/>
  <c r="AQ756" i="3"/>
  <c r="AU756" i="3"/>
  <c r="AY756" i="3"/>
  <c r="BC756" i="3"/>
  <c r="BG756" i="3"/>
  <c r="P756" i="3"/>
  <c r="T756" i="3"/>
  <c r="X756" i="3"/>
  <c r="AB756" i="3"/>
  <c r="AF756" i="3"/>
  <c r="AJ756" i="3"/>
  <c r="AN756" i="3"/>
  <c r="AR756" i="3"/>
  <c r="AV756" i="3"/>
  <c r="AZ756" i="3"/>
  <c r="BD756" i="3"/>
  <c r="BH756" i="3"/>
  <c r="M756" i="3"/>
  <c r="AC756" i="3"/>
  <c r="AS756" i="3"/>
  <c r="BI756" i="3"/>
  <c r="Q756" i="3"/>
  <c r="AG756" i="3"/>
  <c r="AW756" i="3"/>
  <c r="U756" i="3"/>
  <c r="AK756" i="3"/>
  <c r="BA756" i="3"/>
  <c r="Y756" i="3"/>
  <c r="AO756" i="3"/>
  <c r="BE756" i="3"/>
  <c r="M764" i="3"/>
  <c r="Q764" i="3"/>
  <c r="U764" i="3"/>
  <c r="Y764" i="3"/>
  <c r="AC764" i="3"/>
  <c r="AG764" i="3"/>
  <c r="AK764" i="3"/>
  <c r="AO764" i="3"/>
  <c r="AS764" i="3"/>
  <c r="AW764" i="3"/>
  <c r="BA764" i="3"/>
  <c r="BE764" i="3"/>
  <c r="BI764" i="3"/>
  <c r="N764" i="3"/>
  <c r="R764" i="3"/>
  <c r="V764" i="3"/>
  <c r="Z764" i="3"/>
  <c r="AD764" i="3"/>
  <c r="AH764" i="3"/>
  <c r="AL764" i="3"/>
  <c r="AP764" i="3"/>
  <c r="AT764" i="3"/>
  <c r="AX764" i="3"/>
  <c r="BB764" i="3"/>
  <c r="BF764" i="3"/>
  <c r="O764" i="3"/>
  <c r="S764" i="3"/>
  <c r="W764" i="3"/>
  <c r="AA764" i="3"/>
  <c r="AE764" i="3"/>
  <c r="AI764" i="3"/>
  <c r="AM764" i="3"/>
  <c r="AQ764" i="3"/>
  <c r="AU764" i="3"/>
  <c r="AY764" i="3"/>
  <c r="BC764" i="3"/>
  <c r="BG764" i="3"/>
  <c r="T764" i="3"/>
  <c r="AJ764" i="3"/>
  <c r="AZ764" i="3"/>
  <c r="X764" i="3"/>
  <c r="AN764" i="3"/>
  <c r="BD764" i="3"/>
  <c r="AB764" i="3"/>
  <c r="AR764" i="3"/>
  <c r="BH764" i="3"/>
  <c r="P764" i="3"/>
  <c r="AF764" i="3"/>
  <c r="AV764" i="3"/>
  <c r="M772" i="3"/>
  <c r="Q772" i="3"/>
  <c r="U772" i="3"/>
  <c r="Y772" i="3"/>
  <c r="AC772" i="3"/>
  <c r="AG772" i="3"/>
  <c r="AK772" i="3"/>
  <c r="AO772" i="3"/>
  <c r="AS772" i="3"/>
  <c r="AW772" i="3"/>
  <c r="BA772" i="3"/>
  <c r="BE772" i="3"/>
  <c r="BI772" i="3"/>
  <c r="N772" i="3"/>
  <c r="R772" i="3"/>
  <c r="V772" i="3"/>
  <c r="Z772" i="3"/>
  <c r="AD772" i="3"/>
  <c r="AH772" i="3"/>
  <c r="AL772" i="3"/>
  <c r="O772" i="3"/>
  <c r="S772" i="3"/>
  <c r="W772" i="3"/>
  <c r="AA772" i="3"/>
  <c r="AE772" i="3"/>
  <c r="AI772" i="3"/>
  <c r="AM772" i="3"/>
  <c r="AQ772" i="3"/>
  <c r="AU772" i="3"/>
  <c r="AY772" i="3"/>
  <c r="BC772" i="3"/>
  <c r="BG772" i="3"/>
  <c r="X772" i="3"/>
  <c r="AN772" i="3"/>
  <c r="AV772" i="3"/>
  <c r="BD772" i="3"/>
  <c r="AB772" i="3"/>
  <c r="AP772" i="3"/>
  <c r="AX772" i="3"/>
  <c r="BF772" i="3"/>
  <c r="P772" i="3"/>
  <c r="AF772" i="3"/>
  <c r="AR772" i="3"/>
  <c r="AZ772" i="3"/>
  <c r="BH772" i="3"/>
  <c r="AJ772" i="3"/>
  <c r="AT772" i="3"/>
  <c r="T772" i="3"/>
  <c r="BB772" i="3"/>
  <c r="M776" i="3"/>
  <c r="Q776" i="3"/>
  <c r="U776" i="3"/>
  <c r="Y776" i="3"/>
  <c r="AC776" i="3"/>
  <c r="AG776" i="3"/>
  <c r="AK776" i="3"/>
  <c r="AO776" i="3"/>
  <c r="AS776" i="3"/>
  <c r="AW776" i="3"/>
  <c r="BA776" i="3"/>
  <c r="BE776" i="3"/>
  <c r="BI776" i="3"/>
  <c r="N776" i="3"/>
  <c r="R776" i="3"/>
  <c r="V776" i="3"/>
  <c r="Z776" i="3"/>
  <c r="AD776" i="3"/>
  <c r="AH776" i="3"/>
  <c r="AL776" i="3"/>
  <c r="AP776" i="3"/>
  <c r="AT776" i="3"/>
  <c r="AX776" i="3"/>
  <c r="BB776" i="3"/>
  <c r="BF776" i="3"/>
  <c r="O776" i="3"/>
  <c r="S776" i="3"/>
  <c r="W776" i="3"/>
  <c r="AA776" i="3"/>
  <c r="AE776" i="3"/>
  <c r="AI776" i="3"/>
  <c r="AM776" i="3"/>
  <c r="AQ776" i="3"/>
  <c r="AU776" i="3"/>
  <c r="AY776" i="3"/>
  <c r="BC776" i="3"/>
  <c r="BG776" i="3"/>
  <c r="X776" i="3"/>
  <c r="AN776" i="3"/>
  <c r="BD776" i="3"/>
  <c r="AB776" i="3"/>
  <c r="AR776" i="3"/>
  <c r="BH776" i="3"/>
  <c r="T776" i="3"/>
  <c r="AJ776" i="3"/>
  <c r="P776" i="3"/>
  <c r="AF776" i="3"/>
  <c r="AV776" i="3"/>
  <c r="AZ776" i="3"/>
  <c r="BL757" i="3"/>
  <c r="BK761" i="3"/>
  <c r="BM761" i="3"/>
  <c r="BN761" i="3"/>
  <c r="BJ763" i="3"/>
  <c r="BM763" i="3"/>
  <c r="BM769" i="3"/>
  <c r="BM771" i="3"/>
  <c r="BK775" i="3"/>
  <c r="BL777" i="3"/>
  <c r="BL781" i="3"/>
  <c r="BJ781" i="3"/>
  <c r="BM785" i="3"/>
  <c r="BL789" i="3"/>
  <c r="BN785" i="3"/>
  <c r="BJ783" i="3"/>
  <c r="BM787" i="3"/>
  <c r="L681" i="3"/>
  <c r="L677" i="3"/>
  <c r="AE677" i="3" s="1"/>
  <c r="L673" i="3"/>
  <c r="L669" i="3"/>
  <c r="O669" i="3" s="1"/>
  <c r="L665" i="3"/>
  <c r="L661" i="3"/>
  <c r="R661" i="3" s="1"/>
  <c r="L657" i="3"/>
  <c r="L653" i="3"/>
  <c r="X653" i="3" s="1"/>
  <c r="L649" i="3"/>
  <c r="L645" i="3"/>
  <c r="BG645" i="3" s="1"/>
  <c r="L682" i="3"/>
  <c r="AR682" i="3" s="1"/>
  <c r="L678" i="3"/>
  <c r="V678" i="3" s="1"/>
  <c r="L674" i="3"/>
  <c r="L670" i="3"/>
  <c r="AK670" i="3" s="1"/>
  <c r="L666" i="3"/>
  <c r="AH666" i="3" s="1"/>
  <c r="L662" i="3"/>
  <c r="AV662" i="3" s="1"/>
  <c r="L658" i="3"/>
  <c r="BG658" i="3" s="1"/>
  <c r="L654" i="3"/>
  <c r="AF654" i="3" s="1"/>
  <c r="L650" i="3"/>
  <c r="R650" i="3" s="1"/>
  <c r="L646" i="3"/>
  <c r="V646" i="3" s="1"/>
  <c r="L642" i="3"/>
  <c r="U642" i="3" s="1"/>
  <c r="M758" i="3"/>
  <c r="Q758" i="3"/>
  <c r="U758" i="3"/>
  <c r="Y758" i="3"/>
  <c r="AC758" i="3"/>
  <c r="AG758" i="3"/>
  <c r="AK758" i="3"/>
  <c r="AO758" i="3"/>
  <c r="AS758" i="3"/>
  <c r="AW758" i="3"/>
  <c r="BA758" i="3"/>
  <c r="BE758" i="3"/>
  <c r="BI758" i="3"/>
  <c r="N758" i="3"/>
  <c r="R758" i="3"/>
  <c r="V758" i="3"/>
  <c r="Z758" i="3"/>
  <c r="AD758" i="3"/>
  <c r="AH758" i="3"/>
  <c r="AL758" i="3"/>
  <c r="AP758" i="3"/>
  <c r="AT758" i="3"/>
  <c r="AX758" i="3"/>
  <c r="BB758" i="3"/>
  <c r="BF758" i="3"/>
  <c r="O758" i="3"/>
  <c r="S758" i="3"/>
  <c r="W758" i="3"/>
  <c r="AA758" i="3"/>
  <c r="AE758" i="3"/>
  <c r="AI758" i="3"/>
  <c r="AM758" i="3"/>
  <c r="AQ758" i="3"/>
  <c r="AU758" i="3"/>
  <c r="AY758" i="3"/>
  <c r="BC758" i="3"/>
  <c r="BG758" i="3"/>
  <c r="X758" i="3"/>
  <c r="AN758" i="3"/>
  <c r="BD758" i="3"/>
  <c r="AB758" i="3"/>
  <c r="AR758" i="3"/>
  <c r="BH758" i="3"/>
  <c r="P758" i="3"/>
  <c r="AF758" i="3"/>
  <c r="AV758" i="3"/>
  <c r="AZ758" i="3"/>
  <c r="T758" i="3"/>
  <c r="AJ758" i="3"/>
  <c r="P766" i="3"/>
  <c r="T766" i="3"/>
  <c r="X766" i="3"/>
  <c r="AB766" i="3"/>
  <c r="AF766" i="3"/>
  <c r="AJ766" i="3"/>
  <c r="AN766" i="3"/>
  <c r="AR766" i="3"/>
  <c r="AV766" i="3"/>
  <c r="AZ766" i="3"/>
  <c r="BD766" i="3"/>
  <c r="BH766" i="3"/>
  <c r="M766" i="3"/>
  <c r="Q766" i="3"/>
  <c r="U766" i="3"/>
  <c r="Y766" i="3"/>
  <c r="AC766" i="3"/>
  <c r="AG766" i="3"/>
  <c r="AK766" i="3"/>
  <c r="AO766" i="3"/>
  <c r="AS766" i="3"/>
  <c r="AW766" i="3"/>
  <c r="BA766" i="3"/>
  <c r="N766" i="3"/>
  <c r="R766" i="3"/>
  <c r="V766" i="3"/>
  <c r="Z766" i="3"/>
  <c r="AD766" i="3"/>
  <c r="AH766" i="3"/>
  <c r="AL766" i="3"/>
  <c r="AP766" i="3"/>
  <c r="AT766" i="3"/>
  <c r="AX766" i="3"/>
  <c r="BB766" i="3"/>
  <c r="BF766" i="3"/>
  <c r="O766" i="3"/>
  <c r="AE766" i="3"/>
  <c r="AU766" i="3"/>
  <c r="BG766" i="3"/>
  <c r="S766" i="3"/>
  <c r="AI766" i="3"/>
  <c r="AY766" i="3"/>
  <c r="BI766" i="3"/>
  <c r="W766" i="3"/>
  <c r="AM766" i="3"/>
  <c r="BC766" i="3"/>
  <c r="AA766" i="3"/>
  <c r="AQ766" i="3"/>
  <c r="BE766" i="3"/>
  <c r="P778" i="3"/>
  <c r="T778" i="3"/>
  <c r="X778" i="3"/>
  <c r="AB778" i="3"/>
  <c r="AF778" i="3"/>
  <c r="AJ778" i="3"/>
  <c r="AN778" i="3"/>
  <c r="AR778" i="3"/>
  <c r="AV778" i="3"/>
  <c r="AZ778" i="3"/>
  <c r="BD778" i="3"/>
  <c r="BH778" i="3"/>
  <c r="M778" i="3"/>
  <c r="Q778" i="3"/>
  <c r="U778" i="3"/>
  <c r="Y778" i="3"/>
  <c r="AC778" i="3"/>
  <c r="AG778" i="3"/>
  <c r="AK778" i="3"/>
  <c r="AO778" i="3"/>
  <c r="AS778" i="3"/>
  <c r="AW778" i="3"/>
  <c r="BA778" i="3"/>
  <c r="BE778" i="3"/>
  <c r="BI778" i="3"/>
  <c r="N778" i="3"/>
  <c r="R778" i="3"/>
  <c r="V778" i="3"/>
  <c r="Z778" i="3"/>
  <c r="AD778" i="3"/>
  <c r="AH778" i="3"/>
  <c r="AL778" i="3"/>
  <c r="AP778" i="3"/>
  <c r="AT778" i="3"/>
  <c r="AX778" i="3"/>
  <c r="BB778" i="3"/>
  <c r="BF778" i="3"/>
  <c r="S778" i="3"/>
  <c r="AI778" i="3"/>
  <c r="AY778" i="3"/>
  <c r="W778" i="3"/>
  <c r="AM778" i="3"/>
  <c r="BC778" i="3"/>
  <c r="AE778" i="3"/>
  <c r="AA778" i="3"/>
  <c r="AQ778" i="3"/>
  <c r="BG778" i="3"/>
  <c r="O778" i="3"/>
  <c r="AU778" i="3"/>
  <c r="N782" i="3"/>
  <c r="R782" i="3"/>
  <c r="V782" i="3"/>
  <c r="Z782" i="3"/>
  <c r="AD782" i="3"/>
  <c r="AH782" i="3"/>
  <c r="AL782" i="3"/>
  <c r="AP782" i="3"/>
  <c r="AT782" i="3"/>
  <c r="AX782" i="3"/>
  <c r="BB782" i="3"/>
  <c r="BF782" i="3"/>
  <c r="O782" i="3"/>
  <c r="S782" i="3"/>
  <c r="W782" i="3"/>
  <c r="AA782" i="3"/>
  <c r="AE782" i="3"/>
  <c r="AI782" i="3"/>
  <c r="AM782" i="3"/>
  <c r="AQ782" i="3"/>
  <c r="AU782" i="3"/>
  <c r="AY782" i="3"/>
  <c r="BC782" i="3"/>
  <c r="BG782" i="3"/>
  <c r="P782" i="3"/>
  <c r="T782" i="3"/>
  <c r="X782" i="3"/>
  <c r="AB782" i="3"/>
  <c r="AF782" i="3"/>
  <c r="AJ782" i="3"/>
  <c r="AN782" i="3"/>
  <c r="AR782" i="3"/>
  <c r="AV782" i="3"/>
  <c r="AZ782" i="3"/>
  <c r="BD782" i="3"/>
  <c r="BH782" i="3"/>
  <c r="Y782" i="3"/>
  <c r="AO782" i="3"/>
  <c r="BE782" i="3"/>
  <c r="M782" i="3"/>
  <c r="AC782" i="3"/>
  <c r="AS782" i="3"/>
  <c r="BI782" i="3"/>
  <c r="AK782" i="3"/>
  <c r="Q782" i="3"/>
  <c r="AG782" i="3"/>
  <c r="AW782" i="3"/>
  <c r="U782" i="3"/>
  <c r="BA782" i="3"/>
  <c r="O786" i="3"/>
  <c r="S786" i="3"/>
  <c r="W786" i="3"/>
  <c r="AA786" i="3"/>
  <c r="AE786" i="3"/>
  <c r="AI786" i="3"/>
  <c r="AM786" i="3"/>
  <c r="AQ786" i="3"/>
  <c r="AU786" i="3"/>
  <c r="AY786" i="3"/>
  <c r="BC786" i="3"/>
  <c r="BG786" i="3"/>
  <c r="P786" i="3"/>
  <c r="T786" i="3"/>
  <c r="X786" i="3"/>
  <c r="AB786" i="3"/>
  <c r="AF786" i="3"/>
  <c r="AJ786" i="3"/>
  <c r="AN786" i="3"/>
  <c r="AR786" i="3"/>
  <c r="AV786" i="3"/>
  <c r="AZ786" i="3"/>
  <c r="BD786" i="3"/>
  <c r="BH786" i="3"/>
  <c r="M786" i="3"/>
  <c r="Q786" i="3"/>
  <c r="U786" i="3"/>
  <c r="Y786" i="3"/>
  <c r="AC786" i="3"/>
  <c r="AG786" i="3"/>
  <c r="AK786" i="3"/>
  <c r="AO786" i="3"/>
  <c r="AS786" i="3"/>
  <c r="AW786" i="3"/>
  <c r="BA786" i="3"/>
  <c r="BE786" i="3"/>
  <c r="BI786" i="3"/>
  <c r="R786" i="3"/>
  <c r="AH786" i="3"/>
  <c r="AX786" i="3"/>
  <c r="V786" i="3"/>
  <c r="AL786" i="3"/>
  <c r="BB786" i="3"/>
  <c r="Z786" i="3"/>
  <c r="AP786" i="3"/>
  <c r="BF786" i="3"/>
  <c r="N786" i="3"/>
  <c r="AD786" i="3"/>
  <c r="AT786" i="3"/>
  <c r="M790" i="3"/>
  <c r="Q790" i="3"/>
  <c r="U790" i="3"/>
  <c r="Y790" i="3"/>
  <c r="AC790" i="3"/>
  <c r="AG790" i="3"/>
  <c r="AK790" i="3"/>
  <c r="AO790" i="3"/>
  <c r="AS790" i="3"/>
  <c r="AW790" i="3"/>
  <c r="BA790" i="3"/>
  <c r="BE790" i="3"/>
  <c r="BI790" i="3"/>
  <c r="N790" i="3"/>
  <c r="R790" i="3"/>
  <c r="V790" i="3"/>
  <c r="Z790" i="3"/>
  <c r="AD790" i="3"/>
  <c r="AH790" i="3"/>
  <c r="AL790" i="3"/>
  <c r="AP790" i="3"/>
  <c r="AT790" i="3"/>
  <c r="AX790" i="3"/>
  <c r="BB790" i="3"/>
  <c r="BF790" i="3"/>
  <c r="O790" i="3"/>
  <c r="S790" i="3"/>
  <c r="W790" i="3"/>
  <c r="AA790" i="3"/>
  <c r="AE790" i="3"/>
  <c r="AI790" i="3"/>
  <c r="AM790" i="3"/>
  <c r="AQ790" i="3"/>
  <c r="AU790" i="3"/>
  <c r="AY790" i="3"/>
  <c r="BC790" i="3"/>
  <c r="BG790" i="3"/>
  <c r="X790" i="3"/>
  <c r="AN790" i="3"/>
  <c r="BD790" i="3"/>
  <c r="AB790" i="3"/>
  <c r="AR790" i="3"/>
  <c r="BH790" i="3"/>
  <c r="P790" i="3"/>
  <c r="AF790" i="3"/>
  <c r="AV790" i="3"/>
  <c r="T790" i="3"/>
  <c r="AJ790" i="3"/>
  <c r="AZ790" i="3"/>
  <c r="BK792" i="3"/>
  <c r="BJ757" i="3"/>
  <c r="BM757" i="3"/>
  <c r="BL759" i="3"/>
  <c r="BM759" i="3"/>
  <c r="BN763" i="3"/>
  <c r="BL765" i="3"/>
  <c r="BM767" i="3"/>
  <c r="BK767" i="3"/>
  <c r="BK769" i="3"/>
  <c r="BN771" i="3"/>
  <c r="BL771" i="3"/>
  <c r="BK773" i="3"/>
  <c r="BM773" i="3"/>
  <c r="BN781" i="3"/>
  <c r="BL785" i="3"/>
  <c r="BJ785" i="3"/>
  <c r="BJ789" i="3"/>
  <c r="BK779" i="3"/>
  <c r="BN783" i="3"/>
  <c r="BL787" i="3"/>
  <c r="BJ787" i="3"/>
  <c r="BJ791" i="3"/>
  <c r="BL791" i="3"/>
  <c r="BM791" i="3"/>
  <c r="P760" i="3"/>
  <c r="T760" i="3"/>
  <c r="X760" i="3"/>
  <c r="AB760" i="3"/>
  <c r="AF760" i="3"/>
  <c r="AJ760" i="3"/>
  <c r="AN760" i="3"/>
  <c r="AR760" i="3"/>
  <c r="AV760" i="3"/>
  <c r="AZ760" i="3"/>
  <c r="BD760" i="3"/>
  <c r="BH760" i="3"/>
  <c r="M760" i="3"/>
  <c r="Q760" i="3"/>
  <c r="U760" i="3"/>
  <c r="Y760" i="3"/>
  <c r="AC760" i="3"/>
  <c r="AG760" i="3"/>
  <c r="AK760" i="3"/>
  <c r="AO760" i="3"/>
  <c r="AS760" i="3"/>
  <c r="AW760" i="3"/>
  <c r="BA760" i="3"/>
  <c r="BE760" i="3"/>
  <c r="BI760" i="3"/>
  <c r="N760" i="3"/>
  <c r="R760" i="3"/>
  <c r="V760" i="3"/>
  <c r="Z760" i="3"/>
  <c r="AD760" i="3"/>
  <c r="AH760" i="3"/>
  <c r="AL760" i="3"/>
  <c r="AP760" i="3"/>
  <c r="AT760" i="3"/>
  <c r="AX760" i="3"/>
  <c r="BB760" i="3"/>
  <c r="BF760" i="3"/>
  <c r="S760" i="3"/>
  <c r="AI760" i="3"/>
  <c r="AY760" i="3"/>
  <c r="W760" i="3"/>
  <c r="AM760" i="3"/>
  <c r="BC760" i="3"/>
  <c r="AA760" i="3"/>
  <c r="AQ760" i="3"/>
  <c r="BG760" i="3"/>
  <c r="O760" i="3"/>
  <c r="AE760" i="3"/>
  <c r="AU760" i="3"/>
  <c r="N768" i="3"/>
  <c r="R768" i="3"/>
  <c r="V768" i="3"/>
  <c r="Z768" i="3"/>
  <c r="AD768" i="3"/>
  <c r="AH768" i="3"/>
  <c r="AL768" i="3"/>
  <c r="AP768" i="3"/>
  <c r="AT768" i="3"/>
  <c r="AX768" i="3"/>
  <c r="BB768" i="3"/>
  <c r="BF768" i="3"/>
  <c r="O768" i="3"/>
  <c r="S768" i="3"/>
  <c r="W768" i="3"/>
  <c r="AA768" i="3"/>
  <c r="AE768" i="3"/>
  <c r="AI768" i="3"/>
  <c r="AM768" i="3"/>
  <c r="AQ768" i="3"/>
  <c r="AU768" i="3"/>
  <c r="AY768" i="3"/>
  <c r="BC768" i="3"/>
  <c r="BG768" i="3"/>
  <c r="P768" i="3"/>
  <c r="T768" i="3"/>
  <c r="X768" i="3"/>
  <c r="AB768" i="3"/>
  <c r="AF768" i="3"/>
  <c r="AJ768" i="3"/>
  <c r="AN768" i="3"/>
  <c r="AR768" i="3"/>
  <c r="AV768" i="3"/>
  <c r="AZ768" i="3"/>
  <c r="BD768" i="3"/>
  <c r="BH768" i="3"/>
  <c r="Q768" i="3"/>
  <c r="AG768" i="3"/>
  <c r="AW768" i="3"/>
  <c r="U768" i="3"/>
  <c r="AK768" i="3"/>
  <c r="BA768" i="3"/>
  <c r="Y768" i="3"/>
  <c r="AO768" i="3"/>
  <c r="BE768" i="3"/>
  <c r="AS768" i="3"/>
  <c r="BI768" i="3"/>
  <c r="AC768" i="3"/>
  <c r="M768" i="3"/>
  <c r="N774" i="3"/>
  <c r="R774" i="3"/>
  <c r="V774" i="3"/>
  <c r="Z774" i="3"/>
  <c r="AD774" i="3"/>
  <c r="AH774" i="3"/>
  <c r="AL774" i="3"/>
  <c r="AP774" i="3"/>
  <c r="AT774" i="3"/>
  <c r="AX774" i="3"/>
  <c r="BB774" i="3"/>
  <c r="BF774" i="3"/>
  <c r="O774" i="3"/>
  <c r="S774" i="3"/>
  <c r="W774" i="3"/>
  <c r="AA774" i="3"/>
  <c r="AE774" i="3"/>
  <c r="AI774" i="3"/>
  <c r="AM774" i="3"/>
  <c r="AQ774" i="3"/>
  <c r="AU774" i="3"/>
  <c r="AY774" i="3"/>
  <c r="BC774" i="3"/>
  <c r="BG774" i="3"/>
  <c r="P774" i="3"/>
  <c r="T774" i="3"/>
  <c r="X774" i="3"/>
  <c r="AB774" i="3"/>
  <c r="AF774" i="3"/>
  <c r="AJ774" i="3"/>
  <c r="AN774" i="3"/>
  <c r="AR774" i="3"/>
  <c r="AV774" i="3"/>
  <c r="AZ774" i="3"/>
  <c r="BD774" i="3"/>
  <c r="BH774" i="3"/>
  <c r="M774" i="3"/>
  <c r="AC774" i="3"/>
  <c r="AS774" i="3"/>
  <c r="BI774" i="3"/>
  <c r="Q774" i="3"/>
  <c r="AG774" i="3"/>
  <c r="AW774" i="3"/>
  <c r="Y774" i="3"/>
  <c r="BE774" i="3"/>
  <c r="U774" i="3"/>
  <c r="AK774" i="3"/>
  <c r="BA774" i="3"/>
  <c r="AO774" i="3"/>
  <c r="BM792" i="3"/>
  <c r="BL792" i="3"/>
  <c r="BN757" i="3"/>
  <c r="BK759" i="3"/>
  <c r="BK763" i="3"/>
  <c r="BK765" i="3"/>
  <c r="BN765" i="3"/>
  <c r="BN767" i="3"/>
  <c r="BL767" i="3"/>
  <c r="BJ773" i="3"/>
  <c r="BN773" i="3"/>
  <c r="BL773" i="3"/>
  <c r="BJ775" i="3"/>
  <c r="BK781" i="3"/>
  <c r="BN789" i="3"/>
  <c r="BM779" i="3"/>
  <c r="BL783" i="3"/>
  <c r="BK783" i="3"/>
  <c r="BN787" i="3"/>
  <c r="BK791" i="3"/>
  <c r="BN791" i="3"/>
  <c r="P762" i="3"/>
  <c r="T762" i="3"/>
  <c r="X762" i="3"/>
  <c r="AB762" i="3"/>
  <c r="AF762" i="3"/>
  <c r="AJ762" i="3"/>
  <c r="AN762" i="3"/>
  <c r="AR762" i="3"/>
  <c r="M762" i="3"/>
  <c r="Q762" i="3"/>
  <c r="U762" i="3"/>
  <c r="Y762" i="3"/>
  <c r="AC762" i="3"/>
  <c r="N762" i="3"/>
  <c r="R762" i="3"/>
  <c r="V762" i="3"/>
  <c r="Z762" i="3"/>
  <c r="AD762" i="3"/>
  <c r="AH762" i="3"/>
  <c r="AL762" i="3"/>
  <c r="AP762" i="3"/>
  <c r="O762" i="3"/>
  <c r="AE762" i="3"/>
  <c r="AM762" i="3"/>
  <c r="AT762" i="3"/>
  <c r="AX762" i="3"/>
  <c r="BB762" i="3"/>
  <c r="BF762" i="3"/>
  <c r="S762" i="3"/>
  <c r="AG762" i="3"/>
  <c r="AO762" i="3"/>
  <c r="AU762" i="3"/>
  <c r="AY762" i="3"/>
  <c r="BC762" i="3"/>
  <c r="BG762" i="3"/>
  <c r="W762" i="3"/>
  <c r="AI762" i="3"/>
  <c r="AQ762" i="3"/>
  <c r="AV762" i="3"/>
  <c r="AZ762" i="3"/>
  <c r="BD762" i="3"/>
  <c r="BH762" i="3"/>
  <c r="AK762" i="3"/>
  <c r="BE762" i="3"/>
  <c r="AS762" i="3"/>
  <c r="BI762" i="3"/>
  <c r="AW762" i="3"/>
  <c r="AA762" i="3"/>
  <c r="BA762" i="3"/>
  <c r="M770" i="3"/>
  <c r="Q770" i="3"/>
  <c r="U770" i="3"/>
  <c r="Y770" i="3"/>
  <c r="AC770" i="3"/>
  <c r="AG770" i="3"/>
  <c r="AK770" i="3"/>
  <c r="AO770" i="3"/>
  <c r="AS770" i="3"/>
  <c r="AW770" i="3"/>
  <c r="BA770" i="3"/>
  <c r="BE770" i="3"/>
  <c r="BI770" i="3"/>
  <c r="N770" i="3"/>
  <c r="R770" i="3"/>
  <c r="V770" i="3"/>
  <c r="Z770" i="3"/>
  <c r="AD770" i="3"/>
  <c r="AH770" i="3"/>
  <c r="AL770" i="3"/>
  <c r="AP770" i="3"/>
  <c r="AT770" i="3"/>
  <c r="AX770" i="3"/>
  <c r="BB770" i="3"/>
  <c r="BF770" i="3"/>
  <c r="O770" i="3"/>
  <c r="S770" i="3"/>
  <c r="W770" i="3"/>
  <c r="AA770" i="3"/>
  <c r="AE770" i="3"/>
  <c r="AI770" i="3"/>
  <c r="AM770" i="3"/>
  <c r="AQ770" i="3"/>
  <c r="AU770" i="3"/>
  <c r="AY770" i="3"/>
  <c r="BC770" i="3"/>
  <c r="BG770" i="3"/>
  <c r="AB770" i="3"/>
  <c r="AR770" i="3"/>
  <c r="BH770" i="3"/>
  <c r="P770" i="3"/>
  <c r="AF770" i="3"/>
  <c r="AV770" i="3"/>
  <c r="T770" i="3"/>
  <c r="AJ770" i="3"/>
  <c r="AZ770" i="3"/>
  <c r="X770" i="3"/>
  <c r="BD770" i="3"/>
  <c r="AN770" i="3"/>
  <c r="O780" i="3"/>
  <c r="S780" i="3"/>
  <c r="W780" i="3"/>
  <c r="AA780" i="3"/>
  <c r="AE780" i="3"/>
  <c r="AI780" i="3"/>
  <c r="AM780" i="3"/>
  <c r="AQ780" i="3"/>
  <c r="AU780" i="3"/>
  <c r="AY780" i="3"/>
  <c r="BC780" i="3"/>
  <c r="BG780" i="3"/>
  <c r="P780" i="3"/>
  <c r="T780" i="3"/>
  <c r="X780" i="3"/>
  <c r="AB780" i="3"/>
  <c r="AF780" i="3"/>
  <c r="AJ780" i="3"/>
  <c r="AN780" i="3"/>
  <c r="AR780" i="3"/>
  <c r="AV780" i="3"/>
  <c r="AZ780" i="3"/>
  <c r="BD780" i="3"/>
  <c r="BH780" i="3"/>
  <c r="M780" i="3"/>
  <c r="Q780" i="3"/>
  <c r="U780" i="3"/>
  <c r="Y780" i="3"/>
  <c r="AC780" i="3"/>
  <c r="AG780" i="3"/>
  <c r="AK780" i="3"/>
  <c r="AO780" i="3"/>
  <c r="AS780" i="3"/>
  <c r="AW780" i="3"/>
  <c r="BA780" i="3"/>
  <c r="BE780" i="3"/>
  <c r="BI780" i="3"/>
  <c r="N780" i="3"/>
  <c r="AD780" i="3"/>
  <c r="AT780" i="3"/>
  <c r="R780" i="3"/>
  <c r="AH780" i="3"/>
  <c r="AX780" i="3"/>
  <c r="AP780" i="3"/>
  <c r="V780" i="3"/>
  <c r="AL780" i="3"/>
  <c r="BB780" i="3"/>
  <c r="Z780" i="3"/>
  <c r="BF780" i="3"/>
  <c r="M784" i="3"/>
  <c r="Q784" i="3"/>
  <c r="U784" i="3"/>
  <c r="Y784" i="3"/>
  <c r="AC784" i="3"/>
  <c r="AG784" i="3"/>
  <c r="AK784" i="3"/>
  <c r="AO784" i="3"/>
  <c r="AS784" i="3"/>
  <c r="AW784" i="3"/>
  <c r="BA784" i="3"/>
  <c r="O784" i="3"/>
  <c r="S784" i="3"/>
  <c r="W784" i="3"/>
  <c r="AA784" i="3"/>
  <c r="AE784" i="3"/>
  <c r="AI784" i="3"/>
  <c r="AM784" i="3"/>
  <c r="AQ784" i="3"/>
  <c r="AU784" i="3"/>
  <c r="AY784" i="3"/>
  <c r="BC784" i="3"/>
  <c r="P784" i="3"/>
  <c r="X784" i="3"/>
  <c r="AF784" i="3"/>
  <c r="AN784" i="3"/>
  <c r="AV784" i="3"/>
  <c r="BD784" i="3"/>
  <c r="BH784" i="3"/>
  <c r="R784" i="3"/>
  <c r="Z784" i="3"/>
  <c r="AH784" i="3"/>
  <c r="AP784" i="3"/>
  <c r="AX784" i="3"/>
  <c r="BE784" i="3"/>
  <c r="BI784" i="3"/>
  <c r="T784" i="3"/>
  <c r="AB784" i="3"/>
  <c r="AJ784" i="3"/>
  <c r="AR784" i="3"/>
  <c r="AZ784" i="3"/>
  <c r="BF784" i="3"/>
  <c r="V784" i="3"/>
  <c r="BB784" i="3"/>
  <c r="AD784" i="3"/>
  <c r="BG784" i="3"/>
  <c r="AL784" i="3"/>
  <c r="N784" i="3"/>
  <c r="AT784" i="3"/>
  <c r="N788" i="3"/>
  <c r="R788" i="3"/>
  <c r="V788" i="3"/>
  <c r="Z788" i="3"/>
  <c r="AD788" i="3"/>
  <c r="AH788" i="3"/>
  <c r="AL788" i="3"/>
  <c r="AP788" i="3"/>
  <c r="AT788" i="3"/>
  <c r="AX788" i="3"/>
  <c r="BB788" i="3"/>
  <c r="BF788" i="3"/>
  <c r="O788" i="3"/>
  <c r="S788" i="3"/>
  <c r="W788" i="3"/>
  <c r="AA788" i="3"/>
  <c r="AE788" i="3"/>
  <c r="AI788" i="3"/>
  <c r="AM788" i="3"/>
  <c r="AQ788" i="3"/>
  <c r="AU788" i="3"/>
  <c r="AY788" i="3"/>
  <c r="BC788" i="3"/>
  <c r="BG788" i="3"/>
  <c r="P788" i="3"/>
  <c r="T788" i="3"/>
  <c r="X788" i="3"/>
  <c r="AB788" i="3"/>
  <c r="AF788" i="3"/>
  <c r="AJ788" i="3"/>
  <c r="AN788" i="3"/>
  <c r="AR788" i="3"/>
  <c r="AV788" i="3"/>
  <c r="AZ788" i="3"/>
  <c r="BD788" i="3"/>
  <c r="BH788" i="3"/>
  <c r="M788" i="3"/>
  <c r="AC788" i="3"/>
  <c r="AS788" i="3"/>
  <c r="BI788" i="3"/>
  <c r="Q788" i="3"/>
  <c r="AG788" i="3"/>
  <c r="AW788" i="3"/>
  <c r="U788" i="3"/>
  <c r="AK788" i="3"/>
  <c r="BA788" i="3"/>
  <c r="Y788" i="3"/>
  <c r="AO788" i="3"/>
  <c r="BE788" i="3"/>
  <c r="BN792" i="3"/>
  <c r="BJ792" i="3"/>
  <c r="BK757" i="3"/>
  <c r="BN759" i="3"/>
  <c r="BL761" i="3"/>
  <c r="BL763" i="3"/>
  <c r="BJ767" i="3"/>
  <c r="BL769" i="3"/>
  <c r="BJ769" i="3"/>
  <c r="BK771" i="3"/>
  <c r="BM775" i="3"/>
  <c r="BL775" i="3"/>
  <c r="BN775" i="3"/>
  <c r="BJ777" i="3"/>
  <c r="BK777" i="3"/>
  <c r="BM777" i="3"/>
  <c r="BM781" i="3"/>
  <c r="BK785" i="3"/>
  <c r="BK789" i="3"/>
  <c r="BM789" i="3"/>
  <c r="BL779" i="3"/>
  <c r="BJ779" i="3"/>
  <c r="BK787" i="3"/>
  <c r="BJ736" i="3"/>
  <c r="BN736" i="3"/>
  <c r="BL736" i="3"/>
  <c r="BK672" i="3"/>
  <c r="BN672" i="3"/>
  <c r="BM643" i="3"/>
  <c r="BJ745" i="3"/>
  <c r="BL745" i="3"/>
  <c r="BN745" i="3"/>
  <c r="BK736" i="3"/>
  <c r="BM680" i="3"/>
  <c r="BL680" i="3"/>
  <c r="BK680" i="3"/>
  <c r="BN680" i="3"/>
  <c r="BM725" i="3"/>
  <c r="BL725" i="3"/>
  <c r="BK725" i="3"/>
  <c r="BM721" i="3"/>
  <c r="BL721" i="3"/>
  <c r="BK721" i="3"/>
  <c r="BM717" i="3"/>
  <c r="BL717" i="3"/>
  <c r="BK717" i="3"/>
  <c r="BM715" i="3"/>
  <c r="BL715" i="3"/>
  <c r="BK715" i="3"/>
  <c r="BL711" i="3"/>
  <c r="BK711" i="3"/>
  <c r="BM707" i="3"/>
  <c r="BL707" i="3"/>
  <c r="BK707" i="3"/>
  <c r="BL703" i="3"/>
  <c r="BL699" i="3"/>
  <c r="BK699" i="3"/>
  <c r="BL695" i="3"/>
  <c r="BM691" i="3"/>
  <c r="BL691" i="3"/>
  <c r="BK691" i="3"/>
  <c r="BM687" i="3"/>
  <c r="BL687" i="3"/>
  <c r="BK687" i="3"/>
  <c r="BK683" i="3"/>
  <c r="BK679" i="3"/>
  <c r="BM675" i="3"/>
  <c r="BL675" i="3"/>
  <c r="BK675" i="3"/>
  <c r="BK671" i="3"/>
  <c r="BM664" i="3"/>
  <c r="BJ664" i="3"/>
  <c r="BL664" i="3"/>
  <c r="BN664" i="3"/>
  <c r="BK664" i="3"/>
  <c r="BM656" i="3"/>
  <c r="BJ656" i="3"/>
  <c r="BL656" i="3"/>
  <c r="BN656" i="3"/>
  <c r="BK656" i="3"/>
  <c r="BM648" i="3"/>
  <c r="BJ648" i="3"/>
  <c r="BL648" i="3"/>
  <c r="BN648" i="3"/>
  <c r="BK648" i="3"/>
  <c r="BJ667" i="3"/>
  <c r="BN667" i="3"/>
  <c r="BJ663" i="3"/>
  <c r="BJ659" i="3"/>
  <c r="BL659" i="3"/>
  <c r="BN659" i="3"/>
  <c r="BN655" i="3"/>
  <c r="BJ651" i="3"/>
  <c r="BL651" i="3"/>
  <c r="BN651" i="3"/>
  <c r="BL647" i="3"/>
  <c r="BN647" i="3"/>
  <c r="BJ643" i="3"/>
  <c r="BL643" i="3"/>
  <c r="BN643" i="3"/>
  <c r="E611" i="3"/>
  <c r="F611" i="3"/>
  <c r="G611" i="3"/>
  <c r="H611" i="3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J624" i="3"/>
  <c r="E625" i="3"/>
  <c r="F625" i="3"/>
  <c r="G625" i="3"/>
  <c r="H625" i="3"/>
  <c r="I625" i="3"/>
  <c r="J625" i="3"/>
  <c r="E626" i="3"/>
  <c r="F626" i="3"/>
  <c r="G626" i="3"/>
  <c r="H626" i="3"/>
  <c r="I626" i="3"/>
  <c r="J626" i="3"/>
  <c r="E627" i="3"/>
  <c r="F627" i="3"/>
  <c r="G627" i="3"/>
  <c r="H627" i="3"/>
  <c r="I627" i="3"/>
  <c r="J627" i="3"/>
  <c r="E628" i="3"/>
  <c r="F628" i="3"/>
  <c r="G628" i="3"/>
  <c r="H628" i="3"/>
  <c r="I628" i="3"/>
  <c r="J628" i="3"/>
  <c r="E629" i="3"/>
  <c r="F629" i="3"/>
  <c r="G629" i="3"/>
  <c r="H629" i="3"/>
  <c r="I629" i="3"/>
  <c r="J629" i="3"/>
  <c r="E630" i="3"/>
  <c r="F630" i="3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J632" i="3"/>
  <c r="E633" i="3"/>
  <c r="F633" i="3"/>
  <c r="G633" i="3"/>
  <c r="H633" i="3"/>
  <c r="I633" i="3"/>
  <c r="J633" i="3"/>
  <c r="E634" i="3"/>
  <c r="F634" i="3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J636" i="3"/>
  <c r="E637" i="3"/>
  <c r="F637" i="3"/>
  <c r="G637" i="3"/>
  <c r="H637" i="3"/>
  <c r="I637" i="3"/>
  <c r="J637" i="3"/>
  <c r="E638" i="3"/>
  <c r="F638" i="3"/>
  <c r="G638" i="3"/>
  <c r="H638" i="3"/>
  <c r="I638" i="3"/>
  <c r="J638" i="3"/>
  <c r="E639" i="3"/>
  <c r="F639" i="3"/>
  <c r="G639" i="3"/>
  <c r="H639" i="3"/>
  <c r="I639" i="3"/>
  <c r="J639" i="3"/>
  <c r="E640" i="3"/>
  <c r="F640" i="3"/>
  <c r="G640" i="3"/>
  <c r="H640" i="3"/>
  <c r="I640" i="3"/>
  <c r="J640" i="3"/>
  <c r="E641" i="3"/>
  <c r="F641" i="3"/>
  <c r="G641" i="3"/>
  <c r="H641" i="3"/>
  <c r="I641" i="3"/>
  <c r="J641" i="3"/>
  <c r="Y702" i="3" l="1"/>
  <c r="BD686" i="3"/>
  <c r="AP710" i="3"/>
  <c r="K612" i="3"/>
  <c r="P714" i="3"/>
  <c r="Q691" i="3"/>
  <c r="AQ647" i="3"/>
  <c r="BJ647" i="3" s="1"/>
  <c r="AS667" i="3"/>
  <c r="BL667" i="3" s="1"/>
  <c r="U672" i="3"/>
  <c r="AA683" i="3"/>
  <c r="AN699" i="3"/>
  <c r="BM699" i="3" s="1"/>
  <c r="K640" i="3"/>
  <c r="K636" i="3"/>
  <c r="K634" i="3"/>
  <c r="K632" i="3"/>
  <c r="K629" i="3"/>
  <c r="K625" i="3"/>
  <c r="K620" i="3"/>
  <c r="K617" i="3"/>
  <c r="K614" i="3"/>
  <c r="K622" i="3"/>
  <c r="K618" i="3"/>
  <c r="K616" i="3"/>
  <c r="BK756" i="3"/>
  <c r="AP677" i="3"/>
  <c r="X686" i="3"/>
  <c r="BF698" i="3"/>
  <c r="AW714" i="3"/>
  <c r="S723" i="3"/>
  <c r="AS719" i="3"/>
  <c r="BK643" i="3"/>
  <c r="AN655" i="3"/>
  <c r="BJ655" i="3" s="1"/>
  <c r="BF655" i="3"/>
  <c r="BL655" i="3" s="1"/>
  <c r="P663" i="3"/>
  <c r="BN663" i="3" s="1"/>
  <c r="AI663" i="3"/>
  <c r="BL663" i="3" s="1"/>
  <c r="BE671" i="3"/>
  <c r="BM671" i="3" s="1"/>
  <c r="O671" i="3"/>
  <c r="AU679" i="3"/>
  <c r="BF679" i="3"/>
  <c r="O679" i="3"/>
  <c r="BN679" i="3" s="1"/>
  <c r="K638" i="3"/>
  <c r="K627" i="3"/>
  <c r="AZ654" i="3"/>
  <c r="AK698" i="3"/>
  <c r="BK667" i="3"/>
  <c r="BN675" i="3"/>
  <c r="BJ725" i="3"/>
  <c r="AC695" i="3"/>
  <c r="AY703" i="3"/>
  <c r="AW711" i="3"/>
  <c r="BM711" i="3" s="1"/>
  <c r="Q711" i="3"/>
  <c r="K619" i="3"/>
  <c r="BJ788" i="3"/>
  <c r="BN788" i="3"/>
  <c r="BK788" i="3"/>
  <c r="BL788" i="3"/>
  <c r="BJ784" i="3"/>
  <c r="BM770" i="3"/>
  <c r="BK762" i="3"/>
  <c r="BN762" i="3"/>
  <c r="BK760" i="3"/>
  <c r="BN760" i="3"/>
  <c r="BM790" i="3"/>
  <c r="BL790" i="3"/>
  <c r="BJ782" i="3"/>
  <c r="BL782" i="3"/>
  <c r="BJ778" i="3"/>
  <c r="BM778" i="3"/>
  <c r="BM758" i="3"/>
  <c r="BN758" i="3"/>
  <c r="AD674" i="3"/>
  <c r="O674" i="3"/>
  <c r="AE674" i="3"/>
  <c r="AU674" i="3"/>
  <c r="Q674" i="3"/>
  <c r="AL674" i="3"/>
  <c r="BH674" i="3"/>
  <c r="AN674" i="3"/>
  <c r="M674" i="3"/>
  <c r="AO674" i="3"/>
  <c r="AJ674" i="3"/>
  <c r="AZ674" i="3"/>
  <c r="BE674" i="3"/>
  <c r="S674" i="3"/>
  <c r="AI674" i="3"/>
  <c r="AY674" i="3"/>
  <c r="V674" i="3"/>
  <c r="AR674" i="3"/>
  <c r="R674" i="3"/>
  <c r="AT674" i="3"/>
  <c r="T674" i="3"/>
  <c r="AV674" i="3"/>
  <c r="AX674" i="3"/>
  <c r="N674" i="3"/>
  <c r="BD649" i="3"/>
  <c r="M649" i="3"/>
  <c r="AC649" i="3"/>
  <c r="AS649" i="3"/>
  <c r="BI649" i="3"/>
  <c r="AE649" i="3"/>
  <c r="AZ649" i="3"/>
  <c r="AF649" i="3"/>
  <c r="BH649" i="3"/>
  <c r="AX649" i="3"/>
  <c r="AH649" i="3"/>
  <c r="AR649" i="3"/>
  <c r="AI649" i="3"/>
  <c r="Q649" i="3"/>
  <c r="AG649" i="3"/>
  <c r="AW649" i="3"/>
  <c r="O649" i="3"/>
  <c r="AJ649" i="3"/>
  <c r="BF649" i="3"/>
  <c r="AM649" i="3"/>
  <c r="V649" i="3"/>
  <c r="BG649" i="3"/>
  <c r="AQ649" i="3"/>
  <c r="AB649" i="3"/>
  <c r="BC649" i="3"/>
  <c r="U649" i="3"/>
  <c r="AK649" i="3"/>
  <c r="BA649" i="3"/>
  <c r="T649" i="3"/>
  <c r="AP649" i="3"/>
  <c r="R649" i="3"/>
  <c r="AT649" i="3"/>
  <c r="AD649" i="3"/>
  <c r="N649" i="3"/>
  <c r="AY649" i="3"/>
  <c r="AV649" i="3"/>
  <c r="S649" i="3"/>
  <c r="Y649" i="3"/>
  <c r="AO649" i="3"/>
  <c r="BE649" i="3"/>
  <c r="Z649" i="3"/>
  <c r="AU649" i="3"/>
  <c r="X649" i="3"/>
  <c r="BB649" i="3"/>
  <c r="AN649" i="3"/>
  <c r="W649" i="3"/>
  <c r="AA649" i="3"/>
  <c r="P649" i="3"/>
  <c r="AL649" i="3"/>
  <c r="Y665" i="3"/>
  <c r="AO665" i="3"/>
  <c r="BE665" i="3"/>
  <c r="AA665" i="3"/>
  <c r="AV665" i="3"/>
  <c r="X665" i="3"/>
  <c r="AZ665" i="3"/>
  <c r="AH665" i="3"/>
  <c r="Z665" i="3"/>
  <c r="S665" i="3"/>
  <c r="AN665" i="3"/>
  <c r="AD665" i="3"/>
  <c r="M665" i="3"/>
  <c r="AC665" i="3"/>
  <c r="AS665" i="3"/>
  <c r="BI665" i="3"/>
  <c r="AF665" i="3"/>
  <c r="BB665" i="3"/>
  <c r="AE665" i="3"/>
  <c r="BH665" i="3"/>
  <c r="AP665" i="3"/>
  <c r="AI665" i="3"/>
  <c r="AJ665" i="3"/>
  <c r="BF665" i="3"/>
  <c r="AX665" i="3"/>
  <c r="Q665" i="3"/>
  <c r="AG665" i="3"/>
  <c r="AW665" i="3"/>
  <c r="P665" i="3"/>
  <c r="AL665" i="3"/>
  <c r="BG665" i="3"/>
  <c r="AM665" i="3"/>
  <c r="N665" i="3"/>
  <c r="AY665" i="3"/>
  <c r="AR665" i="3"/>
  <c r="BD665" i="3"/>
  <c r="AB665" i="3"/>
  <c r="U665" i="3"/>
  <c r="AK665" i="3"/>
  <c r="BA665" i="3"/>
  <c r="V665" i="3"/>
  <c r="AQ665" i="3"/>
  <c r="R665" i="3"/>
  <c r="AT665" i="3"/>
  <c r="W665" i="3"/>
  <c r="O665" i="3"/>
  <c r="BC665" i="3"/>
  <c r="T665" i="3"/>
  <c r="AU665" i="3"/>
  <c r="AA681" i="3"/>
  <c r="AQ681" i="3"/>
  <c r="BG681" i="3"/>
  <c r="AG681" i="3"/>
  <c r="BB681" i="3"/>
  <c r="X681" i="3"/>
  <c r="AS681" i="3"/>
  <c r="N681" i="3"/>
  <c r="BE681" i="3"/>
  <c r="AV681" i="3"/>
  <c r="AO681" i="3"/>
  <c r="AF681" i="3"/>
  <c r="O681" i="3"/>
  <c r="AE681" i="3"/>
  <c r="AU681" i="3"/>
  <c r="Q681" i="3"/>
  <c r="AL681" i="3"/>
  <c r="BH681" i="3"/>
  <c r="AC681" i="3"/>
  <c r="AX681" i="3"/>
  <c r="Y681" i="3"/>
  <c r="P681" i="3"/>
  <c r="BF681" i="3"/>
  <c r="AZ681" i="3"/>
  <c r="S681" i="3"/>
  <c r="AI681" i="3"/>
  <c r="AY681" i="3"/>
  <c r="V681" i="3"/>
  <c r="AR681" i="3"/>
  <c r="M681" i="3"/>
  <c r="AH681" i="3"/>
  <c r="BD681" i="3"/>
  <c r="AJ681" i="3"/>
  <c r="Z681" i="3"/>
  <c r="T681" i="3"/>
  <c r="BA681" i="3"/>
  <c r="AP681" i="3"/>
  <c r="W681" i="3"/>
  <c r="AM681" i="3"/>
  <c r="BC681" i="3"/>
  <c r="AB681" i="3"/>
  <c r="AW681" i="3"/>
  <c r="R681" i="3"/>
  <c r="AN681" i="3"/>
  <c r="BI681" i="3"/>
  <c r="AT681" i="3"/>
  <c r="AK681" i="3"/>
  <c r="AD681" i="3"/>
  <c r="U681" i="3"/>
  <c r="BM772" i="3"/>
  <c r="BK764" i="3"/>
  <c r="BM756" i="3"/>
  <c r="Z653" i="3"/>
  <c r="AZ666" i="3"/>
  <c r="AS674" i="3"/>
  <c r="AS682" i="3"/>
  <c r="Z710" i="3"/>
  <c r="AW646" i="3"/>
  <c r="BD646" i="3"/>
  <c r="BA646" i="3"/>
  <c r="AV646" i="3"/>
  <c r="BH646" i="3"/>
  <c r="AB646" i="3"/>
  <c r="AY646" i="3"/>
  <c r="AI646" i="3"/>
  <c r="S646" i="3"/>
  <c r="AX646" i="3"/>
  <c r="AH646" i="3"/>
  <c r="R646" i="3"/>
  <c r="BH654" i="3"/>
  <c r="AM654" i="3"/>
  <c r="AL654" i="3"/>
  <c r="AR654" i="3"/>
  <c r="BF654" i="3"/>
  <c r="AB654" i="3"/>
  <c r="AY654" i="3"/>
  <c r="AD654" i="3"/>
  <c r="BI654" i="3"/>
  <c r="AS654" i="3"/>
  <c r="AC654" i="3"/>
  <c r="M654" i="3"/>
  <c r="AK662" i="3"/>
  <c r="P662" i="3"/>
  <c r="X662" i="3"/>
  <c r="AO662" i="3"/>
  <c r="BI662" i="3"/>
  <c r="AF662" i="3"/>
  <c r="BB662" i="3"/>
  <c r="AG662" i="3"/>
  <c r="BG662" i="3"/>
  <c r="AQ662" i="3"/>
  <c r="AA662" i="3"/>
  <c r="AW670" i="3"/>
  <c r="AQ670" i="3"/>
  <c r="AP670" i="3"/>
  <c r="BB670" i="3"/>
  <c r="Z670" i="3"/>
  <c r="AS670" i="3"/>
  <c r="Q670" i="3"/>
  <c r="AO670" i="3"/>
  <c r="S670" i="3"/>
  <c r="AZ670" i="3"/>
  <c r="AJ670" i="3"/>
  <c r="T670" i="3"/>
  <c r="AF678" i="3"/>
  <c r="AM678" i="3"/>
  <c r="AV678" i="3"/>
  <c r="BE678" i="3"/>
  <c r="AJ678" i="3"/>
  <c r="O678" i="3"/>
  <c r="AS678" i="3"/>
  <c r="X678" i="3"/>
  <c r="BB678" i="3"/>
  <c r="AL678" i="3"/>
  <c r="Y690" i="3"/>
  <c r="AT690" i="3"/>
  <c r="T690" i="3"/>
  <c r="AJ690" i="3"/>
  <c r="AZ690" i="3"/>
  <c r="U690" i="3"/>
  <c r="AP690" i="3"/>
  <c r="Q690" i="3"/>
  <c r="AL690" i="3"/>
  <c r="BG690" i="3"/>
  <c r="AX690" i="3"/>
  <c r="AO690" i="3"/>
  <c r="X690" i="3"/>
  <c r="AN690" i="3"/>
  <c r="BD690" i="3"/>
  <c r="Z690" i="3"/>
  <c r="AU690" i="3"/>
  <c r="V690" i="3"/>
  <c r="AQ690" i="3"/>
  <c r="R690" i="3"/>
  <c r="BI690" i="3"/>
  <c r="AY690" i="3"/>
  <c r="AW706" i="3"/>
  <c r="AA706" i="3"/>
  <c r="T706" i="3"/>
  <c r="AJ706" i="3"/>
  <c r="AZ706" i="3"/>
  <c r="R706" i="3"/>
  <c r="AM706" i="3"/>
  <c r="BI706" i="3"/>
  <c r="AD706" i="3"/>
  <c r="AY706" i="3"/>
  <c r="AP706" i="3"/>
  <c r="AQ706" i="3"/>
  <c r="X706" i="3"/>
  <c r="AN706" i="3"/>
  <c r="BD706" i="3"/>
  <c r="W706" i="3"/>
  <c r="AS706" i="3"/>
  <c r="N706" i="3"/>
  <c r="AI706" i="3"/>
  <c r="BE706" i="3"/>
  <c r="BA706" i="3"/>
  <c r="BB706" i="3"/>
  <c r="V658" i="3"/>
  <c r="BF674" i="3"/>
  <c r="BC682" i="3"/>
  <c r="BE690" i="3"/>
  <c r="Q706" i="3"/>
  <c r="AQ710" i="3"/>
  <c r="AA645" i="3"/>
  <c r="AY645" i="3"/>
  <c r="AV645" i="3"/>
  <c r="AR645" i="3"/>
  <c r="AU645" i="3"/>
  <c r="O645" i="3"/>
  <c r="AT645" i="3"/>
  <c r="AD645" i="3"/>
  <c r="N645" i="3"/>
  <c r="AW645" i="3"/>
  <c r="AG645" i="3"/>
  <c r="Q645" i="3"/>
  <c r="BK647" i="3"/>
  <c r="Y653" i="3"/>
  <c r="BA653" i="3"/>
  <c r="AX653" i="3"/>
  <c r="M653" i="3"/>
  <c r="AC653" i="3"/>
  <c r="AS653" i="3"/>
  <c r="O653" i="3"/>
  <c r="AQ653" i="3"/>
  <c r="V653" i="3"/>
  <c r="AZ653" i="3"/>
  <c r="AJ653" i="3"/>
  <c r="T653" i="3"/>
  <c r="O660" i="3"/>
  <c r="S660" i="3"/>
  <c r="W660" i="3"/>
  <c r="AA660" i="3"/>
  <c r="AE660" i="3"/>
  <c r="AI660" i="3"/>
  <c r="AM660" i="3"/>
  <c r="AQ660" i="3"/>
  <c r="AU660" i="3"/>
  <c r="AY660" i="3"/>
  <c r="BC660" i="3"/>
  <c r="BG660" i="3"/>
  <c r="P660" i="3"/>
  <c r="U660" i="3"/>
  <c r="Z660" i="3"/>
  <c r="AF660" i="3"/>
  <c r="AK660" i="3"/>
  <c r="AP660" i="3"/>
  <c r="AV660" i="3"/>
  <c r="BA660" i="3"/>
  <c r="BF660" i="3"/>
  <c r="R660" i="3"/>
  <c r="Y660" i="3"/>
  <c r="AG660" i="3"/>
  <c r="AN660" i="3"/>
  <c r="AT660" i="3"/>
  <c r="BB660" i="3"/>
  <c r="BI660" i="3"/>
  <c r="Q660" i="3"/>
  <c r="AB660" i="3"/>
  <c r="AJ660" i="3"/>
  <c r="AS660" i="3"/>
  <c r="BD660" i="3"/>
  <c r="T660" i="3"/>
  <c r="AC660" i="3"/>
  <c r="AL660" i="3"/>
  <c r="AW660" i="3"/>
  <c r="BE660" i="3"/>
  <c r="V660" i="3"/>
  <c r="AO660" i="3"/>
  <c r="BH660" i="3"/>
  <c r="X660" i="3"/>
  <c r="AR660" i="3"/>
  <c r="M660" i="3"/>
  <c r="AD660" i="3"/>
  <c r="AX660" i="3"/>
  <c r="AZ660" i="3"/>
  <c r="N660" i="3"/>
  <c r="AH660" i="3"/>
  <c r="U661" i="3"/>
  <c r="AW661" i="3"/>
  <c r="AK661" i="3"/>
  <c r="AR661" i="3"/>
  <c r="BI661" i="3"/>
  <c r="AG661" i="3"/>
  <c r="AZ661" i="3"/>
  <c r="AE661" i="3"/>
  <c r="BF661" i="3"/>
  <c r="AP661" i="3"/>
  <c r="Z661" i="3"/>
  <c r="BM663" i="3"/>
  <c r="BE669" i="3"/>
  <c r="AZ669" i="3"/>
  <c r="AJ669" i="3"/>
  <c r="AO669" i="3"/>
  <c r="M669" i="3"/>
  <c r="AN669" i="3"/>
  <c r="BH669" i="3"/>
  <c r="AL669" i="3"/>
  <c r="Q669" i="3"/>
  <c r="AU669" i="3"/>
  <c r="AE669" i="3"/>
  <c r="BN671" i="3"/>
  <c r="AY677" i="3"/>
  <c r="BF677" i="3"/>
  <c r="O677" i="3"/>
  <c r="X677" i="3"/>
  <c r="AX677" i="3"/>
  <c r="AB677" i="3"/>
  <c r="BB677" i="3"/>
  <c r="AF677" i="3"/>
  <c r="BI677" i="3"/>
  <c r="AS677" i="3"/>
  <c r="AC677" i="3"/>
  <c r="M677" i="3"/>
  <c r="BD697" i="3"/>
  <c r="O697" i="3"/>
  <c r="AE697" i="3"/>
  <c r="AU697" i="3"/>
  <c r="N697" i="3"/>
  <c r="AJ697" i="3"/>
  <c r="S697" i="3"/>
  <c r="AM697" i="3"/>
  <c r="BG697" i="3"/>
  <c r="AO697" i="3"/>
  <c r="P697" i="3"/>
  <c r="AK697" i="3"/>
  <c r="BF697" i="3"/>
  <c r="AW697" i="3"/>
  <c r="AN697" i="3"/>
  <c r="AR697" i="3"/>
  <c r="BB697" i="3"/>
  <c r="W697" i="3"/>
  <c r="AQ697" i="3"/>
  <c r="T697" i="3"/>
  <c r="AT697" i="3"/>
  <c r="U697" i="3"/>
  <c r="AP697" i="3"/>
  <c r="Q697" i="3"/>
  <c r="BH697" i="3"/>
  <c r="AX697" i="3"/>
  <c r="X697" i="3"/>
  <c r="AA697" i="3"/>
  <c r="AY697" i="3"/>
  <c r="Y697" i="3"/>
  <c r="AZ697" i="3"/>
  <c r="Z697" i="3"/>
  <c r="AV697" i="3"/>
  <c r="AB697" i="3"/>
  <c r="R697" i="3"/>
  <c r="BI697" i="3"/>
  <c r="AS697" i="3"/>
  <c r="AH697" i="3"/>
  <c r="AI697" i="3"/>
  <c r="BC697" i="3"/>
  <c r="AD697" i="3"/>
  <c r="BE697" i="3"/>
  <c r="AF697" i="3"/>
  <c r="BA697" i="3"/>
  <c r="AL697" i="3"/>
  <c r="AC697" i="3"/>
  <c r="V697" i="3"/>
  <c r="AG697" i="3"/>
  <c r="M697" i="3"/>
  <c r="Y713" i="3"/>
  <c r="AO713" i="3"/>
  <c r="BE713" i="3"/>
  <c r="V713" i="3"/>
  <c r="AL713" i="3"/>
  <c r="BB713" i="3"/>
  <c r="AE713" i="3"/>
  <c r="P713" i="3"/>
  <c r="AV713" i="3"/>
  <c r="AY713" i="3"/>
  <c r="AA713" i="3"/>
  <c r="M713" i="3"/>
  <c r="AC713" i="3"/>
  <c r="AS713" i="3"/>
  <c r="BI713" i="3"/>
  <c r="Z713" i="3"/>
  <c r="AP713" i="3"/>
  <c r="BF713" i="3"/>
  <c r="AM713" i="3"/>
  <c r="X713" i="3"/>
  <c r="BD713" i="3"/>
  <c r="T713" i="3"/>
  <c r="AQ713" i="3"/>
  <c r="Q713" i="3"/>
  <c r="AG713" i="3"/>
  <c r="AW713" i="3"/>
  <c r="N713" i="3"/>
  <c r="AD713" i="3"/>
  <c r="AT713" i="3"/>
  <c r="O713" i="3"/>
  <c r="AU713" i="3"/>
  <c r="AF713" i="3"/>
  <c r="S713" i="3"/>
  <c r="AJ713" i="3"/>
  <c r="BG713" i="3"/>
  <c r="AR713" i="3"/>
  <c r="U713" i="3"/>
  <c r="AK713" i="3"/>
  <c r="BA713" i="3"/>
  <c r="R713" i="3"/>
  <c r="AH713" i="3"/>
  <c r="AX713" i="3"/>
  <c r="W713" i="3"/>
  <c r="BC713" i="3"/>
  <c r="AN713" i="3"/>
  <c r="AI713" i="3"/>
  <c r="AZ713" i="3"/>
  <c r="AB713" i="3"/>
  <c r="P674" i="3"/>
  <c r="W690" i="3"/>
  <c r="BD694" i="3"/>
  <c r="AJ702" i="3"/>
  <c r="P710" i="3"/>
  <c r="AN714" i="3"/>
  <c r="X642" i="3"/>
  <c r="AR642" i="3"/>
  <c r="AQ642" i="3"/>
  <c r="AJ642" i="3"/>
  <c r="AU642" i="3"/>
  <c r="O642" i="3"/>
  <c r="AT642" i="3"/>
  <c r="AD642" i="3"/>
  <c r="N642" i="3"/>
  <c r="AW642" i="3"/>
  <c r="AG642" i="3"/>
  <c r="Q642" i="3"/>
  <c r="U650" i="3"/>
  <c r="AY650" i="3"/>
  <c r="AV650" i="3"/>
  <c r="BD650" i="3"/>
  <c r="S650" i="3"/>
  <c r="AK650" i="3"/>
  <c r="BH650" i="3"/>
  <c r="AM650" i="3"/>
  <c r="Q650" i="3"/>
  <c r="AT650" i="3"/>
  <c r="AD650" i="3"/>
  <c r="N650" i="3"/>
  <c r="AX658" i="3"/>
  <c r="BB658" i="3"/>
  <c r="Q658" i="3"/>
  <c r="AG658" i="3"/>
  <c r="AW658" i="3"/>
  <c r="S658" i="3"/>
  <c r="AU658" i="3"/>
  <c r="Z658" i="3"/>
  <c r="BD658" i="3"/>
  <c r="AN658" i="3"/>
  <c r="X658" i="3"/>
  <c r="O666" i="3"/>
  <c r="AQ666" i="3"/>
  <c r="AF666" i="3"/>
  <c r="T666" i="3"/>
  <c r="AK666" i="3"/>
  <c r="BE666" i="3"/>
  <c r="AC666" i="3"/>
  <c r="AL666" i="3"/>
  <c r="R666" i="3"/>
  <c r="X674" i="3"/>
  <c r="Z674" i="3"/>
  <c r="Y674" i="3"/>
  <c r="AB674" i="3"/>
  <c r="AM674" i="3"/>
  <c r="AQ682" i="3"/>
  <c r="BG682" i="3"/>
  <c r="AP682" i="3"/>
  <c r="AT682" i="3"/>
  <c r="BD682" i="3"/>
  <c r="X682" i="3"/>
  <c r="BI686" i="3"/>
  <c r="AB686" i="3"/>
  <c r="AA686" i="3"/>
  <c r="AE686" i="3"/>
  <c r="AP686" i="3"/>
  <c r="Y688" i="3"/>
  <c r="AO688" i="3"/>
  <c r="BE688" i="3"/>
  <c r="Z688" i="3"/>
  <c r="AU688" i="3"/>
  <c r="V688" i="3"/>
  <c r="AQ688" i="3"/>
  <c r="W688" i="3"/>
  <c r="N688" i="3"/>
  <c r="BD688" i="3"/>
  <c r="AX688" i="3"/>
  <c r="BH688" i="3"/>
  <c r="M688" i="3"/>
  <c r="AC688" i="3"/>
  <c r="AS688" i="3"/>
  <c r="BI688" i="3"/>
  <c r="AE688" i="3"/>
  <c r="AZ688" i="3"/>
  <c r="AA688" i="3"/>
  <c r="AV688" i="3"/>
  <c r="AH688" i="3"/>
  <c r="X688" i="3"/>
  <c r="R688" i="3"/>
  <c r="AN688" i="3"/>
  <c r="AD688" i="3"/>
  <c r="Q688" i="3"/>
  <c r="AG688" i="3"/>
  <c r="AW688" i="3"/>
  <c r="O688" i="3"/>
  <c r="AJ688" i="3"/>
  <c r="BF688" i="3"/>
  <c r="AF688" i="3"/>
  <c r="BB688" i="3"/>
  <c r="AR688" i="3"/>
  <c r="AI688" i="3"/>
  <c r="AB688" i="3"/>
  <c r="AY688" i="3"/>
  <c r="U688" i="3"/>
  <c r="AK688" i="3"/>
  <c r="BA688" i="3"/>
  <c r="T688" i="3"/>
  <c r="AP688" i="3"/>
  <c r="P688" i="3"/>
  <c r="AL688" i="3"/>
  <c r="BG688" i="3"/>
  <c r="BC688" i="3"/>
  <c r="AT688" i="3"/>
  <c r="AM688" i="3"/>
  <c r="S688" i="3"/>
  <c r="AC690" i="3"/>
  <c r="AA690" i="3"/>
  <c r="AE690" i="3"/>
  <c r="AR690" i="3"/>
  <c r="AZ692" i="3"/>
  <c r="AD692" i="3"/>
  <c r="S692" i="3"/>
  <c r="AI692" i="3"/>
  <c r="AY692" i="3"/>
  <c r="U692" i="3"/>
  <c r="AP692" i="3"/>
  <c r="Q692" i="3"/>
  <c r="AL692" i="3"/>
  <c r="BH692" i="3"/>
  <c r="AS692" i="3"/>
  <c r="AJ692" i="3"/>
  <c r="AN692" i="3"/>
  <c r="AC692" i="3"/>
  <c r="W692" i="3"/>
  <c r="AM692" i="3"/>
  <c r="BC692" i="3"/>
  <c r="Z692" i="3"/>
  <c r="AV692" i="3"/>
  <c r="V692" i="3"/>
  <c r="AR692" i="3"/>
  <c r="M692" i="3"/>
  <c r="BD692" i="3"/>
  <c r="AT692" i="3"/>
  <c r="BI692" i="3"/>
  <c r="AX692" i="3"/>
  <c r="AA692" i="3"/>
  <c r="AQ692" i="3"/>
  <c r="BG692" i="3"/>
  <c r="AF692" i="3"/>
  <c r="BA692" i="3"/>
  <c r="AB692" i="3"/>
  <c r="AW692" i="3"/>
  <c r="X692" i="3"/>
  <c r="N692" i="3"/>
  <c r="BE692" i="3"/>
  <c r="T692" i="3"/>
  <c r="O692" i="3"/>
  <c r="AE692" i="3"/>
  <c r="AU692" i="3"/>
  <c r="P692" i="3"/>
  <c r="AK692" i="3"/>
  <c r="BF692" i="3"/>
  <c r="AG692" i="3"/>
  <c r="BB692" i="3"/>
  <c r="AH692" i="3"/>
  <c r="Y692" i="3"/>
  <c r="R692" i="3"/>
  <c r="AO692" i="3"/>
  <c r="AC694" i="3"/>
  <c r="AB694" i="3"/>
  <c r="AF694" i="3"/>
  <c r="T696" i="3"/>
  <c r="Y696" i="3"/>
  <c r="AO696" i="3"/>
  <c r="BE696" i="3"/>
  <c r="AA696" i="3"/>
  <c r="AV696" i="3"/>
  <c r="W696" i="3"/>
  <c r="AR696" i="3"/>
  <c r="N696" i="3"/>
  <c r="BD696" i="3"/>
  <c r="AU696" i="3"/>
  <c r="AE696" i="3"/>
  <c r="M696" i="3"/>
  <c r="AC696" i="3"/>
  <c r="AS696" i="3"/>
  <c r="BI696" i="3"/>
  <c r="AF696" i="3"/>
  <c r="BB696" i="3"/>
  <c r="AB696" i="3"/>
  <c r="AX696" i="3"/>
  <c r="X696" i="3"/>
  <c r="O696" i="3"/>
  <c r="BF696" i="3"/>
  <c r="AZ696" i="3"/>
  <c r="Q696" i="3"/>
  <c r="AG696" i="3"/>
  <c r="AW696" i="3"/>
  <c r="P696" i="3"/>
  <c r="AL696" i="3"/>
  <c r="BG696" i="3"/>
  <c r="AH696" i="3"/>
  <c r="BC696" i="3"/>
  <c r="AI696" i="3"/>
  <c r="Z696" i="3"/>
  <c r="AD696" i="3"/>
  <c r="S696" i="3"/>
  <c r="U696" i="3"/>
  <c r="AK696" i="3"/>
  <c r="BA696" i="3"/>
  <c r="V696" i="3"/>
  <c r="AQ696" i="3"/>
  <c r="R696" i="3"/>
  <c r="AM696" i="3"/>
  <c r="BH696" i="3"/>
  <c r="AT696" i="3"/>
  <c r="AJ696" i="3"/>
  <c r="AY696" i="3"/>
  <c r="AN696" i="3"/>
  <c r="S698" i="3"/>
  <c r="W698" i="3"/>
  <c r="AG698" i="3"/>
  <c r="AR698" i="3"/>
  <c r="AF700" i="3"/>
  <c r="BA700" i="3"/>
  <c r="W700" i="3"/>
  <c r="AM700" i="3"/>
  <c r="BC700" i="3"/>
  <c r="AB700" i="3"/>
  <c r="AW700" i="3"/>
  <c r="R700" i="3"/>
  <c r="AN700" i="3"/>
  <c r="BI700" i="3"/>
  <c r="AT700" i="3"/>
  <c r="AK700" i="3"/>
  <c r="AO700" i="3"/>
  <c r="AZ700" i="3"/>
  <c r="AA700" i="3"/>
  <c r="AQ700" i="3"/>
  <c r="BG700" i="3"/>
  <c r="AG700" i="3"/>
  <c r="BB700" i="3"/>
  <c r="X700" i="3"/>
  <c r="AS700" i="3"/>
  <c r="N700" i="3"/>
  <c r="BE700" i="3"/>
  <c r="AV700" i="3"/>
  <c r="U700" i="3"/>
  <c r="O700" i="3"/>
  <c r="AE700" i="3"/>
  <c r="AU700" i="3"/>
  <c r="Q700" i="3"/>
  <c r="AL700" i="3"/>
  <c r="BH700" i="3"/>
  <c r="AC700" i="3"/>
  <c r="AX700" i="3"/>
  <c r="Y700" i="3"/>
  <c r="P700" i="3"/>
  <c r="BF700" i="3"/>
  <c r="AP700" i="3"/>
  <c r="S700" i="3"/>
  <c r="AI700" i="3"/>
  <c r="AY700" i="3"/>
  <c r="V700" i="3"/>
  <c r="AR700" i="3"/>
  <c r="M700" i="3"/>
  <c r="AH700" i="3"/>
  <c r="BD700" i="3"/>
  <c r="AJ700" i="3"/>
  <c r="Z700" i="3"/>
  <c r="T700" i="3"/>
  <c r="AD700" i="3"/>
  <c r="T702" i="3"/>
  <c r="X702" i="3"/>
  <c r="AG702" i="3"/>
  <c r="AP702" i="3"/>
  <c r="U704" i="3"/>
  <c r="AK704" i="3"/>
  <c r="BA704" i="3"/>
  <c r="W704" i="3"/>
  <c r="AR704" i="3"/>
  <c r="N704" i="3"/>
  <c r="AI704" i="3"/>
  <c r="AQ704" i="3"/>
  <c r="Y704" i="3"/>
  <c r="AO704" i="3"/>
  <c r="BE704" i="3"/>
  <c r="AB704" i="3"/>
  <c r="AX704" i="3"/>
  <c r="S704" i="3"/>
  <c r="AN704" i="3"/>
  <c r="O704" i="3"/>
  <c r="BF704" i="3"/>
  <c r="AV704" i="3"/>
  <c r="AF704" i="3"/>
  <c r="M704" i="3"/>
  <c r="AC704" i="3"/>
  <c r="AS704" i="3"/>
  <c r="BI704" i="3"/>
  <c r="AH704" i="3"/>
  <c r="BC704" i="3"/>
  <c r="X704" i="3"/>
  <c r="AT704" i="3"/>
  <c r="Z704" i="3"/>
  <c r="P704" i="3"/>
  <c r="BG704" i="3"/>
  <c r="BB704" i="3"/>
  <c r="Q704" i="3"/>
  <c r="AG704" i="3"/>
  <c r="AW704" i="3"/>
  <c r="R704" i="3"/>
  <c r="AM704" i="3"/>
  <c r="BH704" i="3"/>
  <c r="AD704" i="3"/>
  <c r="AY704" i="3"/>
  <c r="AJ704" i="3"/>
  <c r="AA704" i="3"/>
  <c r="AE704" i="3"/>
  <c r="T704" i="3"/>
  <c r="AZ704" i="3"/>
  <c r="BD704" i="3"/>
  <c r="AP704" i="3"/>
  <c r="AU704" i="3"/>
  <c r="AL704" i="3"/>
  <c r="V704" i="3"/>
  <c r="U706" i="3"/>
  <c r="S706" i="3"/>
  <c r="AC706" i="3"/>
  <c r="AR706" i="3"/>
  <c r="BB708" i="3"/>
  <c r="AA708" i="3"/>
  <c r="AQ708" i="3"/>
  <c r="BG708" i="3"/>
  <c r="AC708" i="3"/>
  <c r="AX708" i="3"/>
  <c r="T708" i="3"/>
  <c r="AO708" i="3"/>
  <c r="P708" i="3"/>
  <c r="BF708" i="3"/>
  <c r="AW708" i="3"/>
  <c r="V708" i="3"/>
  <c r="O708" i="3"/>
  <c r="AE708" i="3"/>
  <c r="AU708" i="3"/>
  <c r="M708" i="3"/>
  <c r="AH708" i="3"/>
  <c r="BD708" i="3"/>
  <c r="Y708" i="3"/>
  <c r="AT708" i="3"/>
  <c r="Z708" i="3"/>
  <c r="Q708" i="3"/>
  <c r="BH708" i="3"/>
  <c r="AR708" i="3"/>
  <c r="S708" i="3"/>
  <c r="AI708" i="3"/>
  <c r="AY708" i="3"/>
  <c r="R708" i="3"/>
  <c r="AN708" i="3"/>
  <c r="BI708" i="3"/>
  <c r="AD708" i="3"/>
  <c r="AZ708" i="3"/>
  <c r="AK708" i="3"/>
  <c r="AB708" i="3"/>
  <c r="U708" i="3"/>
  <c r="AF708" i="3"/>
  <c r="W708" i="3"/>
  <c r="AM708" i="3"/>
  <c r="BC708" i="3"/>
  <c r="X708" i="3"/>
  <c r="AS708" i="3"/>
  <c r="N708" i="3"/>
  <c r="AJ708" i="3"/>
  <c r="BE708" i="3"/>
  <c r="AV708" i="3"/>
  <c r="AL708" i="3"/>
  <c r="AP708" i="3"/>
  <c r="BA708" i="3"/>
  <c r="AL710" i="3"/>
  <c r="AO710" i="3"/>
  <c r="BD710" i="3"/>
  <c r="BI714" i="3"/>
  <c r="AZ714" i="3"/>
  <c r="AU714" i="3"/>
  <c r="O714" i="3"/>
  <c r="AD714" i="3"/>
  <c r="AP696" i="3"/>
  <c r="AG708" i="3"/>
  <c r="AX684" i="3"/>
  <c r="BD684" i="3"/>
  <c r="Z684" i="3"/>
  <c r="AV685" i="3"/>
  <c r="S685" i="3"/>
  <c r="L640" i="3"/>
  <c r="N640" i="3" s="1"/>
  <c r="BM784" i="3"/>
  <c r="BN784" i="3"/>
  <c r="BK784" i="3"/>
  <c r="BJ780" i="3"/>
  <c r="BM780" i="3"/>
  <c r="BM774" i="3"/>
  <c r="BJ790" i="3"/>
  <c r="BN782" i="3"/>
  <c r="BK782" i="3"/>
  <c r="BN778" i="3"/>
  <c r="BK778" i="3"/>
  <c r="BM766" i="3"/>
  <c r="W678" i="3"/>
  <c r="AR678" i="3"/>
  <c r="BF669" i="3"/>
  <c r="AS669" i="3"/>
  <c r="BL776" i="3"/>
  <c r="BJ776" i="3"/>
  <c r="BN756" i="3"/>
  <c r="BL756" i="3"/>
  <c r="BJ756" i="3"/>
  <c r="P669" i="3"/>
  <c r="U646" i="3"/>
  <c r="AO646" i="3"/>
  <c r="AN646" i="3"/>
  <c r="AK646" i="3"/>
  <c r="AZ646" i="3"/>
  <c r="T646" i="3"/>
  <c r="AU646" i="3"/>
  <c r="AE646" i="3"/>
  <c r="O646" i="3"/>
  <c r="AT646" i="3"/>
  <c r="AD646" i="3"/>
  <c r="N646" i="3"/>
  <c r="AP654" i="3"/>
  <c r="T654" i="3"/>
  <c r="AA654" i="3"/>
  <c r="AH654" i="3"/>
  <c r="AX654" i="3"/>
  <c r="V654" i="3"/>
  <c r="AT654" i="3"/>
  <c r="X654" i="3"/>
  <c r="BE654" i="3"/>
  <c r="AO654" i="3"/>
  <c r="Y654" i="3"/>
  <c r="AS662" i="3"/>
  <c r="T662" i="3"/>
  <c r="AZ662" i="3"/>
  <c r="N662" i="3"/>
  <c r="AD662" i="3"/>
  <c r="BA662" i="3"/>
  <c r="Y662" i="3"/>
  <c r="AW662" i="3"/>
  <c r="AB662" i="3"/>
  <c r="BC662" i="3"/>
  <c r="AM662" i="3"/>
  <c r="W662" i="3"/>
  <c r="AH670" i="3"/>
  <c r="AC670" i="3"/>
  <c r="AA670" i="3"/>
  <c r="AU670" i="3"/>
  <c r="R670" i="3"/>
  <c r="AL670" i="3"/>
  <c r="BE670" i="3"/>
  <c r="AI670" i="3"/>
  <c r="N670" i="3"/>
  <c r="AV670" i="3"/>
  <c r="AF670" i="3"/>
  <c r="P670" i="3"/>
  <c r="U678" i="3"/>
  <c r="AB678" i="3"/>
  <c r="AK678" i="3"/>
  <c r="AZ678" i="3"/>
  <c r="AE678" i="3"/>
  <c r="BI678" i="3"/>
  <c r="AN678" i="3"/>
  <c r="S678" i="3"/>
  <c r="AX678" i="3"/>
  <c r="AH678" i="3"/>
  <c r="R678" i="3"/>
  <c r="BE694" i="3"/>
  <c r="O694" i="3"/>
  <c r="AJ694" i="3"/>
  <c r="R694" i="3"/>
  <c r="AH694" i="3"/>
  <c r="AX694" i="3"/>
  <c r="U694" i="3"/>
  <c r="AQ694" i="3"/>
  <c r="Q694" i="3"/>
  <c r="AM694" i="3"/>
  <c r="BH694" i="3"/>
  <c r="AY694" i="3"/>
  <c r="AO694" i="3"/>
  <c r="V694" i="3"/>
  <c r="AL694" i="3"/>
  <c r="BB694" i="3"/>
  <c r="AA694" i="3"/>
  <c r="AV694" i="3"/>
  <c r="W694" i="3"/>
  <c r="AR694" i="3"/>
  <c r="S694" i="3"/>
  <c r="BI694" i="3"/>
  <c r="AZ694" i="3"/>
  <c r="Q710" i="3"/>
  <c r="AI710" i="3"/>
  <c r="AY710" i="3"/>
  <c r="M710" i="3"/>
  <c r="AF710" i="3"/>
  <c r="AV710" i="3"/>
  <c r="O710" i="3"/>
  <c r="AG710" i="3"/>
  <c r="AW710" i="3"/>
  <c r="U710" i="3"/>
  <c r="BB710" i="3"/>
  <c r="AU710" i="3"/>
  <c r="N710" i="3"/>
  <c r="S710" i="3"/>
  <c r="AJ710" i="3"/>
  <c r="AZ710" i="3"/>
  <c r="T710" i="3"/>
  <c r="AK710" i="3"/>
  <c r="BA710" i="3"/>
  <c r="AD710" i="3"/>
  <c r="W710" i="3"/>
  <c r="BC710" i="3"/>
  <c r="AQ650" i="3"/>
  <c r="W661" i="3"/>
  <c r="AZ677" i="3"/>
  <c r="Y694" i="3"/>
  <c r="BG710" i="3"/>
  <c r="M644" i="3"/>
  <c r="Q644" i="3"/>
  <c r="U644" i="3"/>
  <c r="Y644" i="3"/>
  <c r="AC644" i="3"/>
  <c r="AG644" i="3"/>
  <c r="AK644" i="3"/>
  <c r="AO644" i="3"/>
  <c r="AS644" i="3"/>
  <c r="AW644" i="3"/>
  <c r="BA644" i="3"/>
  <c r="BE644" i="3"/>
  <c r="BI644" i="3"/>
  <c r="N644" i="3"/>
  <c r="R644" i="3"/>
  <c r="V644" i="3"/>
  <c r="Z644" i="3"/>
  <c r="AD644" i="3"/>
  <c r="AH644" i="3"/>
  <c r="AL644" i="3"/>
  <c r="AP644" i="3"/>
  <c r="AT644" i="3"/>
  <c r="AX644" i="3"/>
  <c r="BB644" i="3"/>
  <c r="BF644" i="3"/>
  <c r="S644" i="3"/>
  <c r="AA644" i="3"/>
  <c r="AI644" i="3"/>
  <c r="AQ644" i="3"/>
  <c r="AY644" i="3"/>
  <c r="BG644" i="3"/>
  <c r="W644" i="3"/>
  <c r="AF644" i="3"/>
  <c r="AR644" i="3"/>
  <c r="BC644" i="3"/>
  <c r="O644" i="3"/>
  <c r="AB644" i="3"/>
  <c r="AN644" i="3"/>
  <c r="BD644" i="3"/>
  <c r="P644" i="3"/>
  <c r="AE644" i="3"/>
  <c r="AU644" i="3"/>
  <c r="BH644" i="3"/>
  <c r="AJ644" i="3"/>
  <c r="AM644" i="3"/>
  <c r="T644" i="3"/>
  <c r="AV644" i="3"/>
  <c r="X644" i="3"/>
  <c r="AZ644" i="3"/>
  <c r="AQ645" i="3"/>
  <c r="AJ645" i="3"/>
  <c r="AF645" i="3"/>
  <c r="AI645" i="3"/>
  <c r="AM645" i="3"/>
  <c r="BF645" i="3"/>
  <c r="AP645" i="3"/>
  <c r="Z645" i="3"/>
  <c r="BI645" i="3"/>
  <c r="AS645" i="3"/>
  <c r="AC645" i="3"/>
  <c r="M645" i="3"/>
  <c r="BM647" i="3"/>
  <c r="M652" i="3"/>
  <c r="Q652" i="3"/>
  <c r="U652" i="3"/>
  <c r="Y652" i="3"/>
  <c r="AC652" i="3"/>
  <c r="AG652" i="3"/>
  <c r="AK652" i="3"/>
  <c r="AO652" i="3"/>
  <c r="AS652" i="3"/>
  <c r="AW652" i="3"/>
  <c r="BA652" i="3"/>
  <c r="BE652" i="3"/>
  <c r="BI652" i="3"/>
  <c r="R652" i="3"/>
  <c r="W652" i="3"/>
  <c r="AB652" i="3"/>
  <c r="AH652" i="3"/>
  <c r="AM652" i="3"/>
  <c r="AR652" i="3"/>
  <c r="AX652" i="3"/>
  <c r="BC652" i="3"/>
  <c r="BH652" i="3"/>
  <c r="O652" i="3"/>
  <c r="V652" i="3"/>
  <c r="AD652" i="3"/>
  <c r="AJ652" i="3"/>
  <c r="AQ652" i="3"/>
  <c r="AY652" i="3"/>
  <c r="BF652" i="3"/>
  <c r="T652" i="3"/>
  <c r="AE652" i="3"/>
  <c r="AN652" i="3"/>
  <c r="AV652" i="3"/>
  <c r="BG652" i="3"/>
  <c r="N652" i="3"/>
  <c r="X652" i="3"/>
  <c r="AF652" i="3"/>
  <c r="AP652" i="3"/>
  <c r="AZ652" i="3"/>
  <c r="Z652" i="3"/>
  <c r="AT652" i="3"/>
  <c r="AA652" i="3"/>
  <c r="AU652" i="3"/>
  <c r="P652" i="3"/>
  <c r="AI652" i="3"/>
  <c r="BB652" i="3"/>
  <c r="S652" i="3"/>
  <c r="AL652" i="3"/>
  <c r="BD652" i="3"/>
  <c r="BC653" i="3"/>
  <c r="AH653" i="3"/>
  <c r="AO653" i="3"/>
  <c r="BE653" i="3"/>
  <c r="S653" i="3"/>
  <c r="AK653" i="3"/>
  <c r="BG653" i="3"/>
  <c r="AL653" i="3"/>
  <c r="Q653" i="3"/>
  <c r="AV653" i="3"/>
  <c r="AF653" i="3"/>
  <c r="P653" i="3"/>
  <c r="AY661" i="3"/>
  <c r="AC661" i="3"/>
  <c r="AB661" i="3"/>
  <c r="AI661" i="3"/>
  <c r="BC661" i="3"/>
  <c r="AA661" i="3"/>
  <c r="AU661" i="3"/>
  <c r="Y661" i="3"/>
  <c r="BB661" i="3"/>
  <c r="AL661" i="3"/>
  <c r="V661" i="3"/>
  <c r="BK663" i="3"/>
  <c r="AP669" i="3"/>
  <c r="AK669" i="3"/>
  <c r="U669" i="3"/>
  <c r="AH669" i="3"/>
  <c r="BI669" i="3"/>
  <c r="AF669" i="3"/>
  <c r="BB669" i="3"/>
  <c r="AG669" i="3"/>
  <c r="BG669" i="3"/>
  <c r="AQ669" i="3"/>
  <c r="AA669" i="3"/>
  <c r="BJ671" i="3"/>
  <c r="AN677" i="3"/>
  <c r="AU677" i="3"/>
  <c r="BD677" i="3"/>
  <c r="N677" i="3"/>
  <c r="AR677" i="3"/>
  <c r="W677" i="3"/>
  <c r="AV677" i="3"/>
  <c r="AA677" i="3"/>
  <c r="BE677" i="3"/>
  <c r="AO677" i="3"/>
  <c r="Y677" i="3"/>
  <c r="BB685" i="3"/>
  <c r="U685" i="3"/>
  <c r="AK685" i="3"/>
  <c r="BA685" i="3"/>
  <c r="W685" i="3"/>
  <c r="AR685" i="3"/>
  <c r="N685" i="3"/>
  <c r="AI685" i="3"/>
  <c r="BD685" i="3"/>
  <c r="AU685" i="3"/>
  <c r="AL685" i="3"/>
  <c r="AE685" i="3"/>
  <c r="AF685" i="3"/>
  <c r="M685" i="3"/>
  <c r="AC685" i="3"/>
  <c r="AS685" i="3"/>
  <c r="BI685" i="3"/>
  <c r="AH685" i="3"/>
  <c r="BC685" i="3"/>
  <c r="X685" i="3"/>
  <c r="AT685" i="3"/>
  <c r="Z685" i="3"/>
  <c r="P685" i="3"/>
  <c r="BG685" i="3"/>
  <c r="AZ685" i="3"/>
  <c r="Q685" i="3"/>
  <c r="AG685" i="3"/>
  <c r="AW685" i="3"/>
  <c r="R685" i="3"/>
  <c r="AM685" i="3"/>
  <c r="BH685" i="3"/>
  <c r="AD685" i="3"/>
  <c r="AY685" i="3"/>
  <c r="AJ685" i="3"/>
  <c r="AA685" i="3"/>
  <c r="T685" i="3"/>
  <c r="V685" i="3"/>
  <c r="X701" i="3"/>
  <c r="Q701" i="3"/>
  <c r="AG701" i="3"/>
  <c r="AW701" i="3"/>
  <c r="O701" i="3"/>
  <c r="AJ701" i="3"/>
  <c r="BF701" i="3"/>
  <c r="AF701" i="3"/>
  <c r="BB701" i="3"/>
  <c r="AM701" i="3"/>
  <c r="AD701" i="3"/>
  <c r="BC701" i="3"/>
  <c r="W701" i="3"/>
  <c r="U701" i="3"/>
  <c r="AK701" i="3"/>
  <c r="BA701" i="3"/>
  <c r="T701" i="3"/>
  <c r="AP701" i="3"/>
  <c r="P701" i="3"/>
  <c r="AL701" i="3"/>
  <c r="BG701" i="3"/>
  <c r="AX701" i="3"/>
  <c r="AN701" i="3"/>
  <c r="N701" i="3"/>
  <c r="AR701" i="3"/>
  <c r="Y701" i="3"/>
  <c r="AO701" i="3"/>
  <c r="BE701" i="3"/>
  <c r="Z701" i="3"/>
  <c r="AU701" i="3"/>
  <c r="V701" i="3"/>
  <c r="AQ701" i="3"/>
  <c r="R701" i="3"/>
  <c r="BH701" i="3"/>
  <c r="AY701" i="3"/>
  <c r="AI701" i="3"/>
  <c r="M701" i="3"/>
  <c r="AC701" i="3"/>
  <c r="AS701" i="3"/>
  <c r="BI701" i="3"/>
  <c r="AE701" i="3"/>
  <c r="AZ701" i="3"/>
  <c r="AA701" i="3"/>
  <c r="AV701" i="3"/>
  <c r="AB701" i="3"/>
  <c r="S701" i="3"/>
  <c r="AH701" i="3"/>
  <c r="BD701" i="3"/>
  <c r="AT701" i="3"/>
  <c r="AM658" i="3"/>
  <c r="BC678" i="3"/>
  <c r="AS690" i="3"/>
  <c r="Y698" i="3"/>
  <c r="BE702" i="3"/>
  <c r="AH710" i="3"/>
  <c r="BD714" i="3"/>
  <c r="AY642" i="3"/>
  <c r="AF642" i="3"/>
  <c r="AB642" i="3"/>
  <c r="AA642" i="3"/>
  <c r="AM642" i="3"/>
  <c r="BF642" i="3"/>
  <c r="AP642" i="3"/>
  <c r="Z642" i="3"/>
  <c r="BI642" i="3"/>
  <c r="AS642" i="3"/>
  <c r="AC642" i="3"/>
  <c r="M642" i="3"/>
  <c r="BA650" i="3"/>
  <c r="AF650" i="3"/>
  <c r="AN650" i="3"/>
  <c r="AU650" i="3"/>
  <c r="BG650" i="3"/>
  <c r="AE650" i="3"/>
  <c r="BC650" i="3"/>
  <c r="AG650" i="3"/>
  <c r="BF650" i="3"/>
  <c r="AP650" i="3"/>
  <c r="Z650" i="3"/>
  <c r="BE658" i="3"/>
  <c r="AD658" i="3"/>
  <c r="AS658" i="3"/>
  <c r="BI658" i="3"/>
  <c r="W658" i="3"/>
  <c r="AO658" i="3"/>
  <c r="M658" i="3"/>
  <c r="AP658" i="3"/>
  <c r="U658" i="3"/>
  <c r="AZ658" i="3"/>
  <c r="AJ658" i="3"/>
  <c r="T658" i="3"/>
  <c r="BG666" i="3"/>
  <c r="Y666" i="3"/>
  <c r="BB666" i="3"/>
  <c r="BH666" i="3"/>
  <c r="AE666" i="3"/>
  <c r="AW666" i="3"/>
  <c r="X666" i="3"/>
  <c r="AP674" i="3"/>
  <c r="U674" i="3"/>
  <c r="BI674" i="3"/>
  <c r="BB674" i="3"/>
  <c r="BG674" i="3"/>
  <c r="AA674" i="3"/>
  <c r="BI682" i="3"/>
  <c r="AA682" i="3"/>
  <c r="Z682" i="3"/>
  <c r="AD682" i="3"/>
  <c r="BI684" i="3"/>
  <c r="W684" i="3"/>
  <c r="AM684" i="3"/>
  <c r="BC684" i="3"/>
  <c r="Y684" i="3"/>
  <c r="AT684" i="3"/>
  <c r="U684" i="3"/>
  <c r="AP684" i="3"/>
  <c r="V684" i="3"/>
  <c r="M684" i="3"/>
  <c r="O684" i="3"/>
  <c r="AE684" i="3"/>
  <c r="AU684" i="3"/>
  <c r="N684" i="3"/>
  <c r="AJ684" i="3"/>
  <c r="BE684" i="3"/>
  <c r="AF684" i="3"/>
  <c r="BA684" i="3"/>
  <c r="AR684" i="3"/>
  <c r="AH684" i="3"/>
  <c r="AB684" i="3"/>
  <c r="AC684" i="3"/>
  <c r="R684" i="3"/>
  <c r="S684" i="3"/>
  <c r="AI684" i="3"/>
  <c r="AY684" i="3"/>
  <c r="T684" i="3"/>
  <c r="AO684" i="3"/>
  <c r="P684" i="3"/>
  <c r="AK684" i="3"/>
  <c r="BF684" i="3"/>
  <c r="BB684" i="3"/>
  <c r="AS684" i="3"/>
  <c r="AL684" i="3"/>
  <c r="AN684" i="3"/>
  <c r="AC686" i="3"/>
  <c r="BA686" i="3"/>
  <c r="BE686" i="3"/>
  <c r="O686" i="3"/>
  <c r="AD686" i="3"/>
  <c r="AD690" i="3"/>
  <c r="BB690" i="3"/>
  <c r="BF690" i="3"/>
  <c r="O690" i="3"/>
  <c r="AF690" i="3"/>
  <c r="AE694" i="3"/>
  <c r="BC694" i="3"/>
  <c r="BG694" i="3"/>
  <c r="P694" i="3"/>
  <c r="AD694" i="3"/>
  <c r="AE698" i="3"/>
  <c r="AX698" i="3"/>
  <c r="BG698" i="3"/>
  <c r="Q698" i="3"/>
  <c r="AF702" i="3"/>
  <c r="AY702" i="3"/>
  <c r="BH702" i="3"/>
  <c r="Q702" i="3"/>
  <c r="AD702" i="3"/>
  <c r="AG706" i="3"/>
  <c r="AT706" i="3"/>
  <c r="BC706" i="3"/>
  <c r="M706" i="3"/>
  <c r="AF706" i="3"/>
  <c r="AM710" i="3"/>
  <c r="BI710" i="3"/>
  <c r="AC710" i="3"/>
  <c r="AR710" i="3"/>
  <c r="V710" i="3"/>
  <c r="BA714" i="3"/>
  <c r="AR714" i="3"/>
  <c r="AQ714" i="3"/>
  <c r="BF714" i="3"/>
  <c r="BH684" i="3"/>
  <c r="X684" i="3"/>
  <c r="AZ684" i="3"/>
  <c r="AA684" i="3"/>
  <c r="BF685" i="3"/>
  <c r="AX685" i="3"/>
  <c r="Y685" i="3"/>
  <c r="K641" i="3"/>
  <c r="K637" i="3"/>
  <c r="L636" i="3"/>
  <c r="R636" i="3" s="1"/>
  <c r="K630" i="3"/>
  <c r="L629" i="3"/>
  <c r="K623" i="3"/>
  <c r="K615" i="3"/>
  <c r="BL784" i="3"/>
  <c r="BN780" i="3"/>
  <c r="BK780" i="3"/>
  <c r="BL780" i="3"/>
  <c r="BL770" i="3"/>
  <c r="BJ770" i="3"/>
  <c r="BJ774" i="3"/>
  <c r="BN774" i="3"/>
  <c r="BK774" i="3"/>
  <c r="BL774" i="3"/>
  <c r="BM768" i="3"/>
  <c r="BL760" i="3"/>
  <c r="BN790" i="3"/>
  <c r="BK790" i="3"/>
  <c r="BJ786" i="3"/>
  <c r="BM786" i="3"/>
  <c r="BL778" i="3"/>
  <c r="BK766" i="3"/>
  <c r="BN766" i="3"/>
  <c r="BL758" i="3"/>
  <c r="BJ758" i="3"/>
  <c r="AJ666" i="3"/>
  <c r="N666" i="3"/>
  <c r="AD666" i="3"/>
  <c r="M666" i="3"/>
  <c r="AI666" i="3"/>
  <c r="BA666" i="3"/>
  <c r="W666" i="3"/>
  <c r="AX666" i="3"/>
  <c r="AB666" i="3"/>
  <c r="U666" i="3"/>
  <c r="BD666" i="3"/>
  <c r="AA666" i="3"/>
  <c r="AG666" i="3"/>
  <c r="AH682" i="3"/>
  <c r="P682" i="3"/>
  <c r="AF682" i="3"/>
  <c r="AV682" i="3"/>
  <c r="N682" i="3"/>
  <c r="AI682" i="3"/>
  <c r="BE682" i="3"/>
  <c r="AE682" i="3"/>
  <c r="BA682" i="3"/>
  <c r="AL682" i="3"/>
  <c r="AC682" i="3"/>
  <c r="V682" i="3"/>
  <c r="T682" i="3"/>
  <c r="AJ682" i="3"/>
  <c r="AZ682" i="3"/>
  <c r="S682" i="3"/>
  <c r="AO682" i="3"/>
  <c r="O682" i="3"/>
  <c r="AK682" i="3"/>
  <c r="BF682" i="3"/>
  <c r="AW682" i="3"/>
  <c r="AM682" i="3"/>
  <c r="AG682" i="3"/>
  <c r="S657" i="3"/>
  <c r="AI657" i="3"/>
  <c r="AY657" i="3"/>
  <c r="R657" i="3"/>
  <c r="AN657" i="3"/>
  <c r="BI657" i="3"/>
  <c r="AJ657" i="3"/>
  <c r="Q657" i="3"/>
  <c r="BB657" i="3"/>
  <c r="AV657" i="3"/>
  <c r="BH657" i="3"/>
  <c r="AZ657" i="3"/>
  <c r="W657" i="3"/>
  <c r="AM657" i="3"/>
  <c r="BC657" i="3"/>
  <c r="X657" i="3"/>
  <c r="AS657" i="3"/>
  <c r="N657" i="3"/>
  <c r="AP657" i="3"/>
  <c r="Z657" i="3"/>
  <c r="T657" i="3"/>
  <c r="BF657" i="3"/>
  <c r="Y657" i="3"/>
  <c r="BA657" i="3"/>
  <c r="AA657" i="3"/>
  <c r="AQ657" i="3"/>
  <c r="BG657" i="3"/>
  <c r="AC657" i="3"/>
  <c r="AX657" i="3"/>
  <c r="U657" i="3"/>
  <c r="AW657" i="3"/>
  <c r="AK657" i="3"/>
  <c r="AD657" i="3"/>
  <c r="V657" i="3"/>
  <c r="AR657" i="3"/>
  <c r="P657" i="3"/>
  <c r="O657" i="3"/>
  <c r="AE657" i="3"/>
  <c r="AU657" i="3"/>
  <c r="M657" i="3"/>
  <c r="AH657" i="3"/>
  <c r="BD657" i="3"/>
  <c r="AB657" i="3"/>
  <c r="BE657" i="3"/>
  <c r="AT657" i="3"/>
  <c r="AL657" i="3"/>
  <c r="AO657" i="3"/>
  <c r="AF657" i="3"/>
  <c r="Y673" i="3"/>
  <c r="AO673" i="3"/>
  <c r="BE673" i="3"/>
  <c r="AB673" i="3"/>
  <c r="AX673" i="3"/>
  <c r="V673" i="3"/>
  <c r="AY673" i="3"/>
  <c r="AE673" i="3"/>
  <c r="BG673" i="3"/>
  <c r="T673" i="3"/>
  <c r="AN673" i="3"/>
  <c r="N673" i="3"/>
  <c r="M673" i="3"/>
  <c r="AC673" i="3"/>
  <c r="AS673" i="3"/>
  <c r="BI673" i="3"/>
  <c r="AH673" i="3"/>
  <c r="BC673" i="3"/>
  <c r="AD673" i="3"/>
  <c r="BF673" i="3"/>
  <c r="AL673" i="3"/>
  <c r="S673" i="3"/>
  <c r="AI673" i="3"/>
  <c r="BB673" i="3"/>
  <c r="Q673" i="3"/>
  <c r="AG673" i="3"/>
  <c r="AW673" i="3"/>
  <c r="R673" i="3"/>
  <c r="AM673" i="3"/>
  <c r="BH673" i="3"/>
  <c r="AJ673" i="3"/>
  <c r="P673" i="3"/>
  <c r="AT673" i="3"/>
  <c r="AF673" i="3"/>
  <c r="AV673" i="3"/>
  <c r="AP673" i="3"/>
  <c r="U673" i="3"/>
  <c r="AK673" i="3"/>
  <c r="BA673" i="3"/>
  <c r="W673" i="3"/>
  <c r="AR673" i="3"/>
  <c r="O673" i="3"/>
  <c r="AQ673" i="3"/>
  <c r="X673" i="3"/>
  <c r="AZ673" i="3"/>
  <c r="AU673" i="3"/>
  <c r="Z673" i="3"/>
  <c r="BD673" i="3"/>
  <c r="BN776" i="3"/>
  <c r="BK776" i="3"/>
  <c r="BJ772" i="3"/>
  <c r="BN764" i="3"/>
  <c r="AG646" i="3"/>
  <c r="AC662" i="3"/>
  <c r="V670" i="3"/>
  <c r="AG678" i="3"/>
  <c r="X694" i="3"/>
  <c r="AK706" i="3"/>
  <c r="BF710" i="3"/>
  <c r="BI646" i="3"/>
  <c r="AS646" i="3"/>
  <c r="AC646" i="3"/>
  <c r="X646" i="3"/>
  <c r="Y646" i="3"/>
  <c r="AR646" i="3"/>
  <c r="BG646" i="3"/>
  <c r="AQ646" i="3"/>
  <c r="AA646" i="3"/>
  <c r="BF646" i="3"/>
  <c r="AP646" i="3"/>
  <c r="Z646" i="3"/>
  <c r="AV654" i="3"/>
  <c r="W654" i="3"/>
  <c r="BC654" i="3"/>
  <c r="R654" i="3"/>
  <c r="Z654" i="3"/>
  <c r="AQ654" i="3"/>
  <c r="O654" i="3"/>
  <c r="AN654" i="3"/>
  <c r="S654" i="3"/>
  <c r="BA654" i="3"/>
  <c r="AK654" i="3"/>
  <c r="U654" i="3"/>
  <c r="Z662" i="3"/>
  <c r="BD662" i="3"/>
  <c r="AP662" i="3"/>
  <c r="BF662" i="3"/>
  <c r="U662" i="3"/>
  <c r="AT662" i="3"/>
  <c r="R662" i="3"/>
  <c r="AR662" i="3"/>
  <c r="V662" i="3"/>
  <c r="AY662" i="3"/>
  <c r="AI662" i="3"/>
  <c r="S662" i="3"/>
  <c r="U670" i="3"/>
  <c r="O670" i="3"/>
  <c r="M670" i="3"/>
  <c r="AM670" i="3"/>
  <c r="BG670" i="3"/>
  <c r="AE670" i="3"/>
  <c r="AY670" i="3"/>
  <c r="AD670" i="3"/>
  <c r="BH670" i="3"/>
  <c r="AR670" i="3"/>
  <c r="AB670" i="3"/>
  <c r="BA678" i="3"/>
  <c r="BH678" i="3"/>
  <c r="Q678" i="3"/>
  <c r="AA678" i="3"/>
  <c r="AU678" i="3"/>
  <c r="Y678" i="3"/>
  <c r="BD678" i="3"/>
  <c r="AI678" i="3"/>
  <c r="M678" i="3"/>
  <c r="AT678" i="3"/>
  <c r="AD678" i="3"/>
  <c r="N678" i="3"/>
  <c r="Z698" i="3"/>
  <c r="AU698" i="3"/>
  <c r="T698" i="3"/>
  <c r="AJ698" i="3"/>
  <c r="AZ698" i="3"/>
  <c r="V698" i="3"/>
  <c r="AQ698" i="3"/>
  <c r="M698" i="3"/>
  <c r="AH698" i="3"/>
  <c r="BC698" i="3"/>
  <c r="AO698" i="3"/>
  <c r="AP698" i="3"/>
  <c r="X698" i="3"/>
  <c r="AN698" i="3"/>
  <c r="BD698" i="3"/>
  <c r="AA698" i="3"/>
  <c r="AW698" i="3"/>
  <c r="R698" i="3"/>
  <c r="AM698" i="3"/>
  <c r="BI698" i="3"/>
  <c r="AY698" i="3"/>
  <c r="BA698" i="3"/>
  <c r="Y714" i="3"/>
  <c r="AO714" i="3"/>
  <c r="BE714" i="3"/>
  <c r="R714" i="3"/>
  <c r="AH714" i="3"/>
  <c r="AX714" i="3"/>
  <c r="S714" i="3"/>
  <c r="AI714" i="3"/>
  <c r="AY714" i="3"/>
  <c r="AB714" i="3"/>
  <c r="BH714" i="3"/>
  <c r="AK714" i="3"/>
  <c r="V714" i="3"/>
  <c r="AL714" i="3"/>
  <c r="BB714" i="3"/>
  <c r="W714" i="3"/>
  <c r="AM714" i="3"/>
  <c r="BC714" i="3"/>
  <c r="AJ714" i="3"/>
  <c r="M714" i="3"/>
  <c r="AS714" i="3"/>
  <c r="AT653" i="3"/>
  <c r="AD669" i="3"/>
  <c r="N690" i="3"/>
  <c r="AU694" i="3"/>
  <c r="AA702" i="3"/>
  <c r="BG706" i="3"/>
  <c r="Q714" i="3"/>
  <c r="P645" i="3"/>
  <c r="T645" i="3"/>
  <c r="S645" i="3"/>
  <c r="X645" i="3"/>
  <c r="AE645" i="3"/>
  <c r="BB645" i="3"/>
  <c r="AL645" i="3"/>
  <c r="V645" i="3"/>
  <c r="BE645" i="3"/>
  <c r="AO645" i="3"/>
  <c r="Y645" i="3"/>
  <c r="AI653" i="3"/>
  <c r="N653" i="3"/>
  <c r="AE653" i="3"/>
  <c r="AU653" i="3"/>
  <c r="BF653" i="3"/>
  <c r="AD653" i="3"/>
  <c r="BB653" i="3"/>
  <c r="AG653" i="3"/>
  <c r="BH653" i="3"/>
  <c r="AR653" i="3"/>
  <c r="AB653" i="3"/>
  <c r="BM655" i="3"/>
  <c r="BG661" i="3"/>
  <c r="AF661" i="3"/>
  <c r="BD661" i="3"/>
  <c r="Q661" i="3"/>
  <c r="X661" i="3"/>
  <c r="AV661" i="3"/>
  <c r="S661" i="3"/>
  <c r="AO661" i="3"/>
  <c r="T661" i="3"/>
  <c r="AX661" i="3"/>
  <c r="AH661" i="3"/>
  <c r="P668" i="3"/>
  <c r="T668" i="3"/>
  <c r="X668" i="3"/>
  <c r="AB668" i="3"/>
  <c r="AF668" i="3"/>
  <c r="AJ668" i="3"/>
  <c r="AN668" i="3"/>
  <c r="AR668" i="3"/>
  <c r="AV668" i="3"/>
  <c r="AZ668" i="3"/>
  <c r="BD668" i="3"/>
  <c r="BH668" i="3"/>
  <c r="M668" i="3"/>
  <c r="R668" i="3"/>
  <c r="W668" i="3"/>
  <c r="AC668" i="3"/>
  <c r="AH668" i="3"/>
  <c r="AM668" i="3"/>
  <c r="AS668" i="3"/>
  <c r="AX668" i="3"/>
  <c r="BC668" i="3"/>
  <c r="BI668" i="3"/>
  <c r="Q668" i="3"/>
  <c r="Y668" i="3"/>
  <c r="AE668" i="3"/>
  <c r="AL668" i="3"/>
  <c r="AT668" i="3"/>
  <c r="BA668" i="3"/>
  <c r="BG668" i="3"/>
  <c r="S668" i="3"/>
  <c r="Z668" i="3"/>
  <c r="AG668" i="3"/>
  <c r="AO668" i="3"/>
  <c r="AU668" i="3"/>
  <c r="BB668" i="3"/>
  <c r="N668" i="3"/>
  <c r="AA668" i="3"/>
  <c r="AP668" i="3"/>
  <c r="BE668" i="3"/>
  <c r="O668" i="3"/>
  <c r="AD668" i="3"/>
  <c r="AQ668" i="3"/>
  <c r="BF668" i="3"/>
  <c r="U668" i="3"/>
  <c r="AI668" i="3"/>
  <c r="AW668" i="3"/>
  <c r="V668" i="3"/>
  <c r="AK668" i="3"/>
  <c r="AY668" i="3"/>
  <c r="AC669" i="3"/>
  <c r="X669" i="3"/>
  <c r="BD669" i="3"/>
  <c r="Z669" i="3"/>
  <c r="BA669" i="3"/>
  <c r="Y669" i="3"/>
  <c r="AW669" i="3"/>
  <c r="AB669" i="3"/>
  <c r="BC669" i="3"/>
  <c r="AM669" i="3"/>
  <c r="W669" i="3"/>
  <c r="N676" i="3"/>
  <c r="R676" i="3"/>
  <c r="V676" i="3"/>
  <c r="Z676" i="3"/>
  <c r="AD676" i="3"/>
  <c r="AH676" i="3"/>
  <c r="M676" i="3"/>
  <c r="S676" i="3"/>
  <c r="X676" i="3"/>
  <c r="AC676" i="3"/>
  <c r="AI676" i="3"/>
  <c r="AM676" i="3"/>
  <c r="AQ676" i="3"/>
  <c r="AU676" i="3"/>
  <c r="AY676" i="3"/>
  <c r="BC676" i="3"/>
  <c r="BG676" i="3"/>
  <c r="T676" i="3"/>
  <c r="AA676" i="3"/>
  <c r="AG676" i="3"/>
  <c r="AN676" i="3"/>
  <c r="AS676" i="3"/>
  <c r="AX676" i="3"/>
  <c r="BD676" i="3"/>
  <c r="BI676" i="3"/>
  <c r="O676" i="3"/>
  <c r="U676" i="3"/>
  <c r="AB676" i="3"/>
  <c r="AJ676" i="3"/>
  <c r="AO676" i="3"/>
  <c r="AT676" i="3"/>
  <c r="AZ676" i="3"/>
  <c r="BE676" i="3"/>
  <c r="P676" i="3"/>
  <c r="AE676" i="3"/>
  <c r="AP676" i="3"/>
  <c r="BA676" i="3"/>
  <c r="Q676" i="3"/>
  <c r="AF676" i="3"/>
  <c r="AR676" i="3"/>
  <c r="BB676" i="3"/>
  <c r="W676" i="3"/>
  <c r="AK676" i="3"/>
  <c r="AV676" i="3"/>
  <c r="BF676" i="3"/>
  <c r="AW676" i="3"/>
  <c r="BH676" i="3"/>
  <c r="Y676" i="3"/>
  <c r="AL676" i="3"/>
  <c r="AD677" i="3"/>
  <c r="AJ677" i="3"/>
  <c r="AT677" i="3"/>
  <c r="BH677" i="3"/>
  <c r="AM677" i="3"/>
  <c r="R677" i="3"/>
  <c r="AQ677" i="3"/>
  <c r="V677" i="3"/>
  <c r="BA677" i="3"/>
  <c r="AK677" i="3"/>
  <c r="U677" i="3"/>
  <c r="AG689" i="3"/>
  <c r="W689" i="3"/>
  <c r="AM689" i="3"/>
  <c r="BC689" i="3"/>
  <c r="X689" i="3"/>
  <c r="AS689" i="3"/>
  <c r="N689" i="3"/>
  <c r="AJ689" i="3"/>
  <c r="BE689" i="3"/>
  <c r="AV689" i="3"/>
  <c r="AL689" i="3"/>
  <c r="AP689" i="3"/>
  <c r="BA689" i="3"/>
  <c r="AA689" i="3"/>
  <c r="AQ689" i="3"/>
  <c r="BG689" i="3"/>
  <c r="AC689" i="3"/>
  <c r="AX689" i="3"/>
  <c r="T689" i="3"/>
  <c r="AO689" i="3"/>
  <c r="P689" i="3"/>
  <c r="BF689" i="3"/>
  <c r="AW689" i="3"/>
  <c r="V689" i="3"/>
  <c r="O689" i="3"/>
  <c r="AE689" i="3"/>
  <c r="AU689" i="3"/>
  <c r="M689" i="3"/>
  <c r="AH689" i="3"/>
  <c r="BD689" i="3"/>
  <c r="Y689" i="3"/>
  <c r="AT689" i="3"/>
  <c r="Z689" i="3"/>
  <c r="Q689" i="3"/>
  <c r="BH689" i="3"/>
  <c r="AR689" i="3"/>
  <c r="S689" i="3"/>
  <c r="AI689" i="3"/>
  <c r="AY689" i="3"/>
  <c r="R689" i="3"/>
  <c r="AN689" i="3"/>
  <c r="BI689" i="3"/>
  <c r="AD689" i="3"/>
  <c r="AZ689" i="3"/>
  <c r="AK689" i="3"/>
  <c r="AB689" i="3"/>
  <c r="U689" i="3"/>
  <c r="AF689" i="3"/>
  <c r="O705" i="3"/>
  <c r="AE705" i="3"/>
  <c r="AU705" i="3"/>
  <c r="P705" i="3"/>
  <c r="AK705" i="3"/>
  <c r="BF705" i="3"/>
  <c r="AG705" i="3"/>
  <c r="BB705" i="3"/>
  <c r="AN705" i="3"/>
  <c r="AD705" i="3"/>
  <c r="AS705" i="3"/>
  <c r="AH705" i="3"/>
  <c r="S705" i="3"/>
  <c r="AI705" i="3"/>
  <c r="AY705" i="3"/>
  <c r="U705" i="3"/>
  <c r="AP705" i="3"/>
  <c r="Q705" i="3"/>
  <c r="AL705" i="3"/>
  <c r="BH705" i="3"/>
  <c r="AX705" i="3"/>
  <c r="AO705" i="3"/>
  <c r="Y705" i="3"/>
  <c r="BD705" i="3"/>
  <c r="W705" i="3"/>
  <c r="AM705" i="3"/>
  <c r="BC705" i="3"/>
  <c r="Z705" i="3"/>
  <c r="AV705" i="3"/>
  <c r="V705" i="3"/>
  <c r="AR705" i="3"/>
  <c r="R705" i="3"/>
  <c r="BI705" i="3"/>
  <c r="AZ705" i="3"/>
  <c r="AT705" i="3"/>
  <c r="AA705" i="3"/>
  <c r="AQ705" i="3"/>
  <c r="BG705" i="3"/>
  <c r="AF705" i="3"/>
  <c r="BA705" i="3"/>
  <c r="AB705" i="3"/>
  <c r="AW705" i="3"/>
  <c r="AC705" i="3"/>
  <c r="T705" i="3"/>
  <c r="X705" i="3"/>
  <c r="M705" i="3"/>
  <c r="BE705" i="3"/>
  <c r="AJ705" i="3"/>
  <c r="Q666" i="3"/>
  <c r="W682" i="3"/>
  <c r="M694" i="3"/>
  <c r="AT698" i="3"/>
  <c r="Z706" i="3"/>
  <c r="AX710" i="3"/>
  <c r="AI642" i="3"/>
  <c r="T642" i="3"/>
  <c r="S642" i="3"/>
  <c r="BG642" i="3"/>
  <c r="P642" i="3"/>
  <c r="AE642" i="3"/>
  <c r="BB642" i="3"/>
  <c r="AL642" i="3"/>
  <c r="V642" i="3"/>
  <c r="BE642" i="3"/>
  <c r="AO642" i="3"/>
  <c r="Y642" i="3"/>
  <c r="BI650" i="3"/>
  <c r="AI650" i="3"/>
  <c r="M650" i="3"/>
  <c r="AC650" i="3"/>
  <c r="AJ650" i="3"/>
  <c r="AZ650" i="3"/>
  <c r="X650" i="3"/>
  <c r="AW650" i="3"/>
  <c r="AB650" i="3"/>
  <c r="BB650" i="3"/>
  <c r="AL650" i="3"/>
  <c r="V650" i="3"/>
  <c r="AL658" i="3"/>
  <c r="AT658" i="3"/>
  <c r="AI658" i="3"/>
  <c r="AY658" i="3"/>
  <c r="N658" i="3"/>
  <c r="AH658" i="3"/>
  <c r="BF658" i="3"/>
  <c r="AK658" i="3"/>
  <c r="O658" i="3"/>
  <c r="AV658" i="3"/>
  <c r="AF658" i="3"/>
  <c r="P658" i="3"/>
  <c r="AT666" i="3"/>
  <c r="AV666" i="3"/>
  <c r="AU666" i="3"/>
  <c r="BC666" i="3"/>
  <c r="P666" i="3"/>
  <c r="AS666" i="3"/>
  <c r="S666" i="3"/>
  <c r="Z666" i="3"/>
  <c r="AC674" i="3"/>
  <c r="BD674" i="3"/>
  <c r="BA674" i="3"/>
  <c r="AW674" i="3"/>
  <c r="BC674" i="3"/>
  <c r="W674" i="3"/>
  <c r="AX682" i="3"/>
  <c r="Q682" i="3"/>
  <c r="U682" i="3"/>
  <c r="Y682" i="3"/>
  <c r="AN682" i="3"/>
  <c r="BC686" i="3"/>
  <c r="S686" i="3"/>
  <c r="AV686" i="3"/>
  <c r="AZ686" i="3"/>
  <c r="BF686" i="3"/>
  <c r="S690" i="3"/>
  <c r="AW690" i="3"/>
  <c r="BA690" i="3"/>
  <c r="BH690" i="3"/>
  <c r="AB690" i="3"/>
  <c r="T694" i="3"/>
  <c r="AW694" i="3"/>
  <c r="BA694" i="3"/>
  <c r="BF694" i="3"/>
  <c r="Z694" i="3"/>
  <c r="U698" i="3"/>
  <c r="AS698" i="3"/>
  <c r="BB698" i="3"/>
  <c r="BH698" i="3"/>
  <c r="AB698" i="3"/>
  <c r="U702" i="3"/>
  <c r="AS702" i="3"/>
  <c r="BC702" i="3"/>
  <c r="BF702" i="3"/>
  <c r="V706" i="3"/>
  <c r="AO706" i="3"/>
  <c r="AX706" i="3"/>
  <c r="BH706" i="3"/>
  <c r="AB706" i="3"/>
  <c r="AE710" i="3"/>
  <c r="BE710" i="3"/>
  <c r="Y710" i="3"/>
  <c r="AN710" i="3"/>
  <c r="R710" i="3"/>
  <c r="AC714" i="3"/>
  <c r="T714" i="3"/>
  <c r="AE714" i="3"/>
  <c r="AT714" i="3"/>
  <c r="N714" i="3"/>
  <c r="AG657" i="3"/>
  <c r="BB689" i="3"/>
  <c r="BH713" i="3"/>
  <c r="AB645" i="3"/>
  <c r="AW684" i="3"/>
  <c r="AG684" i="3"/>
  <c r="AD684" i="3"/>
  <c r="AQ685" i="3"/>
  <c r="O685" i="3"/>
  <c r="AB685" i="3"/>
  <c r="K633" i="3"/>
  <c r="L632" i="3"/>
  <c r="K626" i="3"/>
  <c r="L625" i="3"/>
  <c r="K621" i="3"/>
  <c r="BM788" i="3"/>
  <c r="BN770" i="3"/>
  <c r="BK770" i="3"/>
  <c r="BL762" i="3"/>
  <c r="BJ762" i="3"/>
  <c r="BM762" i="3"/>
  <c r="BK768" i="3"/>
  <c r="BN768" i="3"/>
  <c r="BL768" i="3"/>
  <c r="BJ768" i="3"/>
  <c r="BJ760" i="3"/>
  <c r="BM760" i="3"/>
  <c r="BN786" i="3"/>
  <c r="BK786" i="3"/>
  <c r="BL786" i="3"/>
  <c r="BM782" i="3"/>
  <c r="BL766" i="3"/>
  <c r="BJ766" i="3"/>
  <c r="BK758" i="3"/>
  <c r="BH661" i="3"/>
  <c r="AQ661" i="3"/>
  <c r="BM776" i="3"/>
  <c r="BL772" i="3"/>
  <c r="BN772" i="3"/>
  <c r="BK772" i="3"/>
  <c r="BM764" i="3"/>
  <c r="BL764" i="3"/>
  <c r="BJ764" i="3"/>
  <c r="Y650" i="3"/>
  <c r="M690" i="3"/>
  <c r="AS694" i="3"/>
  <c r="BF706" i="3"/>
  <c r="AF646" i="3"/>
  <c r="Q646" i="3"/>
  <c r="M646" i="3"/>
  <c r="BE646" i="3"/>
  <c r="P646" i="3"/>
  <c r="AJ646" i="3"/>
  <c r="BC646" i="3"/>
  <c r="AM646" i="3"/>
  <c r="W646" i="3"/>
  <c r="BB646" i="3"/>
  <c r="AL646" i="3"/>
  <c r="AE654" i="3"/>
  <c r="BG654" i="3"/>
  <c r="AU654" i="3"/>
  <c r="BB654" i="3"/>
  <c r="P654" i="3"/>
  <c r="AJ654" i="3"/>
  <c r="BD654" i="3"/>
  <c r="AI654" i="3"/>
  <c r="N654" i="3"/>
  <c r="AW654" i="3"/>
  <c r="AG654" i="3"/>
  <c r="Q654" i="3"/>
  <c r="BE662" i="3"/>
  <c r="AJ662" i="3"/>
  <c r="AH662" i="3"/>
  <c r="AX662" i="3"/>
  <c r="M662" i="3"/>
  <c r="AN662" i="3"/>
  <c r="BH662" i="3"/>
  <c r="AL662" i="3"/>
  <c r="Q662" i="3"/>
  <c r="AU662" i="3"/>
  <c r="AE662" i="3"/>
  <c r="O662" i="3"/>
  <c r="BF670" i="3"/>
  <c r="BC670" i="3"/>
  <c r="BI670" i="3"/>
  <c r="AG670" i="3"/>
  <c r="BA670" i="3"/>
  <c r="W670" i="3"/>
  <c r="AT670" i="3"/>
  <c r="Y670" i="3"/>
  <c r="BD670" i="3"/>
  <c r="AN670" i="3"/>
  <c r="X670" i="3"/>
  <c r="AQ678" i="3"/>
  <c r="AW678" i="3"/>
  <c r="BG678" i="3"/>
  <c r="P678" i="3"/>
  <c r="AO678" i="3"/>
  <c r="T678" i="3"/>
  <c r="AY678" i="3"/>
  <c r="AC678" i="3"/>
  <c r="BF678" i="3"/>
  <c r="AP678" i="3"/>
  <c r="Z678" i="3"/>
  <c r="AS686" i="3"/>
  <c r="R686" i="3"/>
  <c r="AH686" i="3"/>
  <c r="AX686" i="3"/>
  <c r="T686" i="3"/>
  <c r="AO686" i="3"/>
  <c r="P686" i="3"/>
  <c r="AK686" i="3"/>
  <c r="BG686" i="3"/>
  <c r="AW686" i="3"/>
  <c r="AN686" i="3"/>
  <c r="AG686" i="3"/>
  <c r="V686" i="3"/>
  <c r="AL686" i="3"/>
  <c r="BB686" i="3"/>
  <c r="Y686" i="3"/>
  <c r="AU686" i="3"/>
  <c r="U686" i="3"/>
  <c r="AQ686" i="3"/>
  <c r="Q686" i="3"/>
  <c r="BH686" i="3"/>
  <c r="AY686" i="3"/>
  <c r="AR686" i="3"/>
  <c r="P702" i="3"/>
  <c r="AK702" i="3"/>
  <c r="BG702" i="3"/>
  <c r="R702" i="3"/>
  <c r="AH702" i="3"/>
  <c r="AX702" i="3"/>
  <c r="W702" i="3"/>
  <c r="AR702" i="3"/>
  <c r="M702" i="3"/>
  <c r="AI702" i="3"/>
  <c r="BD702" i="3"/>
  <c r="AO702" i="3"/>
  <c r="AQ702" i="3"/>
  <c r="V702" i="3"/>
  <c r="AL702" i="3"/>
  <c r="BB702" i="3"/>
  <c r="AB702" i="3"/>
  <c r="AW702" i="3"/>
  <c r="S702" i="3"/>
  <c r="AN702" i="3"/>
  <c r="BI702" i="3"/>
  <c r="AZ702" i="3"/>
  <c r="BA702" i="3"/>
  <c r="AN642" i="3"/>
  <c r="M682" i="3"/>
  <c r="AI690" i="3"/>
  <c r="O698" i="3"/>
  <c r="AV702" i="3"/>
  <c r="AA710" i="3"/>
  <c r="AG714" i="3"/>
  <c r="AZ645" i="3"/>
  <c r="AN645" i="3"/>
  <c r="BH645" i="3"/>
  <c r="BD645" i="3"/>
  <c r="BC645" i="3"/>
  <c r="W645" i="3"/>
  <c r="AX645" i="3"/>
  <c r="AH645" i="3"/>
  <c r="R645" i="3"/>
  <c r="BA645" i="3"/>
  <c r="AK645" i="3"/>
  <c r="U645" i="3"/>
  <c r="AP653" i="3"/>
  <c r="R653" i="3"/>
  <c r="BI653" i="3"/>
  <c r="U653" i="3"/>
  <c r="AM653" i="3"/>
  <c r="AY653" i="3"/>
  <c r="W653" i="3"/>
  <c r="AW653" i="3"/>
  <c r="AA653" i="3"/>
  <c r="BD653" i="3"/>
  <c r="AN653" i="3"/>
  <c r="BK655" i="3"/>
  <c r="AM661" i="3"/>
  <c r="M661" i="3"/>
  <c r="AS661" i="3"/>
  <c r="BA661" i="3"/>
  <c r="P661" i="3"/>
  <c r="AN661" i="3"/>
  <c r="BE661" i="3"/>
  <c r="AJ661" i="3"/>
  <c r="O661" i="3"/>
  <c r="AT661" i="3"/>
  <c r="AD661" i="3"/>
  <c r="N661" i="3"/>
  <c r="N669" i="3"/>
  <c r="AX669" i="3"/>
  <c r="AV669" i="3"/>
  <c r="T669" i="3"/>
  <c r="AT669" i="3"/>
  <c r="R669" i="3"/>
  <c r="AR669" i="3"/>
  <c r="V669" i="3"/>
  <c r="AY669" i="3"/>
  <c r="AI669" i="3"/>
  <c r="S669" i="3"/>
  <c r="S677" i="3"/>
  <c r="Z677" i="3"/>
  <c r="AI677" i="3"/>
  <c r="BC677" i="3"/>
  <c r="AH677" i="3"/>
  <c r="BG677" i="3"/>
  <c r="AL677" i="3"/>
  <c r="P677" i="3"/>
  <c r="AW677" i="3"/>
  <c r="AG677" i="3"/>
  <c r="Q677" i="3"/>
  <c r="AR693" i="3"/>
  <c r="M693" i="3"/>
  <c r="AC693" i="3"/>
  <c r="AS693" i="3"/>
  <c r="BI693" i="3"/>
  <c r="AD693" i="3"/>
  <c r="AY693" i="3"/>
  <c r="Z693" i="3"/>
  <c r="AU693" i="3"/>
  <c r="AA693" i="3"/>
  <c r="R693" i="3"/>
  <c r="BH693" i="3"/>
  <c r="BC693" i="3"/>
  <c r="Q693" i="3"/>
  <c r="AG693" i="3"/>
  <c r="AW693" i="3"/>
  <c r="N693" i="3"/>
  <c r="AI693" i="3"/>
  <c r="BD693" i="3"/>
  <c r="AE693" i="3"/>
  <c r="AZ693" i="3"/>
  <c r="AL693" i="3"/>
  <c r="AB693" i="3"/>
  <c r="AF693" i="3"/>
  <c r="V693" i="3"/>
  <c r="U693" i="3"/>
  <c r="AK693" i="3"/>
  <c r="BA693" i="3"/>
  <c r="S693" i="3"/>
  <c r="AN693" i="3"/>
  <c r="O693" i="3"/>
  <c r="AJ693" i="3"/>
  <c r="BF693" i="3"/>
  <c r="AV693" i="3"/>
  <c r="AM693" i="3"/>
  <c r="BB693" i="3"/>
  <c r="AQ693" i="3"/>
  <c r="W693" i="3"/>
  <c r="Y693" i="3"/>
  <c r="AO693" i="3"/>
  <c r="BE693" i="3"/>
  <c r="X693" i="3"/>
  <c r="AT693" i="3"/>
  <c r="T693" i="3"/>
  <c r="AP693" i="3"/>
  <c r="P693" i="3"/>
  <c r="BG693" i="3"/>
  <c r="AX693" i="3"/>
  <c r="AH693" i="3"/>
  <c r="AU709" i="3"/>
  <c r="Z709" i="3"/>
  <c r="U709" i="3"/>
  <c r="AK709" i="3"/>
  <c r="BA709" i="3"/>
  <c r="V709" i="3"/>
  <c r="AQ709" i="3"/>
  <c r="R709" i="3"/>
  <c r="AM709" i="3"/>
  <c r="BH709" i="3"/>
  <c r="AY709" i="3"/>
  <c r="AZ709" i="3"/>
  <c r="O709" i="3"/>
  <c r="AT709" i="3"/>
  <c r="Y709" i="3"/>
  <c r="AO709" i="3"/>
  <c r="BE709" i="3"/>
  <c r="AA709" i="3"/>
  <c r="AV709" i="3"/>
  <c r="W709" i="3"/>
  <c r="AR709" i="3"/>
  <c r="S709" i="3"/>
  <c r="T709" i="3"/>
  <c r="N709" i="3"/>
  <c r="AJ709" i="3"/>
  <c r="M709" i="3"/>
  <c r="AC709" i="3"/>
  <c r="AS709" i="3"/>
  <c r="BI709" i="3"/>
  <c r="AF709" i="3"/>
  <c r="BB709" i="3"/>
  <c r="AB709" i="3"/>
  <c r="AX709" i="3"/>
  <c r="AD709" i="3"/>
  <c r="AE709" i="3"/>
  <c r="AI709" i="3"/>
  <c r="BF709" i="3"/>
  <c r="Q709" i="3"/>
  <c r="AG709" i="3"/>
  <c r="AW709" i="3"/>
  <c r="P709" i="3"/>
  <c r="AL709" i="3"/>
  <c r="BG709" i="3"/>
  <c r="AH709" i="3"/>
  <c r="BC709" i="3"/>
  <c r="AN709" i="3"/>
  <c r="AP709" i="3"/>
  <c r="BD709" i="3"/>
  <c r="X709" i="3"/>
  <c r="AX670" i="3"/>
  <c r="AI686" i="3"/>
  <c r="AI694" i="3"/>
  <c r="O702" i="3"/>
  <c r="AU706" i="3"/>
  <c r="X714" i="3"/>
  <c r="AZ642" i="3"/>
  <c r="BH642" i="3"/>
  <c r="BD642" i="3"/>
  <c r="AV642" i="3"/>
  <c r="BC642" i="3"/>
  <c r="W642" i="3"/>
  <c r="AX642" i="3"/>
  <c r="AH642" i="3"/>
  <c r="R642" i="3"/>
  <c r="BA642" i="3"/>
  <c r="AK642" i="3"/>
  <c r="AO650" i="3"/>
  <c r="O650" i="3"/>
  <c r="BE650" i="3"/>
  <c r="T650" i="3"/>
  <c r="AA650" i="3"/>
  <c r="AS650" i="3"/>
  <c r="P650" i="3"/>
  <c r="AR650" i="3"/>
  <c r="W650" i="3"/>
  <c r="AX650" i="3"/>
  <c r="AH650" i="3"/>
  <c r="R658" i="3"/>
  <c r="AC658" i="3"/>
  <c r="Y658" i="3"/>
  <c r="AQ658" i="3"/>
  <c r="BC658" i="3"/>
  <c r="AA658" i="3"/>
  <c r="BA658" i="3"/>
  <c r="AE658" i="3"/>
  <c r="BH658" i="3"/>
  <c r="AR658" i="3"/>
  <c r="AB658" i="3"/>
  <c r="AY666" i="3"/>
  <c r="BF666" i="3"/>
  <c r="AO666" i="3"/>
  <c r="AM666" i="3"/>
  <c r="AR666" i="3"/>
  <c r="BI666" i="3"/>
  <c r="AN666" i="3"/>
  <c r="AP666" i="3"/>
  <c r="V666" i="3"/>
  <c r="AK674" i="3"/>
  <c r="AH674" i="3"/>
  <c r="AF674" i="3"/>
  <c r="AG674" i="3"/>
  <c r="AQ674" i="3"/>
  <c r="BB682" i="3"/>
  <c r="R682" i="3"/>
  <c r="AU682" i="3"/>
  <c r="AY682" i="3"/>
  <c r="BH682" i="3"/>
  <c r="AB682" i="3"/>
  <c r="W686" i="3"/>
  <c r="AM686" i="3"/>
  <c r="AF686" i="3"/>
  <c r="AJ686" i="3"/>
  <c r="AT686" i="3"/>
  <c r="N686" i="3"/>
  <c r="AM690" i="3"/>
  <c r="AG690" i="3"/>
  <c r="AK690" i="3"/>
  <c r="AV690" i="3"/>
  <c r="P690" i="3"/>
  <c r="AN694" i="3"/>
  <c r="AG694" i="3"/>
  <c r="AK694" i="3"/>
  <c r="AT694" i="3"/>
  <c r="N694" i="3"/>
  <c r="AD698" i="3"/>
  <c r="AC698" i="3"/>
  <c r="AL698" i="3"/>
  <c r="AV698" i="3"/>
  <c r="P698" i="3"/>
  <c r="AE702" i="3"/>
  <c r="AC702" i="3"/>
  <c r="AM702" i="3"/>
  <c r="AT702" i="3"/>
  <c r="N702" i="3"/>
  <c r="AE706" i="3"/>
  <c r="Y706" i="3"/>
  <c r="AH706" i="3"/>
  <c r="AV706" i="3"/>
  <c r="P706" i="3"/>
  <c r="AT710" i="3"/>
  <c r="AS710" i="3"/>
  <c r="BH710" i="3"/>
  <c r="AB710" i="3"/>
  <c r="U714" i="3"/>
  <c r="BG714" i="3"/>
  <c r="AA714" i="3"/>
  <c r="AP714" i="3"/>
  <c r="T716" i="3"/>
  <c r="Q716" i="3"/>
  <c r="AG716" i="3"/>
  <c r="AW716" i="3"/>
  <c r="N716" i="3"/>
  <c r="AD716" i="3"/>
  <c r="AT716" i="3"/>
  <c r="O716" i="3"/>
  <c r="AU716" i="3"/>
  <c r="AF716" i="3"/>
  <c r="AA716" i="3"/>
  <c r="AR716" i="3"/>
  <c r="AY716" i="3"/>
  <c r="U716" i="3"/>
  <c r="AK716" i="3"/>
  <c r="BA716" i="3"/>
  <c r="R716" i="3"/>
  <c r="AH716" i="3"/>
  <c r="AX716" i="3"/>
  <c r="W716" i="3"/>
  <c r="BC716" i="3"/>
  <c r="AN716" i="3"/>
  <c r="AQ716" i="3"/>
  <c r="BH716" i="3"/>
  <c r="Y716" i="3"/>
  <c r="AO716" i="3"/>
  <c r="BE716" i="3"/>
  <c r="V716" i="3"/>
  <c r="AL716" i="3"/>
  <c r="BB716" i="3"/>
  <c r="AE716" i="3"/>
  <c r="P716" i="3"/>
  <c r="AV716" i="3"/>
  <c r="BG716" i="3"/>
  <c r="S716" i="3"/>
  <c r="M716" i="3"/>
  <c r="AC716" i="3"/>
  <c r="AS716" i="3"/>
  <c r="BI716" i="3"/>
  <c r="Z716" i="3"/>
  <c r="AP716" i="3"/>
  <c r="BF716" i="3"/>
  <c r="AM716" i="3"/>
  <c r="X716" i="3"/>
  <c r="BD716" i="3"/>
  <c r="AB716" i="3"/>
  <c r="AI716" i="3"/>
  <c r="AZ716" i="3"/>
  <c r="AJ716" i="3"/>
  <c r="AA673" i="3"/>
  <c r="N705" i="3"/>
  <c r="T677" i="3"/>
  <c r="Q684" i="3"/>
  <c r="AV684" i="3"/>
  <c r="BG684" i="3"/>
  <c r="AP685" i="3"/>
  <c r="AN685" i="3"/>
  <c r="BE685" i="3"/>
  <c r="BN695" i="3"/>
  <c r="BJ703" i="3"/>
  <c r="V719" i="3"/>
  <c r="AL719" i="3"/>
  <c r="BB719" i="3"/>
  <c r="W719" i="3"/>
  <c r="AM719" i="3"/>
  <c r="BC719" i="3"/>
  <c r="AF719" i="3"/>
  <c r="Q719" i="3"/>
  <c r="AW719" i="3"/>
  <c r="AZ719" i="3"/>
  <c r="AB719" i="3"/>
  <c r="Z719" i="3"/>
  <c r="AP719" i="3"/>
  <c r="BF719" i="3"/>
  <c r="AA719" i="3"/>
  <c r="AQ719" i="3"/>
  <c r="BG719" i="3"/>
  <c r="AN719" i="3"/>
  <c r="Y719" i="3"/>
  <c r="BE719" i="3"/>
  <c r="U719" i="3"/>
  <c r="AR719" i="3"/>
  <c r="N719" i="3"/>
  <c r="AD719" i="3"/>
  <c r="AT719" i="3"/>
  <c r="O719" i="3"/>
  <c r="AE719" i="3"/>
  <c r="AU719" i="3"/>
  <c r="P719" i="3"/>
  <c r="AV719" i="3"/>
  <c r="AG719" i="3"/>
  <c r="T719" i="3"/>
  <c r="AK719" i="3"/>
  <c r="BH719" i="3"/>
  <c r="BI719" i="3"/>
  <c r="R719" i="3"/>
  <c r="AH719" i="3"/>
  <c r="AX719" i="3"/>
  <c r="S719" i="3"/>
  <c r="AI719" i="3"/>
  <c r="AY719" i="3"/>
  <c r="X719" i="3"/>
  <c r="BD719" i="3"/>
  <c r="AO719" i="3"/>
  <c r="AJ719" i="3"/>
  <c r="BA719" i="3"/>
  <c r="N727" i="3"/>
  <c r="R727" i="3"/>
  <c r="V727" i="3"/>
  <c r="Z727" i="3"/>
  <c r="AD727" i="3"/>
  <c r="AH727" i="3"/>
  <c r="AL727" i="3"/>
  <c r="AP727" i="3"/>
  <c r="AT727" i="3"/>
  <c r="AX727" i="3"/>
  <c r="BB727" i="3"/>
  <c r="BF727" i="3"/>
  <c r="P727" i="3"/>
  <c r="U727" i="3"/>
  <c r="AA727" i="3"/>
  <c r="AF727" i="3"/>
  <c r="AK727" i="3"/>
  <c r="AQ727" i="3"/>
  <c r="AV727" i="3"/>
  <c r="BA727" i="3"/>
  <c r="BG727" i="3"/>
  <c r="Q727" i="3"/>
  <c r="W727" i="3"/>
  <c r="AB727" i="3"/>
  <c r="AG727" i="3"/>
  <c r="AM727" i="3"/>
  <c r="AR727" i="3"/>
  <c r="AW727" i="3"/>
  <c r="BC727" i="3"/>
  <c r="BH727" i="3"/>
  <c r="M727" i="3"/>
  <c r="X727" i="3"/>
  <c r="AI727" i="3"/>
  <c r="AS727" i="3"/>
  <c r="BD727" i="3"/>
  <c r="O727" i="3"/>
  <c r="Y727" i="3"/>
  <c r="AJ727" i="3"/>
  <c r="AU727" i="3"/>
  <c r="BE727" i="3"/>
  <c r="S727" i="3"/>
  <c r="AC727" i="3"/>
  <c r="AN727" i="3"/>
  <c r="AY727" i="3"/>
  <c r="BI727" i="3"/>
  <c r="T727" i="3"/>
  <c r="AE727" i="3"/>
  <c r="AO727" i="3"/>
  <c r="AZ727" i="3"/>
  <c r="N742" i="3"/>
  <c r="R742" i="3"/>
  <c r="V742" i="3"/>
  <c r="Z742" i="3"/>
  <c r="AD742" i="3"/>
  <c r="AH742" i="3"/>
  <c r="AL742" i="3"/>
  <c r="AP742" i="3"/>
  <c r="AT742" i="3"/>
  <c r="AX742" i="3"/>
  <c r="BB742" i="3"/>
  <c r="BF742" i="3"/>
  <c r="O742" i="3"/>
  <c r="S742" i="3"/>
  <c r="W742" i="3"/>
  <c r="AA742" i="3"/>
  <c r="AE742" i="3"/>
  <c r="AI742" i="3"/>
  <c r="AM742" i="3"/>
  <c r="AQ742" i="3"/>
  <c r="AU742" i="3"/>
  <c r="AY742" i="3"/>
  <c r="BC742" i="3"/>
  <c r="BG742" i="3"/>
  <c r="P742" i="3"/>
  <c r="X742" i="3"/>
  <c r="AF742" i="3"/>
  <c r="AN742" i="3"/>
  <c r="AV742" i="3"/>
  <c r="BD742" i="3"/>
  <c r="Q742" i="3"/>
  <c r="Y742" i="3"/>
  <c r="AG742" i="3"/>
  <c r="AO742" i="3"/>
  <c r="AW742" i="3"/>
  <c r="BE742" i="3"/>
  <c r="T742" i="3"/>
  <c r="AB742" i="3"/>
  <c r="AJ742" i="3"/>
  <c r="AR742" i="3"/>
  <c r="AZ742" i="3"/>
  <c r="BH742" i="3"/>
  <c r="M742" i="3"/>
  <c r="AS742" i="3"/>
  <c r="U742" i="3"/>
  <c r="BA742" i="3"/>
  <c r="AC742" i="3"/>
  <c r="BI742" i="3"/>
  <c r="AK742" i="3"/>
  <c r="BK651" i="3"/>
  <c r="BM659" i="3"/>
  <c r="BJ675" i="3"/>
  <c r="AD712" i="3"/>
  <c r="S712" i="3"/>
  <c r="AI712" i="3"/>
  <c r="AY712" i="3"/>
  <c r="T712" i="3"/>
  <c r="AJ712" i="3"/>
  <c r="AZ712" i="3"/>
  <c r="Y712" i="3"/>
  <c r="BE712" i="3"/>
  <c r="AP712" i="3"/>
  <c r="AK712" i="3"/>
  <c r="BB712" i="3"/>
  <c r="BI712" i="3"/>
  <c r="W712" i="3"/>
  <c r="AM712" i="3"/>
  <c r="BC712" i="3"/>
  <c r="X712" i="3"/>
  <c r="AN712" i="3"/>
  <c r="BD712" i="3"/>
  <c r="AG712" i="3"/>
  <c r="R712" i="3"/>
  <c r="AX712" i="3"/>
  <c r="BA712" i="3"/>
  <c r="M712" i="3"/>
  <c r="AA712" i="3"/>
  <c r="AQ712" i="3"/>
  <c r="BG712" i="3"/>
  <c r="AB712" i="3"/>
  <c r="AR712" i="3"/>
  <c r="BH712" i="3"/>
  <c r="AO712" i="3"/>
  <c r="Z712" i="3"/>
  <c r="BF712" i="3"/>
  <c r="V712" i="3"/>
  <c r="AC712" i="3"/>
  <c r="O712" i="3"/>
  <c r="AE712" i="3"/>
  <c r="AU712" i="3"/>
  <c r="P712" i="3"/>
  <c r="AF712" i="3"/>
  <c r="AV712" i="3"/>
  <c r="Q712" i="3"/>
  <c r="AW712" i="3"/>
  <c r="AH712" i="3"/>
  <c r="U712" i="3"/>
  <c r="AL712" i="3"/>
  <c r="AS712" i="3"/>
  <c r="AT712" i="3"/>
  <c r="BN687" i="3"/>
  <c r="BN703" i="3"/>
  <c r="BN711" i="3"/>
  <c r="AB723" i="3"/>
  <c r="AR723" i="3"/>
  <c r="BH723" i="3"/>
  <c r="U723" i="3"/>
  <c r="AP723" i="3"/>
  <c r="O723" i="3"/>
  <c r="AL723" i="3"/>
  <c r="BG723" i="3"/>
  <c r="BC723" i="3"/>
  <c r="BE723" i="3"/>
  <c r="AX723" i="3"/>
  <c r="P723" i="3"/>
  <c r="AF723" i="3"/>
  <c r="AV723" i="3"/>
  <c r="M723" i="3"/>
  <c r="Z723" i="3"/>
  <c r="AU723" i="3"/>
  <c r="V723" i="3"/>
  <c r="AQ723" i="3"/>
  <c r="W723" i="3"/>
  <c r="Y723" i="3"/>
  <c r="R723" i="3"/>
  <c r="BI723" i="3"/>
  <c r="T723" i="3"/>
  <c r="AJ723" i="3"/>
  <c r="AZ723" i="3"/>
  <c r="Q723" i="3"/>
  <c r="AE723" i="3"/>
  <c r="BA723" i="3"/>
  <c r="AA723" i="3"/>
  <c r="AW723" i="3"/>
  <c r="AH723" i="3"/>
  <c r="AI723" i="3"/>
  <c r="AC723" i="3"/>
  <c r="AO723" i="3"/>
  <c r="X723" i="3"/>
  <c r="AN723" i="3"/>
  <c r="BD723" i="3"/>
  <c r="N723" i="3"/>
  <c r="AK723" i="3"/>
  <c r="BF723" i="3"/>
  <c r="AG723" i="3"/>
  <c r="BB723" i="3"/>
  <c r="AS723" i="3"/>
  <c r="AT723" i="3"/>
  <c r="AM723" i="3"/>
  <c r="AB718" i="3"/>
  <c r="AR718" i="3"/>
  <c r="BH718" i="3"/>
  <c r="Y718" i="3"/>
  <c r="AO718" i="3"/>
  <c r="BE718" i="3"/>
  <c r="AH718" i="3"/>
  <c r="S718" i="3"/>
  <c r="AY718" i="3"/>
  <c r="BB718" i="3"/>
  <c r="N718" i="3"/>
  <c r="AE718" i="3"/>
  <c r="P718" i="3"/>
  <c r="AF718" i="3"/>
  <c r="AV718" i="3"/>
  <c r="M718" i="3"/>
  <c r="AC718" i="3"/>
  <c r="AS718" i="3"/>
  <c r="BI718" i="3"/>
  <c r="AP718" i="3"/>
  <c r="AA718" i="3"/>
  <c r="BG718" i="3"/>
  <c r="W718" i="3"/>
  <c r="AD718" i="3"/>
  <c r="AU718" i="3"/>
  <c r="T718" i="3"/>
  <c r="AJ718" i="3"/>
  <c r="AZ718" i="3"/>
  <c r="Q718" i="3"/>
  <c r="AG718" i="3"/>
  <c r="AW718" i="3"/>
  <c r="R718" i="3"/>
  <c r="AX718" i="3"/>
  <c r="AI718" i="3"/>
  <c r="V718" i="3"/>
  <c r="AM718" i="3"/>
  <c r="AT718" i="3"/>
  <c r="X718" i="3"/>
  <c r="AN718" i="3"/>
  <c r="BD718" i="3"/>
  <c r="U718" i="3"/>
  <c r="AK718" i="3"/>
  <c r="BA718" i="3"/>
  <c r="Z718" i="3"/>
  <c r="BF718" i="3"/>
  <c r="AQ718" i="3"/>
  <c r="AL718" i="3"/>
  <c r="BC718" i="3"/>
  <c r="O718" i="3"/>
  <c r="N730" i="3"/>
  <c r="R730" i="3"/>
  <c r="V730" i="3"/>
  <c r="Z730" i="3"/>
  <c r="AD730" i="3"/>
  <c r="AH730" i="3"/>
  <c r="AL730" i="3"/>
  <c r="AP730" i="3"/>
  <c r="AT730" i="3"/>
  <c r="AX730" i="3"/>
  <c r="BB730" i="3"/>
  <c r="BF730" i="3"/>
  <c r="M730" i="3"/>
  <c r="S730" i="3"/>
  <c r="X730" i="3"/>
  <c r="AC730" i="3"/>
  <c r="AI730" i="3"/>
  <c r="AN730" i="3"/>
  <c r="AS730" i="3"/>
  <c r="AY730" i="3"/>
  <c r="BD730" i="3"/>
  <c r="BI730" i="3"/>
  <c r="O730" i="3"/>
  <c r="T730" i="3"/>
  <c r="Y730" i="3"/>
  <c r="AE730" i="3"/>
  <c r="AJ730" i="3"/>
  <c r="AO730" i="3"/>
  <c r="AU730" i="3"/>
  <c r="AZ730" i="3"/>
  <c r="BE730" i="3"/>
  <c r="U730" i="3"/>
  <c r="AF730" i="3"/>
  <c r="AQ730" i="3"/>
  <c r="BA730" i="3"/>
  <c r="W730" i="3"/>
  <c r="AG730" i="3"/>
  <c r="AR730" i="3"/>
  <c r="BC730" i="3"/>
  <c r="P730" i="3"/>
  <c r="AA730" i="3"/>
  <c r="AK730" i="3"/>
  <c r="AV730" i="3"/>
  <c r="BG730" i="3"/>
  <c r="AM730" i="3"/>
  <c r="AW730" i="3"/>
  <c r="Q730" i="3"/>
  <c r="BH730" i="3"/>
  <c r="AB730" i="3"/>
  <c r="P746" i="3"/>
  <c r="T746" i="3"/>
  <c r="X746" i="3"/>
  <c r="AB746" i="3"/>
  <c r="AF746" i="3"/>
  <c r="AJ746" i="3"/>
  <c r="AN746" i="3"/>
  <c r="AR746" i="3"/>
  <c r="AV746" i="3"/>
  <c r="AZ746" i="3"/>
  <c r="BD746" i="3"/>
  <c r="BH746" i="3"/>
  <c r="M746" i="3"/>
  <c r="Q746" i="3"/>
  <c r="U746" i="3"/>
  <c r="Y746" i="3"/>
  <c r="AC746" i="3"/>
  <c r="AG746" i="3"/>
  <c r="AK746" i="3"/>
  <c r="AO746" i="3"/>
  <c r="AS746" i="3"/>
  <c r="AW746" i="3"/>
  <c r="BA746" i="3"/>
  <c r="BE746" i="3"/>
  <c r="BI746" i="3"/>
  <c r="N746" i="3"/>
  <c r="V746" i="3"/>
  <c r="AD746" i="3"/>
  <c r="AL746" i="3"/>
  <c r="AT746" i="3"/>
  <c r="BB746" i="3"/>
  <c r="O746" i="3"/>
  <c r="W746" i="3"/>
  <c r="AE746" i="3"/>
  <c r="AM746" i="3"/>
  <c r="AU746" i="3"/>
  <c r="BC746" i="3"/>
  <c r="R746" i="3"/>
  <c r="Z746" i="3"/>
  <c r="AH746" i="3"/>
  <c r="AP746" i="3"/>
  <c r="AX746" i="3"/>
  <c r="BF746" i="3"/>
  <c r="AI746" i="3"/>
  <c r="AQ746" i="3"/>
  <c r="S746" i="3"/>
  <c r="AY746" i="3"/>
  <c r="AA746" i="3"/>
  <c r="BG746" i="3"/>
  <c r="BM651" i="3"/>
  <c r="BK659" i="3"/>
  <c r="BJ680" i="3"/>
  <c r="BN683" i="3"/>
  <c r="BJ695" i="3"/>
  <c r="P731" i="3"/>
  <c r="T731" i="3"/>
  <c r="X731" i="3"/>
  <c r="AB731" i="3"/>
  <c r="AF731" i="3"/>
  <c r="AJ731" i="3"/>
  <c r="AN731" i="3"/>
  <c r="AR731" i="3"/>
  <c r="AV731" i="3"/>
  <c r="AZ731" i="3"/>
  <c r="BD731" i="3"/>
  <c r="BH731" i="3"/>
  <c r="M731" i="3"/>
  <c r="Q731" i="3"/>
  <c r="U731" i="3"/>
  <c r="Y731" i="3"/>
  <c r="AC731" i="3"/>
  <c r="AG731" i="3"/>
  <c r="AK731" i="3"/>
  <c r="AO731" i="3"/>
  <c r="AS731" i="3"/>
  <c r="AW731" i="3"/>
  <c r="BA731" i="3"/>
  <c r="BE731" i="3"/>
  <c r="BI731" i="3"/>
  <c r="N731" i="3"/>
  <c r="V731" i="3"/>
  <c r="AD731" i="3"/>
  <c r="AL731" i="3"/>
  <c r="AT731" i="3"/>
  <c r="BB731" i="3"/>
  <c r="O731" i="3"/>
  <c r="W731" i="3"/>
  <c r="AE731" i="3"/>
  <c r="AM731" i="3"/>
  <c r="AU731" i="3"/>
  <c r="BC731" i="3"/>
  <c r="R731" i="3"/>
  <c r="Z731" i="3"/>
  <c r="AH731" i="3"/>
  <c r="AP731" i="3"/>
  <c r="AX731" i="3"/>
  <c r="BF731" i="3"/>
  <c r="AA731" i="3"/>
  <c r="BG731" i="3"/>
  <c r="AI731" i="3"/>
  <c r="AQ731" i="3"/>
  <c r="S731" i="3"/>
  <c r="AY731" i="3"/>
  <c r="V722" i="3"/>
  <c r="AL722" i="3"/>
  <c r="BB722" i="3"/>
  <c r="W722" i="3"/>
  <c r="AM722" i="3"/>
  <c r="BC722" i="3"/>
  <c r="AF722" i="3"/>
  <c r="Q722" i="3"/>
  <c r="AW722" i="3"/>
  <c r="BH722" i="3"/>
  <c r="BI722" i="3"/>
  <c r="BA722" i="3"/>
  <c r="Z722" i="3"/>
  <c r="AP722" i="3"/>
  <c r="BF722" i="3"/>
  <c r="AA722" i="3"/>
  <c r="AQ722" i="3"/>
  <c r="BG722" i="3"/>
  <c r="AN722" i="3"/>
  <c r="Y722" i="3"/>
  <c r="BE722" i="3"/>
  <c r="M722" i="3"/>
  <c r="T722" i="3"/>
  <c r="U722" i="3"/>
  <c r="N722" i="3"/>
  <c r="AD722" i="3"/>
  <c r="AT722" i="3"/>
  <c r="O722" i="3"/>
  <c r="AE722" i="3"/>
  <c r="AU722" i="3"/>
  <c r="P722" i="3"/>
  <c r="AV722" i="3"/>
  <c r="AG722" i="3"/>
  <c r="AB722" i="3"/>
  <c r="AC722" i="3"/>
  <c r="AJ722" i="3"/>
  <c r="AK722" i="3"/>
  <c r="R722" i="3"/>
  <c r="AH722" i="3"/>
  <c r="AX722" i="3"/>
  <c r="S722" i="3"/>
  <c r="AI722" i="3"/>
  <c r="AY722" i="3"/>
  <c r="X722" i="3"/>
  <c r="BD722" i="3"/>
  <c r="AO722" i="3"/>
  <c r="AR722" i="3"/>
  <c r="AS722" i="3"/>
  <c r="AZ722" i="3"/>
  <c r="M734" i="3"/>
  <c r="Q734" i="3"/>
  <c r="U734" i="3"/>
  <c r="Y734" i="3"/>
  <c r="AC734" i="3"/>
  <c r="AG734" i="3"/>
  <c r="AK734" i="3"/>
  <c r="AO734" i="3"/>
  <c r="AS734" i="3"/>
  <c r="AW734" i="3"/>
  <c r="BA734" i="3"/>
  <c r="BE734" i="3"/>
  <c r="BI734" i="3"/>
  <c r="N734" i="3"/>
  <c r="R734" i="3"/>
  <c r="V734" i="3"/>
  <c r="Z734" i="3"/>
  <c r="AD734" i="3"/>
  <c r="AH734" i="3"/>
  <c r="AL734" i="3"/>
  <c r="AP734" i="3"/>
  <c r="AT734" i="3"/>
  <c r="AX734" i="3"/>
  <c r="BB734" i="3"/>
  <c r="BF734" i="3"/>
  <c r="S734" i="3"/>
  <c r="AA734" i="3"/>
  <c r="AI734" i="3"/>
  <c r="AQ734" i="3"/>
  <c r="AY734" i="3"/>
  <c r="BG734" i="3"/>
  <c r="T734" i="3"/>
  <c r="AB734" i="3"/>
  <c r="AJ734" i="3"/>
  <c r="AR734" i="3"/>
  <c r="AZ734" i="3"/>
  <c r="BH734" i="3"/>
  <c r="O734" i="3"/>
  <c r="W734" i="3"/>
  <c r="AE734" i="3"/>
  <c r="AM734" i="3"/>
  <c r="AU734" i="3"/>
  <c r="BC734" i="3"/>
  <c r="AF734" i="3"/>
  <c r="AN734" i="3"/>
  <c r="P734" i="3"/>
  <c r="AV734" i="3"/>
  <c r="X734" i="3"/>
  <c r="BD734" i="3"/>
  <c r="BJ672" i="3"/>
  <c r="BJ683" i="3"/>
  <c r="BJ687" i="3"/>
  <c r="BJ711" i="3"/>
  <c r="O735" i="3"/>
  <c r="S735" i="3"/>
  <c r="W735" i="3"/>
  <c r="AA735" i="3"/>
  <c r="AE735" i="3"/>
  <c r="AI735" i="3"/>
  <c r="AM735" i="3"/>
  <c r="AQ735" i="3"/>
  <c r="AU735" i="3"/>
  <c r="AY735" i="3"/>
  <c r="BC735" i="3"/>
  <c r="BG735" i="3"/>
  <c r="P735" i="3"/>
  <c r="T735" i="3"/>
  <c r="X735" i="3"/>
  <c r="AB735" i="3"/>
  <c r="AF735" i="3"/>
  <c r="AJ735" i="3"/>
  <c r="AN735" i="3"/>
  <c r="AR735" i="3"/>
  <c r="AV735" i="3"/>
  <c r="AZ735" i="3"/>
  <c r="BD735" i="3"/>
  <c r="BH735" i="3"/>
  <c r="Q735" i="3"/>
  <c r="Y735" i="3"/>
  <c r="AG735" i="3"/>
  <c r="AO735" i="3"/>
  <c r="AW735" i="3"/>
  <c r="BE735" i="3"/>
  <c r="R735" i="3"/>
  <c r="Z735" i="3"/>
  <c r="AH735" i="3"/>
  <c r="AP735" i="3"/>
  <c r="AX735" i="3"/>
  <c r="BF735" i="3"/>
  <c r="M735" i="3"/>
  <c r="U735" i="3"/>
  <c r="AC735" i="3"/>
  <c r="AK735" i="3"/>
  <c r="AS735" i="3"/>
  <c r="BA735" i="3"/>
  <c r="BI735" i="3"/>
  <c r="N735" i="3"/>
  <c r="AT735" i="3"/>
  <c r="V735" i="3"/>
  <c r="BB735" i="3"/>
  <c r="AD735" i="3"/>
  <c r="AL735" i="3"/>
  <c r="P726" i="3"/>
  <c r="AF726" i="3"/>
  <c r="AV726" i="3"/>
  <c r="M726" i="3"/>
  <c r="AH726" i="3"/>
  <c r="BC726" i="3"/>
  <c r="Y726" i="3"/>
  <c r="AT726" i="3"/>
  <c r="AE726" i="3"/>
  <c r="AG726" i="3"/>
  <c r="Z726" i="3"/>
  <c r="AA726" i="3"/>
  <c r="BG726" i="3"/>
  <c r="T726" i="3"/>
  <c r="AJ726" i="3"/>
  <c r="AZ726" i="3"/>
  <c r="R726" i="3"/>
  <c r="AM726" i="3"/>
  <c r="BI726" i="3"/>
  <c r="AD726" i="3"/>
  <c r="AY726" i="3"/>
  <c r="AP726" i="3"/>
  <c r="AQ726" i="3"/>
  <c r="AK726" i="3"/>
  <c r="AL726" i="3"/>
  <c r="X726" i="3"/>
  <c r="AN726" i="3"/>
  <c r="BD726" i="3"/>
  <c r="W726" i="3"/>
  <c r="AS726" i="3"/>
  <c r="N726" i="3"/>
  <c r="AI726" i="3"/>
  <c r="BE726" i="3"/>
  <c r="BA726" i="3"/>
  <c r="BB726" i="3"/>
  <c r="AU726" i="3"/>
  <c r="AW726" i="3"/>
  <c r="AB726" i="3"/>
  <c r="AR726" i="3"/>
  <c r="BH726" i="3"/>
  <c r="AC726" i="3"/>
  <c r="AX726" i="3"/>
  <c r="S726" i="3"/>
  <c r="AO726" i="3"/>
  <c r="U726" i="3"/>
  <c r="V726" i="3"/>
  <c r="O726" i="3"/>
  <c r="BF726" i="3"/>
  <c r="Q726" i="3"/>
  <c r="P738" i="3"/>
  <c r="T738" i="3"/>
  <c r="X738" i="3"/>
  <c r="AB738" i="3"/>
  <c r="AF738" i="3"/>
  <c r="AJ738" i="3"/>
  <c r="AN738" i="3"/>
  <c r="AR738" i="3"/>
  <c r="AV738" i="3"/>
  <c r="AZ738" i="3"/>
  <c r="BD738" i="3"/>
  <c r="BH738" i="3"/>
  <c r="M738" i="3"/>
  <c r="Q738" i="3"/>
  <c r="U738" i="3"/>
  <c r="Y738" i="3"/>
  <c r="AC738" i="3"/>
  <c r="AG738" i="3"/>
  <c r="AK738" i="3"/>
  <c r="AO738" i="3"/>
  <c r="AS738" i="3"/>
  <c r="AW738" i="3"/>
  <c r="BA738" i="3"/>
  <c r="BE738" i="3"/>
  <c r="BI738" i="3"/>
  <c r="R738" i="3"/>
  <c r="Z738" i="3"/>
  <c r="AH738" i="3"/>
  <c r="AP738" i="3"/>
  <c r="AX738" i="3"/>
  <c r="BF738" i="3"/>
  <c r="S738" i="3"/>
  <c r="AA738" i="3"/>
  <c r="AI738" i="3"/>
  <c r="AQ738" i="3"/>
  <c r="AY738" i="3"/>
  <c r="BG738" i="3"/>
  <c r="N738" i="3"/>
  <c r="V738" i="3"/>
  <c r="AD738" i="3"/>
  <c r="AL738" i="3"/>
  <c r="AT738" i="3"/>
  <c r="BB738" i="3"/>
  <c r="W738" i="3"/>
  <c r="BC738" i="3"/>
  <c r="AE738" i="3"/>
  <c r="AM738" i="3"/>
  <c r="O738" i="3"/>
  <c r="AU738" i="3"/>
  <c r="N712" i="3"/>
  <c r="BN691" i="3"/>
  <c r="BJ691" i="3"/>
  <c r="BN699" i="3"/>
  <c r="BN707" i="3"/>
  <c r="BN715" i="3"/>
  <c r="O728" i="3"/>
  <c r="S728" i="3"/>
  <c r="W728" i="3"/>
  <c r="AA728" i="3"/>
  <c r="AE728" i="3"/>
  <c r="AI728" i="3"/>
  <c r="AM728" i="3"/>
  <c r="AQ728" i="3"/>
  <c r="AU728" i="3"/>
  <c r="AY728" i="3"/>
  <c r="BC728" i="3"/>
  <c r="BG728" i="3"/>
  <c r="M728" i="3"/>
  <c r="R728" i="3"/>
  <c r="X728" i="3"/>
  <c r="AC728" i="3"/>
  <c r="AH728" i="3"/>
  <c r="AN728" i="3"/>
  <c r="AS728" i="3"/>
  <c r="AX728" i="3"/>
  <c r="BD728" i="3"/>
  <c r="BI728" i="3"/>
  <c r="N728" i="3"/>
  <c r="T728" i="3"/>
  <c r="Y728" i="3"/>
  <c r="AD728" i="3"/>
  <c r="AJ728" i="3"/>
  <c r="AO728" i="3"/>
  <c r="AT728" i="3"/>
  <c r="AZ728" i="3"/>
  <c r="BE728" i="3"/>
  <c r="P728" i="3"/>
  <c r="Z728" i="3"/>
  <c r="AK728" i="3"/>
  <c r="AV728" i="3"/>
  <c r="BF728" i="3"/>
  <c r="Q728" i="3"/>
  <c r="AB728" i="3"/>
  <c r="AL728" i="3"/>
  <c r="AW728" i="3"/>
  <c r="BH728" i="3"/>
  <c r="U728" i="3"/>
  <c r="AF728" i="3"/>
  <c r="AP728" i="3"/>
  <c r="BA728" i="3"/>
  <c r="BB728" i="3"/>
  <c r="V728" i="3"/>
  <c r="AG728" i="3"/>
  <c r="AR728" i="3"/>
  <c r="P733" i="3"/>
  <c r="T733" i="3"/>
  <c r="X733" i="3"/>
  <c r="AB733" i="3"/>
  <c r="AF733" i="3"/>
  <c r="AJ733" i="3"/>
  <c r="AN733" i="3"/>
  <c r="AR733" i="3"/>
  <c r="AV733" i="3"/>
  <c r="AZ733" i="3"/>
  <c r="BD733" i="3"/>
  <c r="BH733" i="3"/>
  <c r="M733" i="3"/>
  <c r="Q733" i="3"/>
  <c r="U733" i="3"/>
  <c r="Y733" i="3"/>
  <c r="AC733" i="3"/>
  <c r="AG733" i="3"/>
  <c r="AK733" i="3"/>
  <c r="AO733" i="3"/>
  <c r="AS733" i="3"/>
  <c r="AW733" i="3"/>
  <c r="BA733" i="3"/>
  <c r="BE733" i="3"/>
  <c r="BI733" i="3"/>
  <c r="N733" i="3"/>
  <c r="V733" i="3"/>
  <c r="AD733" i="3"/>
  <c r="AL733" i="3"/>
  <c r="AT733" i="3"/>
  <c r="BB733" i="3"/>
  <c r="O733" i="3"/>
  <c r="W733" i="3"/>
  <c r="AE733" i="3"/>
  <c r="AM733" i="3"/>
  <c r="AU733" i="3"/>
  <c r="BC733" i="3"/>
  <c r="R733" i="3"/>
  <c r="Z733" i="3"/>
  <c r="AH733" i="3"/>
  <c r="AP733" i="3"/>
  <c r="AX733" i="3"/>
  <c r="BF733" i="3"/>
  <c r="S733" i="3"/>
  <c r="AY733" i="3"/>
  <c r="AA733" i="3"/>
  <c r="BG733" i="3"/>
  <c r="AI733" i="3"/>
  <c r="AQ733" i="3"/>
  <c r="BK745" i="3"/>
  <c r="BL750" i="3"/>
  <c r="BJ750" i="3"/>
  <c r="AP720" i="3"/>
  <c r="Y720" i="3"/>
  <c r="AW720" i="3"/>
  <c r="AT720" i="3"/>
  <c r="N720" i="3"/>
  <c r="AK720" i="3"/>
  <c r="BH720" i="3"/>
  <c r="AR720" i="3"/>
  <c r="AB720" i="3"/>
  <c r="BG720" i="3"/>
  <c r="AQ720" i="3"/>
  <c r="AA720" i="3"/>
  <c r="BC732" i="3"/>
  <c r="AM732" i="3"/>
  <c r="AD732" i="3"/>
  <c r="AY732" i="3"/>
  <c r="S732" i="3"/>
  <c r="AH732" i="3"/>
  <c r="BE732" i="3"/>
  <c r="AO732" i="3"/>
  <c r="Y732" i="3"/>
  <c r="BH732" i="3"/>
  <c r="AR732" i="3"/>
  <c r="AB732" i="3"/>
  <c r="M741" i="3"/>
  <c r="Q741" i="3"/>
  <c r="U741" i="3"/>
  <c r="Y741" i="3"/>
  <c r="AC741" i="3"/>
  <c r="AG741" i="3"/>
  <c r="AK741" i="3"/>
  <c r="AO741" i="3"/>
  <c r="AS741" i="3"/>
  <c r="AW741" i="3"/>
  <c r="BA741" i="3"/>
  <c r="BE741" i="3"/>
  <c r="BI741" i="3"/>
  <c r="N741" i="3"/>
  <c r="R741" i="3"/>
  <c r="V741" i="3"/>
  <c r="Z741" i="3"/>
  <c r="AD741" i="3"/>
  <c r="AH741" i="3"/>
  <c r="AL741" i="3"/>
  <c r="AP741" i="3"/>
  <c r="AT741" i="3"/>
  <c r="AX741" i="3"/>
  <c r="BB741" i="3"/>
  <c r="BF741" i="3"/>
  <c r="S741" i="3"/>
  <c r="AA741" i="3"/>
  <c r="AI741" i="3"/>
  <c r="AQ741" i="3"/>
  <c r="AY741" i="3"/>
  <c r="BG741" i="3"/>
  <c r="T741" i="3"/>
  <c r="AB741" i="3"/>
  <c r="AJ741" i="3"/>
  <c r="AR741" i="3"/>
  <c r="AZ741" i="3"/>
  <c r="BH741" i="3"/>
  <c r="O741" i="3"/>
  <c r="W741" i="3"/>
  <c r="AE741" i="3"/>
  <c r="AM741" i="3"/>
  <c r="AU741" i="3"/>
  <c r="BC741" i="3"/>
  <c r="AF741" i="3"/>
  <c r="AN741" i="3"/>
  <c r="P741" i="3"/>
  <c r="AV741" i="3"/>
  <c r="X741" i="3"/>
  <c r="BD741" i="3"/>
  <c r="M752" i="3"/>
  <c r="Q752" i="3"/>
  <c r="U752" i="3"/>
  <c r="Y752" i="3"/>
  <c r="AC752" i="3"/>
  <c r="AG752" i="3"/>
  <c r="AK752" i="3"/>
  <c r="AO752" i="3"/>
  <c r="AS752" i="3"/>
  <c r="AW752" i="3"/>
  <c r="BA752" i="3"/>
  <c r="BE752" i="3"/>
  <c r="BI752" i="3"/>
  <c r="N752" i="3"/>
  <c r="R752" i="3"/>
  <c r="V752" i="3"/>
  <c r="Z752" i="3"/>
  <c r="AD752" i="3"/>
  <c r="AH752" i="3"/>
  <c r="AL752" i="3"/>
  <c r="AP752" i="3"/>
  <c r="AT752" i="3"/>
  <c r="AX752" i="3"/>
  <c r="BB752" i="3"/>
  <c r="BF752" i="3"/>
  <c r="O752" i="3"/>
  <c r="W752" i="3"/>
  <c r="AE752" i="3"/>
  <c r="AM752" i="3"/>
  <c r="AU752" i="3"/>
  <c r="BC752" i="3"/>
  <c r="P752" i="3"/>
  <c r="X752" i="3"/>
  <c r="AF752" i="3"/>
  <c r="AN752" i="3"/>
  <c r="AV752" i="3"/>
  <c r="BD752" i="3"/>
  <c r="S752" i="3"/>
  <c r="AA752" i="3"/>
  <c r="AI752" i="3"/>
  <c r="AQ752" i="3"/>
  <c r="AY752" i="3"/>
  <c r="BG752" i="3"/>
  <c r="AR752" i="3"/>
  <c r="T752" i="3"/>
  <c r="AZ752" i="3"/>
  <c r="AB752" i="3"/>
  <c r="BH752" i="3"/>
  <c r="AJ752" i="3"/>
  <c r="AI743" i="3"/>
  <c r="AX743" i="3"/>
  <c r="R743" i="3"/>
  <c r="AE743" i="3"/>
  <c r="AT743" i="3"/>
  <c r="N743" i="3"/>
  <c r="AW743" i="3"/>
  <c r="AG743" i="3"/>
  <c r="Q743" i="3"/>
  <c r="AZ743" i="3"/>
  <c r="AJ743" i="3"/>
  <c r="T743" i="3"/>
  <c r="BB724" i="3"/>
  <c r="AE724" i="3"/>
  <c r="AL724" i="3"/>
  <c r="AU724" i="3"/>
  <c r="BD724" i="3"/>
  <c r="AI724" i="3"/>
  <c r="N724" i="3"/>
  <c r="AR724" i="3"/>
  <c r="W724" i="3"/>
  <c r="BA724" i="3"/>
  <c r="AK724" i="3"/>
  <c r="U724" i="3"/>
  <c r="BN717" i="3"/>
  <c r="BJ721" i="3"/>
  <c r="M749" i="3"/>
  <c r="Q749" i="3"/>
  <c r="U749" i="3"/>
  <c r="Y749" i="3"/>
  <c r="AC749" i="3"/>
  <c r="AG749" i="3"/>
  <c r="AK749" i="3"/>
  <c r="AO749" i="3"/>
  <c r="AS749" i="3"/>
  <c r="AW749" i="3"/>
  <c r="BA749" i="3"/>
  <c r="BE749" i="3"/>
  <c r="BI749" i="3"/>
  <c r="N749" i="3"/>
  <c r="R749" i="3"/>
  <c r="V749" i="3"/>
  <c r="Z749" i="3"/>
  <c r="AD749" i="3"/>
  <c r="AH749" i="3"/>
  <c r="AL749" i="3"/>
  <c r="AP749" i="3"/>
  <c r="AT749" i="3"/>
  <c r="AX749" i="3"/>
  <c r="BB749" i="3"/>
  <c r="BF749" i="3"/>
  <c r="S749" i="3"/>
  <c r="AA749" i="3"/>
  <c r="AI749" i="3"/>
  <c r="AQ749" i="3"/>
  <c r="AY749" i="3"/>
  <c r="BG749" i="3"/>
  <c r="T749" i="3"/>
  <c r="AB749" i="3"/>
  <c r="AJ749" i="3"/>
  <c r="AR749" i="3"/>
  <c r="AZ749" i="3"/>
  <c r="BH749" i="3"/>
  <c r="O749" i="3"/>
  <c r="W749" i="3"/>
  <c r="AE749" i="3"/>
  <c r="AM749" i="3"/>
  <c r="AU749" i="3"/>
  <c r="BC749" i="3"/>
  <c r="AN749" i="3"/>
  <c r="P749" i="3"/>
  <c r="AV749" i="3"/>
  <c r="X749" i="3"/>
  <c r="BD749" i="3"/>
  <c r="AF749" i="3"/>
  <c r="BN750" i="3"/>
  <c r="Z720" i="3"/>
  <c r="AX720" i="3"/>
  <c r="AG720" i="3"/>
  <c r="AL720" i="3"/>
  <c r="BI720" i="3"/>
  <c r="AC720" i="3"/>
  <c r="BD720" i="3"/>
  <c r="AN720" i="3"/>
  <c r="X720" i="3"/>
  <c r="BC720" i="3"/>
  <c r="AM720" i="3"/>
  <c r="W720" i="3"/>
  <c r="M729" i="3"/>
  <c r="Q729" i="3"/>
  <c r="U729" i="3"/>
  <c r="Y729" i="3"/>
  <c r="AC729" i="3"/>
  <c r="AG729" i="3"/>
  <c r="AK729" i="3"/>
  <c r="AO729" i="3"/>
  <c r="AS729" i="3"/>
  <c r="AW729" i="3"/>
  <c r="BA729" i="3"/>
  <c r="BE729" i="3"/>
  <c r="BI729" i="3"/>
  <c r="P729" i="3"/>
  <c r="V729" i="3"/>
  <c r="AA729" i="3"/>
  <c r="AF729" i="3"/>
  <c r="AL729" i="3"/>
  <c r="AQ729" i="3"/>
  <c r="AV729" i="3"/>
  <c r="BB729" i="3"/>
  <c r="BG729" i="3"/>
  <c r="R729" i="3"/>
  <c r="W729" i="3"/>
  <c r="AB729" i="3"/>
  <c r="AH729" i="3"/>
  <c r="AM729" i="3"/>
  <c r="AR729" i="3"/>
  <c r="AX729" i="3"/>
  <c r="BC729" i="3"/>
  <c r="BH729" i="3"/>
  <c r="S729" i="3"/>
  <c r="AD729" i="3"/>
  <c r="AN729" i="3"/>
  <c r="AY729" i="3"/>
  <c r="T729" i="3"/>
  <c r="AE729" i="3"/>
  <c r="AP729" i="3"/>
  <c r="AZ729" i="3"/>
  <c r="N729" i="3"/>
  <c r="X729" i="3"/>
  <c r="AI729" i="3"/>
  <c r="AT729" i="3"/>
  <c r="BD729" i="3"/>
  <c r="AU729" i="3"/>
  <c r="O729" i="3"/>
  <c r="BF729" i="3"/>
  <c r="Z729" i="3"/>
  <c r="AJ729" i="3"/>
  <c r="W732" i="3"/>
  <c r="BB732" i="3"/>
  <c r="V732" i="3"/>
  <c r="AQ732" i="3"/>
  <c r="BF732" i="3"/>
  <c r="Z732" i="3"/>
  <c r="BA732" i="3"/>
  <c r="AK732" i="3"/>
  <c r="U732" i="3"/>
  <c r="BD732" i="3"/>
  <c r="AN732" i="3"/>
  <c r="X732" i="3"/>
  <c r="AY743" i="3"/>
  <c r="BG743" i="3"/>
  <c r="AP743" i="3"/>
  <c r="BC743" i="3"/>
  <c r="W743" i="3"/>
  <c r="AL743" i="3"/>
  <c r="BI743" i="3"/>
  <c r="AS743" i="3"/>
  <c r="AC743" i="3"/>
  <c r="M743" i="3"/>
  <c r="AV743" i="3"/>
  <c r="AF743" i="3"/>
  <c r="P743" i="3"/>
  <c r="BM754" i="3"/>
  <c r="BL754" i="3"/>
  <c r="BJ754" i="3"/>
  <c r="AQ724" i="3"/>
  <c r="T724" i="3"/>
  <c r="AA724" i="3"/>
  <c r="AJ724" i="3"/>
  <c r="AY724" i="3"/>
  <c r="AD724" i="3"/>
  <c r="BH724" i="3"/>
  <c r="AM724" i="3"/>
  <c r="R724" i="3"/>
  <c r="AW724" i="3"/>
  <c r="AG724" i="3"/>
  <c r="Q724" i="3"/>
  <c r="O740" i="3"/>
  <c r="S740" i="3"/>
  <c r="W740" i="3"/>
  <c r="AA740" i="3"/>
  <c r="AE740" i="3"/>
  <c r="AI740" i="3"/>
  <c r="AM740" i="3"/>
  <c r="AQ740" i="3"/>
  <c r="AU740" i="3"/>
  <c r="AY740" i="3"/>
  <c r="BC740" i="3"/>
  <c r="BG740" i="3"/>
  <c r="P740" i="3"/>
  <c r="T740" i="3"/>
  <c r="X740" i="3"/>
  <c r="AB740" i="3"/>
  <c r="AF740" i="3"/>
  <c r="AJ740" i="3"/>
  <c r="AN740" i="3"/>
  <c r="AR740" i="3"/>
  <c r="AV740" i="3"/>
  <c r="AZ740" i="3"/>
  <c r="BD740" i="3"/>
  <c r="BH740" i="3"/>
  <c r="M740" i="3"/>
  <c r="U740" i="3"/>
  <c r="AC740" i="3"/>
  <c r="AK740" i="3"/>
  <c r="AS740" i="3"/>
  <c r="BA740" i="3"/>
  <c r="BI740" i="3"/>
  <c r="N740" i="3"/>
  <c r="V740" i="3"/>
  <c r="AD740" i="3"/>
  <c r="AL740" i="3"/>
  <c r="AT740" i="3"/>
  <c r="BB740" i="3"/>
  <c r="Q740" i="3"/>
  <c r="Y740" i="3"/>
  <c r="AG740" i="3"/>
  <c r="AO740" i="3"/>
  <c r="AW740" i="3"/>
  <c r="BE740" i="3"/>
  <c r="R740" i="3"/>
  <c r="AX740" i="3"/>
  <c r="Z740" i="3"/>
  <c r="BF740" i="3"/>
  <c r="AH740" i="3"/>
  <c r="AP740" i="3"/>
  <c r="BJ699" i="3"/>
  <c r="BJ707" i="3"/>
  <c r="BJ717" i="3"/>
  <c r="BN721" i="3"/>
  <c r="BN725" i="3"/>
  <c r="M753" i="3"/>
  <c r="Q753" i="3"/>
  <c r="U753" i="3"/>
  <c r="Y753" i="3"/>
  <c r="AC753" i="3"/>
  <c r="AG753" i="3"/>
  <c r="AK753" i="3"/>
  <c r="AO753" i="3"/>
  <c r="AS753" i="3"/>
  <c r="AW753" i="3"/>
  <c r="BA753" i="3"/>
  <c r="BE753" i="3"/>
  <c r="BI753" i="3"/>
  <c r="N753" i="3"/>
  <c r="R753" i="3"/>
  <c r="V753" i="3"/>
  <c r="Z753" i="3"/>
  <c r="AD753" i="3"/>
  <c r="AH753" i="3"/>
  <c r="AL753" i="3"/>
  <c r="AP753" i="3"/>
  <c r="AT753" i="3"/>
  <c r="AX753" i="3"/>
  <c r="BB753" i="3"/>
  <c r="BF753" i="3"/>
  <c r="S753" i="3"/>
  <c r="AA753" i="3"/>
  <c r="AI753" i="3"/>
  <c r="AQ753" i="3"/>
  <c r="AY753" i="3"/>
  <c r="BG753" i="3"/>
  <c r="T753" i="3"/>
  <c r="AB753" i="3"/>
  <c r="AJ753" i="3"/>
  <c r="AR753" i="3"/>
  <c r="AZ753" i="3"/>
  <c r="BH753" i="3"/>
  <c r="O753" i="3"/>
  <c r="W753" i="3"/>
  <c r="AE753" i="3"/>
  <c r="AM753" i="3"/>
  <c r="AU753" i="3"/>
  <c r="BC753" i="3"/>
  <c r="X753" i="3"/>
  <c r="BD753" i="3"/>
  <c r="AF753" i="3"/>
  <c r="AN753" i="3"/>
  <c r="P753" i="3"/>
  <c r="AV753" i="3"/>
  <c r="BM736" i="3"/>
  <c r="BM750" i="3"/>
  <c r="BK750" i="3"/>
  <c r="BE720" i="3"/>
  <c r="AH720" i="3"/>
  <c r="Q720" i="3"/>
  <c r="AD720" i="3"/>
  <c r="BA720" i="3"/>
  <c r="U720" i="3"/>
  <c r="AZ720" i="3"/>
  <c r="AJ720" i="3"/>
  <c r="T720" i="3"/>
  <c r="AY720" i="3"/>
  <c r="AI720" i="3"/>
  <c r="S720" i="3"/>
  <c r="AU732" i="3"/>
  <c r="AT732" i="3"/>
  <c r="N732" i="3"/>
  <c r="AI732" i="3"/>
  <c r="AX732" i="3"/>
  <c r="R732" i="3"/>
  <c r="AW732" i="3"/>
  <c r="AG732" i="3"/>
  <c r="Q732" i="3"/>
  <c r="AZ732" i="3"/>
  <c r="AJ732" i="3"/>
  <c r="T732" i="3"/>
  <c r="M744" i="3"/>
  <c r="Q744" i="3"/>
  <c r="U744" i="3"/>
  <c r="Y744" i="3"/>
  <c r="AC744" i="3"/>
  <c r="AG744" i="3"/>
  <c r="AK744" i="3"/>
  <c r="AO744" i="3"/>
  <c r="AS744" i="3"/>
  <c r="AW744" i="3"/>
  <c r="BA744" i="3"/>
  <c r="BE744" i="3"/>
  <c r="BI744" i="3"/>
  <c r="N744" i="3"/>
  <c r="R744" i="3"/>
  <c r="V744" i="3"/>
  <c r="Z744" i="3"/>
  <c r="AD744" i="3"/>
  <c r="AH744" i="3"/>
  <c r="AL744" i="3"/>
  <c r="AP744" i="3"/>
  <c r="AT744" i="3"/>
  <c r="AX744" i="3"/>
  <c r="BB744" i="3"/>
  <c r="BF744" i="3"/>
  <c r="S744" i="3"/>
  <c r="AA744" i="3"/>
  <c r="AI744" i="3"/>
  <c r="AQ744" i="3"/>
  <c r="AY744" i="3"/>
  <c r="BG744" i="3"/>
  <c r="T744" i="3"/>
  <c r="AB744" i="3"/>
  <c r="AJ744" i="3"/>
  <c r="AR744" i="3"/>
  <c r="AZ744" i="3"/>
  <c r="BH744" i="3"/>
  <c r="O744" i="3"/>
  <c r="W744" i="3"/>
  <c r="AE744" i="3"/>
  <c r="AM744" i="3"/>
  <c r="AU744" i="3"/>
  <c r="BC744" i="3"/>
  <c r="AN744" i="3"/>
  <c r="P744" i="3"/>
  <c r="AV744" i="3"/>
  <c r="X744" i="3"/>
  <c r="BD744" i="3"/>
  <c r="AF744" i="3"/>
  <c r="S743" i="3"/>
  <c r="AA743" i="3"/>
  <c r="AH743" i="3"/>
  <c r="AU743" i="3"/>
  <c r="O743" i="3"/>
  <c r="AD743" i="3"/>
  <c r="BE743" i="3"/>
  <c r="AO743" i="3"/>
  <c r="Y743" i="3"/>
  <c r="BH743" i="3"/>
  <c r="AR743" i="3"/>
  <c r="AB743" i="3"/>
  <c r="BN754" i="3"/>
  <c r="AF724" i="3"/>
  <c r="AZ724" i="3"/>
  <c r="BG724" i="3"/>
  <c r="P724" i="3"/>
  <c r="Z724" i="3"/>
  <c r="AT724" i="3"/>
  <c r="X724" i="3"/>
  <c r="BC724" i="3"/>
  <c r="AH724" i="3"/>
  <c r="BI724" i="3"/>
  <c r="AS724" i="3"/>
  <c r="AC724" i="3"/>
  <c r="M724" i="3"/>
  <c r="M747" i="3"/>
  <c r="Q747" i="3"/>
  <c r="U747" i="3"/>
  <c r="Y747" i="3"/>
  <c r="AC747" i="3"/>
  <c r="AG747" i="3"/>
  <c r="AK747" i="3"/>
  <c r="AO747" i="3"/>
  <c r="AS747" i="3"/>
  <c r="AW747" i="3"/>
  <c r="BA747" i="3"/>
  <c r="BE747" i="3"/>
  <c r="BI747" i="3"/>
  <c r="N747" i="3"/>
  <c r="R747" i="3"/>
  <c r="V747" i="3"/>
  <c r="Z747" i="3"/>
  <c r="AD747" i="3"/>
  <c r="AH747" i="3"/>
  <c r="AL747" i="3"/>
  <c r="AP747" i="3"/>
  <c r="AT747" i="3"/>
  <c r="AX747" i="3"/>
  <c r="BB747" i="3"/>
  <c r="BF747" i="3"/>
  <c r="S747" i="3"/>
  <c r="AA747" i="3"/>
  <c r="AI747" i="3"/>
  <c r="AQ747" i="3"/>
  <c r="AY747" i="3"/>
  <c r="BG747" i="3"/>
  <c r="T747" i="3"/>
  <c r="AB747" i="3"/>
  <c r="AJ747" i="3"/>
  <c r="AR747" i="3"/>
  <c r="AZ747" i="3"/>
  <c r="BH747" i="3"/>
  <c r="O747" i="3"/>
  <c r="W747" i="3"/>
  <c r="AE747" i="3"/>
  <c r="AM747" i="3"/>
  <c r="AU747" i="3"/>
  <c r="BC747" i="3"/>
  <c r="P747" i="3"/>
  <c r="AV747" i="3"/>
  <c r="X747" i="3"/>
  <c r="BD747" i="3"/>
  <c r="AF747" i="3"/>
  <c r="AN747" i="3"/>
  <c r="BJ715" i="3"/>
  <c r="N739" i="3"/>
  <c r="R739" i="3"/>
  <c r="V739" i="3"/>
  <c r="Z739" i="3"/>
  <c r="AD739" i="3"/>
  <c r="AH739" i="3"/>
  <c r="AL739" i="3"/>
  <c r="AP739" i="3"/>
  <c r="AT739" i="3"/>
  <c r="AX739" i="3"/>
  <c r="BB739" i="3"/>
  <c r="BF739" i="3"/>
  <c r="O739" i="3"/>
  <c r="S739" i="3"/>
  <c r="W739" i="3"/>
  <c r="AA739" i="3"/>
  <c r="AE739" i="3"/>
  <c r="AI739" i="3"/>
  <c r="AM739" i="3"/>
  <c r="AQ739" i="3"/>
  <c r="AU739" i="3"/>
  <c r="AY739" i="3"/>
  <c r="BC739" i="3"/>
  <c r="BG739" i="3"/>
  <c r="P739" i="3"/>
  <c r="X739" i="3"/>
  <c r="AF739" i="3"/>
  <c r="AN739" i="3"/>
  <c r="AV739" i="3"/>
  <c r="BD739" i="3"/>
  <c r="Q739" i="3"/>
  <c r="Y739" i="3"/>
  <c r="AG739" i="3"/>
  <c r="AO739" i="3"/>
  <c r="AW739" i="3"/>
  <c r="BE739" i="3"/>
  <c r="T739" i="3"/>
  <c r="AB739" i="3"/>
  <c r="AJ739" i="3"/>
  <c r="AR739" i="3"/>
  <c r="AZ739" i="3"/>
  <c r="BH739" i="3"/>
  <c r="AK739" i="3"/>
  <c r="M739" i="3"/>
  <c r="AS739" i="3"/>
  <c r="U739" i="3"/>
  <c r="BA739" i="3"/>
  <c r="AC739" i="3"/>
  <c r="BI739" i="3"/>
  <c r="BM745" i="3"/>
  <c r="M755" i="3"/>
  <c r="Q755" i="3"/>
  <c r="U755" i="3"/>
  <c r="Y755" i="3"/>
  <c r="AC755" i="3"/>
  <c r="AG755" i="3"/>
  <c r="AK755" i="3"/>
  <c r="AO755" i="3"/>
  <c r="AS755" i="3"/>
  <c r="AW755" i="3"/>
  <c r="BA755" i="3"/>
  <c r="BE755" i="3"/>
  <c r="BI755" i="3"/>
  <c r="N755" i="3"/>
  <c r="R755" i="3"/>
  <c r="V755" i="3"/>
  <c r="Z755" i="3"/>
  <c r="AD755" i="3"/>
  <c r="AH755" i="3"/>
  <c r="AL755" i="3"/>
  <c r="AP755" i="3"/>
  <c r="AT755" i="3"/>
  <c r="AX755" i="3"/>
  <c r="BB755" i="3"/>
  <c r="BF755" i="3"/>
  <c r="S755" i="3"/>
  <c r="AA755" i="3"/>
  <c r="AI755" i="3"/>
  <c r="AQ755" i="3"/>
  <c r="AY755" i="3"/>
  <c r="BG755" i="3"/>
  <c r="T755" i="3"/>
  <c r="AB755" i="3"/>
  <c r="AJ755" i="3"/>
  <c r="AR755" i="3"/>
  <c r="AZ755" i="3"/>
  <c r="BH755" i="3"/>
  <c r="O755" i="3"/>
  <c r="W755" i="3"/>
  <c r="AE755" i="3"/>
  <c r="AM755" i="3"/>
  <c r="AU755" i="3"/>
  <c r="BC755" i="3"/>
  <c r="P755" i="3"/>
  <c r="AV755" i="3"/>
  <c r="X755" i="3"/>
  <c r="BD755" i="3"/>
  <c r="AF755" i="3"/>
  <c r="AN755" i="3"/>
  <c r="BF720" i="3"/>
  <c r="AO720" i="3"/>
  <c r="R720" i="3"/>
  <c r="BB720" i="3"/>
  <c r="V720" i="3"/>
  <c r="AS720" i="3"/>
  <c r="M720" i="3"/>
  <c r="AV720" i="3"/>
  <c r="AF720" i="3"/>
  <c r="P720" i="3"/>
  <c r="AU720" i="3"/>
  <c r="AE720" i="3"/>
  <c r="AE732" i="3"/>
  <c r="O732" i="3"/>
  <c r="AL732" i="3"/>
  <c r="BG732" i="3"/>
  <c r="AA732" i="3"/>
  <c r="AP732" i="3"/>
  <c r="BI732" i="3"/>
  <c r="AS732" i="3"/>
  <c r="AC732" i="3"/>
  <c r="M732" i="3"/>
  <c r="AV732" i="3"/>
  <c r="AF732" i="3"/>
  <c r="M748" i="3"/>
  <c r="Q748" i="3"/>
  <c r="U748" i="3"/>
  <c r="Y748" i="3"/>
  <c r="AC748" i="3"/>
  <c r="AG748" i="3"/>
  <c r="AK748" i="3"/>
  <c r="AO748" i="3"/>
  <c r="AS748" i="3"/>
  <c r="AW748" i="3"/>
  <c r="BA748" i="3"/>
  <c r="BE748" i="3"/>
  <c r="BI748" i="3"/>
  <c r="N748" i="3"/>
  <c r="R748" i="3"/>
  <c r="V748" i="3"/>
  <c r="Z748" i="3"/>
  <c r="AD748" i="3"/>
  <c r="AH748" i="3"/>
  <c r="AL748" i="3"/>
  <c r="AP748" i="3"/>
  <c r="AT748" i="3"/>
  <c r="AX748" i="3"/>
  <c r="BB748" i="3"/>
  <c r="BF748" i="3"/>
  <c r="O748" i="3"/>
  <c r="W748" i="3"/>
  <c r="AE748" i="3"/>
  <c r="AM748" i="3"/>
  <c r="AU748" i="3"/>
  <c r="BC748" i="3"/>
  <c r="P748" i="3"/>
  <c r="X748" i="3"/>
  <c r="AF748" i="3"/>
  <c r="AN748" i="3"/>
  <c r="AV748" i="3"/>
  <c r="BD748" i="3"/>
  <c r="S748" i="3"/>
  <c r="AA748" i="3"/>
  <c r="AI748" i="3"/>
  <c r="AQ748" i="3"/>
  <c r="AY748" i="3"/>
  <c r="BG748" i="3"/>
  <c r="AB748" i="3"/>
  <c r="BH748" i="3"/>
  <c r="AJ748" i="3"/>
  <c r="AR748" i="3"/>
  <c r="T748" i="3"/>
  <c r="AZ748" i="3"/>
  <c r="AQ743" i="3"/>
  <c r="BF743" i="3"/>
  <c r="Z743" i="3"/>
  <c r="AM743" i="3"/>
  <c r="BB743" i="3"/>
  <c r="V743" i="3"/>
  <c r="BA743" i="3"/>
  <c r="AK743" i="3"/>
  <c r="U743" i="3"/>
  <c r="BD743" i="3"/>
  <c r="AN743" i="3"/>
  <c r="BK754" i="3"/>
  <c r="V724" i="3"/>
  <c r="AP724" i="3"/>
  <c r="AV724" i="3"/>
  <c r="BF724" i="3"/>
  <c r="O724" i="3"/>
  <c r="AN724" i="3"/>
  <c r="S724" i="3"/>
  <c r="AX724" i="3"/>
  <c r="AB724" i="3"/>
  <c r="BE724" i="3"/>
  <c r="AO724" i="3"/>
  <c r="O737" i="3"/>
  <c r="S737" i="3"/>
  <c r="W737" i="3"/>
  <c r="AA737" i="3"/>
  <c r="AE737" i="3"/>
  <c r="AI737" i="3"/>
  <c r="AM737" i="3"/>
  <c r="AQ737" i="3"/>
  <c r="AU737" i="3"/>
  <c r="AY737" i="3"/>
  <c r="BC737" i="3"/>
  <c r="BG737" i="3"/>
  <c r="P737" i="3"/>
  <c r="T737" i="3"/>
  <c r="X737" i="3"/>
  <c r="AB737" i="3"/>
  <c r="AF737" i="3"/>
  <c r="AJ737" i="3"/>
  <c r="AN737" i="3"/>
  <c r="AR737" i="3"/>
  <c r="AV737" i="3"/>
  <c r="AZ737" i="3"/>
  <c r="BD737" i="3"/>
  <c r="BH737" i="3"/>
  <c r="M737" i="3"/>
  <c r="U737" i="3"/>
  <c r="AC737" i="3"/>
  <c r="AK737" i="3"/>
  <c r="AS737" i="3"/>
  <c r="BA737" i="3"/>
  <c r="BI737" i="3"/>
  <c r="N737" i="3"/>
  <c r="V737" i="3"/>
  <c r="AD737" i="3"/>
  <c r="AL737" i="3"/>
  <c r="AT737" i="3"/>
  <c r="BB737" i="3"/>
  <c r="Q737" i="3"/>
  <c r="Y737" i="3"/>
  <c r="AG737" i="3"/>
  <c r="AO737" i="3"/>
  <c r="AW737" i="3"/>
  <c r="BE737" i="3"/>
  <c r="AP737" i="3"/>
  <c r="R737" i="3"/>
  <c r="AX737" i="3"/>
  <c r="Z737" i="3"/>
  <c r="BF737" i="3"/>
  <c r="AH737" i="3"/>
  <c r="M751" i="3"/>
  <c r="Q751" i="3"/>
  <c r="U751" i="3"/>
  <c r="Y751" i="3"/>
  <c r="AC751" i="3"/>
  <c r="AG751" i="3"/>
  <c r="AK751" i="3"/>
  <c r="AO751" i="3"/>
  <c r="AS751" i="3"/>
  <c r="AW751" i="3"/>
  <c r="BA751" i="3"/>
  <c r="BE751" i="3"/>
  <c r="BI751" i="3"/>
  <c r="N751" i="3"/>
  <c r="R751" i="3"/>
  <c r="V751" i="3"/>
  <c r="Z751" i="3"/>
  <c r="AD751" i="3"/>
  <c r="AH751" i="3"/>
  <c r="AL751" i="3"/>
  <c r="AP751" i="3"/>
  <c r="AT751" i="3"/>
  <c r="AX751" i="3"/>
  <c r="BB751" i="3"/>
  <c r="BF751" i="3"/>
  <c r="S751" i="3"/>
  <c r="AA751" i="3"/>
  <c r="AI751" i="3"/>
  <c r="AQ751" i="3"/>
  <c r="AY751" i="3"/>
  <c r="BG751" i="3"/>
  <c r="T751" i="3"/>
  <c r="AB751" i="3"/>
  <c r="AJ751" i="3"/>
  <c r="AR751" i="3"/>
  <c r="AZ751" i="3"/>
  <c r="BH751" i="3"/>
  <c r="O751" i="3"/>
  <c r="W751" i="3"/>
  <c r="AE751" i="3"/>
  <c r="AM751" i="3"/>
  <c r="AU751" i="3"/>
  <c r="BC751" i="3"/>
  <c r="AF751" i="3"/>
  <c r="AN751" i="3"/>
  <c r="P751" i="3"/>
  <c r="AV751" i="3"/>
  <c r="X751" i="3"/>
  <c r="BD751" i="3"/>
  <c r="K613" i="3"/>
  <c r="L612" i="3"/>
  <c r="T612" i="3" s="1"/>
  <c r="K639" i="3"/>
  <c r="L638" i="3"/>
  <c r="AL638" i="3" s="1"/>
  <c r="K635" i="3"/>
  <c r="L634" i="3"/>
  <c r="R634" i="3" s="1"/>
  <c r="K631" i="3"/>
  <c r="K628" i="3"/>
  <c r="L627" i="3"/>
  <c r="K624" i="3"/>
  <c r="L623" i="3"/>
  <c r="M623" i="3" s="1"/>
  <c r="K611" i="3"/>
  <c r="P640" i="3"/>
  <c r="R640" i="3"/>
  <c r="T640" i="3"/>
  <c r="X640" i="3"/>
  <c r="Z640" i="3"/>
  <c r="AB640" i="3"/>
  <c r="AF640" i="3"/>
  <c r="AH640" i="3"/>
  <c r="AJ640" i="3"/>
  <c r="AN640" i="3"/>
  <c r="AP640" i="3"/>
  <c r="AR640" i="3"/>
  <c r="AV640" i="3"/>
  <c r="AX640" i="3"/>
  <c r="AZ640" i="3"/>
  <c r="BD640" i="3"/>
  <c r="BF640" i="3"/>
  <c r="BH640" i="3"/>
  <c r="O640" i="3"/>
  <c r="Q640" i="3"/>
  <c r="S640" i="3"/>
  <c r="W640" i="3"/>
  <c r="Y640" i="3"/>
  <c r="AA640" i="3"/>
  <c r="AE640" i="3"/>
  <c r="AG640" i="3"/>
  <c r="AI640" i="3"/>
  <c r="AM640" i="3"/>
  <c r="AO640" i="3"/>
  <c r="AQ640" i="3"/>
  <c r="AU640" i="3"/>
  <c r="AW640" i="3"/>
  <c r="AY640" i="3"/>
  <c r="BC640" i="3"/>
  <c r="BE640" i="3"/>
  <c r="BG640" i="3"/>
  <c r="Q638" i="3"/>
  <c r="N636" i="3"/>
  <c r="P636" i="3"/>
  <c r="V636" i="3"/>
  <c r="X636" i="3"/>
  <c r="AD636" i="3"/>
  <c r="AF636" i="3"/>
  <c r="AL636" i="3"/>
  <c r="AN636" i="3"/>
  <c r="AT636" i="3"/>
  <c r="AV636" i="3"/>
  <c r="BB636" i="3"/>
  <c r="BD636" i="3"/>
  <c r="M636" i="3"/>
  <c r="O636" i="3"/>
  <c r="U636" i="3"/>
  <c r="W636" i="3"/>
  <c r="AC636" i="3"/>
  <c r="AE636" i="3"/>
  <c r="AK636" i="3"/>
  <c r="AM636" i="3"/>
  <c r="AS636" i="3"/>
  <c r="AU636" i="3"/>
  <c r="BA636" i="3"/>
  <c r="BC636" i="3"/>
  <c r="BI636" i="3"/>
  <c r="AD634" i="3"/>
  <c r="BB634" i="3"/>
  <c r="Y634" i="3"/>
  <c r="AS634" i="3"/>
  <c r="M632" i="3"/>
  <c r="O632" i="3"/>
  <c r="Q632" i="3"/>
  <c r="S632" i="3"/>
  <c r="U632" i="3"/>
  <c r="W632" i="3"/>
  <c r="Y632" i="3"/>
  <c r="AA632" i="3"/>
  <c r="AC632" i="3"/>
  <c r="AE632" i="3"/>
  <c r="AG632" i="3"/>
  <c r="AI632" i="3"/>
  <c r="AK632" i="3"/>
  <c r="AM632" i="3"/>
  <c r="AO632" i="3"/>
  <c r="AQ632" i="3"/>
  <c r="AS632" i="3"/>
  <c r="AU632" i="3"/>
  <c r="AW632" i="3"/>
  <c r="AY632" i="3"/>
  <c r="BA632" i="3"/>
  <c r="BC632" i="3"/>
  <c r="BE632" i="3"/>
  <c r="BG632" i="3"/>
  <c r="BI632" i="3"/>
  <c r="N632" i="3"/>
  <c r="P632" i="3"/>
  <c r="R632" i="3"/>
  <c r="T632" i="3"/>
  <c r="V632" i="3"/>
  <c r="X632" i="3"/>
  <c r="Z632" i="3"/>
  <c r="AB632" i="3"/>
  <c r="AD632" i="3"/>
  <c r="AF632" i="3"/>
  <c r="AH632" i="3"/>
  <c r="AJ632" i="3"/>
  <c r="AL632" i="3"/>
  <c r="AN632" i="3"/>
  <c r="AP632" i="3"/>
  <c r="AR632" i="3"/>
  <c r="AT632" i="3"/>
  <c r="AV632" i="3"/>
  <c r="AX632" i="3"/>
  <c r="AZ632" i="3"/>
  <c r="BB632" i="3"/>
  <c r="BD632" i="3"/>
  <c r="BF632" i="3"/>
  <c r="BH632" i="3"/>
  <c r="N627" i="3"/>
  <c r="R627" i="3"/>
  <c r="V627" i="3"/>
  <c r="Z627" i="3"/>
  <c r="AD627" i="3"/>
  <c r="AH627" i="3"/>
  <c r="AL627" i="3"/>
  <c r="AP627" i="3"/>
  <c r="AT627" i="3"/>
  <c r="AX627" i="3"/>
  <c r="BB627" i="3"/>
  <c r="BF627" i="3"/>
  <c r="M627" i="3"/>
  <c r="Q627" i="3"/>
  <c r="U627" i="3"/>
  <c r="Y627" i="3"/>
  <c r="AC627" i="3"/>
  <c r="AG627" i="3"/>
  <c r="AK627" i="3"/>
  <c r="AO627" i="3"/>
  <c r="AS627" i="3"/>
  <c r="AW627" i="3"/>
  <c r="BA627" i="3"/>
  <c r="BE627" i="3"/>
  <c r="BI627" i="3"/>
  <c r="Y623" i="3"/>
  <c r="AG623" i="3"/>
  <c r="Z623" i="3"/>
  <c r="AH623" i="3"/>
  <c r="L641" i="3"/>
  <c r="P641" i="3" s="1"/>
  <c r="L639" i="3"/>
  <c r="L637" i="3"/>
  <c r="N637" i="3" s="1"/>
  <c r="L635" i="3"/>
  <c r="L633" i="3"/>
  <c r="P633" i="3" s="1"/>
  <c r="L631" i="3"/>
  <c r="N629" i="3"/>
  <c r="P629" i="3"/>
  <c r="R629" i="3"/>
  <c r="T629" i="3"/>
  <c r="V629" i="3"/>
  <c r="X629" i="3"/>
  <c r="Z629" i="3"/>
  <c r="AB629" i="3"/>
  <c r="AD629" i="3"/>
  <c r="AF629" i="3"/>
  <c r="AH629" i="3"/>
  <c r="AJ629" i="3"/>
  <c r="AL629" i="3"/>
  <c r="AN629" i="3"/>
  <c r="AP629" i="3"/>
  <c r="AR629" i="3"/>
  <c r="AT629" i="3"/>
  <c r="AV629" i="3"/>
  <c r="AX629" i="3"/>
  <c r="AZ629" i="3"/>
  <c r="BB629" i="3"/>
  <c r="BD629" i="3"/>
  <c r="BF629" i="3"/>
  <c r="BH629" i="3"/>
  <c r="M629" i="3"/>
  <c r="Q629" i="3"/>
  <c r="U629" i="3"/>
  <c r="Y629" i="3"/>
  <c r="AC629" i="3"/>
  <c r="AG629" i="3"/>
  <c r="AK629" i="3"/>
  <c r="AO629" i="3"/>
  <c r="AS629" i="3"/>
  <c r="AW629" i="3"/>
  <c r="BA629" i="3"/>
  <c r="BE629" i="3"/>
  <c r="BI629" i="3"/>
  <c r="O629" i="3"/>
  <c r="S629" i="3"/>
  <c r="W629" i="3"/>
  <c r="AA629" i="3"/>
  <c r="AE629" i="3"/>
  <c r="AI629" i="3"/>
  <c r="AM629" i="3"/>
  <c r="AQ629" i="3"/>
  <c r="AU629" i="3"/>
  <c r="AY629" i="3"/>
  <c r="BC629" i="3"/>
  <c r="BG629" i="3"/>
  <c r="N625" i="3"/>
  <c r="P625" i="3"/>
  <c r="R625" i="3"/>
  <c r="T625" i="3"/>
  <c r="V625" i="3"/>
  <c r="X625" i="3"/>
  <c r="Z625" i="3"/>
  <c r="AB625" i="3"/>
  <c r="AD625" i="3"/>
  <c r="AF625" i="3"/>
  <c r="AH625" i="3"/>
  <c r="AJ625" i="3"/>
  <c r="AL625" i="3"/>
  <c r="AN625" i="3"/>
  <c r="AP625" i="3"/>
  <c r="AR625" i="3"/>
  <c r="AT625" i="3"/>
  <c r="AV625" i="3"/>
  <c r="AX625" i="3"/>
  <c r="AZ625" i="3"/>
  <c r="BB625" i="3"/>
  <c r="BD625" i="3"/>
  <c r="BF625" i="3"/>
  <c r="BH625" i="3"/>
  <c r="M625" i="3"/>
  <c r="O625" i="3"/>
  <c r="Q625" i="3"/>
  <c r="S625" i="3"/>
  <c r="U625" i="3"/>
  <c r="W625" i="3"/>
  <c r="Y625" i="3"/>
  <c r="AA625" i="3"/>
  <c r="AC625" i="3"/>
  <c r="AE625" i="3"/>
  <c r="AG625" i="3"/>
  <c r="AI625" i="3"/>
  <c r="AK625" i="3"/>
  <c r="AM625" i="3"/>
  <c r="AO625" i="3"/>
  <c r="AQ625" i="3"/>
  <c r="AS625" i="3"/>
  <c r="AU625" i="3"/>
  <c r="AW625" i="3"/>
  <c r="AY625" i="3"/>
  <c r="BA625" i="3"/>
  <c r="BC625" i="3"/>
  <c r="BE625" i="3"/>
  <c r="BG625" i="3"/>
  <c r="BI625" i="3"/>
  <c r="L630" i="3"/>
  <c r="O630" i="3" s="1"/>
  <c r="L628" i="3"/>
  <c r="L626" i="3"/>
  <c r="M626" i="3" s="1"/>
  <c r="L624" i="3"/>
  <c r="L622" i="3"/>
  <c r="M622" i="3" s="1"/>
  <c r="L620" i="3"/>
  <c r="L618" i="3"/>
  <c r="M618" i="3" s="1"/>
  <c r="L616" i="3"/>
  <c r="P616" i="3" s="1"/>
  <c r="L614" i="3"/>
  <c r="P614" i="3" s="1"/>
  <c r="V612" i="3"/>
  <c r="AF612" i="3"/>
  <c r="AP612" i="3"/>
  <c r="BB612" i="3"/>
  <c r="O612" i="3"/>
  <c r="Y612" i="3"/>
  <c r="AK612" i="3"/>
  <c r="AU612" i="3"/>
  <c r="BE612" i="3"/>
  <c r="L611" i="3"/>
  <c r="Z611" i="3" s="1"/>
  <c r="L621" i="3"/>
  <c r="N621" i="3" s="1"/>
  <c r="L619" i="3"/>
  <c r="N619" i="3" s="1"/>
  <c r="L617" i="3"/>
  <c r="N617" i="3" s="1"/>
  <c r="L615" i="3"/>
  <c r="M615" i="3" s="1"/>
  <c r="L613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I537" i="3"/>
  <c r="J537" i="3"/>
  <c r="E538" i="3"/>
  <c r="F538" i="3"/>
  <c r="G538" i="3"/>
  <c r="H538" i="3"/>
  <c r="I538" i="3"/>
  <c r="J538" i="3"/>
  <c r="E539" i="3"/>
  <c r="F539" i="3"/>
  <c r="G539" i="3"/>
  <c r="H539" i="3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I544" i="3"/>
  <c r="J544" i="3"/>
  <c r="E545" i="3"/>
  <c r="F545" i="3"/>
  <c r="G545" i="3"/>
  <c r="H545" i="3"/>
  <c r="I545" i="3"/>
  <c r="J545" i="3"/>
  <c r="E546" i="3"/>
  <c r="F546" i="3"/>
  <c r="G546" i="3"/>
  <c r="H546" i="3"/>
  <c r="I546" i="3"/>
  <c r="J546" i="3"/>
  <c r="E547" i="3"/>
  <c r="F547" i="3"/>
  <c r="G547" i="3"/>
  <c r="H547" i="3"/>
  <c r="I547" i="3"/>
  <c r="J547" i="3"/>
  <c r="E548" i="3"/>
  <c r="F548" i="3"/>
  <c r="G548" i="3"/>
  <c r="H548" i="3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E553" i="3"/>
  <c r="F553" i="3"/>
  <c r="G553" i="3"/>
  <c r="H553" i="3"/>
  <c r="I553" i="3"/>
  <c r="J553" i="3"/>
  <c r="E554" i="3"/>
  <c r="F554" i="3"/>
  <c r="G554" i="3"/>
  <c r="H554" i="3"/>
  <c r="I554" i="3"/>
  <c r="J554" i="3"/>
  <c r="E555" i="3"/>
  <c r="F555" i="3"/>
  <c r="G555" i="3"/>
  <c r="H555" i="3"/>
  <c r="I555" i="3"/>
  <c r="J555" i="3"/>
  <c r="E556" i="3"/>
  <c r="F556" i="3"/>
  <c r="G556" i="3"/>
  <c r="H556" i="3"/>
  <c r="I556" i="3"/>
  <c r="J556" i="3"/>
  <c r="E557" i="3"/>
  <c r="F557" i="3"/>
  <c r="G557" i="3"/>
  <c r="H557" i="3"/>
  <c r="I557" i="3"/>
  <c r="J557" i="3"/>
  <c r="E558" i="3"/>
  <c r="F558" i="3"/>
  <c r="G558" i="3"/>
  <c r="H558" i="3"/>
  <c r="I558" i="3"/>
  <c r="J558" i="3"/>
  <c r="E559" i="3"/>
  <c r="F559" i="3"/>
  <c r="G559" i="3"/>
  <c r="H559" i="3"/>
  <c r="I559" i="3"/>
  <c r="J559" i="3"/>
  <c r="E560" i="3"/>
  <c r="F560" i="3"/>
  <c r="G560" i="3"/>
  <c r="H560" i="3"/>
  <c r="I560" i="3"/>
  <c r="J560" i="3"/>
  <c r="E561" i="3"/>
  <c r="F561" i="3"/>
  <c r="G561" i="3"/>
  <c r="H561" i="3"/>
  <c r="I561" i="3"/>
  <c r="J561" i="3"/>
  <c r="E562" i="3"/>
  <c r="F562" i="3"/>
  <c r="G562" i="3"/>
  <c r="H562" i="3"/>
  <c r="I562" i="3"/>
  <c r="J562" i="3"/>
  <c r="E563" i="3"/>
  <c r="F563" i="3"/>
  <c r="G563" i="3"/>
  <c r="H563" i="3"/>
  <c r="I563" i="3"/>
  <c r="J563" i="3"/>
  <c r="E564" i="3"/>
  <c r="F564" i="3"/>
  <c r="G564" i="3"/>
  <c r="H564" i="3"/>
  <c r="I564" i="3"/>
  <c r="J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K566" i="3" l="1"/>
  <c r="K556" i="3"/>
  <c r="K524" i="3"/>
  <c r="BC612" i="3"/>
  <c r="AS612" i="3"/>
  <c r="AG612" i="3"/>
  <c r="W612" i="3"/>
  <c r="M612" i="3"/>
  <c r="AX612" i="3"/>
  <c r="AN612" i="3"/>
  <c r="AD612" i="3"/>
  <c r="R612" i="3"/>
  <c r="BG623" i="3"/>
  <c r="AT623" i="3"/>
  <c r="T623" i="3"/>
  <c r="BI634" i="3"/>
  <c r="AO634" i="3"/>
  <c r="U634" i="3"/>
  <c r="AT634" i="3"/>
  <c r="Z634" i="3"/>
  <c r="BL718" i="3"/>
  <c r="BA612" i="3"/>
  <c r="AO612" i="3"/>
  <c r="AE612" i="3"/>
  <c r="U612" i="3"/>
  <c r="BF612" i="3"/>
  <c r="AV612" i="3"/>
  <c r="AL612" i="3"/>
  <c r="Z612" i="3"/>
  <c r="P612" i="3"/>
  <c r="AY623" i="3"/>
  <c r="AP623" i="3"/>
  <c r="P623" i="3"/>
  <c r="BE634" i="3"/>
  <c r="AK634" i="3"/>
  <c r="M634" i="3"/>
  <c r="AP634" i="3"/>
  <c r="V634" i="3"/>
  <c r="BM731" i="3"/>
  <c r="BI612" i="3"/>
  <c r="AW612" i="3"/>
  <c r="AM612" i="3"/>
  <c r="AC612" i="3"/>
  <c r="Q612" i="3"/>
  <c r="BD612" i="3"/>
  <c r="AT612" i="3"/>
  <c r="AH612" i="3"/>
  <c r="X612" i="3"/>
  <c r="N612" i="3"/>
  <c r="BA634" i="3"/>
  <c r="AC634" i="3"/>
  <c r="BF634" i="3"/>
  <c r="AL634" i="3"/>
  <c r="N634" i="3"/>
  <c r="AX638" i="3"/>
  <c r="K515" i="3"/>
  <c r="AU623" i="3"/>
  <c r="BF623" i="3"/>
  <c r="AF623" i="3"/>
  <c r="U623" i="3"/>
  <c r="BG636" i="3"/>
  <c r="AY636" i="3"/>
  <c r="AQ636" i="3"/>
  <c r="AI636" i="3"/>
  <c r="AA636" i="3"/>
  <c r="S636" i="3"/>
  <c r="BH636" i="3"/>
  <c r="AZ636" i="3"/>
  <c r="AR636" i="3"/>
  <c r="AJ636" i="3"/>
  <c r="AB636" i="3"/>
  <c r="T636" i="3"/>
  <c r="AW638" i="3"/>
  <c r="AD638" i="3"/>
  <c r="BG612" i="3"/>
  <c r="AY612" i="3"/>
  <c r="AQ612" i="3"/>
  <c r="AI612" i="3"/>
  <c r="AA612" i="3"/>
  <c r="S612" i="3"/>
  <c r="BH612" i="3"/>
  <c r="AZ612" i="3"/>
  <c r="AR612" i="3"/>
  <c r="AJ612" i="3"/>
  <c r="AB612" i="3"/>
  <c r="AQ623" i="3"/>
  <c r="AX623" i="3"/>
  <c r="X623" i="3"/>
  <c r="Q623" i="3"/>
  <c r="AW634" i="3"/>
  <c r="AG634" i="3"/>
  <c r="Q634" i="3"/>
  <c r="AX634" i="3"/>
  <c r="AH634" i="3"/>
  <c r="BE636" i="3"/>
  <c r="AW636" i="3"/>
  <c r="AO636" i="3"/>
  <c r="AG636" i="3"/>
  <c r="Y636" i="3"/>
  <c r="Q636" i="3"/>
  <c r="BF636" i="3"/>
  <c r="AX636" i="3"/>
  <c r="AP636" i="3"/>
  <c r="AH636" i="3"/>
  <c r="Z636" i="3"/>
  <c r="AG638" i="3"/>
  <c r="BI640" i="3"/>
  <c r="BA640" i="3"/>
  <c r="AS640" i="3"/>
  <c r="AK640" i="3"/>
  <c r="AC640" i="3"/>
  <c r="U640" i="3"/>
  <c r="M640" i="3"/>
  <c r="BB640" i="3"/>
  <c r="AT640" i="3"/>
  <c r="AL640" i="3"/>
  <c r="AD640" i="3"/>
  <c r="V640" i="3"/>
  <c r="BM667" i="3"/>
  <c r="K586" i="3"/>
  <c r="K563" i="3"/>
  <c r="K520" i="3"/>
  <c r="L594" i="3"/>
  <c r="K564" i="3"/>
  <c r="K558" i="3"/>
  <c r="K517" i="3"/>
  <c r="BM683" i="3"/>
  <c r="BL683" i="3"/>
  <c r="BL661" i="3"/>
  <c r="BL662" i="3"/>
  <c r="BJ660" i="3"/>
  <c r="BL672" i="3"/>
  <c r="BM672" i="3"/>
  <c r="K594" i="3"/>
  <c r="K590" i="3"/>
  <c r="K598" i="3"/>
  <c r="K582" i="3"/>
  <c r="K579" i="3"/>
  <c r="K560" i="3"/>
  <c r="L552" i="3"/>
  <c r="K549" i="3"/>
  <c r="L543" i="3"/>
  <c r="K536" i="3"/>
  <c r="K533" i="3"/>
  <c r="L529" i="3"/>
  <c r="K526" i="3"/>
  <c r="K511" i="3"/>
  <c r="K508" i="3"/>
  <c r="K499" i="3"/>
  <c r="K493" i="3"/>
  <c r="BL644" i="3"/>
  <c r="BM644" i="3"/>
  <c r="BJ644" i="3"/>
  <c r="BJ674" i="3"/>
  <c r="BM674" i="3"/>
  <c r="BL674" i="3"/>
  <c r="BL679" i="3"/>
  <c r="BM679" i="3"/>
  <c r="K555" i="3"/>
  <c r="L554" i="3"/>
  <c r="L553" i="3"/>
  <c r="L548" i="3"/>
  <c r="K548" i="3"/>
  <c r="L534" i="3"/>
  <c r="K501" i="3"/>
  <c r="L497" i="3"/>
  <c r="K497" i="3"/>
  <c r="BF611" i="3"/>
  <c r="BN751" i="3"/>
  <c r="BL732" i="3"/>
  <c r="BL669" i="3"/>
  <c r="BM695" i="3"/>
  <c r="BK695" i="3"/>
  <c r="K595" i="3"/>
  <c r="K588" i="3"/>
  <c r="L578" i="3"/>
  <c r="K578" i="3"/>
  <c r="K574" i="3"/>
  <c r="L562" i="3"/>
  <c r="K562" i="3"/>
  <c r="L550" i="3"/>
  <c r="L541" i="3"/>
  <c r="L532" i="3"/>
  <c r="K532" i="3"/>
  <c r="K528" i="3"/>
  <c r="K507" i="3"/>
  <c r="K503" i="3"/>
  <c r="BL698" i="3"/>
  <c r="BL676" i="3"/>
  <c r="BJ690" i="3"/>
  <c r="BL673" i="3"/>
  <c r="BM673" i="3"/>
  <c r="BJ673" i="3"/>
  <c r="BJ698" i="3"/>
  <c r="BN642" i="3"/>
  <c r="BM703" i="3"/>
  <c r="BK703" i="3"/>
  <c r="BL671" i="3"/>
  <c r="BM737" i="3"/>
  <c r="BL724" i="3"/>
  <c r="BL748" i="3"/>
  <c r="BJ748" i="3"/>
  <c r="BN732" i="3"/>
  <c r="BK732" i="3"/>
  <c r="BL739" i="3"/>
  <c r="BJ739" i="3"/>
  <c r="BL743" i="3"/>
  <c r="BM743" i="3"/>
  <c r="BL744" i="3"/>
  <c r="BM744" i="3"/>
  <c r="BJ744" i="3"/>
  <c r="BL753" i="3"/>
  <c r="BJ753" i="3"/>
  <c r="BJ740" i="3"/>
  <c r="BN729" i="3"/>
  <c r="BK729" i="3"/>
  <c r="BL752" i="3"/>
  <c r="BJ752" i="3"/>
  <c r="BK726" i="3"/>
  <c r="BN726" i="3"/>
  <c r="BK735" i="3"/>
  <c r="BN735" i="3"/>
  <c r="BL735" i="3"/>
  <c r="BL734" i="3"/>
  <c r="BM734" i="3"/>
  <c r="BJ734" i="3"/>
  <c r="BL731" i="3"/>
  <c r="BJ723" i="3"/>
  <c r="BN723" i="3"/>
  <c r="BK723" i="3"/>
  <c r="BN742" i="3"/>
  <c r="BK742" i="3"/>
  <c r="BL727" i="3"/>
  <c r="BL719" i="3"/>
  <c r="BL702" i="3"/>
  <c r="BL709" i="3"/>
  <c r="BN693" i="3"/>
  <c r="BK693" i="3"/>
  <c r="BJ669" i="3"/>
  <c r="BM702" i="3"/>
  <c r="BN646" i="3"/>
  <c r="BK646" i="3"/>
  <c r="BN705" i="3"/>
  <c r="BK705" i="3"/>
  <c r="BM668" i="3"/>
  <c r="BN714" i="3"/>
  <c r="BK714" i="3"/>
  <c r="BM654" i="3"/>
  <c r="BK657" i="3"/>
  <c r="BN657" i="3"/>
  <c r="BN666" i="3"/>
  <c r="BK666" i="3"/>
  <c r="BL690" i="3"/>
  <c r="BM684" i="3"/>
  <c r="BJ701" i="3"/>
  <c r="BJ677" i="3"/>
  <c r="BK652" i="3"/>
  <c r="BN652" i="3"/>
  <c r="BM710" i="3"/>
  <c r="BM694" i="3"/>
  <c r="BM678" i="3"/>
  <c r="BJ662" i="3"/>
  <c r="BM708" i="3"/>
  <c r="BL708" i="3"/>
  <c r="BM704" i="3"/>
  <c r="BJ704" i="3"/>
  <c r="BN700" i="3"/>
  <c r="BK700" i="3"/>
  <c r="BJ692" i="3"/>
  <c r="BM692" i="3"/>
  <c r="BL666" i="3"/>
  <c r="BJ650" i="3"/>
  <c r="BL713" i="3"/>
  <c r="BM697" i="3"/>
  <c r="BL677" i="3"/>
  <c r="BN660" i="3"/>
  <c r="BK660" i="3"/>
  <c r="BK653" i="3"/>
  <c r="BN653" i="3"/>
  <c r="BJ645" i="3"/>
  <c r="BM670" i="3"/>
  <c r="BN654" i="3"/>
  <c r="BK654" i="3"/>
  <c r="BN681" i="3"/>
  <c r="BK681" i="3"/>
  <c r="K600" i="3"/>
  <c r="K591" i="3"/>
  <c r="L590" i="3"/>
  <c r="K584" i="3"/>
  <c r="K575" i="3"/>
  <c r="L574" i="3"/>
  <c r="K561" i="3"/>
  <c r="L560" i="3"/>
  <c r="M560" i="3" s="1"/>
  <c r="K552" i="3"/>
  <c r="K522" i="3"/>
  <c r="K513" i="3"/>
  <c r="K496" i="3"/>
  <c r="L493" i="3"/>
  <c r="AQ611" i="3"/>
  <c r="BI638" i="3"/>
  <c r="AS638" i="3"/>
  <c r="AC638" i="3"/>
  <c r="M638" i="3"/>
  <c r="AT638" i="3"/>
  <c r="V638" i="3"/>
  <c r="BM751" i="3"/>
  <c r="BK737" i="3"/>
  <c r="BN737" i="3"/>
  <c r="BL737" i="3"/>
  <c r="BN748" i="3"/>
  <c r="BL755" i="3"/>
  <c r="BJ755" i="3"/>
  <c r="BK739" i="3"/>
  <c r="BN739" i="3"/>
  <c r="BL747" i="3"/>
  <c r="BJ747" i="3"/>
  <c r="BN744" i="3"/>
  <c r="BK744" i="3"/>
  <c r="BN753" i="3"/>
  <c r="BJ729" i="3"/>
  <c r="BM729" i="3"/>
  <c r="BL749" i="3"/>
  <c r="BJ749" i="3"/>
  <c r="BM752" i="3"/>
  <c r="BN752" i="3"/>
  <c r="BL741" i="3"/>
  <c r="BM741" i="3"/>
  <c r="BJ741" i="3"/>
  <c r="BJ733" i="3"/>
  <c r="BJ728" i="3"/>
  <c r="BJ712" i="3"/>
  <c r="BJ738" i="3"/>
  <c r="BL726" i="3"/>
  <c r="BM726" i="3"/>
  <c r="BJ726" i="3"/>
  <c r="BJ735" i="3"/>
  <c r="BK734" i="3"/>
  <c r="BN734" i="3"/>
  <c r="BK722" i="3"/>
  <c r="BN722" i="3"/>
  <c r="BM746" i="3"/>
  <c r="BJ746" i="3"/>
  <c r="BL730" i="3"/>
  <c r="BK718" i="3"/>
  <c r="BN718" i="3"/>
  <c r="BM718" i="3"/>
  <c r="BL723" i="3"/>
  <c r="BM712" i="3"/>
  <c r="BM742" i="3"/>
  <c r="BN727" i="3"/>
  <c r="BK727" i="3"/>
  <c r="BK719" i="3"/>
  <c r="BJ716" i="3"/>
  <c r="BJ694" i="3"/>
  <c r="BL650" i="3"/>
  <c r="BJ709" i="3"/>
  <c r="BM693" i="3"/>
  <c r="BJ693" i="3"/>
  <c r="BM677" i="3"/>
  <c r="BJ661" i="3"/>
  <c r="BK690" i="3"/>
  <c r="BN690" i="3"/>
  <c r="BL685" i="3"/>
  <c r="BM666" i="3"/>
  <c r="BN650" i="3"/>
  <c r="BK650" i="3"/>
  <c r="BM642" i="3"/>
  <c r="BM705" i="3"/>
  <c r="BL705" i="3"/>
  <c r="BM689" i="3"/>
  <c r="BL689" i="3"/>
  <c r="BJ676" i="3"/>
  <c r="BN668" i="3"/>
  <c r="BK668" i="3"/>
  <c r="BM645" i="3"/>
  <c r="BM714" i="3"/>
  <c r="BK678" i="3"/>
  <c r="BN678" i="3"/>
  <c r="BM662" i="3"/>
  <c r="BL682" i="3"/>
  <c r="BK706" i="3"/>
  <c r="BN706" i="3"/>
  <c r="BL686" i="3"/>
  <c r="BL684" i="3"/>
  <c r="BK642" i="3"/>
  <c r="BJ710" i="3"/>
  <c r="BN708" i="3"/>
  <c r="BK708" i="3"/>
  <c r="BM700" i="3"/>
  <c r="BL700" i="3"/>
  <c r="BJ700" i="3"/>
  <c r="BL696" i="3"/>
  <c r="BL692" i="3"/>
  <c r="BN692" i="3"/>
  <c r="BK692" i="3"/>
  <c r="BM713" i="3"/>
  <c r="BL697" i="3"/>
  <c r="BL653" i="3"/>
  <c r="BM681" i="3"/>
  <c r="BL681" i="3"/>
  <c r="BL665" i="3"/>
  <c r="BM665" i="3"/>
  <c r="L610" i="3"/>
  <c r="L608" i="3"/>
  <c r="L606" i="3"/>
  <c r="L604" i="3"/>
  <c r="L602" i="3"/>
  <c r="K596" i="3"/>
  <c r="K587" i="3"/>
  <c r="L586" i="3"/>
  <c r="K580" i="3"/>
  <c r="L569" i="3"/>
  <c r="K559" i="3"/>
  <c r="L558" i="3"/>
  <c r="K553" i="3"/>
  <c r="K550" i="3"/>
  <c r="L539" i="3"/>
  <c r="K534" i="3"/>
  <c r="K516" i="3"/>
  <c r="L515" i="3"/>
  <c r="K509" i="3"/>
  <c r="BC623" i="3"/>
  <c r="AM623" i="3"/>
  <c r="BB623" i="3"/>
  <c r="AL623" i="3"/>
  <c r="AC623" i="3"/>
  <c r="BE638" i="3"/>
  <c r="AO638" i="3"/>
  <c r="Y638" i="3"/>
  <c r="BF638" i="3"/>
  <c r="AP638" i="3"/>
  <c r="N638" i="3"/>
  <c r="BJ737" i="3"/>
  <c r="BM724" i="3"/>
  <c r="BM748" i="3"/>
  <c r="BK748" i="3"/>
  <c r="BN755" i="3"/>
  <c r="BN747" i="3"/>
  <c r="BM720" i="3"/>
  <c r="BK753" i="3"/>
  <c r="BM753" i="3"/>
  <c r="BM740" i="3"/>
  <c r="BK743" i="3"/>
  <c r="BN743" i="3"/>
  <c r="BK749" i="3"/>
  <c r="BN749" i="3"/>
  <c r="BJ724" i="3"/>
  <c r="BK752" i="3"/>
  <c r="BK741" i="3"/>
  <c r="BN741" i="3"/>
  <c r="BM732" i="3"/>
  <c r="BJ720" i="3"/>
  <c r="BK733" i="3"/>
  <c r="BN733" i="3"/>
  <c r="BM728" i="3"/>
  <c r="BK738" i="3"/>
  <c r="BN738" i="3"/>
  <c r="BM722" i="3"/>
  <c r="BJ722" i="3"/>
  <c r="BJ731" i="3"/>
  <c r="BK746" i="3"/>
  <c r="BN746" i="3"/>
  <c r="BM730" i="3"/>
  <c r="BJ718" i="3"/>
  <c r="BN719" i="3"/>
  <c r="BL742" i="3"/>
  <c r="BJ742" i="3"/>
  <c r="BN716" i="3"/>
  <c r="BK716" i="3"/>
  <c r="BL716" i="3"/>
  <c r="BM669" i="3"/>
  <c r="BK682" i="3"/>
  <c r="BN682" i="3"/>
  <c r="BK702" i="3"/>
  <c r="BN702" i="3"/>
  <c r="BJ714" i="3"/>
  <c r="BN689" i="3"/>
  <c r="BK689" i="3"/>
  <c r="BM676" i="3"/>
  <c r="BL668" i="3"/>
  <c r="BJ668" i="3"/>
  <c r="BM661" i="3"/>
  <c r="BK698" i="3"/>
  <c r="BN698" i="3"/>
  <c r="BJ678" i="3"/>
  <c r="BN670" i="3"/>
  <c r="BK670" i="3"/>
  <c r="BL654" i="3"/>
  <c r="BJ657" i="3"/>
  <c r="BJ682" i="3"/>
  <c r="BJ666" i="3"/>
  <c r="BJ684" i="3"/>
  <c r="BN684" i="3"/>
  <c r="BK684" i="3"/>
  <c r="BN658" i="3"/>
  <c r="BK658" i="3"/>
  <c r="BM701" i="3"/>
  <c r="BJ685" i="3"/>
  <c r="BM652" i="3"/>
  <c r="BJ652" i="3"/>
  <c r="BL652" i="3"/>
  <c r="BK645" i="3"/>
  <c r="BN645" i="3"/>
  <c r="BN644" i="3"/>
  <c r="BK644" i="3"/>
  <c r="BK710" i="3"/>
  <c r="BN710" i="3"/>
  <c r="BL646" i="3"/>
  <c r="BM685" i="3"/>
  <c r="BL714" i="3"/>
  <c r="BN704" i="3"/>
  <c r="BK704" i="3"/>
  <c r="BL704" i="3"/>
  <c r="BM698" i="3"/>
  <c r="BN696" i="3"/>
  <c r="BK696" i="3"/>
  <c r="BJ696" i="3"/>
  <c r="BM658" i="3"/>
  <c r="BL642" i="3"/>
  <c r="BN713" i="3"/>
  <c r="BK713" i="3"/>
  <c r="BN697" i="3"/>
  <c r="BK697" i="3"/>
  <c r="BJ697" i="3"/>
  <c r="BK669" i="3"/>
  <c r="BN669" i="3"/>
  <c r="BM660" i="3"/>
  <c r="BJ681" i="3"/>
  <c r="BJ665" i="3"/>
  <c r="BK665" i="3"/>
  <c r="BN665" i="3"/>
  <c r="BJ649" i="3"/>
  <c r="BK649" i="3"/>
  <c r="BN649" i="3"/>
  <c r="K599" i="3"/>
  <c r="L598" i="3"/>
  <c r="N598" i="3" s="1"/>
  <c r="K592" i="3"/>
  <c r="K583" i="3"/>
  <c r="L582" i="3"/>
  <c r="K576" i="3"/>
  <c r="K565" i="3"/>
  <c r="L564" i="3"/>
  <c r="K557" i="3"/>
  <c r="L556" i="3"/>
  <c r="K554" i="3"/>
  <c r="R554" i="3" s="1"/>
  <c r="L551" i="3"/>
  <c r="K551" i="3"/>
  <c r="K535" i="3"/>
  <c r="K512" i="3"/>
  <c r="L511" i="3"/>
  <c r="K505" i="3"/>
  <c r="BA638" i="3"/>
  <c r="AK638" i="3"/>
  <c r="U638" i="3"/>
  <c r="BB638" i="3"/>
  <c r="BK751" i="3"/>
  <c r="BL751" i="3"/>
  <c r="BJ751" i="3"/>
  <c r="BN720" i="3"/>
  <c r="BK720" i="3"/>
  <c r="BL720" i="3"/>
  <c r="BK755" i="3"/>
  <c r="BM755" i="3"/>
  <c r="BM739" i="3"/>
  <c r="BK747" i="3"/>
  <c r="BM747" i="3"/>
  <c r="BN724" i="3"/>
  <c r="BK724" i="3"/>
  <c r="BJ732" i="3"/>
  <c r="BK740" i="3"/>
  <c r="BN740" i="3"/>
  <c r="BL740" i="3"/>
  <c r="BL729" i="3"/>
  <c r="BM749" i="3"/>
  <c r="BJ743" i="3"/>
  <c r="BM733" i="3"/>
  <c r="BL733" i="3"/>
  <c r="BN728" i="3"/>
  <c r="BK728" i="3"/>
  <c r="BL728" i="3"/>
  <c r="BL738" i="3"/>
  <c r="BM738" i="3"/>
  <c r="BM735" i="3"/>
  <c r="BL722" i="3"/>
  <c r="BN731" i="3"/>
  <c r="BK731" i="3"/>
  <c r="BL746" i="3"/>
  <c r="BK730" i="3"/>
  <c r="BN730" i="3"/>
  <c r="BJ730" i="3"/>
  <c r="BM723" i="3"/>
  <c r="BL712" i="3"/>
  <c r="BN712" i="3"/>
  <c r="BK712" i="3"/>
  <c r="BM727" i="3"/>
  <c r="BJ727" i="3"/>
  <c r="BM719" i="3"/>
  <c r="BJ719" i="3"/>
  <c r="BJ705" i="3"/>
  <c r="BM716" i="3"/>
  <c r="BJ702" i="3"/>
  <c r="BJ686" i="3"/>
  <c r="BN686" i="3"/>
  <c r="BN709" i="3"/>
  <c r="BK709" i="3"/>
  <c r="BM709" i="3"/>
  <c r="BL693" i="3"/>
  <c r="BK661" i="3"/>
  <c r="BN661" i="3"/>
  <c r="BK686" i="3"/>
  <c r="BN662" i="3"/>
  <c r="BK662" i="3"/>
  <c r="BJ654" i="3"/>
  <c r="BM690" i="3"/>
  <c r="BM686" i="3"/>
  <c r="BL658" i="3"/>
  <c r="BJ658" i="3"/>
  <c r="BK694" i="3"/>
  <c r="BN694" i="3"/>
  <c r="BJ689" i="3"/>
  <c r="BN676" i="3"/>
  <c r="BK676" i="3"/>
  <c r="BJ653" i="3"/>
  <c r="BL670" i="3"/>
  <c r="BN673" i="3"/>
  <c r="BK673" i="3"/>
  <c r="BL657" i="3"/>
  <c r="BM657" i="3"/>
  <c r="BM682" i="3"/>
  <c r="BN701" i="3"/>
  <c r="BK701" i="3"/>
  <c r="BL701" i="3"/>
  <c r="BN685" i="3"/>
  <c r="BK685" i="3"/>
  <c r="BM653" i="3"/>
  <c r="BL710" i="3"/>
  <c r="BL694" i="3"/>
  <c r="BJ670" i="3"/>
  <c r="BJ646" i="3"/>
  <c r="BJ708" i="3"/>
  <c r="BM706" i="3"/>
  <c r="BM696" i="3"/>
  <c r="BM688" i="3"/>
  <c r="BL688" i="3"/>
  <c r="BN688" i="3"/>
  <c r="BK688" i="3"/>
  <c r="BJ688" i="3"/>
  <c r="BM650" i="3"/>
  <c r="BJ642" i="3"/>
  <c r="BJ713" i="3"/>
  <c r="BN677" i="3"/>
  <c r="BK677" i="3"/>
  <c r="BL660" i="3"/>
  <c r="BL645" i="3"/>
  <c r="BJ706" i="3"/>
  <c r="BL706" i="3"/>
  <c r="BL678" i="3"/>
  <c r="BM646" i="3"/>
  <c r="BM649" i="3"/>
  <c r="BL649" i="3"/>
  <c r="BK674" i="3"/>
  <c r="BN674" i="3"/>
  <c r="L567" i="3"/>
  <c r="O611" i="3"/>
  <c r="S611" i="3"/>
  <c r="AI611" i="3"/>
  <c r="AY611" i="3"/>
  <c r="R611" i="3"/>
  <c r="AH611" i="3"/>
  <c r="AX611" i="3"/>
  <c r="L571" i="3"/>
  <c r="L570" i="3"/>
  <c r="K570" i="3"/>
  <c r="L565" i="3"/>
  <c r="L563" i="3"/>
  <c r="L561" i="3"/>
  <c r="L559" i="3"/>
  <c r="L557" i="3"/>
  <c r="L555" i="3"/>
  <c r="L537" i="3"/>
  <c r="AP611" i="3"/>
  <c r="BG611" i="3"/>
  <c r="AA611" i="3"/>
  <c r="N623" i="3"/>
  <c r="R623" i="3"/>
  <c r="V623" i="3"/>
  <c r="O623" i="3"/>
  <c r="S623" i="3"/>
  <c r="W623" i="3"/>
  <c r="AA623" i="3"/>
  <c r="AE623" i="3"/>
  <c r="AI623" i="3"/>
  <c r="AB623" i="3"/>
  <c r="AJ623" i="3"/>
  <c r="AN623" i="3"/>
  <c r="AR623" i="3"/>
  <c r="AV623" i="3"/>
  <c r="AZ623" i="3"/>
  <c r="BD623" i="3"/>
  <c r="BH623" i="3"/>
  <c r="AD623" i="3"/>
  <c r="AK623" i="3"/>
  <c r="AO623" i="3"/>
  <c r="AS623" i="3"/>
  <c r="AW623" i="3"/>
  <c r="BA623" i="3"/>
  <c r="BE623" i="3"/>
  <c r="BI623" i="3"/>
  <c r="P627" i="3"/>
  <c r="T627" i="3"/>
  <c r="X627" i="3"/>
  <c r="AB627" i="3"/>
  <c r="AF627" i="3"/>
  <c r="AJ627" i="3"/>
  <c r="AN627" i="3"/>
  <c r="AR627" i="3"/>
  <c r="AV627" i="3"/>
  <c r="AZ627" i="3"/>
  <c r="BD627" i="3"/>
  <c r="BH627" i="3"/>
  <c r="O627" i="3"/>
  <c r="S627" i="3"/>
  <c r="W627" i="3"/>
  <c r="AA627" i="3"/>
  <c r="AE627" i="3"/>
  <c r="AI627" i="3"/>
  <c r="AM627" i="3"/>
  <c r="AQ627" i="3"/>
  <c r="AU627" i="3"/>
  <c r="AY627" i="3"/>
  <c r="BC627" i="3"/>
  <c r="BG627" i="3"/>
  <c r="L545" i="3"/>
  <c r="L544" i="3"/>
  <c r="K544" i="3"/>
  <c r="L540" i="3"/>
  <c r="K540" i="3"/>
  <c r="L535" i="3"/>
  <c r="K527" i="3"/>
  <c r="L526" i="3"/>
  <c r="L522" i="3"/>
  <c r="L518" i="3"/>
  <c r="L505" i="3"/>
  <c r="N631" i="3"/>
  <c r="P635" i="3"/>
  <c r="N639" i="3"/>
  <c r="L546" i="3"/>
  <c r="K546" i="3"/>
  <c r="L542" i="3"/>
  <c r="K542" i="3"/>
  <c r="L538" i="3"/>
  <c r="K538" i="3"/>
  <c r="K506" i="3"/>
  <c r="K502" i="3"/>
  <c r="K498" i="3"/>
  <c r="L572" i="3"/>
  <c r="K572" i="3"/>
  <c r="L568" i="3"/>
  <c r="K568" i="3"/>
  <c r="L530" i="3"/>
  <c r="K530" i="3"/>
  <c r="K523" i="3"/>
  <c r="K519" i="3"/>
  <c r="BK632" i="3"/>
  <c r="M611" i="3"/>
  <c r="Q611" i="3"/>
  <c r="U611" i="3"/>
  <c r="Y611" i="3"/>
  <c r="AC611" i="3"/>
  <c r="AG611" i="3"/>
  <c r="AK611" i="3"/>
  <c r="AO611" i="3"/>
  <c r="AS611" i="3"/>
  <c r="AW611" i="3"/>
  <c r="BA611" i="3"/>
  <c r="BE611" i="3"/>
  <c r="BI611" i="3"/>
  <c r="P611" i="3"/>
  <c r="T611" i="3"/>
  <c r="X611" i="3"/>
  <c r="AB611" i="3"/>
  <c r="AF611" i="3"/>
  <c r="AJ611" i="3"/>
  <c r="AN611" i="3"/>
  <c r="AR611" i="3"/>
  <c r="AV611" i="3"/>
  <c r="AZ611" i="3"/>
  <c r="BD611" i="3"/>
  <c r="BH611" i="3"/>
  <c r="P634" i="3"/>
  <c r="T634" i="3"/>
  <c r="X634" i="3"/>
  <c r="AB634" i="3"/>
  <c r="AF634" i="3"/>
  <c r="AJ634" i="3"/>
  <c r="AN634" i="3"/>
  <c r="AR634" i="3"/>
  <c r="AV634" i="3"/>
  <c r="AZ634" i="3"/>
  <c r="BD634" i="3"/>
  <c r="BH634" i="3"/>
  <c r="O634" i="3"/>
  <c r="S634" i="3"/>
  <c r="W634" i="3"/>
  <c r="AA634" i="3"/>
  <c r="AE634" i="3"/>
  <c r="AI634" i="3"/>
  <c r="AM634" i="3"/>
  <c r="AQ634" i="3"/>
  <c r="AU634" i="3"/>
  <c r="AY634" i="3"/>
  <c r="BC634" i="3"/>
  <c r="BG634" i="3"/>
  <c r="P638" i="3"/>
  <c r="T638" i="3"/>
  <c r="X638" i="3"/>
  <c r="AB638" i="3"/>
  <c r="AF638" i="3"/>
  <c r="AJ638" i="3"/>
  <c r="AN638" i="3"/>
  <c r="AR638" i="3"/>
  <c r="AV638" i="3"/>
  <c r="AZ638" i="3"/>
  <c r="BD638" i="3"/>
  <c r="BH638" i="3"/>
  <c r="O638" i="3"/>
  <c r="S638" i="3"/>
  <c r="W638" i="3"/>
  <c r="AA638" i="3"/>
  <c r="AE638" i="3"/>
  <c r="AI638" i="3"/>
  <c r="AM638" i="3"/>
  <c r="AQ638" i="3"/>
  <c r="AU638" i="3"/>
  <c r="AY638" i="3"/>
  <c r="BC638" i="3"/>
  <c r="BG638" i="3"/>
  <c r="K610" i="3"/>
  <c r="K608" i="3"/>
  <c r="M608" i="3" s="1"/>
  <c r="K606" i="3"/>
  <c r="K604" i="3"/>
  <c r="S604" i="3" s="1"/>
  <c r="K602" i="3"/>
  <c r="K609" i="3"/>
  <c r="K607" i="3"/>
  <c r="K605" i="3"/>
  <c r="K603" i="3"/>
  <c r="K601" i="3"/>
  <c r="L600" i="3"/>
  <c r="K597" i="3"/>
  <c r="L596" i="3"/>
  <c r="M596" i="3" s="1"/>
  <c r="K593" i="3"/>
  <c r="L592" i="3"/>
  <c r="K589" i="3"/>
  <c r="L588" i="3"/>
  <c r="K585" i="3"/>
  <c r="L584" i="3"/>
  <c r="K581" i="3"/>
  <c r="L580" i="3"/>
  <c r="K577" i="3"/>
  <c r="L576" i="3"/>
  <c r="K573" i="3"/>
  <c r="K571" i="3"/>
  <c r="K569" i="3"/>
  <c r="K567" i="3"/>
  <c r="L566" i="3"/>
  <c r="R566" i="3" s="1"/>
  <c r="K547" i="3"/>
  <c r="K545" i="3"/>
  <c r="K543" i="3"/>
  <c r="K541" i="3"/>
  <c r="R541" i="3" s="1"/>
  <c r="K539" i="3"/>
  <c r="K537" i="3"/>
  <c r="L536" i="3"/>
  <c r="K531" i="3"/>
  <c r="K529" i="3"/>
  <c r="L528" i="3"/>
  <c r="K525" i="3"/>
  <c r="L524" i="3"/>
  <c r="K521" i="3"/>
  <c r="L520" i="3"/>
  <c r="K518" i="3"/>
  <c r="L517" i="3"/>
  <c r="K514" i="3"/>
  <c r="L513" i="3"/>
  <c r="K510" i="3"/>
  <c r="L509" i="3"/>
  <c r="BB611" i="3"/>
  <c r="AT611" i="3"/>
  <c r="AL611" i="3"/>
  <c r="AD611" i="3"/>
  <c r="V611" i="3"/>
  <c r="N611" i="3"/>
  <c r="BC611" i="3"/>
  <c r="AU611" i="3"/>
  <c r="AM611" i="3"/>
  <c r="AE611" i="3"/>
  <c r="W611" i="3"/>
  <c r="AH638" i="3"/>
  <c r="Z638" i="3"/>
  <c r="R638" i="3"/>
  <c r="L507" i="3"/>
  <c r="K504" i="3"/>
  <c r="L503" i="3"/>
  <c r="K500" i="3"/>
  <c r="L499" i="3"/>
  <c r="L495" i="3"/>
  <c r="K495" i="3"/>
  <c r="K494" i="3"/>
  <c r="M624" i="3"/>
  <c r="M628" i="3"/>
  <c r="O608" i="3"/>
  <c r="Q608" i="3"/>
  <c r="S608" i="3"/>
  <c r="W608" i="3"/>
  <c r="Y608" i="3"/>
  <c r="AA608" i="3"/>
  <c r="AE608" i="3"/>
  <c r="AG608" i="3"/>
  <c r="AI608" i="3"/>
  <c r="AM608" i="3"/>
  <c r="AO608" i="3"/>
  <c r="AQ608" i="3"/>
  <c r="AU608" i="3"/>
  <c r="AW608" i="3"/>
  <c r="AY608" i="3"/>
  <c r="BC608" i="3"/>
  <c r="BE608" i="3"/>
  <c r="BG608" i="3"/>
  <c r="N608" i="3"/>
  <c r="P608" i="3"/>
  <c r="R608" i="3"/>
  <c r="V608" i="3"/>
  <c r="X608" i="3"/>
  <c r="Z608" i="3"/>
  <c r="AD608" i="3"/>
  <c r="AF608" i="3"/>
  <c r="AH608" i="3"/>
  <c r="AL608" i="3"/>
  <c r="AN608" i="3"/>
  <c r="AP608" i="3"/>
  <c r="AT608" i="3"/>
  <c r="AV608" i="3"/>
  <c r="AX608" i="3"/>
  <c r="BB608" i="3"/>
  <c r="BD608" i="3"/>
  <c r="BF608" i="3"/>
  <c r="N571" i="3"/>
  <c r="P571" i="3"/>
  <c r="R571" i="3"/>
  <c r="T571" i="3"/>
  <c r="V571" i="3"/>
  <c r="X571" i="3"/>
  <c r="Z571" i="3"/>
  <c r="AB571" i="3"/>
  <c r="AD571" i="3"/>
  <c r="AF571" i="3"/>
  <c r="AH571" i="3"/>
  <c r="AJ571" i="3"/>
  <c r="AL571" i="3"/>
  <c r="AN571" i="3"/>
  <c r="AP571" i="3"/>
  <c r="AR571" i="3"/>
  <c r="AT571" i="3"/>
  <c r="AV571" i="3"/>
  <c r="AX571" i="3"/>
  <c r="AZ571" i="3"/>
  <c r="BB571" i="3"/>
  <c r="BD571" i="3"/>
  <c r="BF571" i="3"/>
  <c r="BH571" i="3"/>
  <c r="M571" i="3"/>
  <c r="O571" i="3"/>
  <c r="Q571" i="3"/>
  <c r="S571" i="3"/>
  <c r="U571" i="3"/>
  <c r="W571" i="3"/>
  <c r="Y571" i="3"/>
  <c r="AA571" i="3"/>
  <c r="AC571" i="3"/>
  <c r="AE571" i="3"/>
  <c r="AG571" i="3"/>
  <c r="AI571" i="3"/>
  <c r="AK571" i="3"/>
  <c r="AM571" i="3"/>
  <c r="AO571" i="3"/>
  <c r="AQ571" i="3"/>
  <c r="AS571" i="3"/>
  <c r="AU571" i="3"/>
  <c r="AW571" i="3"/>
  <c r="AY571" i="3"/>
  <c r="BA571" i="3"/>
  <c r="BC571" i="3"/>
  <c r="BE571" i="3"/>
  <c r="BG571" i="3"/>
  <c r="BI571" i="3"/>
  <c r="N569" i="3"/>
  <c r="P569" i="3"/>
  <c r="R569" i="3"/>
  <c r="T569" i="3"/>
  <c r="V569" i="3"/>
  <c r="X569" i="3"/>
  <c r="Z569" i="3"/>
  <c r="AB569" i="3"/>
  <c r="AD569" i="3"/>
  <c r="AF569" i="3"/>
  <c r="AH569" i="3"/>
  <c r="AJ569" i="3"/>
  <c r="AL569" i="3"/>
  <c r="AN569" i="3"/>
  <c r="AP569" i="3"/>
  <c r="AR569" i="3"/>
  <c r="AT569" i="3"/>
  <c r="AV569" i="3"/>
  <c r="AX569" i="3"/>
  <c r="AZ569" i="3"/>
  <c r="BB569" i="3"/>
  <c r="BD569" i="3"/>
  <c r="BF569" i="3"/>
  <c r="BH569" i="3"/>
  <c r="M569" i="3"/>
  <c r="O569" i="3"/>
  <c r="Q569" i="3"/>
  <c r="S569" i="3"/>
  <c r="U569" i="3"/>
  <c r="W569" i="3"/>
  <c r="Y569" i="3"/>
  <c r="AA569" i="3"/>
  <c r="AC569" i="3"/>
  <c r="AE569" i="3"/>
  <c r="AG569" i="3"/>
  <c r="AI569" i="3"/>
  <c r="AK569" i="3"/>
  <c r="AM569" i="3"/>
  <c r="AO569" i="3"/>
  <c r="AQ569" i="3"/>
  <c r="AS569" i="3"/>
  <c r="AU569" i="3"/>
  <c r="AW569" i="3"/>
  <c r="AY569" i="3"/>
  <c r="BA569" i="3"/>
  <c r="BC569" i="3"/>
  <c r="BE569" i="3"/>
  <c r="BG569" i="3"/>
  <c r="BI569" i="3"/>
  <c r="M567" i="3"/>
  <c r="O567" i="3"/>
  <c r="Q567" i="3"/>
  <c r="S567" i="3"/>
  <c r="U567" i="3"/>
  <c r="W567" i="3"/>
  <c r="Y567" i="3"/>
  <c r="AA567" i="3"/>
  <c r="AC567" i="3"/>
  <c r="AE567" i="3"/>
  <c r="AG567" i="3"/>
  <c r="AI567" i="3"/>
  <c r="AK567" i="3"/>
  <c r="AM567" i="3"/>
  <c r="AO567" i="3"/>
  <c r="AQ567" i="3"/>
  <c r="AS567" i="3"/>
  <c r="AU567" i="3"/>
  <c r="AW567" i="3"/>
  <c r="AY567" i="3"/>
  <c r="BA567" i="3"/>
  <c r="BC567" i="3"/>
  <c r="BE567" i="3"/>
  <c r="BG567" i="3"/>
  <c r="BI567" i="3"/>
  <c r="N567" i="3"/>
  <c r="P567" i="3"/>
  <c r="R567" i="3"/>
  <c r="T567" i="3"/>
  <c r="V567" i="3"/>
  <c r="X567" i="3"/>
  <c r="Z567" i="3"/>
  <c r="AB567" i="3"/>
  <c r="AD567" i="3"/>
  <c r="AF567" i="3"/>
  <c r="AH567" i="3"/>
  <c r="AJ567" i="3"/>
  <c r="AL567" i="3"/>
  <c r="AN567" i="3"/>
  <c r="AP567" i="3"/>
  <c r="AR567" i="3"/>
  <c r="AT567" i="3"/>
  <c r="AV567" i="3"/>
  <c r="AX567" i="3"/>
  <c r="AZ567" i="3"/>
  <c r="BB567" i="3"/>
  <c r="BD567" i="3"/>
  <c r="BF567" i="3"/>
  <c r="BH567" i="3"/>
  <c r="T545" i="3"/>
  <c r="AB545" i="3"/>
  <c r="AJ545" i="3"/>
  <c r="AR545" i="3"/>
  <c r="AZ545" i="3"/>
  <c r="BH545" i="3"/>
  <c r="S545" i="3"/>
  <c r="AA545" i="3"/>
  <c r="AI545" i="3"/>
  <c r="AQ545" i="3"/>
  <c r="AY545" i="3"/>
  <c r="BG545" i="3"/>
  <c r="M543" i="3"/>
  <c r="O543" i="3"/>
  <c r="Q543" i="3"/>
  <c r="S543" i="3"/>
  <c r="U543" i="3"/>
  <c r="W543" i="3"/>
  <c r="Y543" i="3"/>
  <c r="AA543" i="3"/>
  <c r="AC543" i="3"/>
  <c r="AE543" i="3"/>
  <c r="AG543" i="3"/>
  <c r="AI543" i="3"/>
  <c r="AK543" i="3"/>
  <c r="AM543" i="3"/>
  <c r="AO543" i="3"/>
  <c r="AQ543" i="3"/>
  <c r="AS543" i="3"/>
  <c r="AU543" i="3"/>
  <c r="AW543" i="3"/>
  <c r="AY543" i="3"/>
  <c r="BA543" i="3"/>
  <c r="BC543" i="3"/>
  <c r="BE543" i="3"/>
  <c r="BG543" i="3"/>
  <c r="BI543" i="3"/>
  <c r="N543" i="3"/>
  <c r="P543" i="3"/>
  <c r="R543" i="3"/>
  <c r="T543" i="3"/>
  <c r="V543" i="3"/>
  <c r="X543" i="3"/>
  <c r="Z543" i="3"/>
  <c r="AB543" i="3"/>
  <c r="AD543" i="3"/>
  <c r="AF543" i="3"/>
  <c r="AH543" i="3"/>
  <c r="AJ543" i="3"/>
  <c r="AL543" i="3"/>
  <c r="AN543" i="3"/>
  <c r="AP543" i="3"/>
  <c r="AR543" i="3"/>
  <c r="AT543" i="3"/>
  <c r="AV543" i="3"/>
  <c r="AX543" i="3"/>
  <c r="AZ543" i="3"/>
  <c r="BB543" i="3"/>
  <c r="BD543" i="3"/>
  <c r="BF543" i="3"/>
  <c r="BH543" i="3"/>
  <c r="P541" i="3"/>
  <c r="X541" i="3"/>
  <c r="AF541" i="3"/>
  <c r="AN541" i="3"/>
  <c r="AV541" i="3"/>
  <c r="BD541" i="3"/>
  <c r="O541" i="3"/>
  <c r="W541" i="3"/>
  <c r="AE541" i="3"/>
  <c r="AM541" i="3"/>
  <c r="AU541" i="3"/>
  <c r="BC541" i="3"/>
  <c r="N539" i="3"/>
  <c r="U539" i="3"/>
  <c r="AC539" i="3"/>
  <c r="AK539" i="3"/>
  <c r="AS539" i="3"/>
  <c r="BA539" i="3"/>
  <c r="BI539" i="3"/>
  <c r="T539" i="3"/>
  <c r="AB539" i="3"/>
  <c r="AJ539" i="3"/>
  <c r="AR539" i="3"/>
  <c r="AZ539" i="3"/>
  <c r="BH539" i="3"/>
  <c r="N537" i="3"/>
  <c r="P537" i="3"/>
  <c r="R537" i="3"/>
  <c r="T537" i="3"/>
  <c r="V537" i="3"/>
  <c r="X537" i="3"/>
  <c r="Z537" i="3"/>
  <c r="AB537" i="3"/>
  <c r="AD537" i="3"/>
  <c r="AF537" i="3"/>
  <c r="AH537" i="3"/>
  <c r="AJ537" i="3"/>
  <c r="AL537" i="3"/>
  <c r="AN537" i="3"/>
  <c r="AP537" i="3"/>
  <c r="AR537" i="3"/>
  <c r="AT537" i="3"/>
  <c r="AV537" i="3"/>
  <c r="AX537" i="3"/>
  <c r="AZ537" i="3"/>
  <c r="BB537" i="3"/>
  <c r="BD537" i="3"/>
  <c r="BF537" i="3"/>
  <c r="BH537" i="3"/>
  <c r="M537" i="3"/>
  <c r="O537" i="3"/>
  <c r="Q537" i="3"/>
  <c r="S537" i="3"/>
  <c r="U537" i="3"/>
  <c r="W537" i="3"/>
  <c r="Y537" i="3"/>
  <c r="AA537" i="3"/>
  <c r="AC537" i="3"/>
  <c r="AE537" i="3"/>
  <c r="AG537" i="3"/>
  <c r="AI537" i="3"/>
  <c r="AK537" i="3"/>
  <c r="AM537" i="3"/>
  <c r="AO537" i="3"/>
  <c r="AQ537" i="3"/>
  <c r="AS537" i="3"/>
  <c r="AU537" i="3"/>
  <c r="AW537" i="3"/>
  <c r="AY537" i="3"/>
  <c r="BA537" i="3"/>
  <c r="BC537" i="3"/>
  <c r="BE537" i="3"/>
  <c r="BG537" i="3"/>
  <c r="BI537" i="3"/>
  <c r="M529" i="3"/>
  <c r="O529" i="3"/>
  <c r="Q529" i="3"/>
  <c r="S529" i="3"/>
  <c r="U529" i="3"/>
  <c r="W529" i="3"/>
  <c r="Y529" i="3"/>
  <c r="AA529" i="3"/>
  <c r="AC529" i="3"/>
  <c r="AE529" i="3"/>
  <c r="AG529" i="3"/>
  <c r="AI529" i="3"/>
  <c r="AK529" i="3"/>
  <c r="AM529" i="3"/>
  <c r="AO529" i="3"/>
  <c r="AQ529" i="3"/>
  <c r="AS529" i="3"/>
  <c r="AU529" i="3"/>
  <c r="AW529" i="3"/>
  <c r="AY529" i="3"/>
  <c r="BA529" i="3"/>
  <c r="BC529" i="3"/>
  <c r="BE529" i="3"/>
  <c r="BG529" i="3"/>
  <c r="BI529" i="3"/>
  <c r="N529" i="3"/>
  <c r="P529" i="3"/>
  <c r="R529" i="3"/>
  <c r="T529" i="3"/>
  <c r="V529" i="3"/>
  <c r="X529" i="3"/>
  <c r="Z529" i="3"/>
  <c r="AB529" i="3"/>
  <c r="AD529" i="3"/>
  <c r="AF529" i="3"/>
  <c r="AH529" i="3"/>
  <c r="AJ529" i="3"/>
  <c r="AL529" i="3"/>
  <c r="AN529" i="3"/>
  <c r="AP529" i="3"/>
  <c r="AR529" i="3"/>
  <c r="AT529" i="3"/>
  <c r="AV529" i="3"/>
  <c r="AX529" i="3"/>
  <c r="AZ529" i="3"/>
  <c r="BB529" i="3"/>
  <c r="BD529" i="3"/>
  <c r="BF529" i="3"/>
  <c r="BH529" i="3"/>
  <c r="M518" i="3"/>
  <c r="O518" i="3"/>
  <c r="Q518" i="3"/>
  <c r="S518" i="3"/>
  <c r="U518" i="3"/>
  <c r="W518" i="3"/>
  <c r="Y518" i="3"/>
  <c r="AA518" i="3"/>
  <c r="AC518" i="3"/>
  <c r="AE518" i="3"/>
  <c r="AG518" i="3"/>
  <c r="AI518" i="3"/>
  <c r="AK518" i="3"/>
  <c r="AM518" i="3"/>
  <c r="AO518" i="3"/>
  <c r="AQ518" i="3"/>
  <c r="AS518" i="3"/>
  <c r="AU518" i="3"/>
  <c r="AW518" i="3"/>
  <c r="AY518" i="3"/>
  <c r="BA518" i="3"/>
  <c r="BC518" i="3"/>
  <c r="BE518" i="3"/>
  <c r="BG518" i="3"/>
  <c r="BI518" i="3"/>
  <c r="N518" i="3"/>
  <c r="P518" i="3"/>
  <c r="R518" i="3"/>
  <c r="T518" i="3"/>
  <c r="V518" i="3"/>
  <c r="X518" i="3"/>
  <c r="Z518" i="3"/>
  <c r="AB518" i="3"/>
  <c r="AD518" i="3"/>
  <c r="AF518" i="3"/>
  <c r="AH518" i="3"/>
  <c r="AJ518" i="3"/>
  <c r="AL518" i="3"/>
  <c r="AN518" i="3"/>
  <c r="AP518" i="3"/>
  <c r="AR518" i="3"/>
  <c r="AT518" i="3"/>
  <c r="AV518" i="3"/>
  <c r="AX518" i="3"/>
  <c r="AZ518" i="3"/>
  <c r="BB518" i="3"/>
  <c r="BD518" i="3"/>
  <c r="BF518" i="3"/>
  <c r="BH518" i="3"/>
  <c r="M610" i="3"/>
  <c r="O610" i="3"/>
  <c r="Q610" i="3"/>
  <c r="S610" i="3"/>
  <c r="U610" i="3"/>
  <c r="W610" i="3"/>
  <c r="Y610" i="3"/>
  <c r="AA610" i="3"/>
  <c r="AC610" i="3"/>
  <c r="AE610" i="3"/>
  <c r="AG610" i="3"/>
  <c r="AI610" i="3"/>
  <c r="AK610" i="3"/>
  <c r="AM610" i="3"/>
  <c r="AO610" i="3"/>
  <c r="AQ610" i="3"/>
  <c r="AS610" i="3"/>
  <c r="AU610" i="3"/>
  <c r="AW610" i="3"/>
  <c r="AY610" i="3"/>
  <c r="BA610" i="3"/>
  <c r="BC610" i="3"/>
  <c r="BE610" i="3"/>
  <c r="BG610" i="3"/>
  <c r="BI610" i="3"/>
  <c r="N610" i="3"/>
  <c r="P610" i="3"/>
  <c r="R610" i="3"/>
  <c r="T610" i="3"/>
  <c r="V610" i="3"/>
  <c r="X610" i="3"/>
  <c r="Z610" i="3"/>
  <c r="AB610" i="3"/>
  <c r="AD610" i="3"/>
  <c r="AF610" i="3"/>
  <c r="AH610" i="3"/>
  <c r="AJ610" i="3"/>
  <c r="AL610" i="3"/>
  <c r="AN610" i="3"/>
  <c r="AP610" i="3"/>
  <c r="AR610" i="3"/>
  <c r="AT610" i="3"/>
  <c r="AV610" i="3"/>
  <c r="AX610" i="3"/>
  <c r="AZ610" i="3"/>
  <c r="BB610" i="3"/>
  <c r="BD610" i="3"/>
  <c r="BF610" i="3"/>
  <c r="BH610" i="3"/>
  <c r="T606" i="3"/>
  <c r="AB606" i="3"/>
  <c r="AJ606" i="3"/>
  <c r="AR606" i="3"/>
  <c r="AZ606" i="3"/>
  <c r="BH606" i="3"/>
  <c r="S606" i="3"/>
  <c r="AA606" i="3"/>
  <c r="AI606" i="3"/>
  <c r="AQ606" i="3"/>
  <c r="AY606" i="3"/>
  <c r="BG606" i="3"/>
  <c r="Q604" i="3"/>
  <c r="Y604" i="3"/>
  <c r="AG604" i="3"/>
  <c r="AO604" i="3"/>
  <c r="AW604" i="3"/>
  <c r="BE604" i="3"/>
  <c r="P604" i="3"/>
  <c r="X604" i="3"/>
  <c r="AF604" i="3"/>
  <c r="AN604" i="3"/>
  <c r="AV604" i="3"/>
  <c r="BD604" i="3"/>
  <c r="N602" i="3"/>
  <c r="P602" i="3"/>
  <c r="R602" i="3"/>
  <c r="T602" i="3"/>
  <c r="V602" i="3"/>
  <c r="X602" i="3"/>
  <c r="Z602" i="3"/>
  <c r="AB602" i="3"/>
  <c r="AD602" i="3"/>
  <c r="AF602" i="3"/>
  <c r="AH602" i="3"/>
  <c r="AJ602" i="3"/>
  <c r="AL602" i="3"/>
  <c r="AN602" i="3"/>
  <c r="AP602" i="3"/>
  <c r="AR602" i="3"/>
  <c r="AT602" i="3"/>
  <c r="AV602" i="3"/>
  <c r="AX602" i="3"/>
  <c r="AZ602" i="3"/>
  <c r="BB602" i="3"/>
  <c r="BD602" i="3"/>
  <c r="BF602" i="3"/>
  <c r="BH602" i="3"/>
  <c r="M602" i="3"/>
  <c r="O602" i="3"/>
  <c r="Q602" i="3"/>
  <c r="S602" i="3"/>
  <c r="U602" i="3"/>
  <c r="W602" i="3"/>
  <c r="Y602" i="3"/>
  <c r="AA602" i="3"/>
  <c r="AC602" i="3"/>
  <c r="AE602" i="3"/>
  <c r="AG602" i="3"/>
  <c r="AI602" i="3"/>
  <c r="AK602" i="3"/>
  <c r="AM602" i="3"/>
  <c r="AO602" i="3"/>
  <c r="AQ602" i="3"/>
  <c r="AS602" i="3"/>
  <c r="AU602" i="3"/>
  <c r="AW602" i="3"/>
  <c r="AY602" i="3"/>
  <c r="BA602" i="3"/>
  <c r="BC602" i="3"/>
  <c r="BE602" i="3"/>
  <c r="BG602" i="3"/>
  <c r="BI602" i="3"/>
  <c r="N572" i="3"/>
  <c r="V572" i="3"/>
  <c r="AD572" i="3"/>
  <c r="AL572" i="3"/>
  <c r="AT572" i="3"/>
  <c r="BB572" i="3"/>
  <c r="M572" i="3"/>
  <c r="U572" i="3"/>
  <c r="AC572" i="3"/>
  <c r="AK572" i="3"/>
  <c r="AS572" i="3"/>
  <c r="BA572" i="3"/>
  <c r="BI572" i="3"/>
  <c r="S570" i="3"/>
  <c r="AA570" i="3"/>
  <c r="AI570" i="3"/>
  <c r="AQ570" i="3"/>
  <c r="AY570" i="3"/>
  <c r="BG570" i="3"/>
  <c r="R570" i="3"/>
  <c r="Z570" i="3"/>
  <c r="AH570" i="3"/>
  <c r="AP570" i="3"/>
  <c r="AX570" i="3"/>
  <c r="BF570" i="3"/>
  <c r="M568" i="3"/>
  <c r="O568" i="3"/>
  <c r="Q568" i="3"/>
  <c r="S568" i="3"/>
  <c r="U568" i="3"/>
  <c r="W568" i="3"/>
  <c r="Y568" i="3"/>
  <c r="AA568" i="3"/>
  <c r="AC568" i="3"/>
  <c r="AE568" i="3"/>
  <c r="AG568" i="3"/>
  <c r="AI568" i="3"/>
  <c r="AK568" i="3"/>
  <c r="AM568" i="3"/>
  <c r="AO568" i="3"/>
  <c r="AQ568" i="3"/>
  <c r="AS568" i="3"/>
  <c r="AU568" i="3"/>
  <c r="AW568" i="3"/>
  <c r="AY568" i="3"/>
  <c r="BA568" i="3"/>
  <c r="BC568" i="3"/>
  <c r="BE568" i="3"/>
  <c r="BG568" i="3"/>
  <c r="BI568" i="3"/>
  <c r="N568" i="3"/>
  <c r="P568" i="3"/>
  <c r="R568" i="3"/>
  <c r="T568" i="3"/>
  <c r="V568" i="3"/>
  <c r="X568" i="3"/>
  <c r="Z568" i="3"/>
  <c r="AB568" i="3"/>
  <c r="AD568" i="3"/>
  <c r="AF568" i="3"/>
  <c r="AH568" i="3"/>
  <c r="AJ568" i="3"/>
  <c r="AL568" i="3"/>
  <c r="AN568" i="3"/>
  <c r="AP568" i="3"/>
  <c r="AR568" i="3"/>
  <c r="AT568" i="3"/>
  <c r="AV568" i="3"/>
  <c r="AX568" i="3"/>
  <c r="AZ568" i="3"/>
  <c r="BB568" i="3"/>
  <c r="BD568" i="3"/>
  <c r="BF568" i="3"/>
  <c r="BH568" i="3"/>
  <c r="N546" i="3"/>
  <c r="P546" i="3"/>
  <c r="R546" i="3"/>
  <c r="T546" i="3"/>
  <c r="V546" i="3"/>
  <c r="X546" i="3"/>
  <c r="Z546" i="3"/>
  <c r="AB546" i="3"/>
  <c r="AD546" i="3"/>
  <c r="AF546" i="3"/>
  <c r="AH546" i="3"/>
  <c r="AJ546" i="3"/>
  <c r="AL546" i="3"/>
  <c r="AN546" i="3"/>
  <c r="AP546" i="3"/>
  <c r="AR546" i="3"/>
  <c r="AT546" i="3"/>
  <c r="AV546" i="3"/>
  <c r="AX546" i="3"/>
  <c r="AZ546" i="3"/>
  <c r="BB546" i="3"/>
  <c r="BD546" i="3"/>
  <c r="BF546" i="3"/>
  <c r="BH546" i="3"/>
  <c r="M546" i="3"/>
  <c r="O546" i="3"/>
  <c r="Q546" i="3"/>
  <c r="S546" i="3"/>
  <c r="U546" i="3"/>
  <c r="W546" i="3"/>
  <c r="Y546" i="3"/>
  <c r="AA546" i="3"/>
  <c r="AC546" i="3"/>
  <c r="AE546" i="3"/>
  <c r="AG546" i="3"/>
  <c r="AI546" i="3"/>
  <c r="AK546" i="3"/>
  <c r="AM546" i="3"/>
  <c r="AO546" i="3"/>
  <c r="AQ546" i="3"/>
  <c r="AS546" i="3"/>
  <c r="AU546" i="3"/>
  <c r="AW546" i="3"/>
  <c r="AY546" i="3"/>
  <c r="BA546" i="3"/>
  <c r="BC546" i="3"/>
  <c r="BE546" i="3"/>
  <c r="BG546" i="3"/>
  <c r="BI546" i="3"/>
  <c r="M544" i="3"/>
  <c r="O544" i="3"/>
  <c r="Q544" i="3"/>
  <c r="S544" i="3"/>
  <c r="U544" i="3"/>
  <c r="W544" i="3"/>
  <c r="Y544" i="3"/>
  <c r="AA544" i="3"/>
  <c r="AC544" i="3"/>
  <c r="AE544" i="3"/>
  <c r="AG544" i="3"/>
  <c r="AI544" i="3"/>
  <c r="AK544" i="3"/>
  <c r="AM544" i="3"/>
  <c r="AO544" i="3"/>
  <c r="AQ544" i="3"/>
  <c r="AS544" i="3"/>
  <c r="AU544" i="3"/>
  <c r="AW544" i="3"/>
  <c r="AY544" i="3"/>
  <c r="BA544" i="3"/>
  <c r="BC544" i="3"/>
  <c r="BE544" i="3"/>
  <c r="BG544" i="3"/>
  <c r="BI544" i="3"/>
  <c r="N544" i="3"/>
  <c r="P544" i="3"/>
  <c r="R544" i="3"/>
  <c r="T544" i="3"/>
  <c r="V544" i="3"/>
  <c r="X544" i="3"/>
  <c r="Z544" i="3"/>
  <c r="AB544" i="3"/>
  <c r="AD544" i="3"/>
  <c r="AF544" i="3"/>
  <c r="AH544" i="3"/>
  <c r="AJ544" i="3"/>
  <c r="AL544" i="3"/>
  <c r="AN544" i="3"/>
  <c r="AP544" i="3"/>
  <c r="AR544" i="3"/>
  <c r="AT544" i="3"/>
  <c r="AV544" i="3"/>
  <c r="AX544" i="3"/>
  <c r="AZ544" i="3"/>
  <c r="BB544" i="3"/>
  <c r="BD544" i="3"/>
  <c r="BF544" i="3"/>
  <c r="BH544" i="3"/>
  <c r="T542" i="3"/>
  <c r="AB542" i="3"/>
  <c r="AJ542" i="3"/>
  <c r="AR542" i="3"/>
  <c r="AZ542" i="3"/>
  <c r="BH542" i="3"/>
  <c r="S542" i="3"/>
  <c r="AA542" i="3"/>
  <c r="AI542" i="3"/>
  <c r="AQ542" i="3"/>
  <c r="AY542" i="3"/>
  <c r="BG542" i="3"/>
  <c r="Q540" i="3"/>
  <c r="Y540" i="3"/>
  <c r="AG540" i="3"/>
  <c r="AO540" i="3"/>
  <c r="AW540" i="3"/>
  <c r="BE540" i="3"/>
  <c r="P540" i="3"/>
  <c r="X540" i="3"/>
  <c r="AF540" i="3"/>
  <c r="AN540" i="3"/>
  <c r="AV540" i="3"/>
  <c r="BD540" i="3"/>
  <c r="N538" i="3"/>
  <c r="P538" i="3"/>
  <c r="R538" i="3"/>
  <c r="T538" i="3"/>
  <c r="V538" i="3"/>
  <c r="X538" i="3"/>
  <c r="Z538" i="3"/>
  <c r="AB538" i="3"/>
  <c r="AD538" i="3"/>
  <c r="AF538" i="3"/>
  <c r="AH538" i="3"/>
  <c r="AJ538" i="3"/>
  <c r="AL538" i="3"/>
  <c r="AN538" i="3"/>
  <c r="AP538" i="3"/>
  <c r="AR538" i="3"/>
  <c r="AT538" i="3"/>
  <c r="AV538" i="3"/>
  <c r="AX538" i="3"/>
  <c r="AZ538" i="3"/>
  <c r="BB538" i="3"/>
  <c r="BD538" i="3"/>
  <c r="BF538" i="3"/>
  <c r="BH538" i="3"/>
  <c r="M538" i="3"/>
  <c r="O538" i="3"/>
  <c r="Q538" i="3"/>
  <c r="S538" i="3"/>
  <c r="U538" i="3"/>
  <c r="W538" i="3"/>
  <c r="Y538" i="3"/>
  <c r="AA538" i="3"/>
  <c r="AC538" i="3"/>
  <c r="AE538" i="3"/>
  <c r="AG538" i="3"/>
  <c r="AI538" i="3"/>
  <c r="AK538" i="3"/>
  <c r="AM538" i="3"/>
  <c r="AO538" i="3"/>
  <c r="AQ538" i="3"/>
  <c r="AS538" i="3"/>
  <c r="AU538" i="3"/>
  <c r="AW538" i="3"/>
  <c r="AY538" i="3"/>
  <c r="BA538" i="3"/>
  <c r="BC538" i="3"/>
  <c r="BE538" i="3"/>
  <c r="BG538" i="3"/>
  <c r="BI538" i="3"/>
  <c r="N530" i="3"/>
  <c r="V530" i="3"/>
  <c r="AD530" i="3"/>
  <c r="AL530" i="3"/>
  <c r="AT530" i="3"/>
  <c r="BB530" i="3"/>
  <c r="M530" i="3"/>
  <c r="U530" i="3"/>
  <c r="AC530" i="3"/>
  <c r="AK530" i="3"/>
  <c r="AS530" i="3"/>
  <c r="BA530" i="3"/>
  <c r="BI530" i="3"/>
  <c r="L609" i="3"/>
  <c r="P609" i="3" s="1"/>
  <c r="L607" i="3"/>
  <c r="N607" i="3" s="1"/>
  <c r="L605" i="3"/>
  <c r="L603" i="3"/>
  <c r="N603" i="3" s="1"/>
  <c r="L601" i="3"/>
  <c r="O601" i="3" s="1"/>
  <c r="L599" i="3"/>
  <c r="N599" i="3" s="1"/>
  <c r="L597" i="3"/>
  <c r="L595" i="3"/>
  <c r="P595" i="3" s="1"/>
  <c r="L593" i="3"/>
  <c r="O593" i="3" s="1"/>
  <c r="L591" i="3"/>
  <c r="N591" i="3" s="1"/>
  <c r="L589" i="3"/>
  <c r="L587" i="3"/>
  <c r="O587" i="3" s="1"/>
  <c r="L585" i="3"/>
  <c r="P585" i="3" s="1"/>
  <c r="L583" i="3"/>
  <c r="N583" i="3" s="1"/>
  <c r="L581" i="3"/>
  <c r="L579" i="3"/>
  <c r="P579" i="3" s="1"/>
  <c r="L577" i="3"/>
  <c r="P577" i="3" s="1"/>
  <c r="L575" i="3"/>
  <c r="M575" i="3" s="1"/>
  <c r="L573" i="3"/>
  <c r="L549" i="3"/>
  <c r="N549" i="3" s="1"/>
  <c r="L547" i="3"/>
  <c r="M547" i="3" s="1"/>
  <c r="L533" i="3"/>
  <c r="M533" i="3" s="1"/>
  <c r="L531" i="3"/>
  <c r="L527" i="3"/>
  <c r="N527" i="3" s="1"/>
  <c r="L525" i="3"/>
  <c r="M525" i="3" s="1"/>
  <c r="L523" i="3"/>
  <c r="P523" i="3" s="1"/>
  <c r="L521" i="3"/>
  <c r="P521" i="3" s="1"/>
  <c r="L519" i="3"/>
  <c r="M519" i="3" s="1"/>
  <c r="L516" i="3"/>
  <c r="P516" i="3" s="1"/>
  <c r="L514" i="3"/>
  <c r="O514" i="3" s="1"/>
  <c r="L512" i="3"/>
  <c r="L510" i="3"/>
  <c r="N510" i="3" s="1"/>
  <c r="L508" i="3"/>
  <c r="O508" i="3" s="1"/>
  <c r="L506" i="3"/>
  <c r="L504" i="3"/>
  <c r="L502" i="3"/>
  <c r="M502" i="3" s="1"/>
  <c r="L500" i="3"/>
  <c r="P500" i="3" s="1"/>
  <c r="L498" i="3"/>
  <c r="O498" i="3" s="1"/>
  <c r="N497" i="3"/>
  <c r="P497" i="3"/>
  <c r="R497" i="3"/>
  <c r="T497" i="3"/>
  <c r="V497" i="3"/>
  <c r="X497" i="3"/>
  <c r="Z497" i="3"/>
  <c r="AB497" i="3"/>
  <c r="AD497" i="3"/>
  <c r="AF497" i="3"/>
  <c r="AH497" i="3"/>
  <c r="AJ497" i="3"/>
  <c r="AL497" i="3"/>
  <c r="AN497" i="3"/>
  <c r="AP497" i="3"/>
  <c r="AR497" i="3"/>
  <c r="AT497" i="3"/>
  <c r="AV497" i="3"/>
  <c r="AX497" i="3"/>
  <c r="AZ497" i="3"/>
  <c r="BB497" i="3"/>
  <c r="BD497" i="3"/>
  <c r="BF497" i="3"/>
  <c r="BH497" i="3"/>
  <c r="M497" i="3"/>
  <c r="O497" i="3"/>
  <c r="Q497" i="3"/>
  <c r="S497" i="3"/>
  <c r="U497" i="3"/>
  <c r="W497" i="3"/>
  <c r="Y497" i="3"/>
  <c r="AA497" i="3"/>
  <c r="AC497" i="3"/>
  <c r="AE497" i="3"/>
  <c r="AG497" i="3"/>
  <c r="AI497" i="3"/>
  <c r="AK497" i="3"/>
  <c r="AM497" i="3"/>
  <c r="AO497" i="3"/>
  <c r="AQ497" i="3"/>
  <c r="AS497" i="3"/>
  <c r="AU497" i="3"/>
  <c r="AW497" i="3"/>
  <c r="AY497" i="3"/>
  <c r="BA497" i="3"/>
  <c r="BC497" i="3"/>
  <c r="BE497" i="3"/>
  <c r="BG497" i="3"/>
  <c r="BI497" i="3"/>
  <c r="BH600" i="3"/>
  <c r="AZ600" i="3"/>
  <c r="AR600" i="3"/>
  <c r="AJ600" i="3"/>
  <c r="AB600" i="3"/>
  <c r="T600" i="3"/>
  <c r="BI598" i="3"/>
  <c r="BG598" i="3"/>
  <c r="BE598" i="3"/>
  <c r="BC598" i="3"/>
  <c r="BA598" i="3"/>
  <c r="AY598" i="3"/>
  <c r="AW598" i="3"/>
  <c r="AU598" i="3"/>
  <c r="AS598" i="3"/>
  <c r="AQ598" i="3"/>
  <c r="AO598" i="3"/>
  <c r="AM598" i="3"/>
  <c r="AK598" i="3"/>
  <c r="AI598" i="3"/>
  <c r="AG598" i="3"/>
  <c r="AE598" i="3"/>
  <c r="AC598" i="3"/>
  <c r="AA598" i="3"/>
  <c r="Y598" i="3"/>
  <c r="W598" i="3"/>
  <c r="U598" i="3"/>
  <c r="S598" i="3"/>
  <c r="Q598" i="3"/>
  <c r="O598" i="3"/>
  <c r="M598" i="3"/>
  <c r="BH596" i="3"/>
  <c r="BF596" i="3"/>
  <c r="BD596" i="3"/>
  <c r="BB596" i="3"/>
  <c r="AZ596" i="3"/>
  <c r="AX596" i="3"/>
  <c r="AV596" i="3"/>
  <c r="AT596" i="3"/>
  <c r="AR596" i="3"/>
  <c r="AP596" i="3"/>
  <c r="AN596" i="3"/>
  <c r="AL596" i="3"/>
  <c r="AJ596" i="3"/>
  <c r="AH596" i="3"/>
  <c r="AF596" i="3"/>
  <c r="AD596" i="3"/>
  <c r="AB596" i="3"/>
  <c r="Z596" i="3"/>
  <c r="X596" i="3"/>
  <c r="V596" i="3"/>
  <c r="T596" i="3"/>
  <c r="R596" i="3"/>
  <c r="P596" i="3"/>
  <c r="N596" i="3"/>
  <c r="BH594" i="3"/>
  <c r="BF594" i="3"/>
  <c r="BD594" i="3"/>
  <c r="BB594" i="3"/>
  <c r="AZ594" i="3"/>
  <c r="AX594" i="3"/>
  <c r="AV594" i="3"/>
  <c r="AT594" i="3"/>
  <c r="AR594" i="3"/>
  <c r="AP594" i="3"/>
  <c r="AN594" i="3"/>
  <c r="AL594" i="3"/>
  <c r="AJ594" i="3"/>
  <c r="AH594" i="3"/>
  <c r="AF594" i="3"/>
  <c r="AD594" i="3"/>
  <c r="AB594" i="3"/>
  <c r="Z594" i="3"/>
  <c r="X594" i="3"/>
  <c r="V594" i="3"/>
  <c r="T594" i="3"/>
  <c r="R594" i="3"/>
  <c r="P594" i="3"/>
  <c r="N594" i="3"/>
  <c r="S592" i="3"/>
  <c r="AA592" i="3"/>
  <c r="AI592" i="3"/>
  <c r="AQ592" i="3"/>
  <c r="AY592" i="3"/>
  <c r="BG592" i="3"/>
  <c r="R592" i="3"/>
  <c r="Z592" i="3"/>
  <c r="AH592" i="3"/>
  <c r="AP592" i="3"/>
  <c r="AX592" i="3"/>
  <c r="BF592" i="3"/>
  <c r="N590" i="3"/>
  <c r="P590" i="3"/>
  <c r="R590" i="3"/>
  <c r="T590" i="3"/>
  <c r="V590" i="3"/>
  <c r="X590" i="3"/>
  <c r="Z590" i="3"/>
  <c r="AB590" i="3"/>
  <c r="AD590" i="3"/>
  <c r="AF590" i="3"/>
  <c r="AH590" i="3"/>
  <c r="AJ590" i="3"/>
  <c r="AL590" i="3"/>
  <c r="AN590" i="3"/>
  <c r="AP590" i="3"/>
  <c r="AR590" i="3"/>
  <c r="AT590" i="3"/>
  <c r="AV590" i="3"/>
  <c r="AX590" i="3"/>
  <c r="AZ590" i="3"/>
  <c r="BB590" i="3"/>
  <c r="BD590" i="3"/>
  <c r="BF590" i="3"/>
  <c r="BH590" i="3"/>
  <c r="M590" i="3"/>
  <c r="O590" i="3"/>
  <c r="Q590" i="3"/>
  <c r="S590" i="3"/>
  <c r="U590" i="3"/>
  <c r="W590" i="3"/>
  <c r="Y590" i="3"/>
  <c r="AA590" i="3"/>
  <c r="AC590" i="3"/>
  <c r="AE590" i="3"/>
  <c r="AG590" i="3"/>
  <c r="AI590" i="3"/>
  <c r="AK590" i="3"/>
  <c r="AM590" i="3"/>
  <c r="AO590" i="3"/>
  <c r="AQ590" i="3"/>
  <c r="AS590" i="3"/>
  <c r="AU590" i="3"/>
  <c r="AW590" i="3"/>
  <c r="AY590" i="3"/>
  <c r="BA590" i="3"/>
  <c r="BC590" i="3"/>
  <c r="BE590" i="3"/>
  <c r="BG590" i="3"/>
  <c r="BI590" i="3"/>
  <c r="N588" i="3"/>
  <c r="P588" i="3"/>
  <c r="R588" i="3"/>
  <c r="T588" i="3"/>
  <c r="V588" i="3"/>
  <c r="X588" i="3"/>
  <c r="Z588" i="3"/>
  <c r="AB588" i="3"/>
  <c r="AD588" i="3"/>
  <c r="AF588" i="3"/>
  <c r="AH588" i="3"/>
  <c r="AJ588" i="3"/>
  <c r="AL588" i="3"/>
  <c r="AN588" i="3"/>
  <c r="AP588" i="3"/>
  <c r="AR588" i="3"/>
  <c r="AT588" i="3"/>
  <c r="AV588" i="3"/>
  <c r="AX588" i="3"/>
  <c r="AZ588" i="3"/>
  <c r="BB588" i="3"/>
  <c r="BD588" i="3"/>
  <c r="BF588" i="3"/>
  <c r="BH588" i="3"/>
  <c r="M588" i="3"/>
  <c r="O588" i="3"/>
  <c r="Q588" i="3"/>
  <c r="S588" i="3"/>
  <c r="U588" i="3"/>
  <c r="W588" i="3"/>
  <c r="Y588" i="3"/>
  <c r="AA588" i="3"/>
  <c r="AC588" i="3"/>
  <c r="AE588" i="3"/>
  <c r="AG588" i="3"/>
  <c r="AI588" i="3"/>
  <c r="AK588" i="3"/>
  <c r="AM588" i="3"/>
  <c r="AO588" i="3"/>
  <c r="AQ588" i="3"/>
  <c r="AS588" i="3"/>
  <c r="AU588" i="3"/>
  <c r="AW588" i="3"/>
  <c r="AY588" i="3"/>
  <c r="BA588" i="3"/>
  <c r="BC588" i="3"/>
  <c r="BE588" i="3"/>
  <c r="BG588" i="3"/>
  <c r="BI588" i="3"/>
  <c r="M586" i="3"/>
  <c r="O586" i="3"/>
  <c r="Q586" i="3"/>
  <c r="S586" i="3"/>
  <c r="U586" i="3"/>
  <c r="W586" i="3"/>
  <c r="Y586" i="3"/>
  <c r="AA586" i="3"/>
  <c r="AC586" i="3"/>
  <c r="AE586" i="3"/>
  <c r="AG586" i="3"/>
  <c r="AI586" i="3"/>
  <c r="AK586" i="3"/>
  <c r="AM586" i="3"/>
  <c r="AO586" i="3"/>
  <c r="AQ586" i="3"/>
  <c r="AS586" i="3"/>
  <c r="AU586" i="3"/>
  <c r="AW586" i="3"/>
  <c r="AY586" i="3"/>
  <c r="BA586" i="3"/>
  <c r="BC586" i="3"/>
  <c r="BE586" i="3"/>
  <c r="BG586" i="3"/>
  <c r="BI586" i="3"/>
  <c r="N586" i="3"/>
  <c r="P586" i="3"/>
  <c r="R586" i="3"/>
  <c r="T586" i="3"/>
  <c r="V586" i="3"/>
  <c r="X586" i="3"/>
  <c r="Z586" i="3"/>
  <c r="AB586" i="3"/>
  <c r="AD586" i="3"/>
  <c r="AF586" i="3"/>
  <c r="AH586" i="3"/>
  <c r="AJ586" i="3"/>
  <c r="AL586" i="3"/>
  <c r="AN586" i="3"/>
  <c r="AP586" i="3"/>
  <c r="AR586" i="3"/>
  <c r="AT586" i="3"/>
  <c r="AV586" i="3"/>
  <c r="AX586" i="3"/>
  <c r="AZ586" i="3"/>
  <c r="BB586" i="3"/>
  <c r="BD586" i="3"/>
  <c r="BF586" i="3"/>
  <c r="BH586" i="3"/>
  <c r="S584" i="3"/>
  <c r="AA584" i="3"/>
  <c r="AI584" i="3"/>
  <c r="AQ584" i="3"/>
  <c r="AY584" i="3"/>
  <c r="BG584" i="3"/>
  <c r="R584" i="3"/>
  <c r="Z584" i="3"/>
  <c r="AH584" i="3"/>
  <c r="AP584" i="3"/>
  <c r="AX584" i="3"/>
  <c r="BF584" i="3"/>
  <c r="N582" i="3"/>
  <c r="P582" i="3"/>
  <c r="R582" i="3"/>
  <c r="T582" i="3"/>
  <c r="V582" i="3"/>
  <c r="X582" i="3"/>
  <c r="Z582" i="3"/>
  <c r="AB582" i="3"/>
  <c r="AD582" i="3"/>
  <c r="AF582" i="3"/>
  <c r="AH582" i="3"/>
  <c r="AJ582" i="3"/>
  <c r="AL582" i="3"/>
  <c r="AN582" i="3"/>
  <c r="AP582" i="3"/>
  <c r="AR582" i="3"/>
  <c r="AT582" i="3"/>
  <c r="AV582" i="3"/>
  <c r="AX582" i="3"/>
  <c r="AZ582" i="3"/>
  <c r="BB582" i="3"/>
  <c r="BD582" i="3"/>
  <c r="BF582" i="3"/>
  <c r="BH582" i="3"/>
  <c r="M582" i="3"/>
  <c r="O582" i="3"/>
  <c r="Q582" i="3"/>
  <c r="S582" i="3"/>
  <c r="U582" i="3"/>
  <c r="W582" i="3"/>
  <c r="Y582" i="3"/>
  <c r="AA582" i="3"/>
  <c r="AC582" i="3"/>
  <c r="AE582" i="3"/>
  <c r="AG582" i="3"/>
  <c r="AI582" i="3"/>
  <c r="AK582" i="3"/>
  <c r="AM582" i="3"/>
  <c r="AO582" i="3"/>
  <c r="AQ582" i="3"/>
  <c r="AS582" i="3"/>
  <c r="AU582" i="3"/>
  <c r="AW582" i="3"/>
  <c r="AY582" i="3"/>
  <c r="BA582" i="3"/>
  <c r="BC582" i="3"/>
  <c r="BE582" i="3"/>
  <c r="BG582" i="3"/>
  <c r="BI582" i="3"/>
  <c r="M580" i="3"/>
  <c r="O580" i="3"/>
  <c r="Q580" i="3"/>
  <c r="S580" i="3"/>
  <c r="U580" i="3"/>
  <c r="W580" i="3"/>
  <c r="Y580" i="3"/>
  <c r="AA580" i="3"/>
  <c r="AC580" i="3"/>
  <c r="AE580" i="3"/>
  <c r="AG580" i="3"/>
  <c r="AI580" i="3"/>
  <c r="AK580" i="3"/>
  <c r="AM580" i="3"/>
  <c r="AO580" i="3"/>
  <c r="AQ580" i="3"/>
  <c r="AS580" i="3"/>
  <c r="AU580" i="3"/>
  <c r="AW580" i="3"/>
  <c r="AY580" i="3"/>
  <c r="BA580" i="3"/>
  <c r="BC580" i="3"/>
  <c r="BE580" i="3"/>
  <c r="BG580" i="3"/>
  <c r="BI580" i="3"/>
  <c r="N580" i="3"/>
  <c r="P580" i="3"/>
  <c r="R580" i="3"/>
  <c r="T580" i="3"/>
  <c r="V580" i="3"/>
  <c r="X580" i="3"/>
  <c r="Z580" i="3"/>
  <c r="AB580" i="3"/>
  <c r="AD580" i="3"/>
  <c r="AF580" i="3"/>
  <c r="AH580" i="3"/>
  <c r="AJ580" i="3"/>
  <c r="AL580" i="3"/>
  <c r="AN580" i="3"/>
  <c r="AP580" i="3"/>
  <c r="AR580" i="3"/>
  <c r="AT580" i="3"/>
  <c r="AV580" i="3"/>
  <c r="AX580" i="3"/>
  <c r="AZ580" i="3"/>
  <c r="BB580" i="3"/>
  <c r="BD580" i="3"/>
  <c r="BF580" i="3"/>
  <c r="BH580" i="3"/>
  <c r="M578" i="3"/>
  <c r="O578" i="3"/>
  <c r="Q578" i="3"/>
  <c r="S578" i="3"/>
  <c r="U578" i="3"/>
  <c r="W578" i="3"/>
  <c r="Y578" i="3"/>
  <c r="AA578" i="3"/>
  <c r="AC578" i="3"/>
  <c r="AE578" i="3"/>
  <c r="AG578" i="3"/>
  <c r="AI578" i="3"/>
  <c r="AK578" i="3"/>
  <c r="AM578" i="3"/>
  <c r="AO578" i="3"/>
  <c r="AQ578" i="3"/>
  <c r="AS578" i="3"/>
  <c r="AU578" i="3"/>
  <c r="AW578" i="3"/>
  <c r="AY578" i="3"/>
  <c r="BA578" i="3"/>
  <c r="BC578" i="3"/>
  <c r="BE578" i="3"/>
  <c r="BG578" i="3"/>
  <c r="BI578" i="3"/>
  <c r="N578" i="3"/>
  <c r="P578" i="3"/>
  <c r="R578" i="3"/>
  <c r="T578" i="3"/>
  <c r="V578" i="3"/>
  <c r="X578" i="3"/>
  <c r="Z578" i="3"/>
  <c r="AB578" i="3"/>
  <c r="AD578" i="3"/>
  <c r="AF578" i="3"/>
  <c r="AH578" i="3"/>
  <c r="AJ578" i="3"/>
  <c r="AL578" i="3"/>
  <c r="AN578" i="3"/>
  <c r="AP578" i="3"/>
  <c r="AR578" i="3"/>
  <c r="AT578" i="3"/>
  <c r="AV578" i="3"/>
  <c r="AX578" i="3"/>
  <c r="AZ578" i="3"/>
  <c r="BB578" i="3"/>
  <c r="BD578" i="3"/>
  <c r="BF578" i="3"/>
  <c r="BH578" i="3"/>
  <c r="M576" i="3"/>
  <c r="O576" i="3"/>
  <c r="Q576" i="3"/>
  <c r="S576" i="3"/>
  <c r="U576" i="3"/>
  <c r="W576" i="3"/>
  <c r="Y576" i="3"/>
  <c r="AA576" i="3"/>
  <c r="AC576" i="3"/>
  <c r="AE576" i="3"/>
  <c r="AG576" i="3"/>
  <c r="AI576" i="3"/>
  <c r="AK576" i="3"/>
  <c r="AM576" i="3"/>
  <c r="AO576" i="3"/>
  <c r="AQ576" i="3"/>
  <c r="AS576" i="3"/>
  <c r="AU576" i="3"/>
  <c r="AW576" i="3"/>
  <c r="AY576" i="3"/>
  <c r="BA576" i="3"/>
  <c r="BC576" i="3"/>
  <c r="BE576" i="3"/>
  <c r="BG576" i="3"/>
  <c r="BI576" i="3"/>
  <c r="N576" i="3"/>
  <c r="P576" i="3"/>
  <c r="R576" i="3"/>
  <c r="T576" i="3"/>
  <c r="V576" i="3"/>
  <c r="X576" i="3"/>
  <c r="Z576" i="3"/>
  <c r="AB576" i="3"/>
  <c r="AD576" i="3"/>
  <c r="AF576" i="3"/>
  <c r="AH576" i="3"/>
  <c r="AJ576" i="3"/>
  <c r="AL576" i="3"/>
  <c r="AN576" i="3"/>
  <c r="AP576" i="3"/>
  <c r="AR576" i="3"/>
  <c r="AT576" i="3"/>
  <c r="AV576" i="3"/>
  <c r="AX576" i="3"/>
  <c r="AZ576" i="3"/>
  <c r="BB576" i="3"/>
  <c r="BD576" i="3"/>
  <c r="BF576" i="3"/>
  <c r="BH576" i="3"/>
  <c r="N574" i="3"/>
  <c r="P574" i="3"/>
  <c r="R574" i="3"/>
  <c r="T574" i="3"/>
  <c r="V574" i="3"/>
  <c r="X574" i="3"/>
  <c r="Z574" i="3"/>
  <c r="AB574" i="3"/>
  <c r="AD574" i="3"/>
  <c r="AF574" i="3"/>
  <c r="AH574" i="3"/>
  <c r="AJ574" i="3"/>
  <c r="AL574" i="3"/>
  <c r="AN574" i="3"/>
  <c r="AP574" i="3"/>
  <c r="AR574" i="3"/>
  <c r="AT574" i="3"/>
  <c r="AV574" i="3"/>
  <c r="AX574" i="3"/>
  <c r="AZ574" i="3"/>
  <c r="BB574" i="3"/>
  <c r="BD574" i="3"/>
  <c r="BF574" i="3"/>
  <c r="BH574" i="3"/>
  <c r="M574" i="3"/>
  <c r="O574" i="3"/>
  <c r="Q574" i="3"/>
  <c r="S574" i="3"/>
  <c r="U574" i="3"/>
  <c r="W574" i="3"/>
  <c r="Y574" i="3"/>
  <c r="AA574" i="3"/>
  <c r="AC574" i="3"/>
  <c r="AE574" i="3"/>
  <c r="AG574" i="3"/>
  <c r="AI574" i="3"/>
  <c r="AK574" i="3"/>
  <c r="AM574" i="3"/>
  <c r="AO574" i="3"/>
  <c r="AQ574" i="3"/>
  <c r="AS574" i="3"/>
  <c r="AU574" i="3"/>
  <c r="AW574" i="3"/>
  <c r="AY574" i="3"/>
  <c r="BA574" i="3"/>
  <c r="BC574" i="3"/>
  <c r="BE574" i="3"/>
  <c r="BG574" i="3"/>
  <c r="BI574" i="3"/>
  <c r="P566" i="3"/>
  <c r="X566" i="3"/>
  <c r="AF566" i="3"/>
  <c r="AN566" i="3"/>
  <c r="AV566" i="3"/>
  <c r="BD566" i="3"/>
  <c r="O566" i="3"/>
  <c r="W566" i="3"/>
  <c r="AE566" i="3"/>
  <c r="AM566" i="3"/>
  <c r="AU566" i="3"/>
  <c r="BC566" i="3"/>
  <c r="M565" i="3"/>
  <c r="U565" i="3"/>
  <c r="AC565" i="3"/>
  <c r="AK565" i="3"/>
  <c r="AS565" i="3"/>
  <c r="BA565" i="3"/>
  <c r="BI565" i="3"/>
  <c r="T565" i="3"/>
  <c r="AB565" i="3"/>
  <c r="AJ565" i="3"/>
  <c r="AR565" i="3"/>
  <c r="AZ565" i="3"/>
  <c r="BH565" i="3"/>
  <c r="N564" i="3"/>
  <c r="P564" i="3"/>
  <c r="R564" i="3"/>
  <c r="T564" i="3"/>
  <c r="V564" i="3"/>
  <c r="X564" i="3"/>
  <c r="Z564" i="3"/>
  <c r="AB564" i="3"/>
  <c r="AD564" i="3"/>
  <c r="AF564" i="3"/>
  <c r="AH564" i="3"/>
  <c r="AJ564" i="3"/>
  <c r="AL564" i="3"/>
  <c r="AN564" i="3"/>
  <c r="AP564" i="3"/>
  <c r="AR564" i="3"/>
  <c r="AT564" i="3"/>
  <c r="AV564" i="3"/>
  <c r="AX564" i="3"/>
  <c r="AZ564" i="3"/>
  <c r="BB564" i="3"/>
  <c r="BD564" i="3"/>
  <c r="BF564" i="3"/>
  <c r="BH564" i="3"/>
  <c r="M564" i="3"/>
  <c r="O564" i="3"/>
  <c r="Q564" i="3"/>
  <c r="S564" i="3"/>
  <c r="U564" i="3"/>
  <c r="W564" i="3"/>
  <c r="Y564" i="3"/>
  <c r="AA564" i="3"/>
  <c r="AC564" i="3"/>
  <c r="AE564" i="3"/>
  <c r="AG564" i="3"/>
  <c r="AI564" i="3"/>
  <c r="AK564" i="3"/>
  <c r="AM564" i="3"/>
  <c r="AO564" i="3"/>
  <c r="AQ564" i="3"/>
  <c r="AS564" i="3"/>
  <c r="AU564" i="3"/>
  <c r="AW564" i="3"/>
  <c r="AY564" i="3"/>
  <c r="BA564" i="3"/>
  <c r="BC564" i="3"/>
  <c r="BE564" i="3"/>
  <c r="BG564" i="3"/>
  <c r="BI564" i="3"/>
  <c r="N563" i="3"/>
  <c r="P563" i="3"/>
  <c r="R563" i="3"/>
  <c r="T563" i="3"/>
  <c r="V563" i="3"/>
  <c r="X563" i="3"/>
  <c r="Z563" i="3"/>
  <c r="AB563" i="3"/>
  <c r="AD563" i="3"/>
  <c r="AF563" i="3"/>
  <c r="AH563" i="3"/>
  <c r="AJ563" i="3"/>
  <c r="AL563" i="3"/>
  <c r="AN563" i="3"/>
  <c r="AP563" i="3"/>
  <c r="AR563" i="3"/>
  <c r="AT563" i="3"/>
  <c r="AV563" i="3"/>
  <c r="AX563" i="3"/>
  <c r="AZ563" i="3"/>
  <c r="BB563" i="3"/>
  <c r="BD563" i="3"/>
  <c r="BF563" i="3"/>
  <c r="BH563" i="3"/>
  <c r="M563" i="3"/>
  <c r="O563" i="3"/>
  <c r="Q563" i="3"/>
  <c r="S563" i="3"/>
  <c r="U563" i="3"/>
  <c r="W563" i="3"/>
  <c r="Y563" i="3"/>
  <c r="AA563" i="3"/>
  <c r="AC563" i="3"/>
  <c r="AE563" i="3"/>
  <c r="AG563" i="3"/>
  <c r="AI563" i="3"/>
  <c r="AK563" i="3"/>
  <c r="AM563" i="3"/>
  <c r="AO563" i="3"/>
  <c r="AQ563" i="3"/>
  <c r="AS563" i="3"/>
  <c r="AU563" i="3"/>
  <c r="AW563" i="3"/>
  <c r="AY563" i="3"/>
  <c r="BA563" i="3"/>
  <c r="BC563" i="3"/>
  <c r="BE563" i="3"/>
  <c r="BG563" i="3"/>
  <c r="BI563" i="3"/>
  <c r="M562" i="3"/>
  <c r="O562" i="3"/>
  <c r="Q562" i="3"/>
  <c r="S562" i="3"/>
  <c r="U562" i="3"/>
  <c r="W562" i="3"/>
  <c r="Y562" i="3"/>
  <c r="AA562" i="3"/>
  <c r="AC562" i="3"/>
  <c r="AE562" i="3"/>
  <c r="AG562" i="3"/>
  <c r="AI562" i="3"/>
  <c r="AK562" i="3"/>
  <c r="AM562" i="3"/>
  <c r="AO562" i="3"/>
  <c r="AQ562" i="3"/>
  <c r="AS562" i="3"/>
  <c r="AU562" i="3"/>
  <c r="AW562" i="3"/>
  <c r="AY562" i="3"/>
  <c r="BA562" i="3"/>
  <c r="BC562" i="3"/>
  <c r="BE562" i="3"/>
  <c r="BG562" i="3"/>
  <c r="BI562" i="3"/>
  <c r="N562" i="3"/>
  <c r="P562" i="3"/>
  <c r="R562" i="3"/>
  <c r="T562" i="3"/>
  <c r="V562" i="3"/>
  <c r="X562" i="3"/>
  <c r="Z562" i="3"/>
  <c r="AB562" i="3"/>
  <c r="AD562" i="3"/>
  <c r="AF562" i="3"/>
  <c r="AH562" i="3"/>
  <c r="AJ562" i="3"/>
  <c r="AL562" i="3"/>
  <c r="AN562" i="3"/>
  <c r="AP562" i="3"/>
  <c r="AR562" i="3"/>
  <c r="AT562" i="3"/>
  <c r="AV562" i="3"/>
  <c r="AX562" i="3"/>
  <c r="AZ562" i="3"/>
  <c r="BB562" i="3"/>
  <c r="BD562" i="3"/>
  <c r="BF562" i="3"/>
  <c r="BH562" i="3"/>
  <c r="N561" i="3"/>
  <c r="P561" i="3"/>
  <c r="R561" i="3"/>
  <c r="T561" i="3"/>
  <c r="V561" i="3"/>
  <c r="X561" i="3"/>
  <c r="Z561" i="3"/>
  <c r="AB561" i="3"/>
  <c r="AD561" i="3"/>
  <c r="AF561" i="3"/>
  <c r="AH561" i="3"/>
  <c r="AJ561" i="3"/>
  <c r="AL561" i="3"/>
  <c r="AN561" i="3"/>
  <c r="AP561" i="3"/>
  <c r="AR561" i="3"/>
  <c r="AT561" i="3"/>
  <c r="AV561" i="3"/>
  <c r="AX561" i="3"/>
  <c r="AZ561" i="3"/>
  <c r="BB561" i="3"/>
  <c r="BD561" i="3"/>
  <c r="BF561" i="3"/>
  <c r="BH561" i="3"/>
  <c r="M561" i="3"/>
  <c r="O561" i="3"/>
  <c r="Q561" i="3"/>
  <c r="S561" i="3"/>
  <c r="U561" i="3"/>
  <c r="W561" i="3"/>
  <c r="Y561" i="3"/>
  <c r="AA561" i="3"/>
  <c r="AC561" i="3"/>
  <c r="AE561" i="3"/>
  <c r="AG561" i="3"/>
  <c r="AI561" i="3"/>
  <c r="AK561" i="3"/>
  <c r="AM561" i="3"/>
  <c r="AO561" i="3"/>
  <c r="AQ561" i="3"/>
  <c r="AS561" i="3"/>
  <c r="AU561" i="3"/>
  <c r="AW561" i="3"/>
  <c r="AY561" i="3"/>
  <c r="BA561" i="3"/>
  <c r="BC561" i="3"/>
  <c r="BE561" i="3"/>
  <c r="BG561" i="3"/>
  <c r="BI561" i="3"/>
  <c r="S560" i="3"/>
  <c r="AA560" i="3"/>
  <c r="AI560" i="3"/>
  <c r="AQ560" i="3"/>
  <c r="AY560" i="3"/>
  <c r="BG560" i="3"/>
  <c r="R560" i="3"/>
  <c r="Z560" i="3"/>
  <c r="AH560" i="3"/>
  <c r="AP560" i="3"/>
  <c r="AX560" i="3"/>
  <c r="BF560" i="3"/>
  <c r="Q559" i="3"/>
  <c r="Y559" i="3"/>
  <c r="AG559" i="3"/>
  <c r="AO559" i="3"/>
  <c r="AW559" i="3"/>
  <c r="BE559" i="3"/>
  <c r="P559" i="3"/>
  <c r="X559" i="3"/>
  <c r="AF559" i="3"/>
  <c r="AN559" i="3"/>
  <c r="AV559" i="3"/>
  <c r="BD559" i="3"/>
  <c r="N558" i="3"/>
  <c r="P558" i="3"/>
  <c r="R558" i="3"/>
  <c r="T558" i="3"/>
  <c r="V558" i="3"/>
  <c r="X558" i="3"/>
  <c r="Z558" i="3"/>
  <c r="AB558" i="3"/>
  <c r="AD558" i="3"/>
  <c r="AF558" i="3"/>
  <c r="AH558" i="3"/>
  <c r="AJ558" i="3"/>
  <c r="AL558" i="3"/>
  <c r="AN558" i="3"/>
  <c r="AP558" i="3"/>
  <c r="AR558" i="3"/>
  <c r="AT558" i="3"/>
  <c r="AV558" i="3"/>
  <c r="AX558" i="3"/>
  <c r="AZ558" i="3"/>
  <c r="BB558" i="3"/>
  <c r="BD558" i="3"/>
  <c r="BF558" i="3"/>
  <c r="BH558" i="3"/>
  <c r="M558" i="3"/>
  <c r="O558" i="3"/>
  <c r="Q558" i="3"/>
  <c r="S558" i="3"/>
  <c r="U558" i="3"/>
  <c r="W558" i="3"/>
  <c r="Y558" i="3"/>
  <c r="AA558" i="3"/>
  <c r="AC558" i="3"/>
  <c r="AE558" i="3"/>
  <c r="AG558" i="3"/>
  <c r="AI558" i="3"/>
  <c r="AK558" i="3"/>
  <c r="AM558" i="3"/>
  <c r="AO558" i="3"/>
  <c r="AQ558" i="3"/>
  <c r="AS558" i="3"/>
  <c r="AU558" i="3"/>
  <c r="AW558" i="3"/>
  <c r="AY558" i="3"/>
  <c r="BA558" i="3"/>
  <c r="BC558" i="3"/>
  <c r="BE558" i="3"/>
  <c r="BG558" i="3"/>
  <c r="BI558" i="3"/>
  <c r="N557" i="3"/>
  <c r="P557" i="3"/>
  <c r="R557" i="3"/>
  <c r="T557" i="3"/>
  <c r="V557" i="3"/>
  <c r="X557" i="3"/>
  <c r="Z557" i="3"/>
  <c r="AB557" i="3"/>
  <c r="AD557" i="3"/>
  <c r="AF557" i="3"/>
  <c r="AH557" i="3"/>
  <c r="AJ557" i="3"/>
  <c r="AL557" i="3"/>
  <c r="AN557" i="3"/>
  <c r="AP557" i="3"/>
  <c r="AR557" i="3"/>
  <c r="AT557" i="3"/>
  <c r="AV557" i="3"/>
  <c r="AX557" i="3"/>
  <c r="AZ557" i="3"/>
  <c r="BB557" i="3"/>
  <c r="BD557" i="3"/>
  <c r="BF557" i="3"/>
  <c r="BH557" i="3"/>
  <c r="M557" i="3"/>
  <c r="O557" i="3"/>
  <c r="Q557" i="3"/>
  <c r="S557" i="3"/>
  <c r="U557" i="3"/>
  <c r="W557" i="3"/>
  <c r="Y557" i="3"/>
  <c r="AA557" i="3"/>
  <c r="AC557" i="3"/>
  <c r="AE557" i="3"/>
  <c r="AG557" i="3"/>
  <c r="AI557" i="3"/>
  <c r="AK557" i="3"/>
  <c r="AM557" i="3"/>
  <c r="AO557" i="3"/>
  <c r="AQ557" i="3"/>
  <c r="AS557" i="3"/>
  <c r="AU557" i="3"/>
  <c r="AW557" i="3"/>
  <c r="AY557" i="3"/>
  <c r="BA557" i="3"/>
  <c r="BC557" i="3"/>
  <c r="BE557" i="3"/>
  <c r="BG557" i="3"/>
  <c r="BI557" i="3"/>
  <c r="M556" i="3"/>
  <c r="O556" i="3"/>
  <c r="Q556" i="3"/>
  <c r="S556" i="3"/>
  <c r="U556" i="3"/>
  <c r="W556" i="3"/>
  <c r="Y556" i="3"/>
  <c r="AA556" i="3"/>
  <c r="AC556" i="3"/>
  <c r="AE556" i="3"/>
  <c r="AG556" i="3"/>
  <c r="AI556" i="3"/>
  <c r="AK556" i="3"/>
  <c r="AM556" i="3"/>
  <c r="AO556" i="3"/>
  <c r="AQ556" i="3"/>
  <c r="AS556" i="3"/>
  <c r="AU556" i="3"/>
  <c r="AW556" i="3"/>
  <c r="AY556" i="3"/>
  <c r="BA556" i="3"/>
  <c r="BC556" i="3"/>
  <c r="BE556" i="3"/>
  <c r="BG556" i="3"/>
  <c r="BI556" i="3"/>
  <c r="N556" i="3"/>
  <c r="P556" i="3"/>
  <c r="R556" i="3"/>
  <c r="T556" i="3"/>
  <c r="V556" i="3"/>
  <c r="X556" i="3"/>
  <c r="Z556" i="3"/>
  <c r="AB556" i="3"/>
  <c r="AD556" i="3"/>
  <c r="AF556" i="3"/>
  <c r="AH556" i="3"/>
  <c r="AJ556" i="3"/>
  <c r="AL556" i="3"/>
  <c r="AN556" i="3"/>
  <c r="AP556" i="3"/>
  <c r="AR556" i="3"/>
  <c r="AT556" i="3"/>
  <c r="AV556" i="3"/>
  <c r="AX556" i="3"/>
  <c r="AZ556" i="3"/>
  <c r="BB556" i="3"/>
  <c r="BD556" i="3"/>
  <c r="BF556" i="3"/>
  <c r="BH556" i="3"/>
  <c r="M555" i="3"/>
  <c r="O555" i="3"/>
  <c r="Q555" i="3"/>
  <c r="S555" i="3"/>
  <c r="U555" i="3"/>
  <c r="W555" i="3"/>
  <c r="Y555" i="3"/>
  <c r="AA555" i="3"/>
  <c r="AC555" i="3"/>
  <c r="AE555" i="3"/>
  <c r="AG555" i="3"/>
  <c r="AI555" i="3"/>
  <c r="AK555" i="3"/>
  <c r="AM555" i="3"/>
  <c r="AO555" i="3"/>
  <c r="AQ555" i="3"/>
  <c r="AS555" i="3"/>
  <c r="AU555" i="3"/>
  <c r="AW555" i="3"/>
  <c r="AY555" i="3"/>
  <c r="BA555" i="3"/>
  <c r="BC555" i="3"/>
  <c r="BE555" i="3"/>
  <c r="BG555" i="3"/>
  <c r="BI555" i="3"/>
  <c r="N555" i="3"/>
  <c r="P555" i="3"/>
  <c r="R555" i="3"/>
  <c r="T555" i="3"/>
  <c r="V555" i="3"/>
  <c r="X555" i="3"/>
  <c r="Z555" i="3"/>
  <c r="AB555" i="3"/>
  <c r="AD555" i="3"/>
  <c r="AF555" i="3"/>
  <c r="AH555" i="3"/>
  <c r="AJ555" i="3"/>
  <c r="AL555" i="3"/>
  <c r="AN555" i="3"/>
  <c r="AP555" i="3"/>
  <c r="AR555" i="3"/>
  <c r="AT555" i="3"/>
  <c r="AV555" i="3"/>
  <c r="AX555" i="3"/>
  <c r="AZ555" i="3"/>
  <c r="BB555" i="3"/>
  <c r="BD555" i="3"/>
  <c r="BF555" i="3"/>
  <c r="BH555" i="3"/>
  <c r="P554" i="3"/>
  <c r="X554" i="3"/>
  <c r="AF554" i="3"/>
  <c r="AN554" i="3"/>
  <c r="AV554" i="3"/>
  <c r="BD554" i="3"/>
  <c r="O554" i="3"/>
  <c r="W554" i="3"/>
  <c r="AE554" i="3"/>
  <c r="AM554" i="3"/>
  <c r="AU554" i="3"/>
  <c r="BC554" i="3"/>
  <c r="N553" i="3"/>
  <c r="P553" i="3"/>
  <c r="R553" i="3"/>
  <c r="T553" i="3"/>
  <c r="V553" i="3"/>
  <c r="X553" i="3"/>
  <c r="Z553" i="3"/>
  <c r="AB553" i="3"/>
  <c r="AD553" i="3"/>
  <c r="AF553" i="3"/>
  <c r="AH553" i="3"/>
  <c r="AJ553" i="3"/>
  <c r="AL553" i="3"/>
  <c r="AN553" i="3"/>
  <c r="AP553" i="3"/>
  <c r="AR553" i="3"/>
  <c r="AT553" i="3"/>
  <c r="AV553" i="3"/>
  <c r="AX553" i="3"/>
  <c r="AZ553" i="3"/>
  <c r="BB553" i="3"/>
  <c r="BD553" i="3"/>
  <c r="BF553" i="3"/>
  <c r="BH553" i="3"/>
  <c r="M553" i="3"/>
  <c r="O553" i="3"/>
  <c r="Q553" i="3"/>
  <c r="S553" i="3"/>
  <c r="U553" i="3"/>
  <c r="W553" i="3"/>
  <c r="Y553" i="3"/>
  <c r="AA553" i="3"/>
  <c r="AC553" i="3"/>
  <c r="AE553" i="3"/>
  <c r="AG553" i="3"/>
  <c r="AI553" i="3"/>
  <c r="AK553" i="3"/>
  <c r="AM553" i="3"/>
  <c r="AO553" i="3"/>
  <c r="AQ553" i="3"/>
  <c r="AS553" i="3"/>
  <c r="AU553" i="3"/>
  <c r="AW553" i="3"/>
  <c r="AY553" i="3"/>
  <c r="BA553" i="3"/>
  <c r="BC553" i="3"/>
  <c r="BE553" i="3"/>
  <c r="BG553" i="3"/>
  <c r="BI553" i="3"/>
  <c r="M552" i="3"/>
  <c r="O552" i="3"/>
  <c r="Q552" i="3"/>
  <c r="S552" i="3"/>
  <c r="U552" i="3"/>
  <c r="W552" i="3"/>
  <c r="Y552" i="3"/>
  <c r="AA552" i="3"/>
  <c r="AC552" i="3"/>
  <c r="AE552" i="3"/>
  <c r="AG552" i="3"/>
  <c r="AI552" i="3"/>
  <c r="AK552" i="3"/>
  <c r="AM552" i="3"/>
  <c r="AO552" i="3"/>
  <c r="AQ552" i="3"/>
  <c r="AS552" i="3"/>
  <c r="AU552" i="3"/>
  <c r="AW552" i="3"/>
  <c r="AY552" i="3"/>
  <c r="BA552" i="3"/>
  <c r="BC552" i="3"/>
  <c r="BE552" i="3"/>
  <c r="BG552" i="3"/>
  <c r="BI552" i="3"/>
  <c r="N552" i="3"/>
  <c r="P552" i="3"/>
  <c r="R552" i="3"/>
  <c r="T552" i="3"/>
  <c r="V552" i="3"/>
  <c r="X552" i="3"/>
  <c r="Z552" i="3"/>
  <c r="AB552" i="3"/>
  <c r="AD552" i="3"/>
  <c r="AF552" i="3"/>
  <c r="AH552" i="3"/>
  <c r="AJ552" i="3"/>
  <c r="AL552" i="3"/>
  <c r="AN552" i="3"/>
  <c r="AP552" i="3"/>
  <c r="AR552" i="3"/>
  <c r="AT552" i="3"/>
  <c r="AV552" i="3"/>
  <c r="AX552" i="3"/>
  <c r="AZ552" i="3"/>
  <c r="BB552" i="3"/>
  <c r="BD552" i="3"/>
  <c r="BF552" i="3"/>
  <c r="BH552" i="3"/>
  <c r="M551" i="3"/>
  <c r="O551" i="3"/>
  <c r="Q551" i="3"/>
  <c r="S551" i="3"/>
  <c r="U551" i="3"/>
  <c r="W551" i="3"/>
  <c r="Y551" i="3"/>
  <c r="AA551" i="3"/>
  <c r="AC551" i="3"/>
  <c r="AE551" i="3"/>
  <c r="AG551" i="3"/>
  <c r="AI551" i="3"/>
  <c r="AK551" i="3"/>
  <c r="AM551" i="3"/>
  <c r="AO551" i="3"/>
  <c r="AQ551" i="3"/>
  <c r="AS551" i="3"/>
  <c r="AU551" i="3"/>
  <c r="AW551" i="3"/>
  <c r="AY551" i="3"/>
  <c r="BA551" i="3"/>
  <c r="BC551" i="3"/>
  <c r="BE551" i="3"/>
  <c r="BG551" i="3"/>
  <c r="BI551" i="3"/>
  <c r="N551" i="3"/>
  <c r="P551" i="3"/>
  <c r="R551" i="3"/>
  <c r="T551" i="3"/>
  <c r="V551" i="3"/>
  <c r="X551" i="3"/>
  <c r="Z551" i="3"/>
  <c r="AB551" i="3"/>
  <c r="AD551" i="3"/>
  <c r="AF551" i="3"/>
  <c r="AH551" i="3"/>
  <c r="AJ551" i="3"/>
  <c r="AL551" i="3"/>
  <c r="AN551" i="3"/>
  <c r="AP551" i="3"/>
  <c r="AR551" i="3"/>
  <c r="AT551" i="3"/>
  <c r="AV551" i="3"/>
  <c r="AX551" i="3"/>
  <c r="AZ551" i="3"/>
  <c r="BB551" i="3"/>
  <c r="BD551" i="3"/>
  <c r="BF551" i="3"/>
  <c r="BH551" i="3"/>
  <c r="N550" i="3"/>
  <c r="P550" i="3"/>
  <c r="R550" i="3"/>
  <c r="T550" i="3"/>
  <c r="V550" i="3"/>
  <c r="X550" i="3"/>
  <c r="Z550" i="3"/>
  <c r="AB550" i="3"/>
  <c r="AD550" i="3"/>
  <c r="AF550" i="3"/>
  <c r="AH550" i="3"/>
  <c r="AJ550" i="3"/>
  <c r="AL550" i="3"/>
  <c r="AN550" i="3"/>
  <c r="AP550" i="3"/>
  <c r="AR550" i="3"/>
  <c r="AT550" i="3"/>
  <c r="AV550" i="3"/>
  <c r="AX550" i="3"/>
  <c r="AZ550" i="3"/>
  <c r="BB550" i="3"/>
  <c r="BD550" i="3"/>
  <c r="BF550" i="3"/>
  <c r="BH550" i="3"/>
  <c r="M550" i="3"/>
  <c r="O550" i="3"/>
  <c r="Q550" i="3"/>
  <c r="S550" i="3"/>
  <c r="U550" i="3"/>
  <c r="W550" i="3"/>
  <c r="Y550" i="3"/>
  <c r="AA550" i="3"/>
  <c r="AC550" i="3"/>
  <c r="AE550" i="3"/>
  <c r="AG550" i="3"/>
  <c r="AI550" i="3"/>
  <c r="AK550" i="3"/>
  <c r="AM550" i="3"/>
  <c r="AO550" i="3"/>
  <c r="AQ550" i="3"/>
  <c r="AS550" i="3"/>
  <c r="AU550" i="3"/>
  <c r="AW550" i="3"/>
  <c r="AY550" i="3"/>
  <c r="BA550" i="3"/>
  <c r="BC550" i="3"/>
  <c r="BE550" i="3"/>
  <c r="BG550" i="3"/>
  <c r="BI550" i="3"/>
  <c r="M548" i="3"/>
  <c r="O548" i="3"/>
  <c r="Q548" i="3"/>
  <c r="S548" i="3"/>
  <c r="U548" i="3"/>
  <c r="W548" i="3"/>
  <c r="Y548" i="3"/>
  <c r="AA548" i="3"/>
  <c r="AC548" i="3"/>
  <c r="AE548" i="3"/>
  <c r="AG548" i="3"/>
  <c r="AI548" i="3"/>
  <c r="AK548" i="3"/>
  <c r="AM548" i="3"/>
  <c r="AO548" i="3"/>
  <c r="AQ548" i="3"/>
  <c r="AS548" i="3"/>
  <c r="AU548" i="3"/>
  <c r="AW548" i="3"/>
  <c r="AY548" i="3"/>
  <c r="BA548" i="3"/>
  <c r="BC548" i="3"/>
  <c r="BE548" i="3"/>
  <c r="BG548" i="3"/>
  <c r="BI548" i="3"/>
  <c r="N548" i="3"/>
  <c r="P548" i="3"/>
  <c r="R548" i="3"/>
  <c r="T548" i="3"/>
  <c r="V548" i="3"/>
  <c r="X548" i="3"/>
  <c r="Z548" i="3"/>
  <c r="AB548" i="3"/>
  <c r="AD548" i="3"/>
  <c r="AF548" i="3"/>
  <c r="AH548" i="3"/>
  <c r="AJ548" i="3"/>
  <c r="AL548" i="3"/>
  <c r="AN548" i="3"/>
  <c r="AP548" i="3"/>
  <c r="AR548" i="3"/>
  <c r="AT548" i="3"/>
  <c r="AV548" i="3"/>
  <c r="AX548" i="3"/>
  <c r="AZ548" i="3"/>
  <c r="BB548" i="3"/>
  <c r="BD548" i="3"/>
  <c r="BF548" i="3"/>
  <c r="BH548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6" i="3"/>
  <c r="P536" i="3"/>
  <c r="R536" i="3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AR536" i="3"/>
  <c r="AT536" i="3"/>
  <c r="AV536" i="3"/>
  <c r="AX536" i="3"/>
  <c r="AZ536" i="3"/>
  <c r="BB536" i="3"/>
  <c r="BD536" i="3"/>
  <c r="BF536" i="3"/>
  <c r="BH536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N534" i="3"/>
  <c r="P534" i="3"/>
  <c r="R534" i="3"/>
  <c r="T534" i="3"/>
  <c r="V534" i="3"/>
  <c r="X534" i="3"/>
  <c r="Z534" i="3"/>
  <c r="AB534" i="3"/>
  <c r="AD534" i="3"/>
  <c r="AF534" i="3"/>
  <c r="AH534" i="3"/>
  <c r="AJ534" i="3"/>
  <c r="AL534" i="3"/>
  <c r="AN534" i="3"/>
  <c r="AP534" i="3"/>
  <c r="AR534" i="3"/>
  <c r="AT534" i="3"/>
  <c r="AV534" i="3"/>
  <c r="AX534" i="3"/>
  <c r="AZ534" i="3"/>
  <c r="BB534" i="3"/>
  <c r="BD534" i="3"/>
  <c r="BF534" i="3"/>
  <c r="BH534" i="3"/>
  <c r="M534" i="3"/>
  <c r="O534" i="3"/>
  <c r="Q534" i="3"/>
  <c r="S534" i="3"/>
  <c r="U534" i="3"/>
  <c r="W534" i="3"/>
  <c r="Y534" i="3"/>
  <c r="AA534" i="3"/>
  <c r="AC534" i="3"/>
  <c r="AE534" i="3"/>
  <c r="AG534" i="3"/>
  <c r="AI534" i="3"/>
  <c r="AK534" i="3"/>
  <c r="AM534" i="3"/>
  <c r="AO534" i="3"/>
  <c r="AQ534" i="3"/>
  <c r="AS534" i="3"/>
  <c r="AU534" i="3"/>
  <c r="AW534" i="3"/>
  <c r="AY534" i="3"/>
  <c r="BA534" i="3"/>
  <c r="BC534" i="3"/>
  <c r="BE534" i="3"/>
  <c r="BG534" i="3"/>
  <c r="BI534" i="3"/>
  <c r="M532" i="3"/>
  <c r="O532" i="3"/>
  <c r="Q532" i="3"/>
  <c r="S532" i="3"/>
  <c r="U532" i="3"/>
  <c r="W532" i="3"/>
  <c r="Y532" i="3"/>
  <c r="AA532" i="3"/>
  <c r="AC532" i="3"/>
  <c r="AE532" i="3"/>
  <c r="AG532" i="3"/>
  <c r="AI532" i="3"/>
  <c r="AK532" i="3"/>
  <c r="AM532" i="3"/>
  <c r="AO532" i="3"/>
  <c r="AQ532" i="3"/>
  <c r="AS532" i="3"/>
  <c r="AU532" i="3"/>
  <c r="AW532" i="3"/>
  <c r="AY532" i="3"/>
  <c r="BA532" i="3"/>
  <c r="BC532" i="3"/>
  <c r="BE532" i="3"/>
  <c r="BG532" i="3"/>
  <c r="BI532" i="3"/>
  <c r="N532" i="3"/>
  <c r="P532" i="3"/>
  <c r="R532" i="3"/>
  <c r="T532" i="3"/>
  <c r="V532" i="3"/>
  <c r="X532" i="3"/>
  <c r="Z532" i="3"/>
  <c r="AB532" i="3"/>
  <c r="AD532" i="3"/>
  <c r="AF532" i="3"/>
  <c r="AH532" i="3"/>
  <c r="AJ532" i="3"/>
  <c r="AL532" i="3"/>
  <c r="AN532" i="3"/>
  <c r="AP532" i="3"/>
  <c r="AR532" i="3"/>
  <c r="AT532" i="3"/>
  <c r="AV532" i="3"/>
  <c r="AX532" i="3"/>
  <c r="AZ532" i="3"/>
  <c r="BB532" i="3"/>
  <c r="BD532" i="3"/>
  <c r="BF532" i="3"/>
  <c r="BH532" i="3"/>
  <c r="M528" i="3"/>
  <c r="O528" i="3"/>
  <c r="Q528" i="3"/>
  <c r="S528" i="3"/>
  <c r="U528" i="3"/>
  <c r="W528" i="3"/>
  <c r="Y528" i="3"/>
  <c r="AA528" i="3"/>
  <c r="AC528" i="3"/>
  <c r="AE528" i="3"/>
  <c r="AG528" i="3"/>
  <c r="AI528" i="3"/>
  <c r="AK528" i="3"/>
  <c r="AM528" i="3"/>
  <c r="AO528" i="3"/>
  <c r="AQ528" i="3"/>
  <c r="AS528" i="3"/>
  <c r="AU528" i="3"/>
  <c r="AW528" i="3"/>
  <c r="AY528" i="3"/>
  <c r="BA528" i="3"/>
  <c r="BC528" i="3"/>
  <c r="BE528" i="3"/>
  <c r="BG528" i="3"/>
  <c r="BI528" i="3"/>
  <c r="N528" i="3"/>
  <c r="P528" i="3"/>
  <c r="R528" i="3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N526" i="3"/>
  <c r="P526" i="3"/>
  <c r="R526" i="3"/>
  <c r="T526" i="3"/>
  <c r="V526" i="3"/>
  <c r="X526" i="3"/>
  <c r="Z526" i="3"/>
  <c r="AB526" i="3"/>
  <c r="AD526" i="3"/>
  <c r="AF526" i="3"/>
  <c r="AH526" i="3"/>
  <c r="AJ526" i="3"/>
  <c r="AL526" i="3"/>
  <c r="AN526" i="3"/>
  <c r="AP526" i="3"/>
  <c r="AR526" i="3"/>
  <c r="AT526" i="3"/>
  <c r="AV526" i="3"/>
  <c r="AX526" i="3"/>
  <c r="AZ526" i="3"/>
  <c r="BB526" i="3"/>
  <c r="BD526" i="3"/>
  <c r="BF526" i="3"/>
  <c r="BH526" i="3"/>
  <c r="M526" i="3"/>
  <c r="O526" i="3"/>
  <c r="Q526" i="3"/>
  <c r="S526" i="3"/>
  <c r="U526" i="3"/>
  <c r="W526" i="3"/>
  <c r="Y526" i="3"/>
  <c r="AA526" i="3"/>
  <c r="AC526" i="3"/>
  <c r="AE526" i="3"/>
  <c r="AG526" i="3"/>
  <c r="AI526" i="3"/>
  <c r="AK526" i="3"/>
  <c r="AM526" i="3"/>
  <c r="AO526" i="3"/>
  <c r="AQ526" i="3"/>
  <c r="AS526" i="3"/>
  <c r="AU526" i="3"/>
  <c r="AW526" i="3"/>
  <c r="AY526" i="3"/>
  <c r="BA526" i="3"/>
  <c r="BC526" i="3"/>
  <c r="BE526" i="3"/>
  <c r="BG526" i="3"/>
  <c r="BI526" i="3"/>
  <c r="M524" i="3"/>
  <c r="O524" i="3"/>
  <c r="Q524" i="3"/>
  <c r="S524" i="3"/>
  <c r="U524" i="3"/>
  <c r="W524" i="3"/>
  <c r="Y524" i="3"/>
  <c r="AA524" i="3"/>
  <c r="AC524" i="3"/>
  <c r="AE524" i="3"/>
  <c r="AG524" i="3"/>
  <c r="AI524" i="3"/>
  <c r="AK524" i="3"/>
  <c r="AM524" i="3"/>
  <c r="AO524" i="3"/>
  <c r="AQ524" i="3"/>
  <c r="AS524" i="3"/>
  <c r="AU524" i="3"/>
  <c r="AW524" i="3"/>
  <c r="AY524" i="3"/>
  <c r="BA524" i="3"/>
  <c r="BC524" i="3"/>
  <c r="BE524" i="3"/>
  <c r="BG524" i="3"/>
  <c r="BI524" i="3"/>
  <c r="N524" i="3"/>
  <c r="P524" i="3"/>
  <c r="R524" i="3"/>
  <c r="T524" i="3"/>
  <c r="V524" i="3"/>
  <c r="X524" i="3"/>
  <c r="Z524" i="3"/>
  <c r="AB524" i="3"/>
  <c r="AD524" i="3"/>
  <c r="AF524" i="3"/>
  <c r="AH524" i="3"/>
  <c r="AJ524" i="3"/>
  <c r="AL524" i="3"/>
  <c r="AN524" i="3"/>
  <c r="AP524" i="3"/>
  <c r="AR524" i="3"/>
  <c r="AT524" i="3"/>
  <c r="AV524" i="3"/>
  <c r="AX524" i="3"/>
  <c r="AZ524" i="3"/>
  <c r="BB524" i="3"/>
  <c r="BD524" i="3"/>
  <c r="BF524" i="3"/>
  <c r="BH524" i="3"/>
  <c r="M522" i="3"/>
  <c r="O522" i="3"/>
  <c r="Q522" i="3"/>
  <c r="S522" i="3"/>
  <c r="U522" i="3"/>
  <c r="W522" i="3"/>
  <c r="Y522" i="3"/>
  <c r="AA522" i="3"/>
  <c r="AC522" i="3"/>
  <c r="AE522" i="3"/>
  <c r="AG522" i="3"/>
  <c r="AI522" i="3"/>
  <c r="AK522" i="3"/>
  <c r="AM522" i="3"/>
  <c r="AO522" i="3"/>
  <c r="AQ522" i="3"/>
  <c r="AS522" i="3"/>
  <c r="AU522" i="3"/>
  <c r="AW522" i="3"/>
  <c r="AY522" i="3"/>
  <c r="BA522" i="3"/>
  <c r="BC522" i="3"/>
  <c r="BE522" i="3"/>
  <c r="BG522" i="3"/>
  <c r="BI522" i="3"/>
  <c r="N522" i="3"/>
  <c r="P522" i="3"/>
  <c r="R522" i="3"/>
  <c r="T522" i="3"/>
  <c r="V522" i="3"/>
  <c r="X522" i="3"/>
  <c r="Z522" i="3"/>
  <c r="AB522" i="3"/>
  <c r="AD522" i="3"/>
  <c r="AF522" i="3"/>
  <c r="AH522" i="3"/>
  <c r="AJ522" i="3"/>
  <c r="AL522" i="3"/>
  <c r="AN522" i="3"/>
  <c r="AP522" i="3"/>
  <c r="AR522" i="3"/>
  <c r="AT522" i="3"/>
  <c r="AV522" i="3"/>
  <c r="AX522" i="3"/>
  <c r="AZ522" i="3"/>
  <c r="BB522" i="3"/>
  <c r="BD522" i="3"/>
  <c r="BF522" i="3"/>
  <c r="BH522" i="3"/>
  <c r="N520" i="3"/>
  <c r="P520" i="3"/>
  <c r="R520" i="3"/>
  <c r="T520" i="3"/>
  <c r="V520" i="3"/>
  <c r="X520" i="3"/>
  <c r="Z520" i="3"/>
  <c r="AB520" i="3"/>
  <c r="AD520" i="3"/>
  <c r="AF520" i="3"/>
  <c r="AH520" i="3"/>
  <c r="AJ520" i="3"/>
  <c r="AL520" i="3"/>
  <c r="AN520" i="3"/>
  <c r="AP520" i="3"/>
  <c r="AR520" i="3"/>
  <c r="AT520" i="3"/>
  <c r="AV520" i="3"/>
  <c r="AX520" i="3"/>
  <c r="AZ520" i="3"/>
  <c r="BB520" i="3"/>
  <c r="BD520" i="3"/>
  <c r="BF520" i="3"/>
  <c r="BH520" i="3"/>
  <c r="M520" i="3"/>
  <c r="O520" i="3"/>
  <c r="Q520" i="3"/>
  <c r="S520" i="3"/>
  <c r="U520" i="3"/>
  <c r="W520" i="3"/>
  <c r="Y520" i="3"/>
  <c r="AA520" i="3"/>
  <c r="AC520" i="3"/>
  <c r="AE520" i="3"/>
  <c r="AG520" i="3"/>
  <c r="AI520" i="3"/>
  <c r="AK520" i="3"/>
  <c r="AM520" i="3"/>
  <c r="AO520" i="3"/>
  <c r="AQ520" i="3"/>
  <c r="AS520" i="3"/>
  <c r="AU520" i="3"/>
  <c r="AW520" i="3"/>
  <c r="AY520" i="3"/>
  <c r="BA520" i="3"/>
  <c r="BC520" i="3"/>
  <c r="BE520" i="3"/>
  <c r="BG520" i="3"/>
  <c r="BI520" i="3"/>
  <c r="N517" i="3"/>
  <c r="P517" i="3"/>
  <c r="R517" i="3"/>
  <c r="T517" i="3"/>
  <c r="V517" i="3"/>
  <c r="X517" i="3"/>
  <c r="Z517" i="3"/>
  <c r="AB517" i="3"/>
  <c r="AD517" i="3"/>
  <c r="AF517" i="3"/>
  <c r="AH517" i="3"/>
  <c r="AJ517" i="3"/>
  <c r="AL517" i="3"/>
  <c r="AN517" i="3"/>
  <c r="AP517" i="3"/>
  <c r="AR517" i="3"/>
  <c r="AT517" i="3"/>
  <c r="AV517" i="3"/>
  <c r="AX517" i="3"/>
  <c r="AZ517" i="3"/>
  <c r="BB517" i="3"/>
  <c r="BD517" i="3"/>
  <c r="BF517" i="3"/>
  <c r="BH517" i="3"/>
  <c r="M517" i="3"/>
  <c r="O517" i="3"/>
  <c r="Q517" i="3"/>
  <c r="S517" i="3"/>
  <c r="U517" i="3"/>
  <c r="W517" i="3"/>
  <c r="Y517" i="3"/>
  <c r="AA517" i="3"/>
  <c r="AC517" i="3"/>
  <c r="AE517" i="3"/>
  <c r="AG517" i="3"/>
  <c r="AI517" i="3"/>
  <c r="AK517" i="3"/>
  <c r="AM517" i="3"/>
  <c r="AO517" i="3"/>
  <c r="AQ517" i="3"/>
  <c r="AS517" i="3"/>
  <c r="AU517" i="3"/>
  <c r="AW517" i="3"/>
  <c r="AY517" i="3"/>
  <c r="BA517" i="3"/>
  <c r="BC517" i="3"/>
  <c r="BE517" i="3"/>
  <c r="BG517" i="3"/>
  <c r="BI517" i="3"/>
  <c r="M515" i="3"/>
  <c r="O515" i="3"/>
  <c r="Q515" i="3"/>
  <c r="S515" i="3"/>
  <c r="U515" i="3"/>
  <c r="W515" i="3"/>
  <c r="Y515" i="3"/>
  <c r="AA515" i="3"/>
  <c r="AC515" i="3"/>
  <c r="AE515" i="3"/>
  <c r="AG515" i="3"/>
  <c r="AI515" i="3"/>
  <c r="AK515" i="3"/>
  <c r="AM515" i="3"/>
  <c r="AO515" i="3"/>
  <c r="AQ515" i="3"/>
  <c r="AS515" i="3"/>
  <c r="AU515" i="3"/>
  <c r="AW515" i="3"/>
  <c r="AY515" i="3"/>
  <c r="BA515" i="3"/>
  <c r="BC515" i="3"/>
  <c r="BE515" i="3"/>
  <c r="BG515" i="3"/>
  <c r="BI515" i="3"/>
  <c r="N515" i="3"/>
  <c r="P515" i="3"/>
  <c r="R515" i="3"/>
  <c r="T515" i="3"/>
  <c r="V515" i="3"/>
  <c r="X515" i="3"/>
  <c r="Z515" i="3"/>
  <c r="AB515" i="3"/>
  <c r="AD515" i="3"/>
  <c r="AF515" i="3"/>
  <c r="AH515" i="3"/>
  <c r="AJ515" i="3"/>
  <c r="AL515" i="3"/>
  <c r="AN515" i="3"/>
  <c r="AP515" i="3"/>
  <c r="AR515" i="3"/>
  <c r="AT515" i="3"/>
  <c r="AV515" i="3"/>
  <c r="AX515" i="3"/>
  <c r="AZ515" i="3"/>
  <c r="BB515" i="3"/>
  <c r="BD515" i="3"/>
  <c r="BF515" i="3"/>
  <c r="BH515" i="3"/>
  <c r="N513" i="3"/>
  <c r="P513" i="3"/>
  <c r="R513" i="3"/>
  <c r="T513" i="3"/>
  <c r="V513" i="3"/>
  <c r="X513" i="3"/>
  <c r="Z513" i="3"/>
  <c r="AB513" i="3"/>
  <c r="AD513" i="3"/>
  <c r="AF513" i="3"/>
  <c r="AH513" i="3"/>
  <c r="AJ513" i="3"/>
  <c r="AL513" i="3"/>
  <c r="AN513" i="3"/>
  <c r="AP513" i="3"/>
  <c r="AR513" i="3"/>
  <c r="AT513" i="3"/>
  <c r="AV513" i="3"/>
  <c r="AX513" i="3"/>
  <c r="AZ513" i="3"/>
  <c r="BB513" i="3"/>
  <c r="BD513" i="3"/>
  <c r="BF513" i="3"/>
  <c r="BH513" i="3"/>
  <c r="M513" i="3"/>
  <c r="O513" i="3"/>
  <c r="Q513" i="3"/>
  <c r="S513" i="3"/>
  <c r="U513" i="3"/>
  <c r="W513" i="3"/>
  <c r="Y513" i="3"/>
  <c r="AA513" i="3"/>
  <c r="AC513" i="3"/>
  <c r="AE513" i="3"/>
  <c r="AG513" i="3"/>
  <c r="AI513" i="3"/>
  <c r="AK513" i="3"/>
  <c r="AM513" i="3"/>
  <c r="AO513" i="3"/>
  <c r="AQ513" i="3"/>
  <c r="AS513" i="3"/>
  <c r="AU513" i="3"/>
  <c r="AW513" i="3"/>
  <c r="AY513" i="3"/>
  <c r="BA513" i="3"/>
  <c r="BC513" i="3"/>
  <c r="BE513" i="3"/>
  <c r="BG513" i="3"/>
  <c r="BI513" i="3"/>
  <c r="N511" i="3"/>
  <c r="P511" i="3"/>
  <c r="R511" i="3"/>
  <c r="T511" i="3"/>
  <c r="V511" i="3"/>
  <c r="X511" i="3"/>
  <c r="Z511" i="3"/>
  <c r="AB511" i="3"/>
  <c r="AD511" i="3"/>
  <c r="AF511" i="3"/>
  <c r="AH511" i="3"/>
  <c r="AJ511" i="3"/>
  <c r="AL511" i="3"/>
  <c r="AN511" i="3"/>
  <c r="AP511" i="3"/>
  <c r="AR511" i="3"/>
  <c r="AT511" i="3"/>
  <c r="AV511" i="3"/>
  <c r="AX511" i="3"/>
  <c r="AZ511" i="3"/>
  <c r="BB511" i="3"/>
  <c r="BD511" i="3"/>
  <c r="BF511" i="3"/>
  <c r="BH511" i="3"/>
  <c r="M511" i="3"/>
  <c r="O511" i="3"/>
  <c r="Q511" i="3"/>
  <c r="S511" i="3"/>
  <c r="U511" i="3"/>
  <c r="W511" i="3"/>
  <c r="Y511" i="3"/>
  <c r="AA511" i="3"/>
  <c r="AC511" i="3"/>
  <c r="AE511" i="3"/>
  <c r="AG511" i="3"/>
  <c r="AI511" i="3"/>
  <c r="AK511" i="3"/>
  <c r="AM511" i="3"/>
  <c r="AQ511" i="3"/>
  <c r="AU511" i="3"/>
  <c r="AY511" i="3"/>
  <c r="BC511" i="3"/>
  <c r="BG511" i="3"/>
  <c r="AO511" i="3"/>
  <c r="AS511" i="3"/>
  <c r="AW511" i="3"/>
  <c r="BA511" i="3"/>
  <c r="BE511" i="3"/>
  <c r="BI511" i="3"/>
  <c r="M509" i="3"/>
  <c r="O509" i="3"/>
  <c r="Q509" i="3"/>
  <c r="S509" i="3"/>
  <c r="U509" i="3"/>
  <c r="W509" i="3"/>
  <c r="Y509" i="3"/>
  <c r="AA509" i="3"/>
  <c r="AC509" i="3"/>
  <c r="AE509" i="3"/>
  <c r="AG509" i="3"/>
  <c r="AI509" i="3"/>
  <c r="AK509" i="3"/>
  <c r="AM509" i="3"/>
  <c r="AO509" i="3"/>
  <c r="AQ509" i="3"/>
  <c r="AS509" i="3"/>
  <c r="AU509" i="3"/>
  <c r="AW509" i="3"/>
  <c r="AY509" i="3"/>
  <c r="BA509" i="3"/>
  <c r="BC509" i="3"/>
  <c r="BE509" i="3"/>
  <c r="BG509" i="3"/>
  <c r="BI509" i="3"/>
  <c r="N509" i="3"/>
  <c r="P509" i="3"/>
  <c r="R509" i="3"/>
  <c r="T509" i="3"/>
  <c r="V509" i="3"/>
  <c r="X509" i="3"/>
  <c r="Z509" i="3"/>
  <c r="AB509" i="3"/>
  <c r="AD509" i="3"/>
  <c r="AF509" i="3"/>
  <c r="AH509" i="3"/>
  <c r="AJ509" i="3"/>
  <c r="AL509" i="3"/>
  <c r="AN509" i="3"/>
  <c r="AP509" i="3"/>
  <c r="AR509" i="3"/>
  <c r="AT509" i="3"/>
  <c r="AV509" i="3"/>
  <c r="AX509" i="3"/>
  <c r="AZ509" i="3"/>
  <c r="BB509" i="3"/>
  <c r="BD509" i="3"/>
  <c r="BF509" i="3"/>
  <c r="BH509" i="3"/>
  <c r="N507" i="3"/>
  <c r="P507" i="3"/>
  <c r="R507" i="3"/>
  <c r="T507" i="3"/>
  <c r="V507" i="3"/>
  <c r="X507" i="3"/>
  <c r="Z507" i="3"/>
  <c r="AB507" i="3"/>
  <c r="AD507" i="3"/>
  <c r="AF507" i="3"/>
  <c r="AH507" i="3"/>
  <c r="AJ507" i="3"/>
  <c r="AL507" i="3"/>
  <c r="AN507" i="3"/>
  <c r="AP507" i="3"/>
  <c r="AR507" i="3"/>
  <c r="AT507" i="3"/>
  <c r="AV507" i="3"/>
  <c r="AX507" i="3"/>
  <c r="AZ507" i="3"/>
  <c r="BB507" i="3"/>
  <c r="BD507" i="3"/>
  <c r="BF507" i="3"/>
  <c r="BH507" i="3"/>
  <c r="M507" i="3"/>
  <c r="O507" i="3"/>
  <c r="Q507" i="3"/>
  <c r="S507" i="3"/>
  <c r="U507" i="3"/>
  <c r="W507" i="3"/>
  <c r="Y507" i="3"/>
  <c r="AA507" i="3"/>
  <c r="AC507" i="3"/>
  <c r="AE507" i="3"/>
  <c r="AG507" i="3"/>
  <c r="AI507" i="3"/>
  <c r="AK507" i="3"/>
  <c r="AM507" i="3"/>
  <c r="AO507" i="3"/>
  <c r="AQ507" i="3"/>
  <c r="AS507" i="3"/>
  <c r="AU507" i="3"/>
  <c r="AW507" i="3"/>
  <c r="AY507" i="3"/>
  <c r="BA507" i="3"/>
  <c r="BC507" i="3"/>
  <c r="BE507" i="3"/>
  <c r="BG507" i="3"/>
  <c r="BI507" i="3"/>
  <c r="M505" i="3"/>
  <c r="O505" i="3"/>
  <c r="Q505" i="3"/>
  <c r="S505" i="3"/>
  <c r="U505" i="3"/>
  <c r="W505" i="3"/>
  <c r="Y505" i="3"/>
  <c r="AA505" i="3"/>
  <c r="AC505" i="3"/>
  <c r="AE505" i="3"/>
  <c r="AG505" i="3"/>
  <c r="AI505" i="3"/>
  <c r="AK505" i="3"/>
  <c r="AM505" i="3"/>
  <c r="AO505" i="3"/>
  <c r="AQ505" i="3"/>
  <c r="AS505" i="3"/>
  <c r="AU505" i="3"/>
  <c r="AW505" i="3"/>
  <c r="AY505" i="3"/>
  <c r="BA505" i="3"/>
  <c r="BC505" i="3"/>
  <c r="BE505" i="3"/>
  <c r="BG505" i="3"/>
  <c r="BI505" i="3"/>
  <c r="N505" i="3"/>
  <c r="P505" i="3"/>
  <c r="R505" i="3"/>
  <c r="T505" i="3"/>
  <c r="V505" i="3"/>
  <c r="X505" i="3"/>
  <c r="Z505" i="3"/>
  <c r="AB505" i="3"/>
  <c r="AD505" i="3"/>
  <c r="AF505" i="3"/>
  <c r="AH505" i="3"/>
  <c r="AJ505" i="3"/>
  <c r="AL505" i="3"/>
  <c r="AN505" i="3"/>
  <c r="AP505" i="3"/>
  <c r="AR505" i="3"/>
  <c r="AT505" i="3"/>
  <c r="AV505" i="3"/>
  <c r="AX505" i="3"/>
  <c r="AZ505" i="3"/>
  <c r="BB505" i="3"/>
  <c r="BD505" i="3"/>
  <c r="BF505" i="3"/>
  <c r="BH505" i="3"/>
  <c r="M503" i="3"/>
  <c r="O503" i="3"/>
  <c r="Q503" i="3"/>
  <c r="S503" i="3"/>
  <c r="U503" i="3"/>
  <c r="W503" i="3"/>
  <c r="Y503" i="3"/>
  <c r="AA503" i="3"/>
  <c r="AC503" i="3"/>
  <c r="AE503" i="3"/>
  <c r="AG503" i="3"/>
  <c r="AI503" i="3"/>
  <c r="AK503" i="3"/>
  <c r="AM503" i="3"/>
  <c r="AO503" i="3"/>
  <c r="AQ503" i="3"/>
  <c r="AS503" i="3"/>
  <c r="AU503" i="3"/>
  <c r="AW503" i="3"/>
  <c r="AY503" i="3"/>
  <c r="BA503" i="3"/>
  <c r="BC503" i="3"/>
  <c r="BE503" i="3"/>
  <c r="BG503" i="3"/>
  <c r="BI503" i="3"/>
  <c r="N503" i="3"/>
  <c r="P503" i="3"/>
  <c r="R503" i="3"/>
  <c r="T503" i="3"/>
  <c r="V503" i="3"/>
  <c r="X503" i="3"/>
  <c r="Z503" i="3"/>
  <c r="AB503" i="3"/>
  <c r="AD503" i="3"/>
  <c r="AF503" i="3"/>
  <c r="AH503" i="3"/>
  <c r="AJ503" i="3"/>
  <c r="AL503" i="3"/>
  <c r="AN503" i="3"/>
  <c r="AP503" i="3"/>
  <c r="AR503" i="3"/>
  <c r="AT503" i="3"/>
  <c r="AV503" i="3"/>
  <c r="AX503" i="3"/>
  <c r="AZ503" i="3"/>
  <c r="BB503" i="3"/>
  <c r="BD503" i="3"/>
  <c r="BF503" i="3"/>
  <c r="BH503" i="3"/>
  <c r="L501" i="3"/>
  <c r="N501" i="3" s="1"/>
  <c r="M499" i="3"/>
  <c r="O499" i="3"/>
  <c r="Q499" i="3"/>
  <c r="S499" i="3"/>
  <c r="U499" i="3"/>
  <c r="W499" i="3"/>
  <c r="Y499" i="3"/>
  <c r="AA499" i="3"/>
  <c r="AC499" i="3"/>
  <c r="AE499" i="3"/>
  <c r="AG499" i="3"/>
  <c r="AI499" i="3"/>
  <c r="AK499" i="3"/>
  <c r="AM499" i="3"/>
  <c r="AO499" i="3"/>
  <c r="AQ499" i="3"/>
  <c r="AS499" i="3"/>
  <c r="AU499" i="3"/>
  <c r="AW499" i="3"/>
  <c r="AY499" i="3"/>
  <c r="BA499" i="3"/>
  <c r="BC499" i="3"/>
  <c r="BE499" i="3"/>
  <c r="BG499" i="3"/>
  <c r="BI499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L496" i="3"/>
  <c r="P496" i="3" s="1"/>
  <c r="M495" i="3"/>
  <c r="O495" i="3"/>
  <c r="Q495" i="3"/>
  <c r="S495" i="3"/>
  <c r="U495" i="3"/>
  <c r="W495" i="3"/>
  <c r="Y495" i="3"/>
  <c r="AA495" i="3"/>
  <c r="AC495" i="3"/>
  <c r="AE495" i="3"/>
  <c r="AG495" i="3"/>
  <c r="AI495" i="3"/>
  <c r="AK495" i="3"/>
  <c r="AM495" i="3"/>
  <c r="AO495" i="3"/>
  <c r="AQ495" i="3"/>
  <c r="AS495" i="3"/>
  <c r="AU495" i="3"/>
  <c r="AW495" i="3"/>
  <c r="AY495" i="3"/>
  <c r="BA495" i="3"/>
  <c r="BC495" i="3"/>
  <c r="BE495" i="3"/>
  <c r="BG495" i="3"/>
  <c r="BI495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L494" i="3"/>
  <c r="N494" i="3" s="1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3" i="3"/>
  <c r="O493" i="3"/>
  <c r="Q493" i="3"/>
  <c r="S493" i="3"/>
  <c r="U493" i="3"/>
  <c r="W493" i="3"/>
  <c r="Y493" i="3"/>
  <c r="AA493" i="3"/>
  <c r="AC493" i="3"/>
  <c r="AE493" i="3"/>
  <c r="AG493" i="3"/>
  <c r="AI493" i="3"/>
  <c r="AK493" i="3"/>
  <c r="AM493" i="3"/>
  <c r="AO493" i="3"/>
  <c r="AQ493" i="3"/>
  <c r="AS493" i="3"/>
  <c r="AU493" i="3"/>
  <c r="AW493" i="3"/>
  <c r="AY493" i="3"/>
  <c r="BA493" i="3"/>
  <c r="BC493" i="3"/>
  <c r="BE493" i="3"/>
  <c r="BG493" i="3"/>
  <c r="BI493" i="3"/>
  <c r="BI600" i="3"/>
  <c r="BG600" i="3"/>
  <c r="BE600" i="3"/>
  <c r="BC600" i="3"/>
  <c r="BA600" i="3"/>
  <c r="AY600" i="3"/>
  <c r="AW600" i="3"/>
  <c r="AU600" i="3"/>
  <c r="AS600" i="3"/>
  <c r="AQ600" i="3"/>
  <c r="AO600" i="3"/>
  <c r="AM600" i="3"/>
  <c r="AK600" i="3"/>
  <c r="AI600" i="3"/>
  <c r="AG600" i="3"/>
  <c r="AE600" i="3"/>
  <c r="AC600" i="3"/>
  <c r="AA600" i="3"/>
  <c r="Y600" i="3"/>
  <c r="W600" i="3"/>
  <c r="U600" i="3"/>
  <c r="S600" i="3"/>
  <c r="Q600" i="3"/>
  <c r="O600" i="3"/>
  <c r="BH598" i="3"/>
  <c r="BF598" i="3"/>
  <c r="BD598" i="3"/>
  <c r="BB598" i="3"/>
  <c r="AZ598" i="3"/>
  <c r="AX598" i="3"/>
  <c r="AV598" i="3"/>
  <c r="AT598" i="3"/>
  <c r="AR598" i="3"/>
  <c r="AP598" i="3"/>
  <c r="AN598" i="3"/>
  <c r="AL598" i="3"/>
  <c r="AJ598" i="3"/>
  <c r="AH598" i="3"/>
  <c r="AF598" i="3"/>
  <c r="AD598" i="3"/>
  <c r="AB598" i="3"/>
  <c r="Z598" i="3"/>
  <c r="X598" i="3"/>
  <c r="V598" i="3"/>
  <c r="T598" i="3"/>
  <c r="R598" i="3"/>
  <c r="P598" i="3"/>
  <c r="BI596" i="3"/>
  <c r="BG596" i="3"/>
  <c r="BE596" i="3"/>
  <c r="BC596" i="3"/>
  <c r="BA596" i="3"/>
  <c r="AY596" i="3"/>
  <c r="AW596" i="3"/>
  <c r="AU596" i="3"/>
  <c r="AS596" i="3"/>
  <c r="AQ596" i="3"/>
  <c r="AO596" i="3"/>
  <c r="AM596" i="3"/>
  <c r="AK596" i="3"/>
  <c r="AI596" i="3"/>
  <c r="AG596" i="3"/>
  <c r="AE596" i="3"/>
  <c r="AC596" i="3"/>
  <c r="AA596" i="3"/>
  <c r="Y596" i="3"/>
  <c r="W596" i="3"/>
  <c r="U596" i="3"/>
  <c r="S596" i="3"/>
  <c r="Q596" i="3"/>
  <c r="O596" i="3"/>
  <c r="BI594" i="3"/>
  <c r="BG594" i="3"/>
  <c r="BE594" i="3"/>
  <c r="BC594" i="3"/>
  <c r="BA594" i="3"/>
  <c r="AY594" i="3"/>
  <c r="AW594" i="3"/>
  <c r="AU594" i="3"/>
  <c r="AS594" i="3"/>
  <c r="AQ594" i="3"/>
  <c r="AO594" i="3"/>
  <c r="AM594" i="3"/>
  <c r="AK594" i="3"/>
  <c r="AI594" i="3"/>
  <c r="AG594" i="3"/>
  <c r="AE594" i="3"/>
  <c r="AC594" i="3"/>
  <c r="AA594" i="3"/>
  <c r="BL594" i="3" s="1"/>
  <c r="Y594" i="3"/>
  <c r="W594" i="3"/>
  <c r="U594" i="3"/>
  <c r="S594" i="3"/>
  <c r="Q594" i="3"/>
  <c r="O594" i="3"/>
  <c r="BF615" i="3"/>
  <c r="BB615" i="3"/>
  <c r="AX615" i="3"/>
  <c r="AT615" i="3"/>
  <c r="AP615" i="3"/>
  <c r="AL615" i="3"/>
  <c r="AH615" i="3"/>
  <c r="AD615" i="3"/>
  <c r="Z615" i="3"/>
  <c r="V615" i="3"/>
  <c r="R615" i="3"/>
  <c r="N615" i="3"/>
  <c r="BG615" i="3"/>
  <c r="BC615" i="3"/>
  <c r="AY615" i="3"/>
  <c r="AU615" i="3"/>
  <c r="AQ615" i="3"/>
  <c r="AM615" i="3"/>
  <c r="AI615" i="3"/>
  <c r="AE615" i="3"/>
  <c r="AA615" i="3"/>
  <c r="W615" i="3"/>
  <c r="S615" i="3"/>
  <c r="O615" i="3"/>
  <c r="BG617" i="3"/>
  <c r="BC617" i="3"/>
  <c r="AY617" i="3"/>
  <c r="AU617" i="3"/>
  <c r="AQ617" i="3"/>
  <c r="AM617" i="3"/>
  <c r="AI617" i="3"/>
  <c r="AE617" i="3"/>
  <c r="AA617" i="3"/>
  <c r="W617" i="3"/>
  <c r="S617" i="3"/>
  <c r="BH617" i="3"/>
  <c r="BD617" i="3"/>
  <c r="AZ617" i="3"/>
  <c r="AV617" i="3"/>
  <c r="AR617" i="3"/>
  <c r="AN617" i="3"/>
  <c r="AJ617" i="3"/>
  <c r="AF617" i="3"/>
  <c r="AB617" i="3"/>
  <c r="X617" i="3"/>
  <c r="T617" i="3"/>
  <c r="M617" i="3"/>
  <c r="P617" i="3"/>
  <c r="BG619" i="3"/>
  <c r="BC619" i="3"/>
  <c r="AY619" i="3"/>
  <c r="AU619" i="3"/>
  <c r="AQ619" i="3"/>
  <c r="AM619" i="3"/>
  <c r="AI619" i="3"/>
  <c r="AE619" i="3"/>
  <c r="AA619" i="3"/>
  <c r="W619" i="3"/>
  <c r="S619" i="3"/>
  <c r="O619" i="3"/>
  <c r="BH619" i="3"/>
  <c r="BD619" i="3"/>
  <c r="AZ619" i="3"/>
  <c r="AV619" i="3"/>
  <c r="AR619" i="3"/>
  <c r="AN619" i="3"/>
  <c r="AJ619" i="3"/>
  <c r="AF619" i="3"/>
  <c r="AB619" i="3"/>
  <c r="X619" i="3"/>
  <c r="T619" i="3"/>
  <c r="P619" i="3"/>
  <c r="BG621" i="3"/>
  <c r="BC621" i="3"/>
  <c r="AY621" i="3"/>
  <c r="AU621" i="3"/>
  <c r="AQ621" i="3"/>
  <c r="AM621" i="3"/>
  <c r="AI621" i="3"/>
  <c r="AE621" i="3"/>
  <c r="AA621" i="3"/>
  <c r="W621" i="3"/>
  <c r="S621" i="3"/>
  <c r="O621" i="3"/>
  <c r="BH621" i="3"/>
  <c r="BD621" i="3"/>
  <c r="AZ621" i="3"/>
  <c r="AV621" i="3"/>
  <c r="AR621" i="3"/>
  <c r="AN621" i="3"/>
  <c r="AJ621" i="3"/>
  <c r="AF621" i="3"/>
  <c r="AB621" i="3"/>
  <c r="X621" i="3"/>
  <c r="T621" i="3"/>
  <c r="P621" i="3"/>
  <c r="BL611" i="3"/>
  <c r="BJ611" i="3"/>
  <c r="BK611" i="3"/>
  <c r="BJ612" i="3"/>
  <c r="BN612" i="3"/>
  <c r="BK612" i="3"/>
  <c r="BI614" i="3"/>
  <c r="BE614" i="3"/>
  <c r="BA614" i="3"/>
  <c r="AW614" i="3"/>
  <c r="AS614" i="3"/>
  <c r="AO614" i="3"/>
  <c r="AK614" i="3"/>
  <c r="AG614" i="3"/>
  <c r="AC614" i="3"/>
  <c r="U614" i="3"/>
  <c r="M614" i="3"/>
  <c r="BF614" i="3"/>
  <c r="BB614" i="3"/>
  <c r="AX614" i="3"/>
  <c r="AT614" i="3"/>
  <c r="AP614" i="3"/>
  <c r="AL614" i="3"/>
  <c r="AH614" i="3"/>
  <c r="AD614" i="3"/>
  <c r="W614" i="3"/>
  <c r="O614" i="3"/>
  <c r="Z614" i="3"/>
  <c r="V614" i="3"/>
  <c r="R614" i="3"/>
  <c r="N614" i="3"/>
  <c r="BF616" i="3"/>
  <c r="AX616" i="3"/>
  <c r="AP616" i="3"/>
  <c r="BH616" i="3"/>
  <c r="AZ616" i="3"/>
  <c r="AR616" i="3"/>
  <c r="AJ616" i="3"/>
  <c r="BG616" i="3"/>
  <c r="BC616" i="3"/>
  <c r="AY616" i="3"/>
  <c r="AU616" i="3"/>
  <c r="AQ616" i="3"/>
  <c r="AM616" i="3"/>
  <c r="AI616" i="3"/>
  <c r="AE616" i="3"/>
  <c r="AA616" i="3"/>
  <c r="W616" i="3"/>
  <c r="S616" i="3"/>
  <c r="O616" i="3"/>
  <c r="AH616" i="3"/>
  <c r="AD616" i="3"/>
  <c r="Z616" i="3"/>
  <c r="V616" i="3"/>
  <c r="R616" i="3"/>
  <c r="N616" i="3"/>
  <c r="BH618" i="3"/>
  <c r="BD618" i="3"/>
  <c r="AZ618" i="3"/>
  <c r="AV618" i="3"/>
  <c r="AR618" i="3"/>
  <c r="AN618" i="3"/>
  <c r="AJ618" i="3"/>
  <c r="AF618" i="3"/>
  <c r="AB618" i="3"/>
  <c r="X618" i="3"/>
  <c r="T618" i="3"/>
  <c r="P618" i="3"/>
  <c r="BI618" i="3"/>
  <c r="BE618" i="3"/>
  <c r="BA618" i="3"/>
  <c r="AW618" i="3"/>
  <c r="AS618" i="3"/>
  <c r="AO618" i="3"/>
  <c r="AK618" i="3"/>
  <c r="AG618" i="3"/>
  <c r="AC618" i="3"/>
  <c r="Y618" i="3"/>
  <c r="U618" i="3"/>
  <c r="Q618" i="3"/>
  <c r="M620" i="3"/>
  <c r="Q620" i="3"/>
  <c r="U620" i="3"/>
  <c r="Y620" i="3"/>
  <c r="AC620" i="3"/>
  <c r="AG620" i="3"/>
  <c r="AK620" i="3"/>
  <c r="AO620" i="3"/>
  <c r="AS620" i="3"/>
  <c r="AW620" i="3"/>
  <c r="BA620" i="3"/>
  <c r="BE620" i="3"/>
  <c r="BI620" i="3"/>
  <c r="P620" i="3"/>
  <c r="T620" i="3"/>
  <c r="X620" i="3"/>
  <c r="AB620" i="3"/>
  <c r="AF620" i="3"/>
  <c r="AJ620" i="3"/>
  <c r="AN620" i="3"/>
  <c r="AR620" i="3"/>
  <c r="AV620" i="3"/>
  <c r="AZ620" i="3"/>
  <c r="BD620" i="3"/>
  <c r="BH620" i="3"/>
  <c r="O620" i="3"/>
  <c r="S620" i="3"/>
  <c r="W620" i="3"/>
  <c r="AA620" i="3"/>
  <c r="AE620" i="3"/>
  <c r="BB620" i="3"/>
  <c r="AT620" i="3"/>
  <c r="AL620" i="3"/>
  <c r="AD620" i="3"/>
  <c r="V620" i="3"/>
  <c r="N620" i="3"/>
  <c r="BC620" i="3"/>
  <c r="AU620" i="3"/>
  <c r="AM620" i="3"/>
  <c r="M613" i="3"/>
  <c r="Q613" i="3"/>
  <c r="U613" i="3"/>
  <c r="Y613" i="3"/>
  <c r="AC613" i="3"/>
  <c r="AG613" i="3"/>
  <c r="AK613" i="3"/>
  <c r="AO613" i="3"/>
  <c r="AS613" i="3"/>
  <c r="AW613" i="3"/>
  <c r="BA613" i="3"/>
  <c r="BE613" i="3"/>
  <c r="BI613" i="3"/>
  <c r="P613" i="3"/>
  <c r="T613" i="3"/>
  <c r="X613" i="3"/>
  <c r="AD613" i="3"/>
  <c r="AL613" i="3"/>
  <c r="AT613" i="3"/>
  <c r="BB613" i="3"/>
  <c r="AB613" i="3"/>
  <c r="AJ613" i="3"/>
  <c r="AR613" i="3"/>
  <c r="AZ613" i="3"/>
  <c r="BH613" i="3"/>
  <c r="O613" i="3"/>
  <c r="S613" i="3"/>
  <c r="W613" i="3"/>
  <c r="AA613" i="3"/>
  <c r="AE613" i="3"/>
  <c r="AI613" i="3"/>
  <c r="AM613" i="3"/>
  <c r="AQ613" i="3"/>
  <c r="AU613" i="3"/>
  <c r="AY613" i="3"/>
  <c r="BC613" i="3"/>
  <c r="BG613" i="3"/>
  <c r="N613" i="3"/>
  <c r="R613" i="3"/>
  <c r="V613" i="3"/>
  <c r="Z613" i="3"/>
  <c r="AH613" i="3"/>
  <c r="AP613" i="3"/>
  <c r="AX613" i="3"/>
  <c r="BF613" i="3"/>
  <c r="AF613" i="3"/>
  <c r="AN613" i="3"/>
  <c r="AV613" i="3"/>
  <c r="BD613" i="3"/>
  <c r="BH615" i="3"/>
  <c r="BD615" i="3"/>
  <c r="AZ615" i="3"/>
  <c r="AV615" i="3"/>
  <c r="AR615" i="3"/>
  <c r="AN615" i="3"/>
  <c r="AJ615" i="3"/>
  <c r="AF615" i="3"/>
  <c r="AB615" i="3"/>
  <c r="X615" i="3"/>
  <c r="T615" i="3"/>
  <c r="P615" i="3"/>
  <c r="BI615" i="3"/>
  <c r="BE615" i="3"/>
  <c r="BA615" i="3"/>
  <c r="AW615" i="3"/>
  <c r="AS615" i="3"/>
  <c r="AO615" i="3"/>
  <c r="AK615" i="3"/>
  <c r="AG615" i="3"/>
  <c r="AC615" i="3"/>
  <c r="Y615" i="3"/>
  <c r="U615" i="3"/>
  <c r="Q615" i="3"/>
  <c r="BI617" i="3"/>
  <c r="BE617" i="3"/>
  <c r="BA617" i="3"/>
  <c r="AW617" i="3"/>
  <c r="AS617" i="3"/>
  <c r="AO617" i="3"/>
  <c r="AK617" i="3"/>
  <c r="AG617" i="3"/>
  <c r="AC617" i="3"/>
  <c r="Y617" i="3"/>
  <c r="U617" i="3"/>
  <c r="O617" i="3"/>
  <c r="BF617" i="3"/>
  <c r="BB617" i="3"/>
  <c r="AX617" i="3"/>
  <c r="AT617" i="3"/>
  <c r="AP617" i="3"/>
  <c r="AL617" i="3"/>
  <c r="AH617" i="3"/>
  <c r="AD617" i="3"/>
  <c r="Z617" i="3"/>
  <c r="V617" i="3"/>
  <c r="Q617" i="3"/>
  <c r="R617" i="3"/>
  <c r="BI619" i="3"/>
  <c r="BE619" i="3"/>
  <c r="BA619" i="3"/>
  <c r="AW619" i="3"/>
  <c r="AS619" i="3"/>
  <c r="AO619" i="3"/>
  <c r="AK619" i="3"/>
  <c r="AG619" i="3"/>
  <c r="AC619" i="3"/>
  <c r="Y619" i="3"/>
  <c r="U619" i="3"/>
  <c r="Q619" i="3"/>
  <c r="M619" i="3"/>
  <c r="BF619" i="3"/>
  <c r="BB619" i="3"/>
  <c r="AX619" i="3"/>
  <c r="AT619" i="3"/>
  <c r="AP619" i="3"/>
  <c r="AL619" i="3"/>
  <c r="AH619" i="3"/>
  <c r="AD619" i="3"/>
  <c r="Z619" i="3"/>
  <c r="V619" i="3"/>
  <c r="R619" i="3"/>
  <c r="BI621" i="3"/>
  <c r="BE621" i="3"/>
  <c r="BA621" i="3"/>
  <c r="AW621" i="3"/>
  <c r="AS621" i="3"/>
  <c r="AO621" i="3"/>
  <c r="AK621" i="3"/>
  <c r="AG621" i="3"/>
  <c r="AC621" i="3"/>
  <c r="Y621" i="3"/>
  <c r="U621" i="3"/>
  <c r="Q621" i="3"/>
  <c r="M621" i="3"/>
  <c r="BF621" i="3"/>
  <c r="BB621" i="3"/>
  <c r="AX621" i="3"/>
  <c r="AT621" i="3"/>
  <c r="AP621" i="3"/>
  <c r="AL621" i="3"/>
  <c r="AH621" i="3"/>
  <c r="AD621" i="3"/>
  <c r="Z621" i="3"/>
  <c r="V621" i="3"/>
  <c r="R621" i="3"/>
  <c r="BM611" i="3"/>
  <c r="BM612" i="3"/>
  <c r="BL612" i="3"/>
  <c r="BG614" i="3"/>
  <c r="BC614" i="3"/>
  <c r="AY614" i="3"/>
  <c r="AU614" i="3"/>
  <c r="AQ614" i="3"/>
  <c r="AM614" i="3"/>
  <c r="AI614" i="3"/>
  <c r="AE614" i="3"/>
  <c r="Y614" i="3"/>
  <c r="Q614" i="3"/>
  <c r="BH614" i="3"/>
  <c r="BD614" i="3"/>
  <c r="AZ614" i="3"/>
  <c r="AV614" i="3"/>
  <c r="AR614" i="3"/>
  <c r="AN614" i="3"/>
  <c r="AJ614" i="3"/>
  <c r="AF614" i="3"/>
  <c r="AA614" i="3"/>
  <c r="S614" i="3"/>
  <c r="AB614" i="3"/>
  <c r="X614" i="3"/>
  <c r="T614" i="3"/>
  <c r="BB616" i="3"/>
  <c r="AT616" i="3"/>
  <c r="AL616" i="3"/>
  <c r="BD616" i="3"/>
  <c r="AV616" i="3"/>
  <c r="AN616" i="3"/>
  <c r="BI616" i="3"/>
  <c r="BE616" i="3"/>
  <c r="BA616" i="3"/>
  <c r="AW616" i="3"/>
  <c r="AS616" i="3"/>
  <c r="AO616" i="3"/>
  <c r="AK616" i="3"/>
  <c r="AG616" i="3"/>
  <c r="AC616" i="3"/>
  <c r="Y616" i="3"/>
  <c r="U616" i="3"/>
  <c r="Q616" i="3"/>
  <c r="M616" i="3"/>
  <c r="AF616" i="3"/>
  <c r="AB616" i="3"/>
  <c r="X616" i="3"/>
  <c r="T616" i="3"/>
  <c r="BF618" i="3"/>
  <c r="BB618" i="3"/>
  <c r="AX618" i="3"/>
  <c r="AT618" i="3"/>
  <c r="AP618" i="3"/>
  <c r="AL618" i="3"/>
  <c r="AH618" i="3"/>
  <c r="AD618" i="3"/>
  <c r="Z618" i="3"/>
  <c r="V618" i="3"/>
  <c r="R618" i="3"/>
  <c r="N618" i="3"/>
  <c r="BG618" i="3"/>
  <c r="BC618" i="3"/>
  <c r="AY618" i="3"/>
  <c r="AU618" i="3"/>
  <c r="AQ618" i="3"/>
  <c r="AM618" i="3"/>
  <c r="AI618" i="3"/>
  <c r="AE618" i="3"/>
  <c r="AA618" i="3"/>
  <c r="W618" i="3"/>
  <c r="S618" i="3"/>
  <c r="O618" i="3"/>
  <c r="BF620" i="3"/>
  <c r="AX620" i="3"/>
  <c r="AP620" i="3"/>
  <c r="AH620" i="3"/>
  <c r="Z620" i="3"/>
  <c r="R620" i="3"/>
  <c r="BG620" i="3"/>
  <c r="AY620" i="3"/>
  <c r="AQ620" i="3"/>
  <c r="AI620" i="3"/>
  <c r="BF622" i="3"/>
  <c r="BB622" i="3"/>
  <c r="AX622" i="3"/>
  <c r="AT622" i="3"/>
  <c r="AP622" i="3"/>
  <c r="AL622" i="3"/>
  <c r="AH622" i="3"/>
  <c r="AD622" i="3"/>
  <c r="Z622" i="3"/>
  <c r="V622" i="3"/>
  <c r="R622" i="3"/>
  <c r="N622" i="3"/>
  <c r="BG622" i="3"/>
  <c r="BC622" i="3"/>
  <c r="AY622" i="3"/>
  <c r="AU622" i="3"/>
  <c r="AQ622" i="3"/>
  <c r="AM622" i="3"/>
  <c r="AI622" i="3"/>
  <c r="AE622" i="3"/>
  <c r="AA622" i="3"/>
  <c r="W622" i="3"/>
  <c r="S622" i="3"/>
  <c r="O622" i="3"/>
  <c r="BJ625" i="3"/>
  <c r="BN625" i="3"/>
  <c r="BK625" i="3"/>
  <c r="BF626" i="3"/>
  <c r="BB626" i="3"/>
  <c r="AX626" i="3"/>
  <c r="AT626" i="3"/>
  <c r="AP626" i="3"/>
  <c r="AL626" i="3"/>
  <c r="AH626" i="3"/>
  <c r="AD626" i="3"/>
  <c r="Z626" i="3"/>
  <c r="V626" i="3"/>
  <c r="R626" i="3"/>
  <c r="N626" i="3"/>
  <c r="BG626" i="3"/>
  <c r="BC626" i="3"/>
  <c r="AY626" i="3"/>
  <c r="AU626" i="3"/>
  <c r="AQ626" i="3"/>
  <c r="AM626" i="3"/>
  <c r="AI626" i="3"/>
  <c r="AE626" i="3"/>
  <c r="AA626" i="3"/>
  <c r="W626" i="3"/>
  <c r="S626" i="3"/>
  <c r="O626" i="3"/>
  <c r="BM629" i="3"/>
  <c r="BN629" i="3"/>
  <c r="BK629" i="3"/>
  <c r="BM623" i="3"/>
  <c r="BL623" i="3"/>
  <c r="BF624" i="3"/>
  <c r="BB624" i="3"/>
  <c r="AX624" i="3"/>
  <c r="AT624" i="3"/>
  <c r="AP624" i="3"/>
  <c r="AL624" i="3"/>
  <c r="AH624" i="3"/>
  <c r="AD624" i="3"/>
  <c r="Z624" i="3"/>
  <c r="V624" i="3"/>
  <c r="R624" i="3"/>
  <c r="N624" i="3"/>
  <c r="BG624" i="3"/>
  <c r="BC624" i="3"/>
  <c r="AY624" i="3"/>
  <c r="AU624" i="3"/>
  <c r="AQ624" i="3"/>
  <c r="AM624" i="3"/>
  <c r="AI624" i="3"/>
  <c r="AE624" i="3"/>
  <c r="AA624" i="3"/>
  <c r="W624" i="3"/>
  <c r="S624" i="3"/>
  <c r="O624" i="3"/>
  <c r="BJ627" i="3"/>
  <c r="BN627" i="3"/>
  <c r="BK627" i="3"/>
  <c r="BB628" i="3"/>
  <c r="BD628" i="3"/>
  <c r="AX628" i="3"/>
  <c r="AT628" i="3"/>
  <c r="AP628" i="3"/>
  <c r="AL628" i="3"/>
  <c r="AH628" i="3"/>
  <c r="AD628" i="3"/>
  <c r="Z628" i="3"/>
  <c r="V628" i="3"/>
  <c r="R628" i="3"/>
  <c r="N628" i="3"/>
  <c r="BG628" i="3"/>
  <c r="BC628" i="3"/>
  <c r="AY628" i="3"/>
  <c r="AU628" i="3"/>
  <c r="AQ628" i="3"/>
  <c r="AM628" i="3"/>
  <c r="AI628" i="3"/>
  <c r="AE628" i="3"/>
  <c r="AA628" i="3"/>
  <c r="W628" i="3"/>
  <c r="S628" i="3"/>
  <c r="O628" i="3"/>
  <c r="BH630" i="3"/>
  <c r="BD630" i="3"/>
  <c r="AZ630" i="3"/>
  <c r="AV630" i="3"/>
  <c r="AR630" i="3"/>
  <c r="AN630" i="3"/>
  <c r="AJ630" i="3"/>
  <c r="AF630" i="3"/>
  <c r="AB630" i="3"/>
  <c r="X630" i="3"/>
  <c r="T630" i="3"/>
  <c r="P630" i="3"/>
  <c r="BI630" i="3"/>
  <c r="BE630" i="3"/>
  <c r="BA630" i="3"/>
  <c r="AW630" i="3"/>
  <c r="AS630" i="3"/>
  <c r="AO630" i="3"/>
  <c r="AK630" i="3"/>
  <c r="AG630" i="3"/>
  <c r="AC630" i="3"/>
  <c r="Y630" i="3"/>
  <c r="U630" i="3"/>
  <c r="Q630" i="3"/>
  <c r="M630" i="3"/>
  <c r="BJ632" i="3"/>
  <c r="BL632" i="3"/>
  <c r="BN634" i="3"/>
  <c r="BJ634" i="3"/>
  <c r="BL636" i="3"/>
  <c r="BM636" i="3"/>
  <c r="BK636" i="3"/>
  <c r="BN638" i="3"/>
  <c r="BJ638" i="3"/>
  <c r="BL640" i="3"/>
  <c r="BM640" i="3"/>
  <c r="BK640" i="3"/>
  <c r="BI633" i="3"/>
  <c r="BE633" i="3"/>
  <c r="BA633" i="3"/>
  <c r="AW633" i="3"/>
  <c r="AS633" i="3"/>
  <c r="AO633" i="3"/>
  <c r="AK633" i="3"/>
  <c r="AG633" i="3"/>
  <c r="AC633" i="3"/>
  <c r="Y633" i="3"/>
  <c r="U633" i="3"/>
  <c r="Q633" i="3"/>
  <c r="M633" i="3"/>
  <c r="BF633" i="3"/>
  <c r="BB633" i="3"/>
  <c r="AX633" i="3"/>
  <c r="AT633" i="3"/>
  <c r="AP633" i="3"/>
  <c r="AL633" i="3"/>
  <c r="AH633" i="3"/>
  <c r="AD633" i="3"/>
  <c r="Z633" i="3"/>
  <c r="V633" i="3"/>
  <c r="R633" i="3"/>
  <c r="N633" i="3"/>
  <c r="BG637" i="3"/>
  <c r="BC637" i="3"/>
  <c r="AY637" i="3"/>
  <c r="AU637" i="3"/>
  <c r="AQ637" i="3"/>
  <c r="AM637" i="3"/>
  <c r="AI637" i="3"/>
  <c r="AE637" i="3"/>
  <c r="AA637" i="3"/>
  <c r="W637" i="3"/>
  <c r="S637" i="3"/>
  <c r="O637" i="3"/>
  <c r="BH637" i="3"/>
  <c r="BD637" i="3"/>
  <c r="AZ637" i="3"/>
  <c r="AV637" i="3"/>
  <c r="AR637" i="3"/>
  <c r="AN637" i="3"/>
  <c r="AJ637" i="3"/>
  <c r="AF637" i="3"/>
  <c r="AB637" i="3"/>
  <c r="X637" i="3"/>
  <c r="T637" i="3"/>
  <c r="P637" i="3"/>
  <c r="BI641" i="3"/>
  <c r="BE641" i="3"/>
  <c r="BA641" i="3"/>
  <c r="AW641" i="3"/>
  <c r="AS641" i="3"/>
  <c r="AO641" i="3"/>
  <c r="AK641" i="3"/>
  <c r="AG641" i="3"/>
  <c r="AC641" i="3"/>
  <c r="Y641" i="3"/>
  <c r="U641" i="3"/>
  <c r="Q641" i="3"/>
  <c r="M641" i="3"/>
  <c r="BF641" i="3"/>
  <c r="BB641" i="3"/>
  <c r="AX641" i="3"/>
  <c r="AT641" i="3"/>
  <c r="AP641" i="3"/>
  <c r="AL641" i="3"/>
  <c r="AH641" i="3"/>
  <c r="AD641" i="3"/>
  <c r="Z641" i="3"/>
  <c r="V641" i="3"/>
  <c r="R641" i="3"/>
  <c r="N641" i="3"/>
  <c r="BG631" i="3"/>
  <c r="BC631" i="3"/>
  <c r="AY631" i="3"/>
  <c r="AU631" i="3"/>
  <c r="AQ631" i="3"/>
  <c r="AM631" i="3"/>
  <c r="AI631" i="3"/>
  <c r="AE631" i="3"/>
  <c r="AA631" i="3"/>
  <c r="W631" i="3"/>
  <c r="S631" i="3"/>
  <c r="O631" i="3"/>
  <c r="BH631" i="3"/>
  <c r="BD631" i="3"/>
  <c r="AZ631" i="3"/>
  <c r="AV631" i="3"/>
  <c r="AR631" i="3"/>
  <c r="AN631" i="3"/>
  <c r="AJ631" i="3"/>
  <c r="AF631" i="3"/>
  <c r="AB631" i="3"/>
  <c r="X631" i="3"/>
  <c r="T631" i="3"/>
  <c r="P631" i="3"/>
  <c r="BI635" i="3"/>
  <c r="BE635" i="3"/>
  <c r="BA635" i="3"/>
  <c r="AW635" i="3"/>
  <c r="AS635" i="3"/>
  <c r="AO635" i="3"/>
  <c r="AK635" i="3"/>
  <c r="AG635" i="3"/>
  <c r="AC635" i="3"/>
  <c r="Y635" i="3"/>
  <c r="U635" i="3"/>
  <c r="Q635" i="3"/>
  <c r="M635" i="3"/>
  <c r="BF635" i="3"/>
  <c r="BB635" i="3"/>
  <c r="AX635" i="3"/>
  <c r="AT635" i="3"/>
  <c r="AP635" i="3"/>
  <c r="AL635" i="3"/>
  <c r="AH635" i="3"/>
  <c r="AD635" i="3"/>
  <c r="Z635" i="3"/>
  <c r="V635" i="3"/>
  <c r="R635" i="3"/>
  <c r="N635" i="3"/>
  <c r="BG639" i="3"/>
  <c r="BC639" i="3"/>
  <c r="AY639" i="3"/>
  <c r="AU639" i="3"/>
  <c r="AQ639" i="3"/>
  <c r="AM639" i="3"/>
  <c r="AI639" i="3"/>
  <c r="AE639" i="3"/>
  <c r="AA639" i="3"/>
  <c r="W639" i="3"/>
  <c r="S639" i="3"/>
  <c r="O639" i="3"/>
  <c r="BH639" i="3"/>
  <c r="BD639" i="3"/>
  <c r="AZ639" i="3"/>
  <c r="AV639" i="3"/>
  <c r="AR639" i="3"/>
  <c r="AN639" i="3"/>
  <c r="AJ639" i="3"/>
  <c r="AF639" i="3"/>
  <c r="AB639" i="3"/>
  <c r="X639" i="3"/>
  <c r="T639" i="3"/>
  <c r="P639" i="3"/>
  <c r="BH622" i="3"/>
  <c r="BD622" i="3"/>
  <c r="AZ622" i="3"/>
  <c r="AV622" i="3"/>
  <c r="AR622" i="3"/>
  <c r="AN622" i="3"/>
  <c r="AJ622" i="3"/>
  <c r="AF622" i="3"/>
  <c r="AB622" i="3"/>
  <c r="X622" i="3"/>
  <c r="T622" i="3"/>
  <c r="P622" i="3"/>
  <c r="BI622" i="3"/>
  <c r="BE622" i="3"/>
  <c r="BA622" i="3"/>
  <c r="AW622" i="3"/>
  <c r="AS622" i="3"/>
  <c r="AO622" i="3"/>
  <c r="AK622" i="3"/>
  <c r="AG622" i="3"/>
  <c r="AC622" i="3"/>
  <c r="Y622" i="3"/>
  <c r="U622" i="3"/>
  <c r="Q622" i="3"/>
  <c r="BM625" i="3"/>
  <c r="BL625" i="3"/>
  <c r="BH626" i="3"/>
  <c r="BD626" i="3"/>
  <c r="AZ626" i="3"/>
  <c r="AV626" i="3"/>
  <c r="AR626" i="3"/>
  <c r="AN626" i="3"/>
  <c r="AJ626" i="3"/>
  <c r="AF626" i="3"/>
  <c r="AB626" i="3"/>
  <c r="X626" i="3"/>
  <c r="T626" i="3"/>
  <c r="P626" i="3"/>
  <c r="BI626" i="3"/>
  <c r="BE626" i="3"/>
  <c r="BA626" i="3"/>
  <c r="AW626" i="3"/>
  <c r="AS626" i="3"/>
  <c r="AO626" i="3"/>
  <c r="AK626" i="3"/>
  <c r="AG626" i="3"/>
  <c r="AC626" i="3"/>
  <c r="Y626" i="3"/>
  <c r="U626" i="3"/>
  <c r="Q626" i="3"/>
  <c r="BL629" i="3"/>
  <c r="BJ629" i="3"/>
  <c r="BJ623" i="3"/>
  <c r="BN623" i="3"/>
  <c r="BK623" i="3"/>
  <c r="BH624" i="3"/>
  <c r="BD624" i="3"/>
  <c r="AZ624" i="3"/>
  <c r="AV624" i="3"/>
  <c r="AR624" i="3"/>
  <c r="AN624" i="3"/>
  <c r="AJ624" i="3"/>
  <c r="AF624" i="3"/>
  <c r="AB624" i="3"/>
  <c r="X624" i="3"/>
  <c r="T624" i="3"/>
  <c r="P624" i="3"/>
  <c r="BI624" i="3"/>
  <c r="BE624" i="3"/>
  <c r="BA624" i="3"/>
  <c r="AW624" i="3"/>
  <c r="AS624" i="3"/>
  <c r="AO624" i="3"/>
  <c r="AK624" i="3"/>
  <c r="AG624" i="3"/>
  <c r="AC624" i="3"/>
  <c r="Y624" i="3"/>
  <c r="U624" i="3"/>
  <c r="Q624" i="3"/>
  <c r="BM627" i="3"/>
  <c r="BL627" i="3"/>
  <c r="BF628" i="3"/>
  <c r="BH628" i="3"/>
  <c r="AZ628" i="3"/>
  <c r="AV628" i="3"/>
  <c r="AR628" i="3"/>
  <c r="AN628" i="3"/>
  <c r="AJ628" i="3"/>
  <c r="AF628" i="3"/>
  <c r="AB628" i="3"/>
  <c r="X628" i="3"/>
  <c r="T628" i="3"/>
  <c r="P628" i="3"/>
  <c r="BI628" i="3"/>
  <c r="BE628" i="3"/>
  <c r="BA628" i="3"/>
  <c r="AW628" i="3"/>
  <c r="AS628" i="3"/>
  <c r="AO628" i="3"/>
  <c r="AK628" i="3"/>
  <c r="AG628" i="3"/>
  <c r="AC628" i="3"/>
  <c r="Y628" i="3"/>
  <c r="U628" i="3"/>
  <c r="Q628" i="3"/>
  <c r="BF630" i="3"/>
  <c r="BB630" i="3"/>
  <c r="AX630" i="3"/>
  <c r="AT630" i="3"/>
  <c r="AP630" i="3"/>
  <c r="AL630" i="3"/>
  <c r="AH630" i="3"/>
  <c r="AD630" i="3"/>
  <c r="Z630" i="3"/>
  <c r="V630" i="3"/>
  <c r="R630" i="3"/>
  <c r="N630" i="3"/>
  <c r="BG630" i="3"/>
  <c r="BC630" i="3"/>
  <c r="AY630" i="3"/>
  <c r="AU630" i="3"/>
  <c r="AQ630" i="3"/>
  <c r="AM630" i="3"/>
  <c r="AI630" i="3"/>
  <c r="AE630" i="3"/>
  <c r="AA630" i="3"/>
  <c r="W630" i="3"/>
  <c r="S630" i="3"/>
  <c r="BM632" i="3"/>
  <c r="BN632" i="3"/>
  <c r="BL634" i="3"/>
  <c r="BM634" i="3"/>
  <c r="BK634" i="3"/>
  <c r="BN636" i="3"/>
  <c r="BJ636" i="3"/>
  <c r="BL638" i="3"/>
  <c r="BM638" i="3"/>
  <c r="BK638" i="3"/>
  <c r="BN640" i="3"/>
  <c r="BJ640" i="3"/>
  <c r="BG633" i="3"/>
  <c r="BC633" i="3"/>
  <c r="AY633" i="3"/>
  <c r="AU633" i="3"/>
  <c r="AQ633" i="3"/>
  <c r="AM633" i="3"/>
  <c r="AI633" i="3"/>
  <c r="AE633" i="3"/>
  <c r="AA633" i="3"/>
  <c r="W633" i="3"/>
  <c r="S633" i="3"/>
  <c r="O633" i="3"/>
  <c r="BH633" i="3"/>
  <c r="BD633" i="3"/>
  <c r="AZ633" i="3"/>
  <c r="AV633" i="3"/>
  <c r="AR633" i="3"/>
  <c r="AN633" i="3"/>
  <c r="AJ633" i="3"/>
  <c r="AF633" i="3"/>
  <c r="AB633" i="3"/>
  <c r="X633" i="3"/>
  <c r="T633" i="3"/>
  <c r="BI637" i="3"/>
  <c r="BE637" i="3"/>
  <c r="BA637" i="3"/>
  <c r="AW637" i="3"/>
  <c r="AS637" i="3"/>
  <c r="AO637" i="3"/>
  <c r="AK637" i="3"/>
  <c r="AG637" i="3"/>
  <c r="AC637" i="3"/>
  <c r="Y637" i="3"/>
  <c r="U637" i="3"/>
  <c r="Q637" i="3"/>
  <c r="M637" i="3"/>
  <c r="BF637" i="3"/>
  <c r="BB637" i="3"/>
  <c r="AX637" i="3"/>
  <c r="AT637" i="3"/>
  <c r="AP637" i="3"/>
  <c r="AL637" i="3"/>
  <c r="AH637" i="3"/>
  <c r="AD637" i="3"/>
  <c r="Z637" i="3"/>
  <c r="V637" i="3"/>
  <c r="R637" i="3"/>
  <c r="BG641" i="3"/>
  <c r="BC641" i="3"/>
  <c r="AY641" i="3"/>
  <c r="AU641" i="3"/>
  <c r="AQ641" i="3"/>
  <c r="AM641" i="3"/>
  <c r="AI641" i="3"/>
  <c r="AE641" i="3"/>
  <c r="AA641" i="3"/>
  <c r="W641" i="3"/>
  <c r="S641" i="3"/>
  <c r="O641" i="3"/>
  <c r="BH641" i="3"/>
  <c r="BD641" i="3"/>
  <c r="AZ641" i="3"/>
  <c r="AV641" i="3"/>
  <c r="AR641" i="3"/>
  <c r="AN641" i="3"/>
  <c r="AJ641" i="3"/>
  <c r="AF641" i="3"/>
  <c r="AB641" i="3"/>
  <c r="X641" i="3"/>
  <c r="T641" i="3"/>
  <c r="BI631" i="3"/>
  <c r="BE631" i="3"/>
  <c r="BA631" i="3"/>
  <c r="AW631" i="3"/>
  <c r="AS631" i="3"/>
  <c r="AO631" i="3"/>
  <c r="AK631" i="3"/>
  <c r="AG631" i="3"/>
  <c r="AC631" i="3"/>
  <c r="Y631" i="3"/>
  <c r="U631" i="3"/>
  <c r="Q631" i="3"/>
  <c r="M631" i="3"/>
  <c r="BF631" i="3"/>
  <c r="BB631" i="3"/>
  <c r="AX631" i="3"/>
  <c r="AT631" i="3"/>
  <c r="AP631" i="3"/>
  <c r="AL631" i="3"/>
  <c r="AH631" i="3"/>
  <c r="AD631" i="3"/>
  <c r="Z631" i="3"/>
  <c r="V631" i="3"/>
  <c r="R631" i="3"/>
  <c r="BG635" i="3"/>
  <c r="BC635" i="3"/>
  <c r="AY635" i="3"/>
  <c r="AU635" i="3"/>
  <c r="AQ635" i="3"/>
  <c r="AM635" i="3"/>
  <c r="AI635" i="3"/>
  <c r="AE635" i="3"/>
  <c r="AA635" i="3"/>
  <c r="W635" i="3"/>
  <c r="S635" i="3"/>
  <c r="O635" i="3"/>
  <c r="BH635" i="3"/>
  <c r="BD635" i="3"/>
  <c r="AZ635" i="3"/>
  <c r="AV635" i="3"/>
  <c r="AR635" i="3"/>
  <c r="AN635" i="3"/>
  <c r="AJ635" i="3"/>
  <c r="AF635" i="3"/>
  <c r="AB635" i="3"/>
  <c r="X635" i="3"/>
  <c r="T635" i="3"/>
  <c r="BI639" i="3"/>
  <c r="BE639" i="3"/>
  <c r="BA639" i="3"/>
  <c r="AW639" i="3"/>
  <c r="AS639" i="3"/>
  <c r="AO639" i="3"/>
  <c r="AK639" i="3"/>
  <c r="AG639" i="3"/>
  <c r="AC639" i="3"/>
  <c r="Y639" i="3"/>
  <c r="U639" i="3"/>
  <c r="Q639" i="3"/>
  <c r="M639" i="3"/>
  <c r="BF639" i="3"/>
  <c r="BB639" i="3"/>
  <c r="AX639" i="3"/>
  <c r="AT639" i="3"/>
  <c r="AP639" i="3"/>
  <c r="AL639" i="3"/>
  <c r="AH639" i="3"/>
  <c r="AD639" i="3"/>
  <c r="Z639" i="3"/>
  <c r="V639" i="3"/>
  <c r="R639" i="3"/>
  <c r="BJ590" i="3"/>
  <c r="BN590" i="3"/>
  <c r="BJ588" i="3"/>
  <c r="BN588" i="3"/>
  <c r="BJ610" i="3"/>
  <c r="BL610" i="3"/>
  <c r="BN610" i="3"/>
  <c r="BJ602" i="3"/>
  <c r="BL602" i="3"/>
  <c r="BN602" i="3"/>
  <c r="BL598" i="3"/>
  <c r="BL590" i="3"/>
  <c r="BL588" i="3"/>
  <c r="BJ586" i="3"/>
  <c r="BL586" i="3"/>
  <c r="BN586" i="3"/>
  <c r="BL582" i="3"/>
  <c r="BN582" i="3"/>
  <c r="BJ580" i="3"/>
  <c r="BN580" i="3"/>
  <c r="BJ569" i="3"/>
  <c r="BL569" i="3"/>
  <c r="BN569" i="3"/>
  <c r="BK569" i="3"/>
  <c r="BJ561" i="3"/>
  <c r="BK610" i="3"/>
  <c r="BK602" i="3"/>
  <c r="BK598" i="3"/>
  <c r="BK590" i="3"/>
  <c r="BK588" i="3"/>
  <c r="BK586" i="3"/>
  <c r="BK582" i="3"/>
  <c r="BK580" i="3"/>
  <c r="BJ571" i="3"/>
  <c r="BL571" i="3"/>
  <c r="BN571" i="3"/>
  <c r="BK571" i="3"/>
  <c r="BJ567" i="3"/>
  <c r="BL567" i="3"/>
  <c r="BN567" i="3"/>
  <c r="BK567" i="3"/>
  <c r="BN563" i="3"/>
  <c r="BK563" i="3"/>
  <c r="BJ555" i="3"/>
  <c r="BL553" i="3"/>
  <c r="BN551" i="3"/>
  <c r="BJ543" i="3"/>
  <c r="BL543" i="3"/>
  <c r="BN543" i="3"/>
  <c r="BJ537" i="3"/>
  <c r="BL537" i="3"/>
  <c r="BN537" i="3"/>
  <c r="BM534" i="3"/>
  <c r="BL532" i="3"/>
  <c r="BM526" i="3"/>
  <c r="BK526" i="3"/>
  <c r="BL524" i="3"/>
  <c r="BK522" i="3"/>
  <c r="BM518" i="3"/>
  <c r="BL518" i="3"/>
  <c r="BK518" i="3"/>
  <c r="BJ578" i="3"/>
  <c r="BJ576" i="3"/>
  <c r="BL576" i="3"/>
  <c r="BJ574" i="3"/>
  <c r="BL574" i="3"/>
  <c r="BN574" i="3"/>
  <c r="BJ568" i="3"/>
  <c r="BL568" i="3"/>
  <c r="BN568" i="3"/>
  <c r="BL564" i="3"/>
  <c r="BN564" i="3"/>
  <c r="BN562" i="3"/>
  <c r="BJ558" i="3"/>
  <c r="BJ556" i="3"/>
  <c r="BJ552" i="3"/>
  <c r="BJ550" i="3"/>
  <c r="BL548" i="3"/>
  <c r="BJ546" i="3"/>
  <c r="BL546" i="3"/>
  <c r="BN546" i="3"/>
  <c r="BJ544" i="3"/>
  <c r="BL544" i="3"/>
  <c r="BN544" i="3"/>
  <c r="BK543" i="3"/>
  <c r="BJ538" i="3"/>
  <c r="BL538" i="3"/>
  <c r="BN538" i="3"/>
  <c r="BK537" i="3"/>
  <c r="BN536" i="3"/>
  <c r="BK535" i="3"/>
  <c r="BM529" i="3"/>
  <c r="BL529" i="3"/>
  <c r="BK529" i="3"/>
  <c r="BL517" i="3"/>
  <c r="BK517" i="3"/>
  <c r="BK515" i="3"/>
  <c r="BM511" i="3"/>
  <c r="BL509" i="3"/>
  <c r="BK507" i="3"/>
  <c r="BL499" i="3"/>
  <c r="BM497" i="3"/>
  <c r="BL497" i="3"/>
  <c r="BK497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J485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BM503" i="3" l="1"/>
  <c r="K482" i="3"/>
  <c r="K490" i="3"/>
  <c r="BN608" i="3"/>
  <c r="BH608" i="3"/>
  <c r="AZ608" i="3"/>
  <c r="AR608" i="3"/>
  <c r="AJ608" i="3"/>
  <c r="AB608" i="3"/>
  <c r="T608" i="3"/>
  <c r="BI608" i="3"/>
  <c r="BA608" i="3"/>
  <c r="AS608" i="3"/>
  <c r="AK608" i="3"/>
  <c r="AC608" i="3"/>
  <c r="BK608" i="3" s="1"/>
  <c r="U608" i="3"/>
  <c r="M594" i="3"/>
  <c r="BN594" i="3" s="1"/>
  <c r="BN555" i="3"/>
  <c r="K479" i="3"/>
  <c r="BK509" i="3"/>
  <c r="BK511" i="3"/>
  <c r="BN535" i="3"/>
  <c r="BN576" i="3"/>
  <c r="K480" i="3"/>
  <c r="K489" i="3"/>
  <c r="K486" i="3"/>
  <c r="K483" i="3"/>
  <c r="K481" i="3"/>
  <c r="K475" i="3"/>
  <c r="BL555" i="3"/>
  <c r="BL556" i="3"/>
  <c r="BL557" i="3"/>
  <c r="BN557" i="3"/>
  <c r="BJ557" i="3"/>
  <c r="BL558" i="3"/>
  <c r="BL561" i="3"/>
  <c r="BN561" i="3"/>
  <c r="BJ562" i="3"/>
  <c r="BL562" i="3"/>
  <c r="BL563" i="3"/>
  <c r="BJ563" i="3"/>
  <c r="BJ564" i="3"/>
  <c r="P530" i="3"/>
  <c r="P572" i="3"/>
  <c r="N542" i="3"/>
  <c r="S540" i="3"/>
  <c r="N545" i="3"/>
  <c r="M570" i="3"/>
  <c r="O565" i="3"/>
  <c r="M592" i="3"/>
  <c r="O539" i="3"/>
  <c r="S559" i="3"/>
  <c r="N606" i="3"/>
  <c r="M584" i="3"/>
  <c r="BJ594" i="3"/>
  <c r="BL596" i="3"/>
  <c r="BJ596" i="3"/>
  <c r="BL495" i="3"/>
  <c r="BM495" i="3"/>
  <c r="BK499" i="3"/>
  <c r="BL503" i="3"/>
  <c r="BK503" i="3"/>
  <c r="BM505" i="3"/>
  <c r="BL505" i="3"/>
  <c r="BK505" i="3"/>
  <c r="BM507" i="3"/>
  <c r="BL507" i="3"/>
  <c r="BM509" i="3"/>
  <c r="BL511" i="3"/>
  <c r="BM513" i="3"/>
  <c r="BK513" i="3"/>
  <c r="BM515" i="3"/>
  <c r="BL515" i="3"/>
  <c r="BM517" i="3"/>
  <c r="BL520" i="3"/>
  <c r="BM520" i="3"/>
  <c r="BJ522" i="3"/>
  <c r="BL522" i="3"/>
  <c r="BK524" i="3"/>
  <c r="BL526" i="3"/>
  <c r="BL528" i="3"/>
  <c r="BM528" i="3"/>
  <c r="BM532" i="3"/>
  <c r="BK532" i="3"/>
  <c r="BL534" i="3"/>
  <c r="BK534" i="3"/>
  <c r="BL535" i="3"/>
  <c r="BJ536" i="3"/>
  <c r="BL536" i="3"/>
  <c r="BJ548" i="3"/>
  <c r="BN548" i="3"/>
  <c r="BL550" i="3"/>
  <c r="BL551" i="3"/>
  <c r="BK551" i="3"/>
  <c r="BJ551" i="3"/>
  <c r="BL552" i="3"/>
  <c r="BN553" i="3"/>
  <c r="BJ553" i="3"/>
  <c r="BL580" i="3"/>
  <c r="BJ582" i="3"/>
  <c r="BF600" i="3"/>
  <c r="BN598" i="3"/>
  <c r="BJ598" i="3"/>
  <c r="K487" i="3"/>
  <c r="BK495" i="3"/>
  <c r="BM499" i="3"/>
  <c r="BK553" i="3"/>
  <c r="BK555" i="3"/>
  <c r="BK557" i="3"/>
  <c r="BK520" i="3"/>
  <c r="BM524" i="3"/>
  <c r="BK528" i="3"/>
  <c r="BK561" i="3"/>
  <c r="BI554" i="3"/>
  <c r="BA554" i="3"/>
  <c r="AS554" i="3"/>
  <c r="AK554" i="3"/>
  <c r="AC554" i="3"/>
  <c r="U554" i="3"/>
  <c r="M554" i="3"/>
  <c r="BB554" i="3"/>
  <c r="AT554" i="3"/>
  <c r="AL554" i="3"/>
  <c r="AD554" i="3"/>
  <c r="V554" i="3"/>
  <c r="N554" i="3"/>
  <c r="BB559" i="3"/>
  <c r="AT559" i="3"/>
  <c r="AL559" i="3"/>
  <c r="AD559" i="3"/>
  <c r="V559" i="3"/>
  <c r="N559" i="3"/>
  <c r="BC559" i="3"/>
  <c r="AU559" i="3"/>
  <c r="AM559" i="3"/>
  <c r="AE559" i="3"/>
  <c r="W559" i="3"/>
  <c r="O559" i="3"/>
  <c r="BD560" i="3"/>
  <c r="AV560" i="3"/>
  <c r="AN560" i="3"/>
  <c r="AF560" i="3"/>
  <c r="X560" i="3"/>
  <c r="P560" i="3"/>
  <c r="BE560" i="3"/>
  <c r="AW560" i="3"/>
  <c r="AO560" i="3"/>
  <c r="AG560" i="3"/>
  <c r="Y560" i="3"/>
  <c r="Q560" i="3"/>
  <c r="BF565" i="3"/>
  <c r="AX565" i="3"/>
  <c r="AP565" i="3"/>
  <c r="AH565" i="3"/>
  <c r="Z565" i="3"/>
  <c r="R565" i="3"/>
  <c r="BG565" i="3"/>
  <c r="AY565" i="3"/>
  <c r="AQ565" i="3"/>
  <c r="AI565" i="3"/>
  <c r="AA565" i="3"/>
  <c r="S565" i="3"/>
  <c r="BI566" i="3"/>
  <c r="BA566" i="3"/>
  <c r="AS566" i="3"/>
  <c r="AK566" i="3"/>
  <c r="AC566" i="3"/>
  <c r="U566" i="3"/>
  <c r="M566" i="3"/>
  <c r="BB566" i="3"/>
  <c r="AT566" i="3"/>
  <c r="AL566" i="3"/>
  <c r="AD566" i="3"/>
  <c r="V566" i="3"/>
  <c r="N566" i="3"/>
  <c r="BD584" i="3"/>
  <c r="AV584" i="3"/>
  <c r="AN584" i="3"/>
  <c r="AF584" i="3"/>
  <c r="X584" i="3"/>
  <c r="P584" i="3"/>
  <c r="BE584" i="3"/>
  <c r="AW584" i="3"/>
  <c r="AO584" i="3"/>
  <c r="AG584" i="3"/>
  <c r="Y584" i="3"/>
  <c r="Q584" i="3"/>
  <c r="BD592" i="3"/>
  <c r="AV592" i="3"/>
  <c r="AN592" i="3"/>
  <c r="AF592" i="3"/>
  <c r="X592" i="3"/>
  <c r="P592" i="3"/>
  <c r="BE592" i="3"/>
  <c r="AW592" i="3"/>
  <c r="AO592" i="3"/>
  <c r="AG592" i="3"/>
  <c r="Y592" i="3"/>
  <c r="Q592" i="3"/>
  <c r="N600" i="3"/>
  <c r="V600" i="3"/>
  <c r="AD600" i="3"/>
  <c r="AL600" i="3"/>
  <c r="AT600" i="3"/>
  <c r="BB600" i="3"/>
  <c r="N504" i="3"/>
  <c r="M512" i="3"/>
  <c r="N531" i="3"/>
  <c r="M573" i="3"/>
  <c r="M581" i="3"/>
  <c r="M589" i="3"/>
  <c r="M597" i="3"/>
  <c r="O605" i="3"/>
  <c r="BG530" i="3"/>
  <c r="AY530" i="3"/>
  <c r="AQ530" i="3"/>
  <c r="AI530" i="3"/>
  <c r="AA530" i="3"/>
  <c r="S530" i="3"/>
  <c r="BK530" i="3" s="1"/>
  <c r="BH530" i="3"/>
  <c r="AZ530" i="3"/>
  <c r="AR530" i="3"/>
  <c r="AJ530" i="3"/>
  <c r="AB530" i="3"/>
  <c r="T530" i="3"/>
  <c r="BB540" i="3"/>
  <c r="AT540" i="3"/>
  <c r="AL540" i="3"/>
  <c r="AD540" i="3"/>
  <c r="V540" i="3"/>
  <c r="N540" i="3"/>
  <c r="BC540" i="3"/>
  <c r="AU540" i="3"/>
  <c r="AM540" i="3"/>
  <c r="AE540" i="3"/>
  <c r="W540" i="3"/>
  <c r="O540" i="3"/>
  <c r="BE542" i="3"/>
  <c r="AW542" i="3"/>
  <c r="AO542" i="3"/>
  <c r="AG542" i="3"/>
  <c r="Y542" i="3"/>
  <c r="Q542" i="3"/>
  <c r="BF542" i="3"/>
  <c r="AX542" i="3"/>
  <c r="AP542" i="3"/>
  <c r="AH542" i="3"/>
  <c r="Z542" i="3"/>
  <c r="R542" i="3"/>
  <c r="BD570" i="3"/>
  <c r="AV570" i="3"/>
  <c r="AN570" i="3"/>
  <c r="AF570" i="3"/>
  <c r="X570" i="3"/>
  <c r="P570" i="3"/>
  <c r="BE570" i="3"/>
  <c r="AW570" i="3"/>
  <c r="AO570" i="3"/>
  <c r="AG570" i="3"/>
  <c r="Y570" i="3"/>
  <c r="Q570" i="3"/>
  <c r="BG572" i="3"/>
  <c r="AY572" i="3"/>
  <c r="AQ572" i="3"/>
  <c r="AI572" i="3"/>
  <c r="AA572" i="3"/>
  <c r="S572" i="3"/>
  <c r="BH572" i="3"/>
  <c r="AZ572" i="3"/>
  <c r="AR572" i="3"/>
  <c r="AJ572" i="3"/>
  <c r="AB572" i="3"/>
  <c r="T572" i="3"/>
  <c r="BB604" i="3"/>
  <c r="AT604" i="3"/>
  <c r="AL604" i="3"/>
  <c r="AD604" i="3"/>
  <c r="V604" i="3"/>
  <c r="N604" i="3"/>
  <c r="BC604" i="3"/>
  <c r="AU604" i="3"/>
  <c r="AM604" i="3"/>
  <c r="AE604" i="3"/>
  <c r="W604" i="3"/>
  <c r="O604" i="3"/>
  <c r="BE606" i="3"/>
  <c r="AW606" i="3"/>
  <c r="AO606" i="3"/>
  <c r="AG606" i="3"/>
  <c r="Y606" i="3"/>
  <c r="Q606" i="3"/>
  <c r="BF606" i="3"/>
  <c r="AX606" i="3"/>
  <c r="AP606" i="3"/>
  <c r="AH606" i="3"/>
  <c r="Z606" i="3"/>
  <c r="R606" i="3"/>
  <c r="BF539" i="3"/>
  <c r="AX539" i="3"/>
  <c r="AP539" i="3"/>
  <c r="AH539" i="3"/>
  <c r="Z539" i="3"/>
  <c r="R539" i="3"/>
  <c r="BG539" i="3"/>
  <c r="AY539" i="3"/>
  <c r="AQ539" i="3"/>
  <c r="AI539" i="3"/>
  <c r="AA539" i="3"/>
  <c r="S539" i="3"/>
  <c r="BI541" i="3"/>
  <c r="BA541" i="3"/>
  <c r="AS541" i="3"/>
  <c r="AK541" i="3"/>
  <c r="AC541" i="3"/>
  <c r="U541" i="3"/>
  <c r="M541" i="3"/>
  <c r="BB541" i="3"/>
  <c r="AT541" i="3"/>
  <c r="AL541" i="3"/>
  <c r="AD541" i="3"/>
  <c r="V541" i="3"/>
  <c r="N541" i="3"/>
  <c r="BE545" i="3"/>
  <c r="AW545" i="3"/>
  <c r="AO545" i="3"/>
  <c r="AG545" i="3"/>
  <c r="Y545" i="3"/>
  <c r="Q545" i="3"/>
  <c r="BF545" i="3"/>
  <c r="AX545" i="3"/>
  <c r="AP545" i="3"/>
  <c r="AH545" i="3"/>
  <c r="Z545" i="3"/>
  <c r="R545" i="3"/>
  <c r="M600" i="3"/>
  <c r="K492" i="3"/>
  <c r="K485" i="3"/>
  <c r="K477" i="3"/>
  <c r="BL513" i="3"/>
  <c r="BN550" i="3"/>
  <c r="BN552" i="3"/>
  <c r="BN556" i="3"/>
  <c r="BN558" i="3"/>
  <c r="BK626" i="3"/>
  <c r="BG554" i="3"/>
  <c r="AY554" i="3"/>
  <c r="AQ554" i="3"/>
  <c r="AI554" i="3"/>
  <c r="AA554" i="3"/>
  <c r="S554" i="3"/>
  <c r="BH554" i="3"/>
  <c r="AZ554" i="3"/>
  <c r="AR554" i="3"/>
  <c r="AJ554" i="3"/>
  <c r="AB554" i="3"/>
  <c r="T554" i="3"/>
  <c r="BH559" i="3"/>
  <c r="AZ559" i="3"/>
  <c r="AR559" i="3"/>
  <c r="AJ559" i="3"/>
  <c r="AB559" i="3"/>
  <c r="T559" i="3"/>
  <c r="BI559" i="3"/>
  <c r="BA559" i="3"/>
  <c r="AS559" i="3"/>
  <c r="AK559" i="3"/>
  <c r="AC559" i="3"/>
  <c r="U559" i="3"/>
  <c r="M559" i="3"/>
  <c r="BB560" i="3"/>
  <c r="AT560" i="3"/>
  <c r="AL560" i="3"/>
  <c r="AD560" i="3"/>
  <c r="V560" i="3"/>
  <c r="N560" i="3"/>
  <c r="BC560" i="3"/>
  <c r="AU560" i="3"/>
  <c r="AM560" i="3"/>
  <c r="AE560" i="3"/>
  <c r="W560" i="3"/>
  <c r="O560" i="3"/>
  <c r="BD565" i="3"/>
  <c r="AV565" i="3"/>
  <c r="AN565" i="3"/>
  <c r="AF565" i="3"/>
  <c r="X565" i="3"/>
  <c r="P565" i="3"/>
  <c r="BE565" i="3"/>
  <c r="AW565" i="3"/>
  <c r="AO565" i="3"/>
  <c r="AG565" i="3"/>
  <c r="Y565" i="3"/>
  <c r="Q565" i="3"/>
  <c r="BG566" i="3"/>
  <c r="AY566" i="3"/>
  <c r="AQ566" i="3"/>
  <c r="AI566" i="3"/>
  <c r="AA566" i="3"/>
  <c r="S566" i="3"/>
  <c r="BH566" i="3"/>
  <c r="AZ566" i="3"/>
  <c r="AR566" i="3"/>
  <c r="AJ566" i="3"/>
  <c r="AB566" i="3"/>
  <c r="T566" i="3"/>
  <c r="BB584" i="3"/>
  <c r="AT584" i="3"/>
  <c r="AL584" i="3"/>
  <c r="AD584" i="3"/>
  <c r="V584" i="3"/>
  <c r="N584" i="3"/>
  <c r="BC584" i="3"/>
  <c r="AU584" i="3"/>
  <c r="AM584" i="3"/>
  <c r="AE584" i="3"/>
  <c r="W584" i="3"/>
  <c r="O584" i="3"/>
  <c r="BB592" i="3"/>
  <c r="AT592" i="3"/>
  <c r="AL592" i="3"/>
  <c r="AD592" i="3"/>
  <c r="V592" i="3"/>
  <c r="N592" i="3"/>
  <c r="BC592" i="3"/>
  <c r="AU592" i="3"/>
  <c r="AM592" i="3"/>
  <c r="AE592" i="3"/>
  <c r="W592" i="3"/>
  <c r="O592" i="3"/>
  <c r="P600" i="3"/>
  <c r="X600" i="3"/>
  <c r="AF600" i="3"/>
  <c r="AN600" i="3"/>
  <c r="AV600" i="3"/>
  <c r="BD600" i="3"/>
  <c r="P506" i="3"/>
  <c r="BE530" i="3"/>
  <c r="AW530" i="3"/>
  <c r="AO530" i="3"/>
  <c r="AG530" i="3"/>
  <c r="Y530" i="3"/>
  <c r="Q530" i="3"/>
  <c r="BF530" i="3"/>
  <c r="AX530" i="3"/>
  <c r="AP530" i="3"/>
  <c r="AH530" i="3"/>
  <c r="Z530" i="3"/>
  <c r="R530" i="3"/>
  <c r="BH540" i="3"/>
  <c r="AZ540" i="3"/>
  <c r="AR540" i="3"/>
  <c r="AJ540" i="3"/>
  <c r="AB540" i="3"/>
  <c r="T540" i="3"/>
  <c r="BI540" i="3"/>
  <c r="BA540" i="3"/>
  <c r="AS540" i="3"/>
  <c r="AK540" i="3"/>
  <c r="AC540" i="3"/>
  <c r="U540" i="3"/>
  <c r="M540" i="3"/>
  <c r="BC542" i="3"/>
  <c r="AU542" i="3"/>
  <c r="AM542" i="3"/>
  <c r="AE542" i="3"/>
  <c r="W542" i="3"/>
  <c r="O542" i="3"/>
  <c r="BD542" i="3"/>
  <c r="AV542" i="3"/>
  <c r="AN542" i="3"/>
  <c r="AF542" i="3"/>
  <c r="X542" i="3"/>
  <c r="P542" i="3"/>
  <c r="BB570" i="3"/>
  <c r="AT570" i="3"/>
  <c r="AL570" i="3"/>
  <c r="AD570" i="3"/>
  <c r="V570" i="3"/>
  <c r="N570" i="3"/>
  <c r="BC570" i="3"/>
  <c r="AU570" i="3"/>
  <c r="AM570" i="3"/>
  <c r="AE570" i="3"/>
  <c r="W570" i="3"/>
  <c r="O570" i="3"/>
  <c r="BE572" i="3"/>
  <c r="AW572" i="3"/>
  <c r="AO572" i="3"/>
  <c r="AG572" i="3"/>
  <c r="Y572" i="3"/>
  <c r="Q572" i="3"/>
  <c r="BF572" i="3"/>
  <c r="AX572" i="3"/>
  <c r="AP572" i="3"/>
  <c r="AH572" i="3"/>
  <c r="Z572" i="3"/>
  <c r="R572" i="3"/>
  <c r="BH604" i="3"/>
  <c r="AZ604" i="3"/>
  <c r="AR604" i="3"/>
  <c r="AJ604" i="3"/>
  <c r="AB604" i="3"/>
  <c r="T604" i="3"/>
  <c r="BI604" i="3"/>
  <c r="BA604" i="3"/>
  <c r="AS604" i="3"/>
  <c r="AK604" i="3"/>
  <c r="AC604" i="3"/>
  <c r="U604" i="3"/>
  <c r="M604" i="3"/>
  <c r="BC606" i="3"/>
  <c r="AU606" i="3"/>
  <c r="AM606" i="3"/>
  <c r="AE606" i="3"/>
  <c r="W606" i="3"/>
  <c r="O606" i="3"/>
  <c r="BD606" i="3"/>
  <c r="AV606" i="3"/>
  <c r="AN606" i="3"/>
  <c r="AF606" i="3"/>
  <c r="X606" i="3"/>
  <c r="P606" i="3"/>
  <c r="BD539" i="3"/>
  <c r="AV539" i="3"/>
  <c r="AN539" i="3"/>
  <c r="AF539" i="3"/>
  <c r="X539" i="3"/>
  <c r="P539" i="3"/>
  <c r="BE539" i="3"/>
  <c r="AW539" i="3"/>
  <c r="AO539" i="3"/>
  <c r="AG539" i="3"/>
  <c r="Y539" i="3"/>
  <c r="Q539" i="3"/>
  <c r="BG541" i="3"/>
  <c r="AY541" i="3"/>
  <c r="AQ541" i="3"/>
  <c r="AI541" i="3"/>
  <c r="AA541" i="3"/>
  <c r="S541" i="3"/>
  <c r="BH541" i="3"/>
  <c r="AZ541" i="3"/>
  <c r="AR541" i="3"/>
  <c r="AJ541" i="3"/>
  <c r="AB541" i="3"/>
  <c r="T541" i="3"/>
  <c r="BC545" i="3"/>
  <c r="AU545" i="3"/>
  <c r="AM545" i="3"/>
  <c r="AE545" i="3"/>
  <c r="W545" i="3"/>
  <c r="O545" i="3"/>
  <c r="BD545" i="3"/>
  <c r="AV545" i="3"/>
  <c r="AN545" i="3"/>
  <c r="AF545" i="3"/>
  <c r="X545" i="3"/>
  <c r="P545" i="3"/>
  <c r="K491" i="3"/>
  <c r="K473" i="3"/>
  <c r="BE554" i="3"/>
  <c r="AW554" i="3"/>
  <c r="AO554" i="3"/>
  <c r="AG554" i="3"/>
  <c r="Y554" i="3"/>
  <c r="Q554" i="3"/>
  <c r="BF554" i="3"/>
  <c r="AX554" i="3"/>
  <c r="AP554" i="3"/>
  <c r="AH554" i="3"/>
  <c r="Z554" i="3"/>
  <c r="BF559" i="3"/>
  <c r="AX559" i="3"/>
  <c r="AP559" i="3"/>
  <c r="AH559" i="3"/>
  <c r="Z559" i="3"/>
  <c r="R559" i="3"/>
  <c r="BG559" i="3"/>
  <c r="AY559" i="3"/>
  <c r="AQ559" i="3"/>
  <c r="AI559" i="3"/>
  <c r="AA559" i="3"/>
  <c r="BH560" i="3"/>
  <c r="AZ560" i="3"/>
  <c r="AR560" i="3"/>
  <c r="AJ560" i="3"/>
  <c r="AB560" i="3"/>
  <c r="T560" i="3"/>
  <c r="BI560" i="3"/>
  <c r="BA560" i="3"/>
  <c r="AS560" i="3"/>
  <c r="AK560" i="3"/>
  <c r="AC560" i="3"/>
  <c r="U560" i="3"/>
  <c r="BB565" i="3"/>
  <c r="AT565" i="3"/>
  <c r="AL565" i="3"/>
  <c r="AD565" i="3"/>
  <c r="V565" i="3"/>
  <c r="N565" i="3"/>
  <c r="BC565" i="3"/>
  <c r="AU565" i="3"/>
  <c r="AM565" i="3"/>
  <c r="AE565" i="3"/>
  <c r="W565" i="3"/>
  <c r="BE566" i="3"/>
  <c r="AW566" i="3"/>
  <c r="AO566" i="3"/>
  <c r="AG566" i="3"/>
  <c r="Y566" i="3"/>
  <c r="Q566" i="3"/>
  <c r="BF566" i="3"/>
  <c r="AX566" i="3"/>
  <c r="AP566" i="3"/>
  <c r="AH566" i="3"/>
  <c r="Z566" i="3"/>
  <c r="BH584" i="3"/>
  <c r="AZ584" i="3"/>
  <c r="AR584" i="3"/>
  <c r="AJ584" i="3"/>
  <c r="AB584" i="3"/>
  <c r="T584" i="3"/>
  <c r="BI584" i="3"/>
  <c r="BA584" i="3"/>
  <c r="AS584" i="3"/>
  <c r="AK584" i="3"/>
  <c r="AC584" i="3"/>
  <c r="U584" i="3"/>
  <c r="BH592" i="3"/>
  <c r="AZ592" i="3"/>
  <c r="AR592" i="3"/>
  <c r="AJ592" i="3"/>
  <c r="AB592" i="3"/>
  <c r="T592" i="3"/>
  <c r="BI592" i="3"/>
  <c r="BA592" i="3"/>
  <c r="AS592" i="3"/>
  <c r="AK592" i="3"/>
  <c r="AC592" i="3"/>
  <c r="U592" i="3"/>
  <c r="R600" i="3"/>
  <c r="BN600" i="3" s="1"/>
  <c r="Z600" i="3"/>
  <c r="AH600" i="3"/>
  <c r="AP600" i="3"/>
  <c r="AX600" i="3"/>
  <c r="BC530" i="3"/>
  <c r="AU530" i="3"/>
  <c r="AM530" i="3"/>
  <c r="AE530" i="3"/>
  <c r="W530" i="3"/>
  <c r="O530" i="3"/>
  <c r="BD530" i="3"/>
  <c r="AV530" i="3"/>
  <c r="AN530" i="3"/>
  <c r="AF530" i="3"/>
  <c r="X530" i="3"/>
  <c r="BF540" i="3"/>
  <c r="AX540" i="3"/>
  <c r="AP540" i="3"/>
  <c r="AH540" i="3"/>
  <c r="Z540" i="3"/>
  <c r="R540" i="3"/>
  <c r="BG540" i="3"/>
  <c r="AY540" i="3"/>
  <c r="AQ540" i="3"/>
  <c r="AI540" i="3"/>
  <c r="AA540" i="3"/>
  <c r="BI542" i="3"/>
  <c r="BA542" i="3"/>
  <c r="AS542" i="3"/>
  <c r="AK542" i="3"/>
  <c r="AC542" i="3"/>
  <c r="U542" i="3"/>
  <c r="M542" i="3"/>
  <c r="BB542" i="3"/>
  <c r="AT542" i="3"/>
  <c r="AL542" i="3"/>
  <c r="AD542" i="3"/>
  <c r="V542" i="3"/>
  <c r="BH570" i="3"/>
  <c r="AZ570" i="3"/>
  <c r="AR570" i="3"/>
  <c r="AJ570" i="3"/>
  <c r="AB570" i="3"/>
  <c r="T570" i="3"/>
  <c r="BI570" i="3"/>
  <c r="BA570" i="3"/>
  <c r="AS570" i="3"/>
  <c r="AK570" i="3"/>
  <c r="AC570" i="3"/>
  <c r="U570" i="3"/>
  <c r="BC572" i="3"/>
  <c r="AU572" i="3"/>
  <c r="AM572" i="3"/>
  <c r="AE572" i="3"/>
  <c r="W572" i="3"/>
  <c r="O572" i="3"/>
  <c r="BD572" i="3"/>
  <c r="AV572" i="3"/>
  <c r="AN572" i="3"/>
  <c r="AF572" i="3"/>
  <c r="X572" i="3"/>
  <c r="BF604" i="3"/>
  <c r="AX604" i="3"/>
  <c r="AP604" i="3"/>
  <c r="AH604" i="3"/>
  <c r="Z604" i="3"/>
  <c r="R604" i="3"/>
  <c r="BG604" i="3"/>
  <c r="AY604" i="3"/>
  <c r="AQ604" i="3"/>
  <c r="AI604" i="3"/>
  <c r="AA604" i="3"/>
  <c r="BI606" i="3"/>
  <c r="BA606" i="3"/>
  <c r="AS606" i="3"/>
  <c r="AK606" i="3"/>
  <c r="AC606" i="3"/>
  <c r="U606" i="3"/>
  <c r="M606" i="3"/>
  <c r="BB606" i="3"/>
  <c r="AT606" i="3"/>
  <c r="AL606" i="3"/>
  <c r="AD606" i="3"/>
  <c r="V606" i="3"/>
  <c r="BB539" i="3"/>
  <c r="AT539" i="3"/>
  <c r="AL539" i="3"/>
  <c r="AD539" i="3"/>
  <c r="V539" i="3"/>
  <c r="M539" i="3"/>
  <c r="BC539" i="3"/>
  <c r="AU539" i="3"/>
  <c r="AM539" i="3"/>
  <c r="AE539" i="3"/>
  <c r="W539" i="3"/>
  <c r="BE541" i="3"/>
  <c r="AW541" i="3"/>
  <c r="AO541" i="3"/>
  <c r="AG541" i="3"/>
  <c r="Y541" i="3"/>
  <c r="Q541" i="3"/>
  <c r="BF541" i="3"/>
  <c r="AX541" i="3"/>
  <c r="AP541" i="3"/>
  <c r="AH541" i="3"/>
  <c r="Z541" i="3"/>
  <c r="BI545" i="3"/>
  <c r="BA545" i="3"/>
  <c r="AS545" i="3"/>
  <c r="AK545" i="3"/>
  <c r="AC545" i="3"/>
  <c r="U545" i="3"/>
  <c r="M545" i="3"/>
  <c r="BB545" i="3"/>
  <c r="AT545" i="3"/>
  <c r="AL545" i="3"/>
  <c r="AD545" i="3"/>
  <c r="V545" i="3"/>
  <c r="BK600" i="3"/>
  <c r="K488" i="3"/>
  <c r="K478" i="3"/>
  <c r="K474" i="3"/>
  <c r="L473" i="3"/>
  <c r="AF473" i="3" s="1"/>
  <c r="BM588" i="3"/>
  <c r="BK622" i="3"/>
  <c r="BK615" i="3"/>
  <c r="BN596" i="3"/>
  <c r="BK596" i="3"/>
  <c r="K471" i="3"/>
  <c r="BL630" i="3"/>
  <c r="BK633" i="3"/>
  <c r="BN628" i="3"/>
  <c r="BN626" i="3"/>
  <c r="BE496" i="3"/>
  <c r="AW496" i="3"/>
  <c r="AO496" i="3"/>
  <c r="AG496" i="3"/>
  <c r="Y496" i="3"/>
  <c r="Q496" i="3"/>
  <c r="BF496" i="3"/>
  <c r="AX496" i="3"/>
  <c r="AP496" i="3"/>
  <c r="AH496" i="3"/>
  <c r="Z496" i="3"/>
  <c r="R496" i="3"/>
  <c r="L489" i="3"/>
  <c r="BC489" i="3" s="1"/>
  <c r="K484" i="3"/>
  <c r="L483" i="3"/>
  <c r="N483" i="3" s="1"/>
  <c r="L479" i="3"/>
  <c r="N479" i="3" s="1"/>
  <c r="K476" i="3"/>
  <c r="L475" i="3"/>
  <c r="P475" i="3" s="1"/>
  <c r="K472" i="3"/>
  <c r="BJ639" i="3"/>
  <c r="BM635" i="3"/>
  <c r="BJ637" i="3"/>
  <c r="BM633" i="3"/>
  <c r="BJ628" i="3"/>
  <c r="BK628" i="3"/>
  <c r="BJ624" i="3"/>
  <c r="BK624" i="3"/>
  <c r="BN624" i="3"/>
  <c r="BN622" i="3"/>
  <c r="BL618" i="3"/>
  <c r="BN618" i="3"/>
  <c r="BK618" i="3"/>
  <c r="BJ617" i="3"/>
  <c r="BI496" i="3"/>
  <c r="BA496" i="3"/>
  <c r="AS496" i="3"/>
  <c r="AK496" i="3"/>
  <c r="AC496" i="3"/>
  <c r="U496" i="3"/>
  <c r="M496" i="3"/>
  <c r="BB496" i="3"/>
  <c r="AT496" i="3"/>
  <c r="AL496" i="3"/>
  <c r="AD496" i="3"/>
  <c r="V496" i="3"/>
  <c r="N496" i="3"/>
  <c r="BN611" i="3"/>
  <c r="L491" i="3"/>
  <c r="M491" i="3" s="1"/>
  <c r="L487" i="3"/>
  <c r="N487" i="3" s="1"/>
  <c r="L485" i="3"/>
  <c r="N485" i="3" s="1"/>
  <c r="L481" i="3"/>
  <c r="N481" i="3" s="1"/>
  <c r="L477" i="3"/>
  <c r="N477" i="3" s="1"/>
  <c r="BB475" i="3"/>
  <c r="BE473" i="3"/>
  <c r="AR491" i="3"/>
  <c r="AY489" i="3"/>
  <c r="BG487" i="3"/>
  <c r="AC487" i="3"/>
  <c r="AE485" i="3"/>
  <c r="BE483" i="3"/>
  <c r="BC483" i="3"/>
  <c r="AW483" i="3"/>
  <c r="AU483" i="3"/>
  <c r="AO483" i="3"/>
  <c r="AM483" i="3"/>
  <c r="AG483" i="3"/>
  <c r="AE483" i="3"/>
  <c r="Y483" i="3"/>
  <c r="W483" i="3"/>
  <c r="Q483" i="3"/>
  <c r="O483" i="3"/>
  <c r="BG481" i="3"/>
  <c r="BE481" i="3"/>
  <c r="AW481" i="3"/>
  <c r="AS481" i="3"/>
  <c r="AK481" i="3"/>
  <c r="AI481" i="3"/>
  <c r="AA481" i="3"/>
  <c r="Y481" i="3"/>
  <c r="Q481" i="3"/>
  <c r="M481" i="3"/>
  <c r="BE479" i="3"/>
  <c r="BC479" i="3"/>
  <c r="AW479" i="3"/>
  <c r="AU479" i="3"/>
  <c r="AO479" i="3"/>
  <c r="AM479" i="3"/>
  <c r="AG479" i="3"/>
  <c r="AE479" i="3"/>
  <c r="Y479" i="3"/>
  <c r="W479" i="3"/>
  <c r="Q479" i="3"/>
  <c r="O479" i="3"/>
  <c r="AA477" i="3"/>
  <c r="L492" i="3"/>
  <c r="BE492" i="3" s="1"/>
  <c r="L490" i="3"/>
  <c r="BH490" i="3" s="1"/>
  <c r="L488" i="3"/>
  <c r="L486" i="3"/>
  <c r="N486" i="3" s="1"/>
  <c r="L484" i="3"/>
  <c r="L482" i="3"/>
  <c r="BG482" i="3" s="1"/>
  <c r="L480" i="3"/>
  <c r="N480" i="3" s="1"/>
  <c r="L478" i="3"/>
  <c r="P478" i="3" s="1"/>
  <c r="L476" i="3"/>
  <c r="L474" i="3"/>
  <c r="N474" i="3" s="1"/>
  <c r="L472" i="3"/>
  <c r="L471" i="3"/>
  <c r="M471" i="3" s="1"/>
  <c r="BE471" i="3"/>
  <c r="AZ471" i="3"/>
  <c r="AM491" i="3"/>
  <c r="AE491" i="3"/>
  <c r="BA490" i="3"/>
  <c r="AO490" i="3"/>
  <c r="AE490" i="3"/>
  <c r="U490" i="3"/>
  <c r="BF489" i="3"/>
  <c r="AX489" i="3"/>
  <c r="AP489" i="3"/>
  <c r="AH489" i="3"/>
  <c r="Z489" i="3"/>
  <c r="R489" i="3"/>
  <c r="BH487" i="3"/>
  <c r="BF487" i="3"/>
  <c r="BB487" i="3"/>
  <c r="AZ487" i="3"/>
  <c r="AX487" i="3"/>
  <c r="AT487" i="3"/>
  <c r="AR487" i="3"/>
  <c r="AP487" i="3"/>
  <c r="AL487" i="3"/>
  <c r="AJ487" i="3"/>
  <c r="AH487" i="3"/>
  <c r="AD487" i="3"/>
  <c r="AB487" i="3"/>
  <c r="Z487" i="3"/>
  <c r="V487" i="3"/>
  <c r="T487" i="3"/>
  <c r="R487" i="3"/>
  <c r="AX486" i="3"/>
  <c r="R486" i="3"/>
  <c r="BB485" i="3"/>
  <c r="AT485" i="3"/>
  <c r="AL485" i="3"/>
  <c r="AD485" i="3"/>
  <c r="V485" i="3"/>
  <c r="BH483" i="3"/>
  <c r="BF483" i="3"/>
  <c r="BD483" i="3"/>
  <c r="BB483" i="3"/>
  <c r="AZ483" i="3"/>
  <c r="AX483" i="3"/>
  <c r="AV483" i="3"/>
  <c r="AT483" i="3"/>
  <c r="AR483" i="3"/>
  <c r="AP483" i="3"/>
  <c r="AN483" i="3"/>
  <c r="AL483" i="3"/>
  <c r="AJ483" i="3"/>
  <c r="AH483" i="3"/>
  <c r="AF483" i="3"/>
  <c r="AD483" i="3"/>
  <c r="AB483" i="3"/>
  <c r="Z483" i="3"/>
  <c r="X483" i="3"/>
  <c r="V483" i="3"/>
  <c r="T483" i="3"/>
  <c r="R483" i="3"/>
  <c r="P483" i="3"/>
  <c r="BH482" i="3"/>
  <c r="AX482" i="3"/>
  <c r="AL482" i="3"/>
  <c r="AB482" i="3"/>
  <c r="R482" i="3"/>
  <c r="BH481" i="3"/>
  <c r="BF481" i="3"/>
  <c r="BD481" i="3"/>
  <c r="BB481" i="3"/>
  <c r="AZ481" i="3"/>
  <c r="AX481" i="3"/>
  <c r="AV481" i="3"/>
  <c r="AT481" i="3"/>
  <c r="AR481" i="3"/>
  <c r="AP481" i="3"/>
  <c r="AN481" i="3"/>
  <c r="AL481" i="3"/>
  <c r="AJ481" i="3"/>
  <c r="AH481" i="3"/>
  <c r="AF481" i="3"/>
  <c r="AD481" i="3"/>
  <c r="AB481" i="3"/>
  <c r="Z481" i="3"/>
  <c r="X481" i="3"/>
  <c r="V481" i="3"/>
  <c r="T481" i="3"/>
  <c r="R481" i="3"/>
  <c r="P481" i="3"/>
  <c r="BF480" i="3"/>
  <c r="BD480" i="3"/>
  <c r="BB480" i="3"/>
  <c r="AX480" i="3"/>
  <c r="AV480" i="3"/>
  <c r="AT480" i="3"/>
  <c r="AP480" i="3"/>
  <c r="AN480" i="3"/>
  <c r="AL480" i="3"/>
  <c r="AH480" i="3"/>
  <c r="AF480" i="3"/>
  <c r="AD480" i="3"/>
  <c r="Z480" i="3"/>
  <c r="X480" i="3"/>
  <c r="V480" i="3"/>
  <c r="R480" i="3"/>
  <c r="P480" i="3"/>
  <c r="BH479" i="3"/>
  <c r="BB479" i="3"/>
  <c r="AZ479" i="3"/>
  <c r="AT479" i="3"/>
  <c r="AR479" i="3"/>
  <c r="AL479" i="3"/>
  <c r="AJ479" i="3"/>
  <c r="AD479" i="3"/>
  <c r="AB479" i="3"/>
  <c r="V479" i="3"/>
  <c r="T479" i="3"/>
  <c r="BI477" i="3"/>
  <c r="AS477" i="3"/>
  <c r="BN631" i="3"/>
  <c r="BK631" i="3"/>
  <c r="BL641" i="3"/>
  <c r="BM639" i="3"/>
  <c r="BL631" i="3"/>
  <c r="BJ641" i="3"/>
  <c r="BN641" i="3"/>
  <c r="BM637" i="3"/>
  <c r="BN630" i="3"/>
  <c r="BK630" i="3"/>
  <c r="BM628" i="3"/>
  <c r="BL624" i="3"/>
  <c r="BM626" i="3"/>
  <c r="BL622" i="3"/>
  <c r="BN616" i="3"/>
  <c r="BK616" i="3"/>
  <c r="BM614" i="3"/>
  <c r="BJ614" i="3"/>
  <c r="BN621" i="3"/>
  <c r="BK621" i="3"/>
  <c r="BN619" i="3"/>
  <c r="BK619" i="3"/>
  <c r="BJ613" i="3"/>
  <c r="BK641" i="3"/>
  <c r="BM620" i="3"/>
  <c r="BN620" i="3"/>
  <c r="BK620" i="3"/>
  <c r="BM616" i="3"/>
  <c r="BL614" i="3"/>
  <c r="BN614" i="3"/>
  <c r="BK614" i="3"/>
  <c r="BM621" i="3"/>
  <c r="BM619" i="3"/>
  <c r="BN617" i="3"/>
  <c r="BK617" i="3"/>
  <c r="BM617" i="3"/>
  <c r="BM615" i="3"/>
  <c r="BN615" i="3"/>
  <c r="BM594" i="3"/>
  <c r="BN493" i="3"/>
  <c r="BK493" i="3"/>
  <c r="BJ493" i="3"/>
  <c r="BN495" i="3"/>
  <c r="BJ499" i="3"/>
  <c r="BG501" i="3"/>
  <c r="BC501" i="3"/>
  <c r="AY501" i="3"/>
  <c r="AU501" i="3"/>
  <c r="AQ501" i="3"/>
  <c r="AM501" i="3"/>
  <c r="AI501" i="3"/>
  <c r="AE501" i="3"/>
  <c r="AA501" i="3"/>
  <c r="W501" i="3"/>
  <c r="S501" i="3"/>
  <c r="O501" i="3"/>
  <c r="BH501" i="3"/>
  <c r="BD501" i="3"/>
  <c r="AZ501" i="3"/>
  <c r="AV501" i="3"/>
  <c r="AR501" i="3"/>
  <c r="AN501" i="3"/>
  <c r="AJ501" i="3"/>
  <c r="AF501" i="3"/>
  <c r="AB501" i="3"/>
  <c r="X501" i="3"/>
  <c r="T501" i="3"/>
  <c r="P501" i="3"/>
  <c r="BN503" i="3"/>
  <c r="BJ505" i="3"/>
  <c r="BN507" i="3"/>
  <c r="BJ507" i="3"/>
  <c r="BJ509" i="3"/>
  <c r="BN511" i="3"/>
  <c r="BJ511" i="3"/>
  <c r="BN515" i="3"/>
  <c r="BN520" i="3"/>
  <c r="BJ520" i="3"/>
  <c r="BN522" i="3"/>
  <c r="BN532" i="3"/>
  <c r="BJ532" i="3"/>
  <c r="BN534" i="3"/>
  <c r="BJ534" i="3"/>
  <c r="BM535" i="3"/>
  <c r="BK536" i="3"/>
  <c r="BM548" i="3"/>
  <c r="BK550" i="3"/>
  <c r="BM551" i="3"/>
  <c r="BK552" i="3"/>
  <c r="BM553" i="3"/>
  <c r="BK554" i="3"/>
  <c r="BM555" i="3"/>
  <c r="BK556" i="3"/>
  <c r="BM557" i="3"/>
  <c r="BK558" i="3"/>
  <c r="BM559" i="3"/>
  <c r="BM561" i="3"/>
  <c r="BK562" i="3"/>
  <c r="BM563" i="3"/>
  <c r="BK564" i="3"/>
  <c r="BK566" i="3"/>
  <c r="BM574" i="3"/>
  <c r="BK576" i="3"/>
  <c r="BM578" i="3"/>
  <c r="BL578" i="3"/>
  <c r="BM582" i="3"/>
  <c r="BM586" i="3"/>
  <c r="BM590" i="3"/>
  <c r="BM598" i="3"/>
  <c r="BN497" i="3"/>
  <c r="BJ497" i="3"/>
  <c r="BG494" i="3"/>
  <c r="BC494" i="3"/>
  <c r="AY494" i="3"/>
  <c r="AU494" i="3"/>
  <c r="AQ494" i="3"/>
  <c r="AM494" i="3"/>
  <c r="AI494" i="3"/>
  <c r="AE494" i="3"/>
  <c r="AA494" i="3"/>
  <c r="W494" i="3"/>
  <c r="S494" i="3"/>
  <c r="O494" i="3"/>
  <c r="BH494" i="3"/>
  <c r="BD494" i="3"/>
  <c r="AZ494" i="3"/>
  <c r="AV494" i="3"/>
  <c r="AR494" i="3"/>
  <c r="AN494" i="3"/>
  <c r="AJ494" i="3"/>
  <c r="AF494" i="3"/>
  <c r="AB494" i="3"/>
  <c r="X494" i="3"/>
  <c r="T494" i="3"/>
  <c r="P494" i="3"/>
  <c r="BI500" i="3"/>
  <c r="BE500" i="3"/>
  <c r="BA500" i="3"/>
  <c r="AW500" i="3"/>
  <c r="AS500" i="3"/>
  <c r="AO500" i="3"/>
  <c r="AK500" i="3"/>
  <c r="AG500" i="3"/>
  <c r="AC500" i="3"/>
  <c r="Y500" i="3"/>
  <c r="U500" i="3"/>
  <c r="Q500" i="3"/>
  <c r="M500" i="3"/>
  <c r="BF500" i="3"/>
  <c r="BB500" i="3"/>
  <c r="AX500" i="3"/>
  <c r="AT500" i="3"/>
  <c r="AP500" i="3"/>
  <c r="AL500" i="3"/>
  <c r="AH500" i="3"/>
  <c r="AD500" i="3"/>
  <c r="Z500" i="3"/>
  <c r="V500" i="3"/>
  <c r="R500" i="3"/>
  <c r="N500" i="3"/>
  <c r="BG504" i="3"/>
  <c r="BC504" i="3"/>
  <c r="AY504" i="3"/>
  <c r="AU504" i="3"/>
  <c r="AQ504" i="3"/>
  <c r="AM504" i="3"/>
  <c r="AI504" i="3"/>
  <c r="AE504" i="3"/>
  <c r="AA504" i="3"/>
  <c r="W504" i="3"/>
  <c r="S504" i="3"/>
  <c r="O504" i="3"/>
  <c r="BH504" i="3"/>
  <c r="BD504" i="3"/>
  <c r="AZ504" i="3"/>
  <c r="AV504" i="3"/>
  <c r="AR504" i="3"/>
  <c r="AN504" i="3"/>
  <c r="AJ504" i="3"/>
  <c r="AF504" i="3"/>
  <c r="AB504" i="3"/>
  <c r="X504" i="3"/>
  <c r="T504" i="3"/>
  <c r="P504" i="3"/>
  <c r="BH508" i="3"/>
  <c r="BD508" i="3"/>
  <c r="AZ508" i="3"/>
  <c r="AV508" i="3"/>
  <c r="AR508" i="3"/>
  <c r="AN508" i="3"/>
  <c r="AJ508" i="3"/>
  <c r="AF508" i="3"/>
  <c r="AB508" i="3"/>
  <c r="X508" i="3"/>
  <c r="T508" i="3"/>
  <c r="P508" i="3"/>
  <c r="BI508" i="3"/>
  <c r="BE508" i="3"/>
  <c r="BA508" i="3"/>
  <c r="AW508" i="3"/>
  <c r="AS508" i="3"/>
  <c r="AO508" i="3"/>
  <c r="AK508" i="3"/>
  <c r="AG508" i="3"/>
  <c r="AC508" i="3"/>
  <c r="Y508" i="3"/>
  <c r="U508" i="3"/>
  <c r="Q508" i="3"/>
  <c r="M508" i="3"/>
  <c r="BG512" i="3"/>
  <c r="BC512" i="3"/>
  <c r="AY512" i="3"/>
  <c r="AU512" i="3"/>
  <c r="AQ512" i="3"/>
  <c r="AL512" i="3"/>
  <c r="AD512" i="3"/>
  <c r="V512" i="3"/>
  <c r="N512" i="3"/>
  <c r="BF512" i="3"/>
  <c r="BB512" i="3"/>
  <c r="AX512" i="3"/>
  <c r="AT512" i="3"/>
  <c r="AP512" i="3"/>
  <c r="AJ512" i="3"/>
  <c r="AB512" i="3"/>
  <c r="T512" i="3"/>
  <c r="AM512" i="3"/>
  <c r="AI512" i="3"/>
  <c r="AE512" i="3"/>
  <c r="AA512" i="3"/>
  <c r="W512" i="3"/>
  <c r="S512" i="3"/>
  <c r="O512" i="3"/>
  <c r="BI516" i="3"/>
  <c r="BE516" i="3"/>
  <c r="BA516" i="3"/>
  <c r="AW516" i="3"/>
  <c r="AS516" i="3"/>
  <c r="AO516" i="3"/>
  <c r="AK516" i="3"/>
  <c r="AG516" i="3"/>
  <c r="AC516" i="3"/>
  <c r="Y516" i="3"/>
  <c r="U516" i="3"/>
  <c r="Q516" i="3"/>
  <c r="M516" i="3"/>
  <c r="BF516" i="3"/>
  <c r="BB516" i="3"/>
  <c r="AX516" i="3"/>
  <c r="AT516" i="3"/>
  <c r="AP516" i="3"/>
  <c r="AL516" i="3"/>
  <c r="AH516" i="3"/>
  <c r="AD516" i="3"/>
  <c r="Z516" i="3"/>
  <c r="V516" i="3"/>
  <c r="R516" i="3"/>
  <c r="N516" i="3"/>
  <c r="BF519" i="3"/>
  <c r="BB519" i="3"/>
  <c r="AX519" i="3"/>
  <c r="AT519" i="3"/>
  <c r="AP519" i="3"/>
  <c r="AL519" i="3"/>
  <c r="AH519" i="3"/>
  <c r="AD519" i="3"/>
  <c r="Z519" i="3"/>
  <c r="V519" i="3"/>
  <c r="R519" i="3"/>
  <c r="N519" i="3"/>
  <c r="BG519" i="3"/>
  <c r="BC519" i="3"/>
  <c r="AY519" i="3"/>
  <c r="AU519" i="3"/>
  <c r="AQ519" i="3"/>
  <c r="AM519" i="3"/>
  <c r="AI519" i="3"/>
  <c r="AE519" i="3"/>
  <c r="AA519" i="3"/>
  <c r="W519" i="3"/>
  <c r="S519" i="3"/>
  <c r="O519" i="3"/>
  <c r="BI523" i="3"/>
  <c r="BE523" i="3"/>
  <c r="BA523" i="3"/>
  <c r="AW523" i="3"/>
  <c r="AS523" i="3"/>
  <c r="AO523" i="3"/>
  <c r="AK523" i="3"/>
  <c r="AG523" i="3"/>
  <c r="AC523" i="3"/>
  <c r="Y523" i="3"/>
  <c r="U523" i="3"/>
  <c r="Q523" i="3"/>
  <c r="M523" i="3"/>
  <c r="BF523" i="3"/>
  <c r="BB523" i="3"/>
  <c r="AX523" i="3"/>
  <c r="AT523" i="3"/>
  <c r="AP523" i="3"/>
  <c r="AL523" i="3"/>
  <c r="AH523" i="3"/>
  <c r="AD523" i="3"/>
  <c r="Z523" i="3"/>
  <c r="V523" i="3"/>
  <c r="R523" i="3"/>
  <c r="N523" i="3"/>
  <c r="BG527" i="3"/>
  <c r="BC527" i="3"/>
  <c r="AY527" i="3"/>
  <c r="AU527" i="3"/>
  <c r="AQ527" i="3"/>
  <c r="AM527" i="3"/>
  <c r="AI527" i="3"/>
  <c r="AE527" i="3"/>
  <c r="AA527" i="3"/>
  <c r="W527" i="3"/>
  <c r="S527" i="3"/>
  <c r="O527" i="3"/>
  <c r="BH527" i="3"/>
  <c r="BD527" i="3"/>
  <c r="AZ527" i="3"/>
  <c r="AV527" i="3"/>
  <c r="AR527" i="3"/>
  <c r="AN527" i="3"/>
  <c r="AJ527" i="3"/>
  <c r="AF527" i="3"/>
  <c r="AB527" i="3"/>
  <c r="X527" i="3"/>
  <c r="T527" i="3"/>
  <c r="P527" i="3"/>
  <c r="BF533" i="3"/>
  <c r="BB533" i="3"/>
  <c r="AX533" i="3"/>
  <c r="AT533" i="3"/>
  <c r="AP533" i="3"/>
  <c r="AL533" i="3"/>
  <c r="AH533" i="3"/>
  <c r="AD533" i="3"/>
  <c r="Z533" i="3"/>
  <c r="V533" i="3"/>
  <c r="R533" i="3"/>
  <c r="N533" i="3"/>
  <c r="BG533" i="3"/>
  <c r="BC533" i="3"/>
  <c r="AY533" i="3"/>
  <c r="AU533" i="3"/>
  <c r="AQ533" i="3"/>
  <c r="AM533" i="3"/>
  <c r="AI533" i="3"/>
  <c r="AE533" i="3"/>
  <c r="AA533" i="3"/>
  <c r="W533" i="3"/>
  <c r="S533" i="3"/>
  <c r="O533" i="3"/>
  <c r="BK538" i="3"/>
  <c r="BM544" i="3"/>
  <c r="BK546" i="3"/>
  <c r="BG549" i="3"/>
  <c r="BC549" i="3"/>
  <c r="AY549" i="3"/>
  <c r="AU549" i="3"/>
  <c r="AQ549" i="3"/>
  <c r="AM549" i="3"/>
  <c r="AI549" i="3"/>
  <c r="AE549" i="3"/>
  <c r="AA549" i="3"/>
  <c r="W549" i="3"/>
  <c r="S549" i="3"/>
  <c r="O549" i="3"/>
  <c r="BH549" i="3"/>
  <c r="BD549" i="3"/>
  <c r="AZ549" i="3"/>
  <c r="AV549" i="3"/>
  <c r="AR549" i="3"/>
  <c r="AN549" i="3"/>
  <c r="AJ549" i="3"/>
  <c r="AF549" i="3"/>
  <c r="AB549" i="3"/>
  <c r="X549" i="3"/>
  <c r="T549" i="3"/>
  <c r="P549" i="3"/>
  <c r="BK568" i="3"/>
  <c r="BK572" i="3"/>
  <c r="BF575" i="3"/>
  <c r="BB575" i="3"/>
  <c r="AX575" i="3"/>
  <c r="AT575" i="3"/>
  <c r="AP575" i="3"/>
  <c r="AL575" i="3"/>
  <c r="AH575" i="3"/>
  <c r="AD575" i="3"/>
  <c r="Z575" i="3"/>
  <c r="V575" i="3"/>
  <c r="R575" i="3"/>
  <c r="N575" i="3"/>
  <c r="BG575" i="3"/>
  <c r="BC575" i="3"/>
  <c r="AY575" i="3"/>
  <c r="AU575" i="3"/>
  <c r="AQ575" i="3"/>
  <c r="AM575" i="3"/>
  <c r="AI575" i="3"/>
  <c r="AE575" i="3"/>
  <c r="AA575" i="3"/>
  <c r="W575" i="3"/>
  <c r="S575" i="3"/>
  <c r="O575" i="3"/>
  <c r="BI579" i="3"/>
  <c r="BE579" i="3"/>
  <c r="BA579" i="3"/>
  <c r="AW579" i="3"/>
  <c r="AS579" i="3"/>
  <c r="AO579" i="3"/>
  <c r="AK579" i="3"/>
  <c r="AG579" i="3"/>
  <c r="AC579" i="3"/>
  <c r="Y579" i="3"/>
  <c r="U579" i="3"/>
  <c r="Q579" i="3"/>
  <c r="M579" i="3"/>
  <c r="BF579" i="3"/>
  <c r="BB579" i="3"/>
  <c r="AX579" i="3"/>
  <c r="AT579" i="3"/>
  <c r="AP579" i="3"/>
  <c r="AL579" i="3"/>
  <c r="AH579" i="3"/>
  <c r="AD579" i="3"/>
  <c r="Z579" i="3"/>
  <c r="V579" i="3"/>
  <c r="R579" i="3"/>
  <c r="N579" i="3"/>
  <c r="BG583" i="3"/>
  <c r="BC583" i="3"/>
  <c r="AY583" i="3"/>
  <c r="AU583" i="3"/>
  <c r="AQ583" i="3"/>
  <c r="AM583" i="3"/>
  <c r="AI583" i="3"/>
  <c r="AE583" i="3"/>
  <c r="AA583" i="3"/>
  <c r="W583" i="3"/>
  <c r="S583" i="3"/>
  <c r="O583" i="3"/>
  <c r="BH583" i="3"/>
  <c r="BD583" i="3"/>
  <c r="AZ583" i="3"/>
  <c r="AV583" i="3"/>
  <c r="AR583" i="3"/>
  <c r="AN583" i="3"/>
  <c r="AJ583" i="3"/>
  <c r="AF583" i="3"/>
  <c r="AB583" i="3"/>
  <c r="X583" i="3"/>
  <c r="T583" i="3"/>
  <c r="P583" i="3"/>
  <c r="BH587" i="3"/>
  <c r="BD587" i="3"/>
  <c r="AZ587" i="3"/>
  <c r="AV587" i="3"/>
  <c r="AR587" i="3"/>
  <c r="AN587" i="3"/>
  <c r="AJ587" i="3"/>
  <c r="AF587" i="3"/>
  <c r="AB587" i="3"/>
  <c r="X587" i="3"/>
  <c r="T587" i="3"/>
  <c r="P587" i="3"/>
  <c r="BI587" i="3"/>
  <c r="BE587" i="3"/>
  <c r="BA587" i="3"/>
  <c r="AW587" i="3"/>
  <c r="AS587" i="3"/>
  <c r="AO587" i="3"/>
  <c r="AK587" i="3"/>
  <c r="AG587" i="3"/>
  <c r="AC587" i="3"/>
  <c r="Y587" i="3"/>
  <c r="U587" i="3"/>
  <c r="Q587" i="3"/>
  <c r="M587" i="3"/>
  <c r="BG591" i="3"/>
  <c r="BC591" i="3"/>
  <c r="AY591" i="3"/>
  <c r="AU591" i="3"/>
  <c r="AQ591" i="3"/>
  <c r="AM591" i="3"/>
  <c r="AI591" i="3"/>
  <c r="AE591" i="3"/>
  <c r="AA591" i="3"/>
  <c r="W591" i="3"/>
  <c r="S591" i="3"/>
  <c r="O591" i="3"/>
  <c r="BH591" i="3"/>
  <c r="BD591" i="3"/>
  <c r="AZ591" i="3"/>
  <c r="AV591" i="3"/>
  <c r="AR591" i="3"/>
  <c r="AN591" i="3"/>
  <c r="AJ591" i="3"/>
  <c r="AF591" i="3"/>
  <c r="AB591" i="3"/>
  <c r="X591" i="3"/>
  <c r="T591" i="3"/>
  <c r="P591" i="3"/>
  <c r="BI595" i="3"/>
  <c r="BE595" i="3"/>
  <c r="BA595" i="3"/>
  <c r="AW595" i="3"/>
  <c r="AS595" i="3"/>
  <c r="AO595" i="3"/>
  <c r="AK595" i="3"/>
  <c r="AG595" i="3"/>
  <c r="AC595" i="3"/>
  <c r="Y595" i="3"/>
  <c r="U595" i="3"/>
  <c r="Q595" i="3"/>
  <c r="M595" i="3"/>
  <c r="BF595" i="3"/>
  <c r="BB595" i="3"/>
  <c r="AX595" i="3"/>
  <c r="AT595" i="3"/>
  <c r="AP595" i="3"/>
  <c r="AL595" i="3"/>
  <c r="AH595" i="3"/>
  <c r="AD595" i="3"/>
  <c r="Z595" i="3"/>
  <c r="V595" i="3"/>
  <c r="R595" i="3"/>
  <c r="N595" i="3"/>
  <c r="BG599" i="3"/>
  <c r="BC599" i="3"/>
  <c r="AY599" i="3"/>
  <c r="AU599" i="3"/>
  <c r="AQ599" i="3"/>
  <c r="AM599" i="3"/>
  <c r="AI599" i="3"/>
  <c r="AE599" i="3"/>
  <c r="AA599" i="3"/>
  <c r="W599" i="3"/>
  <c r="S599" i="3"/>
  <c r="O599" i="3"/>
  <c r="BH599" i="3"/>
  <c r="BD599" i="3"/>
  <c r="AZ599" i="3"/>
  <c r="AV599" i="3"/>
  <c r="AR599" i="3"/>
  <c r="AN599" i="3"/>
  <c r="AJ599" i="3"/>
  <c r="AF599" i="3"/>
  <c r="AB599" i="3"/>
  <c r="X599" i="3"/>
  <c r="T599" i="3"/>
  <c r="P599" i="3"/>
  <c r="BM610" i="3"/>
  <c r="BH498" i="3"/>
  <c r="BD498" i="3"/>
  <c r="AZ498" i="3"/>
  <c r="AV498" i="3"/>
  <c r="AR498" i="3"/>
  <c r="AN498" i="3"/>
  <c r="AJ498" i="3"/>
  <c r="AF498" i="3"/>
  <c r="AB498" i="3"/>
  <c r="X498" i="3"/>
  <c r="T498" i="3"/>
  <c r="P498" i="3"/>
  <c r="BI498" i="3"/>
  <c r="BE498" i="3"/>
  <c r="BA498" i="3"/>
  <c r="AW498" i="3"/>
  <c r="AS498" i="3"/>
  <c r="AO498" i="3"/>
  <c r="AK498" i="3"/>
  <c r="AG498" i="3"/>
  <c r="AC498" i="3"/>
  <c r="Y498" i="3"/>
  <c r="U498" i="3"/>
  <c r="Q498" i="3"/>
  <c r="M498" i="3"/>
  <c r="BF502" i="3"/>
  <c r="BB502" i="3"/>
  <c r="AX502" i="3"/>
  <c r="AT502" i="3"/>
  <c r="AP502" i="3"/>
  <c r="AL502" i="3"/>
  <c r="AH502" i="3"/>
  <c r="AD502" i="3"/>
  <c r="Z502" i="3"/>
  <c r="V502" i="3"/>
  <c r="R502" i="3"/>
  <c r="N502" i="3"/>
  <c r="BG502" i="3"/>
  <c r="BC502" i="3"/>
  <c r="AY502" i="3"/>
  <c r="AU502" i="3"/>
  <c r="AQ502" i="3"/>
  <c r="AM502" i="3"/>
  <c r="AI502" i="3"/>
  <c r="AE502" i="3"/>
  <c r="AA502" i="3"/>
  <c r="W502" i="3"/>
  <c r="S502" i="3"/>
  <c r="O502" i="3"/>
  <c r="BI506" i="3"/>
  <c r="BE506" i="3"/>
  <c r="BA506" i="3"/>
  <c r="AW506" i="3"/>
  <c r="AS506" i="3"/>
  <c r="AO506" i="3"/>
  <c r="AK506" i="3"/>
  <c r="AG506" i="3"/>
  <c r="AC506" i="3"/>
  <c r="Y506" i="3"/>
  <c r="U506" i="3"/>
  <c r="Q506" i="3"/>
  <c r="M506" i="3"/>
  <c r="BF506" i="3"/>
  <c r="BB506" i="3"/>
  <c r="AX506" i="3"/>
  <c r="AT506" i="3"/>
  <c r="AP506" i="3"/>
  <c r="AL506" i="3"/>
  <c r="AH506" i="3"/>
  <c r="AD506" i="3"/>
  <c r="Z506" i="3"/>
  <c r="V506" i="3"/>
  <c r="R506" i="3"/>
  <c r="N506" i="3"/>
  <c r="BG510" i="3"/>
  <c r="BC510" i="3"/>
  <c r="AY510" i="3"/>
  <c r="AU510" i="3"/>
  <c r="AQ510" i="3"/>
  <c r="AM510" i="3"/>
  <c r="AI510" i="3"/>
  <c r="AE510" i="3"/>
  <c r="AA510" i="3"/>
  <c r="W510" i="3"/>
  <c r="S510" i="3"/>
  <c r="O510" i="3"/>
  <c r="BH510" i="3"/>
  <c r="BD510" i="3"/>
  <c r="AZ510" i="3"/>
  <c r="AV510" i="3"/>
  <c r="AR510" i="3"/>
  <c r="AN510" i="3"/>
  <c r="AJ510" i="3"/>
  <c r="AF510" i="3"/>
  <c r="AB510" i="3"/>
  <c r="X510" i="3"/>
  <c r="T510" i="3"/>
  <c r="P510" i="3"/>
  <c r="BH514" i="3"/>
  <c r="BD514" i="3"/>
  <c r="AZ514" i="3"/>
  <c r="AV514" i="3"/>
  <c r="AR514" i="3"/>
  <c r="AN514" i="3"/>
  <c r="AJ514" i="3"/>
  <c r="AF514" i="3"/>
  <c r="AB514" i="3"/>
  <c r="X514" i="3"/>
  <c r="T514" i="3"/>
  <c r="P514" i="3"/>
  <c r="BI514" i="3"/>
  <c r="BE514" i="3"/>
  <c r="BA514" i="3"/>
  <c r="AW514" i="3"/>
  <c r="AS514" i="3"/>
  <c r="AO514" i="3"/>
  <c r="AK514" i="3"/>
  <c r="AG514" i="3"/>
  <c r="AC514" i="3"/>
  <c r="Y514" i="3"/>
  <c r="U514" i="3"/>
  <c r="Q514" i="3"/>
  <c r="M514" i="3"/>
  <c r="BN518" i="3"/>
  <c r="BJ518" i="3"/>
  <c r="BI521" i="3"/>
  <c r="BE521" i="3"/>
  <c r="BA521" i="3"/>
  <c r="AW521" i="3"/>
  <c r="AS521" i="3"/>
  <c r="AO521" i="3"/>
  <c r="AK521" i="3"/>
  <c r="AG521" i="3"/>
  <c r="AC521" i="3"/>
  <c r="Y521" i="3"/>
  <c r="U521" i="3"/>
  <c r="Q521" i="3"/>
  <c r="M521" i="3"/>
  <c r="BF521" i="3"/>
  <c r="BB521" i="3"/>
  <c r="AX521" i="3"/>
  <c r="AT521" i="3"/>
  <c r="AP521" i="3"/>
  <c r="AL521" i="3"/>
  <c r="AH521" i="3"/>
  <c r="AD521" i="3"/>
  <c r="Z521" i="3"/>
  <c r="V521" i="3"/>
  <c r="R521" i="3"/>
  <c r="N521" i="3"/>
  <c r="BF525" i="3"/>
  <c r="BB525" i="3"/>
  <c r="AX525" i="3"/>
  <c r="AT525" i="3"/>
  <c r="AP525" i="3"/>
  <c r="AL525" i="3"/>
  <c r="AH525" i="3"/>
  <c r="AD525" i="3"/>
  <c r="Z525" i="3"/>
  <c r="V525" i="3"/>
  <c r="R525" i="3"/>
  <c r="N525" i="3"/>
  <c r="BG525" i="3"/>
  <c r="BC525" i="3"/>
  <c r="AY525" i="3"/>
  <c r="AU525" i="3"/>
  <c r="AQ525" i="3"/>
  <c r="AM525" i="3"/>
  <c r="AI525" i="3"/>
  <c r="AE525" i="3"/>
  <c r="AA525" i="3"/>
  <c r="W525" i="3"/>
  <c r="S525" i="3"/>
  <c r="O525" i="3"/>
  <c r="BN529" i="3"/>
  <c r="BG531" i="3"/>
  <c r="BC531" i="3"/>
  <c r="AY531" i="3"/>
  <c r="AU531" i="3"/>
  <c r="AQ531" i="3"/>
  <c r="AM531" i="3"/>
  <c r="AI531" i="3"/>
  <c r="AE531" i="3"/>
  <c r="AA531" i="3"/>
  <c r="W531" i="3"/>
  <c r="S531" i="3"/>
  <c r="O531" i="3"/>
  <c r="BH531" i="3"/>
  <c r="BD531" i="3"/>
  <c r="AZ531" i="3"/>
  <c r="AV531" i="3"/>
  <c r="AR531" i="3"/>
  <c r="AN531" i="3"/>
  <c r="AJ531" i="3"/>
  <c r="AF531" i="3"/>
  <c r="AB531" i="3"/>
  <c r="X531" i="3"/>
  <c r="T531" i="3"/>
  <c r="P531" i="3"/>
  <c r="BM539" i="3"/>
  <c r="BM543" i="3"/>
  <c r="BF547" i="3"/>
  <c r="BB547" i="3"/>
  <c r="AX547" i="3"/>
  <c r="AT547" i="3"/>
  <c r="AP547" i="3"/>
  <c r="AL547" i="3"/>
  <c r="AH547" i="3"/>
  <c r="AD547" i="3"/>
  <c r="Z547" i="3"/>
  <c r="V547" i="3"/>
  <c r="R547" i="3"/>
  <c r="N547" i="3"/>
  <c r="BG547" i="3"/>
  <c r="BC547" i="3"/>
  <c r="AY547" i="3"/>
  <c r="AU547" i="3"/>
  <c r="AQ547" i="3"/>
  <c r="AM547" i="3"/>
  <c r="AI547" i="3"/>
  <c r="AE547" i="3"/>
  <c r="AA547" i="3"/>
  <c r="W547" i="3"/>
  <c r="S547" i="3"/>
  <c r="O547" i="3"/>
  <c r="BM569" i="3"/>
  <c r="BF573" i="3"/>
  <c r="BB573" i="3"/>
  <c r="AX573" i="3"/>
  <c r="AT573" i="3"/>
  <c r="AP573" i="3"/>
  <c r="AL573" i="3"/>
  <c r="AH573" i="3"/>
  <c r="AD573" i="3"/>
  <c r="Z573" i="3"/>
  <c r="V573" i="3"/>
  <c r="R573" i="3"/>
  <c r="N573" i="3"/>
  <c r="BG573" i="3"/>
  <c r="BC573" i="3"/>
  <c r="AY573" i="3"/>
  <c r="AU573" i="3"/>
  <c r="AQ573" i="3"/>
  <c r="AM573" i="3"/>
  <c r="AI573" i="3"/>
  <c r="AE573" i="3"/>
  <c r="AA573" i="3"/>
  <c r="W573" i="3"/>
  <c r="S573" i="3"/>
  <c r="O573" i="3"/>
  <c r="BI577" i="3"/>
  <c r="BE577" i="3"/>
  <c r="BA577" i="3"/>
  <c r="AW577" i="3"/>
  <c r="AS577" i="3"/>
  <c r="AO577" i="3"/>
  <c r="AK577" i="3"/>
  <c r="AG577" i="3"/>
  <c r="AC577" i="3"/>
  <c r="Y577" i="3"/>
  <c r="U577" i="3"/>
  <c r="Q577" i="3"/>
  <c r="M577" i="3"/>
  <c r="BF577" i="3"/>
  <c r="BB577" i="3"/>
  <c r="AX577" i="3"/>
  <c r="AT577" i="3"/>
  <c r="AP577" i="3"/>
  <c r="AL577" i="3"/>
  <c r="AH577" i="3"/>
  <c r="AD577" i="3"/>
  <c r="Z577" i="3"/>
  <c r="V577" i="3"/>
  <c r="R577" i="3"/>
  <c r="N577" i="3"/>
  <c r="BF581" i="3"/>
  <c r="BB581" i="3"/>
  <c r="AX581" i="3"/>
  <c r="AT581" i="3"/>
  <c r="AP581" i="3"/>
  <c r="AL581" i="3"/>
  <c r="AH581" i="3"/>
  <c r="AD581" i="3"/>
  <c r="Z581" i="3"/>
  <c r="V581" i="3"/>
  <c r="R581" i="3"/>
  <c r="N581" i="3"/>
  <c r="BG581" i="3"/>
  <c r="BC581" i="3"/>
  <c r="AY581" i="3"/>
  <c r="AU581" i="3"/>
  <c r="AQ581" i="3"/>
  <c r="AM581" i="3"/>
  <c r="AI581" i="3"/>
  <c r="AE581" i="3"/>
  <c r="AA581" i="3"/>
  <c r="W581" i="3"/>
  <c r="S581" i="3"/>
  <c r="O581" i="3"/>
  <c r="BI585" i="3"/>
  <c r="BE585" i="3"/>
  <c r="BA585" i="3"/>
  <c r="AW585" i="3"/>
  <c r="AS585" i="3"/>
  <c r="AO585" i="3"/>
  <c r="AK585" i="3"/>
  <c r="AG585" i="3"/>
  <c r="AC585" i="3"/>
  <c r="Y585" i="3"/>
  <c r="U585" i="3"/>
  <c r="Q585" i="3"/>
  <c r="M585" i="3"/>
  <c r="BF585" i="3"/>
  <c r="BB585" i="3"/>
  <c r="AX585" i="3"/>
  <c r="AT585" i="3"/>
  <c r="AP585" i="3"/>
  <c r="AL585" i="3"/>
  <c r="AH585" i="3"/>
  <c r="AD585" i="3"/>
  <c r="Z585" i="3"/>
  <c r="V585" i="3"/>
  <c r="R585" i="3"/>
  <c r="N585" i="3"/>
  <c r="BF589" i="3"/>
  <c r="BB589" i="3"/>
  <c r="AX589" i="3"/>
  <c r="AT589" i="3"/>
  <c r="AP589" i="3"/>
  <c r="AL589" i="3"/>
  <c r="AH589" i="3"/>
  <c r="AD589" i="3"/>
  <c r="Z589" i="3"/>
  <c r="V589" i="3"/>
  <c r="R589" i="3"/>
  <c r="N589" i="3"/>
  <c r="BG589" i="3"/>
  <c r="BC589" i="3"/>
  <c r="AY589" i="3"/>
  <c r="AU589" i="3"/>
  <c r="AQ589" i="3"/>
  <c r="AM589" i="3"/>
  <c r="AI589" i="3"/>
  <c r="AE589" i="3"/>
  <c r="AA589" i="3"/>
  <c r="W589" i="3"/>
  <c r="S589" i="3"/>
  <c r="O589" i="3"/>
  <c r="BI593" i="3"/>
  <c r="BE593" i="3"/>
  <c r="BA593" i="3"/>
  <c r="AW593" i="3"/>
  <c r="AS593" i="3"/>
  <c r="AO593" i="3"/>
  <c r="AK593" i="3"/>
  <c r="AG593" i="3"/>
  <c r="AC593" i="3"/>
  <c r="Y593" i="3"/>
  <c r="U593" i="3"/>
  <c r="BF593" i="3"/>
  <c r="BB593" i="3"/>
  <c r="AX593" i="3"/>
  <c r="AT593" i="3"/>
  <c r="AP593" i="3"/>
  <c r="AL593" i="3"/>
  <c r="AH593" i="3"/>
  <c r="AD593" i="3"/>
  <c r="Z593" i="3"/>
  <c r="V593" i="3"/>
  <c r="R593" i="3"/>
  <c r="N593" i="3"/>
  <c r="Q593" i="3"/>
  <c r="M593" i="3"/>
  <c r="BF597" i="3"/>
  <c r="BB597" i="3"/>
  <c r="AX597" i="3"/>
  <c r="AT597" i="3"/>
  <c r="AP597" i="3"/>
  <c r="AL597" i="3"/>
  <c r="AH597" i="3"/>
  <c r="AD597" i="3"/>
  <c r="Z597" i="3"/>
  <c r="V597" i="3"/>
  <c r="R597" i="3"/>
  <c r="N597" i="3"/>
  <c r="BG597" i="3"/>
  <c r="BC597" i="3"/>
  <c r="AY597" i="3"/>
  <c r="AU597" i="3"/>
  <c r="AQ597" i="3"/>
  <c r="AM597" i="3"/>
  <c r="AI597" i="3"/>
  <c r="AE597" i="3"/>
  <c r="AA597" i="3"/>
  <c r="W597" i="3"/>
  <c r="S597" i="3"/>
  <c r="O597" i="3"/>
  <c r="BH601" i="3"/>
  <c r="BD601" i="3"/>
  <c r="AZ601" i="3"/>
  <c r="AV601" i="3"/>
  <c r="AR601" i="3"/>
  <c r="AN601" i="3"/>
  <c r="AJ601" i="3"/>
  <c r="AF601" i="3"/>
  <c r="AB601" i="3"/>
  <c r="X601" i="3"/>
  <c r="T601" i="3"/>
  <c r="P601" i="3"/>
  <c r="BI601" i="3"/>
  <c r="BE601" i="3"/>
  <c r="BA601" i="3"/>
  <c r="AW601" i="3"/>
  <c r="AS601" i="3"/>
  <c r="AO601" i="3"/>
  <c r="AK601" i="3"/>
  <c r="AG601" i="3"/>
  <c r="AC601" i="3"/>
  <c r="Y601" i="3"/>
  <c r="U601" i="3"/>
  <c r="Q601" i="3"/>
  <c r="M601" i="3"/>
  <c r="BG603" i="3"/>
  <c r="BC603" i="3"/>
  <c r="AY603" i="3"/>
  <c r="AU603" i="3"/>
  <c r="AQ603" i="3"/>
  <c r="AM603" i="3"/>
  <c r="AI603" i="3"/>
  <c r="AE603" i="3"/>
  <c r="AA603" i="3"/>
  <c r="W603" i="3"/>
  <c r="S603" i="3"/>
  <c r="O603" i="3"/>
  <c r="BH603" i="3"/>
  <c r="BD603" i="3"/>
  <c r="AZ603" i="3"/>
  <c r="AV603" i="3"/>
  <c r="AR603" i="3"/>
  <c r="AN603" i="3"/>
  <c r="AJ603" i="3"/>
  <c r="AF603" i="3"/>
  <c r="AB603" i="3"/>
  <c r="X603" i="3"/>
  <c r="T603" i="3"/>
  <c r="P603" i="3"/>
  <c r="BH605" i="3"/>
  <c r="BD605" i="3"/>
  <c r="AZ605" i="3"/>
  <c r="AV605" i="3"/>
  <c r="AR605" i="3"/>
  <c r="AN605" i="3"/>
  <c r="AJ605" i="3"/>
  <c r="AF605" i="3"/>
  <c r="AB605" i="3"/>
  <c r="X605" i="3"/>
  <c r="T605" i="3"/>
  <c r="P605" i="3"/>
  <c r="BI605" i="3"/>
  <c r="BE605" i="3"/>
  <c r="BA605" i="3"/>
  <c r="AW605" i="3"/>
  <c r="AS605" i="3"/>
  <c r="AO605" i="3"/>
  <c r="AK605" i="3"/>
  <c r="AG605" i="3"/>
  <c r="AC605" i="3"/>
  <c r="Y605" i="3"/>
  <c r="U605" i="3"/>
  <c r="Q605" i="3"/>
  <c r="M605" i="3"/>
  <c r="BG607" i="3"/>
  <c r="BC607" i="3"/>
  <c r="AY607" i="3"/>
  <c r="AU607" i="3"/>
  <c r="AQ607" i="3"/>
  <c r="AM607" i="3"/>
  <c r="AI607" i="3"/>
  <c r="AE607" i="3"/>
  <c r="AA607" i="3"/>
  <c r="W607" i="3"/>
  <c r="S607" i="3"/>
  <c r="O607" i="3"/>
  <c r="BH607" i="3"/>
  <c r="BD607" i="3"/>
  <c r="AZ607" i="3"/>
  <c r="AV607" i="3"/>
  <c r="AR607" i="3"/>
  <c r="AN607" i="3"/>
  <c r="AJ607" i="3"/>
  <c r="AF607" i="3"/>
  <c r="AB607" i="3"/>
  <c r="X607" i="3"/>
  <c r="T607" i="3"/>
  <c r="P607" i="3"/>
  <c r="BI609" i="3"/>
  <c r="BE609" i="3"/>
  <c r="BA609" i="3"/>
  <c r="AW609" i="3"/>
  <c r="AS609" i="3"/>
  <c r="AO609" i="3"/>
  <c r="AK609" i="3"/>
  <c r="AG609" i="3"/>
  <c r="AC609" i="3"/>
  <c r="Y609" i="3"/>
  <c r="U609" i="3"/>
  <c r="Q609" i="3"/>
  <c r="M609" i="3"/>
  <c r="BF609" i="3"/>
  <c r="BB609" i="3"/>
  <c r="AX609" i="3"/>
  <c r="AT609" i="3"/>
  <c r="AP609" i="3"/>
  <c r="AL609" i="3"/>
  <c r="AH609" i="3"/>
  <c r="AD609" i="3"/>
  <c r="Z609" i="3"/>
  <c r="V609" i="3"/>
  <c r="R609" i="3"/>
  <c r="N609" i="3"/>
  <c r="BN639" i="3"/>
  <c r="BL635" i="3"/>
  <c r="BJ631" i="3"/>
  <c r="BM641" i="3"/>
  <c r="BN637" i="3"/>
  <c r="BL633" i="3"/>
  <c r="BM630" i="3"/>
  <c r="BJ626" i="3"/>
  <c r="BJ622" i="3"/>
  <c r="BK639" i="3"/>
  <c r="BL639" i="3"/>
  <c r="BJ635" i="3"/>
  <c r="BN635" i="3"/>
  <c r="BM631" i="3"/>
  <c r="BK637" i="3"/>
  <c r="BL637" i="3"/>
  <c r="BJ633" i="3"/>
  <c r="BN633" i="3"/>
  <c r="BJ630" i="3"/>
  <c r="BL628" i="3"/>
  <c r="BM624" i="3"/>
  <c r="BL626" i="3"/>
  <c r="BM622" i="3"/>
  <c r="BK635" i="3"/>
  <c r="BM618" i="3"/>
  <c r="BJ616" i="3"/>
  <c r="BJ621" i="3"/>
  <c r="BJ619" i="3"/>
  <c r="BL617" i="3"/>
  <c r="BJ615" i="3"/>
  <c r="BM613" i="3"/>
  <c r="BL613" i="3"/>
  <c r="BK613" i="3"/>
  <c r="BN613" i="3"/>
  <c r="BL620" i="3"/>
  <c r="BJ620" i="3"/>
  <c r="BJ618" i="3"/>
  <c r="BL616" i="3"/>
  <c r="BL621" i="3"/>
  <c r="BL619" i="3"/>
  <c r="BL615" i="3"/>
  <c r="BM596" i="3"/>
  <c r="BL493" i="3"/>
  <c r="BM493" i="3"/>
  <c r="BJ495" i="3"/>
  <c r="BG496" i="3"/>
  <c r="BC496" i="3"/>
  <c r="AY496" i="3"/>
  <c r="AU496" i="3"/>
  <c r="AQ496" i="3"/>
  <c r="AM496" i="3"/>
  <c r="AI496" i="3"/>
  <c r="AE496" i="3"/>
  <c r="AA496" i="3"/>
  <c r="W496" i="3"/>
  <c r="S496" i="3"/>
  <c r="O496" i="3"/>
  <c r="BH496" i="3"/>
  <c r="BD496" i="3"/>
  <c r="AZ496" i="3"/>
  <c r="AV496" i="3"/>
  <c r="AR496" i="3"/>
  <c r="AN496" i="3"/>
  <c r="AJ496" i="3"/>
  <c r="AF496" i="3"/>
  <c r="AB496" i="3"/>
  <c r="X496" i="3"/>
  <c r="T496" i="3"/>
  <c r="BN499" i="3"/>
  <c r="BI501" i="3"/>
  <c r="BE501" i="3"/>
  <c r="BA501" i="3"/>
  <c r="AW501" i="3"/>
  <c r="AS501" i="3"/>
  <c r="AO501" i="3"/>
  <c r="AK501" i="3"/>
  <c r="AG501" i="3"/>
  <c r="AC501" i="3"/>
  <c r="Y501" i="3"/>
  <c r="U501" i="3"/>
  <c r="Q501" i="3"/>
  <c r="M501" i="3"/>
  <c r="BF501" i="3"/>
  <c r="BB501" i="3"/>
  <c r="AX501" i="3"/>
  <c r="AT501" i="3"/>
  <c r="AP501" i="3"/>
  <c r="AL501" i="3"/>
  <c r="AH501" i="3"/>
  <c r="AD501" i="3"/>
  <c r="Z501" i="3"/>
  <c r="V501" i="3"/>
  <c r="R501" i="3"/>
  <c r="BJ503" i="3"/>
  <c r="BN505" i="3"/>
  <c r="BN509" i="3"/>
  <c r="BN513" i="3"/>
  <c r="BJ513" i="3"/>
  <c r="BJ515" i="3"/>
  <c r="BN517" i="3"/>
  <c r="BJ517" i="3"/>
  <c r="BM522" i="3"/>
  <c r="BN524" i="3"/>
  <c r="BJ524" i="3"/>
  <c r="BN526" i="3"/>
  <c r="BJ526" i="3"/>
  <c r="BN528" i="3"/>
  <c r="BJ528" i="3"/>
  <c r="BJ535" i="3"/>
  <c r="BM536" i="3"/>
  <c r="BK548" i="3"/>
  <c r="BM550" i="3"/>
  <c r="BM552" i="3"/>
  <c r="BM556" i="3"/>
  <c r="BM558" i="3"/>
  <c r="BM562" i="3"/>
  <c r="BM564" i="3"/>
  <c r="BM566" i="3"/>
  <c r="BK574" i="3"/>
  <c r="BM576" i="3"/>
  <c r="BN578" i="3"/>
  <c r="BK578" i="3"/>
  <c r="BM580" i="3"/>
  <c r="BI494" i="3"/>
  <c r="BE494" i="3"/>
  <c r="BA494" i="3"/>
  <c r="AW494" i="3"/>
  <c r="AS494" i="3"/>
  <c r="AO494" i="3"/>
  <c r="AK494" i="3"/>
  <c r="AG494" i="3"/>
  <c r="AC494" i="3"/>
  <c r="Y494" i="3"/>
  <c r="U494" i="3"/>
  <c r="Q494" i="3"/>
  <c r="M494" i="3"/>
  <c r="BF494" i="3"/>
  <c r="BB494" i="3"/>
  <c r="AX494" i="3"/>
  <c r="AT494" i="3"/>
  <c r="AP494" i="3"/>
  <c r="AL494" i="3"/>
  <c r="AH494" i="3"/>
  <c r="AD494" i="3"/>
  <c r="Z494" i="3"/>
  <c r="V494" i="3"/>
  <c r="R494" i="3"/>
  <c r="BG500" i="3"/>
  <c r="BC500" i="3"/>
  <c r="AY500" i="3"/>
  <c r="AU500" i="3"/>
  <c r="AQ500" i="3"/>
  <c r="AM500" i="3"/>
  <c r="AI500" i="3"/>
  <c r="AE500" i="3"/>
  <c r="AA500" i="3"/>
  <c r="W500" i="3"/>
  <c r="S500" i="3"/>
  <c r="O500" i="3"/>
  <c r="BH500" i="3"/>
  <c r="BD500" i="3"/>
  <c r="AZ500" i="3"/>
  <c r="AV500" i="3"/>
  <c r="AR500" i="3"/>
  <c r="AN500" i="3"/>
  <c r="AJ500" i="3"/>
  <c r="AF500" i="3"/>
  <c r="AB500" i="3"/>
  <c r="X500" i="3"/>
  <c r="T500" i="3"/>
  <c r="BI504" i="3"/>
  <c r="BE504" i="3"/>
  <c r="BA504" i="3"/>
  <c r="AW504" i="3"/>
  <c r="AS504" i="3"/>
  <c r="AO504" i="3"/>
  <c r="AK504" i="3"/>
  <c r="AG504" i="3"/>
  <c r="AC504" i="3"/>
  <c r="Y504" i="3"/>
  <c r="U504" i="3"/>
  <c r="Q504" i="3"/>
  <c r="M504" i="3"/>
  <c r="BF504" i="3"/>
  <c r="BB504" i="3"/>
  <c r="AX504" i="3"/>
  <c r="AT504" i="3"/>
  <c r="AP504" i="3"/>
  <c r="AL504" i="3"/>
  <c r="AH504" i="3"/>
  <c r="AD504" i="3"/>
  <c r="Z504" i="3"/>
  <c r="V504" i="3"/>
  <c r="R504" i="3"/>
  <c r="BF508" i="3"/>
  <c r="BB508" i="3"/>
  <c r="AX508" i="3"/>
  <c r="AT508" i="3"/>
  <c r="AP508" i="3"/>
  <c r="AL508" i="3"/>
  <c r="AH508" i="3"/>
  <c r="AD508" i="3"/>
  <c r="Z508" i="3"/>
  <c r="V508" i="3"/>
  <c r="R508" i="3"/>
  <c r="N508" i="3"/>
  <c r="BG508" i="3"/>
  <c r="BC508" i="3"/>
  <c r="AY508" i="3"/>
  <c r="AU508" i="3"/>
  <c r="AQ508" i="3"/>
  <c r="AM508" i="3"/>
  <c r="AI508" i="3"/>
  <c r="AE508" i="3"/>
  <c r="AA508" i="3"/>
  <c r="W508" i="3"/>
  <c r="S508" i="3"/>
  <c r="BI512" i="3"/>
  <c r="BE512" i="3"/>
  <c r="BA512" i="3"/>
  <c r="AW512" i="3"/>
  <c r="AS512" i="3"/>
  <c r="AO512" i="3"/>
  <c r="AH512" i="3"/>
  <c r="Z512" i="3"/>
  <c r="R512" i="3"/>
  <c r="BH512" i="3"/>
  <c r="BD512" i="3"/>
  <c r="AZ512" i="3"/>
  <c r="AV512" i="3"/>
  <c r="AR512" i="3"/>
  <c r="AN512" i="3"/>
  <c r="AF512" i="3"/>
  <c r="X512" i="3"/>
  <c r="P512" i="3"/>
  <c r="AK512" i="3"/>
  <c r="AG512" i="3"/>
  <c r="AC512" i="3"/>
  <c r="Y512" i="3"/>
  <c r="U512" i="3"/>
  <c r="Q512" i="3"/>
  <c r="BG516" i="3"/>
  <c r="BC516" i="3"/>
  <c r="AY516" i="3"/>
  <c r="AU516" i="3"/>
  <c r="AQ516" i="3"/>
  <c r="AM516" i="3"/>
  <c r="AI516" i="3"/>
  <c r="AE516" i="3"/>
  <c r="AA516" i="3"/>
  <c r="W516" i="3"/>
  <c r="S516" i="3"/>
  <c r="O516" i="3"/>
  <c r="BH516" i="3"/>
  <c r="BD516" i="3"/>
  <c r="AZ516" i="3"/>
  <c r="AV516" i="3"/>
  <c r="AR516" i="3"/>
  <c r="AN516" i="3"/>
  <c r="AJ516" i="3"/>
  <c r="AF516" i="3"/>
  <c r="AB516" i="3"/>
  <c r="X516" i="3"/>
  <c r="T516" i="3"/>
  <c r="BH519" i="3"/>
  <c r="BD519" i="3"/>
  <c r="AZ519" i="3"/>
  <c r="AV519" i="3"/>
  <c r="AR519" i="3"/>
  <c r="AN519" i="3"/>
  <c r="AJ519" i="3"/>
  <c r="AF519" i="3"/>
  <c r="AB519" i="3"/>
  <c r="X519" i="3"/>
  <c r="T519" i="3"/>
  <c r="P519" i="3"/>
  <c r="BI519" i="3"/>
  <c r="BE519" i="3"/>
  <c r="BA519" i="3"/>
  <c r="AW519" i="3"/>
  <c r="AS519" i="3"/>
  <c r="AO519" i="3"/>
  <c r="AK519" i="3"/>
  <c r="AG519" i="3"/>
  <c r="AC519" i="3"/>
  <c r="Y519" i="3"/>
  <c r="U519" i="3"/>
  <c r="Q519" i="3"/>
  <c r="BG523" i="3"/>
  <c r="BC523" i="3"/>
  <c r="AY523" i="3"/>
  <c r="AU523" i="3"/>
  <c r="AQ523" i="3"/>
  <c r="AM523" i="3"/>
  <c r="AI523" i="3"/>
  <c r="AE523" i="3"/>
  <c r="AA523" i="3"/>
  <c r="W523" i="3"/>
  <c r="S523" i="3"/>
  <c r="O523" i="3"/>
  <c r="BH523" i="3"/>
  <c r="BD523" i="3"/>
  <c r="AZ523" i="3"/>
  <c r="AV523" i="3"/>
  <c r="AR523" i="3"/>
  <c r="AN523" i="3"/>
  <c r="AJ523" i="3"/>
  <c r="AF523" i="3"/>
  <c r="AB523" i="3"/>
  <c r="X523" i="3"/>
  <c r="T523" i="3"/>
  <c r="BI527" i="3"/>
  <c r="BE527" i="3"/>
  <c r="BA527" i="3"/>
  <c r="AW527" i="3"/>
  <c r="AS527" i="3"/>
  <c r="AO527" i="3"/>
  <c r="AK527" i="3"/>
  <c r="AG527" i="3"/>
  <c r="AC527" i="3"/>
  <c r="Y527" i="3"/>
  <c r="U527" i="3"/>
  <c r="Q527" i="3"/>
  <c r="M527" i="3"/>
  <c r="BF527" i="3"/>
  <c r="BB527" i="3"/>
  <c r="AX527" i="3"/>
  <c r="AT527" i="3"/>
  <c r="AP527" i="3"/>
  <c r="AL527" i="3"/>
  <c r="AH527" i="3"/>
  <c r="AD527" i="3"/>
  <c r="Z527" i="3"/>
  <c r="V527" i="3"/>
  <c r="R527" i="3"/>
  <c r="BH533" i="3"/>
  <c r="BD533" i="3"/>
  <c r="AZ533" i="3"/>
  <c r="AV533" i="3"/>
  <c r="AR533" i="3"/>
  <c r="AN533" i="3"/>
  <c r="AJ533" i="3"/>
  <c r="AF533" i="3"/>
  <c r="AB533" i="3"/>
  <c r="X533" i="3"/>
  <c r="T533" i="3"/>
  <c r="P533" i="3"/>
  <c r="BI533" i="3"/>
  <c r="BE533" i="3"/>
  <c r="BA533" i="3"/>
  <c r="AW533" i="3"/>
  <c r="AS533" i="3"/>
  <c r="AO533" i="3"/>
  <c r="AK533" i="3"/>
  <c r="AG533" i="3"/>
  <c r="AC533" i="3"/>
  <c r="Y533" i="3"/>
  <c r="U533" i="3"/>
  <c r="Q533" i="3"/>
  <c r="BM538" i="3"/>
  <c r="BK544" i="3"/>
  <c r="BM546" i="3"/>
  <c r="BI549" i="3"/>
  <c r="BE549" i="3"/>
  <c r="BA549" i="3"/>
  <c r="AW549" i="3"/>
  <c r="AS549" i="3"/>
  <c r="AO549" i="3"/>
  <c r="AK549" i="3"/>
  <c r="AG549" i="3"/>
  <c r="AC549" i="3"/>
  <c r="Y549" i="3"/>
  <c r="U549" i="3"/>
  <c r="Q549" i="3"/>
  <c r="M549" i="3"/>
  <c r="BF549" i="3"/>
  <c r="BB549" i="3"/>
  <c r="AX549" i="3"/>
  <c r="AT549" i="3"/>
  <c r="AP549" i="3"/>
  <c r="AL549" i="3"/>
  <c r="AH549" i="3"/>
  <c r="AD549" i="3"/>
  <c r="Z549" i="3"/>
  <c r="V549" i="3"/>
  <c r="R549" i="3"/>
  <c r="BM568" i="3"/>
  <c r="BK570" i="3"/>
  <c r="BH575" i="3"/>
  <c r="BD575" i="3"/>
  <c r="AZ575" i="3"/>
  <c r="AV575" i="3"/>
  <c r="AR575" i="3"/>
  <c r="AN575" i="3"/>
  <c r="AJ575" i="3"/>
  <c r="AF575" i="3"/>
  <c r="AB575" i="3"/>
  <c r="X575" i="3"/>
  <c r="T575" i="3"/>
  <c r="P575" i="3"/>
  <c r="BI575" i="3"/>
  <c r="BE575" i="3"/>
  <c r="BA575" i="3"/>
  <c r="AW575" i="3"/>
  <c r="AS575" i="3"/>
  <c r="AO575" i="3"/>
  <c r="AK575" i="3"/>
  <c r="AG575" i="3"/>
  <c r="AC575" i="3"/>
  <c r="Y575" i="3"/>
  <c r="U575" i="3"/>
  <c r="Q575" i="3"/>
  <c r="BG579" i="3"/>
  <c r="BC579" i="3"/>
  <c r="AY579" i="3"/>
  <c r="AU579" i="3"/>
  <c r="AQ579" i="3"/>
  <c r="AM579" i="3"/>
  <c r="AI579" i="3"/>
  <c r="AE579" i="3"/>
  <c r="AA579" i="3"/>
  <c r="W579" i="3"/>
  <c r="S579" i="3"/>
  <c r="O579" i="3"/>
  <c r="BH579" i="3"/>
  <c r="BD579" i="3"/>
  <c r="AZ579" i="3"/>
  <c r="AV579" i="3"/>
  <c r="AR579" i="3"/>
  <c r="AN579" i="3"/>
  <c r="AJ579" i="3"/>
  <c r="AF579" i="3"/>
  <c r="AB579" i="3"/>
  <c r="X579" i="3"/>
  <c r="T579" i="3"/>
  <c r="BI583" i="3"/>
  <c r="BE583" i="3"/>
  <c r="BA583" i="3"/>
  <c r="AW583" i="3"/>
  <c r="AS583" i="3"/>
  <c r="AO583" i="3"/>
  <c r="AK583" i="3"/>
  <c r="AG583" i="3"/>
  <c r="AC583" i="3"/>
  <c r="Y583" i="3"/>
  <c r="U583" i="3"/>
  <c r="Q583" i="3"/>
  <c r="M583" i="3"/>
  <c r="BF583" i="3"/>
  <c r="BB583" i="3"/>
  <c r="AX583" i="3"/>
  <c r="AT583" i="3"/>
  <c r="AP583" i="3"/>
  <c r="AL583" i="3"/>
  <c r="AH583" i="3"/>
  <c r="AD583" i="3"/>
  <c r="Z583" i="3"/>
  <c r="V583" i="3"/>
  <c r="R583" i="3"/>
  <c r="BF587" i="3"/>
  <c r="BB587" i="3"/>
  <c r="AX587" i="3"/>
  <c r="AT587" i="3"/>
  <c r="AP587" i="3"/>
  <c r="AL587" i="3"/>
  <c r="AH587" i="3"/>
  <c r="AD587" i="3"/>
  <c r="Z587" i="3"/>
  <c r="V587" i="3"/>
  <c r="R587" i="3"/>
  <c r="N587" i="3"/>
  <c r="BG587" i="3"/>
  <c r="BC587" i="3"/>
  <c r="AY587" i="3"/>
  <c r="AU587" i="3"/>
  <c r="AQ587" i="3"/>
  <c r="AM587" i="3"/>
  <c r="AI587" i="3"/>
  <c r="AE587" i="3"/>
  <c r="AA587" i="3"/>
  <c r="W587" i="3"/>
  <c r="S587" i="3"/>
  <c r="BI591" i="3"/>
  <c r="BE591" i="3"/>
  <c r="BA591" i="3"/>
  <c r="AW591" i="3"/>
  <c r="AS591" i="3"/>
  <c r="AO591" i="3"/>
  <c r="AK591" i="3"/>
  <c r="AG591" i="3"/>
  <c r="AC591" i="3"/>
  <c r="Y591" i="3"/>
  <c r="U591" i="3"/>
  <c r="Q591" i="3"/>
  <c r="M591" i="3"/>
  <c r="BF591" i="3"/>
  <c r="BB591" i="3"/>
  <c r="AX591" i="3"/>
  <c r="AT591" i="3"/>
  <c r="AP591" i="3"/>
  <c r="AL591" i="3"/>
  <c r="AH591" i="3"/>
  <c r="AD591" i="3"/>
  <c r="Z591" i="3"/>
  <c r="V591" i="3"/>
  <c r="R591" i="3"/>
  <c r="BG595" i="3"/>
  <c r="BC595" i="3"/>
  <c r="AY595" i="3"/>
  <c r="AU595" i="3"/>
  <c r="AQ595" i="3"/>
  <c r="AM595" i="3"/>
  <c r="AI595" i="3"/>
  <c r="AE595" i="3"/>
  <c r="AA595" i="3"/>
  <c r="W595" i="3"/>
  <c r="S595" i="3"/>
  <c r="O595" i="3"/>
  <c r="BH595" i="3"/>
  <c r="BD595" i="3"/>
  <c r="AZ595" i="3"/>
  <c r="AV595" i="3"/>
  <c r="AR595" i="3"/>
  <c r="AN595" i="3"/>
  <c r="AJ595" i="3"/>
  <c r="AF595" i="3"/>
  <c r="AB595" i="3"/>
  <c r="X595" i="3"/>
  <c r="T595" i="3"/>
  <c r="BI599" i="3"/>
  <c r="BE599" i="3"/>
  <c r="BA599" i="3"/>
  <c r="AW599" i="3"/>
  <c r="AS599" i="3"/>
  <c r="AO599" i="3"/>
  <c r="AK599" i="3"/>
  <c r="AG599" i="3"/>
  <c r="AC599" i="3"/>
  <c r="Y599" i="3"/>
  <c r="U599" i="3"/>
  <c r="Q599" i="3"/>
  <c r="M599" i="3"/>
  <c r="BF599" i="3"/>
  <c r="BB599" i="3"/>
  <c r="AX599" i="3"/>
  <c r="AT599" i="3"/>
  <c r="AP599" i="3"/>
  <c r="AL599" i="3"/>
  <c r="AH599" i="3"/>
  <c r="AD599" i="3"/>
  <c r="Z599" i="3"/>
  <c r="V599" i="3"/>
  <c r="R599" i="3"/>
  <c r="BM602" i="3"/>
  <c r="BM606" i="3"/>
  <c r="BF498" i="3"/>
  <c r="BB498" i="3"/>
  <c r="AX498" i="3"/>
  <c r="AT498" i="3"/>
  <c r="AP498" i="3"/>
  <c r="AL498" i="3"/>
  <c r="AH498" i="3"/>
  <c r="AD498" i="3"/>
  <c r="Z498" i="3"/>
  <c r="V498" i="3"/>
  <c r="R498" i="3"/>
  <c r="N498" i="3"/>
  <c r="BG498" i="3"/>
  <c r="BC498" i="3"/>
  <c r="AY498" i="3"/>
  <c r="AU498" i="3"/>
  <c r="AQ498" i="3"/>
  <c r="AM498" i="3"/>
  <c r="AI498" i="3"/>
  <c r="AE498" i="3"/>
  <c r="AA498" i="3"/>
  <c r="W498" i="3"/>
  <c r="S498" i="3"/>
  <c r="BH502" i="3"/>
  <c r="BD502" i="3"/>
  <c r="AZ502" i="3"/>
  <c r="AV502" i="3"/>
  <c r="AR502" i="3"/>
  <c r="AN502" i="3"/>
  <c r="AJ502" i="3"/>
  <c r="AF502" i="3"/>
  <c r="AB502" i="3"/>
  <c r="X502" i="3"/>
  <c r="T502" i="3"/>
  <c r="P502" i="3"/>
  <c r="BI502" i="3"/>
  <c r="BE502" i="3"/>
  <c r="BA502" i="3"/>
  <c r="AW502" i="3"/>
  <c r="AS502" i="3"/>
  <c r="AO502" i="3"/>
  <c r="AK502" i="3"/>
  <c r="AG502" i="3"/>
  <c r="AC502" i="3"/>
  <c r="Y502" i="3"/>
  <c r="U502" i="3"/>
  <c r="Q502" i="3"/>
  <c r="BG506" i="3"/>
  <c r="BC506" i="3"/>
  <c r="AY506" i="3"/>
  <c r="AU506" i="3"/>
  <c r="AQ506" i="3"/>
  <c r="AM506" i="3"/>
  <c r="AI506" i="3"/>
  <c r="AE506" i="3"/>
  <c r="AA506" i="3"/>
  <c r="W506" i="3"/>
  <c r="S506" i="3"/>
  <c r="O506" i="3"/>
  <c r="BH506" i="3"/>
  <c r="BD506" i="3"/>
  <c r="AZ506" i="3"/>
  <c r="AV506" i="3"/>
  <c r="AR506" i="3"/>
  <c r="AN506" i="3"/>
  <c r="AJ506" i="3"/>
  <c r="AF506" i="3"/>
  <c r="AB506" i="3"/>
  <c r="X506" i="3"/>
  <c r="T506" i="3"/>
  <c r="BI510" i="3"/>
  <c r="BE510" i="3"/>
  <c r="BA510" i="3"/>
  <c r="AW510" i="3"/>
  <c r="AS510" i="3"/>
  <c r="AO510" i="3"/>
  <c r="AK510" i="3"/>
  <c r="AG510" i="3"/>
  <c r="AC510" i="3"/>
  <c r="Y510" i="3"/>
  <c r="U510" i="3"/>
  <c r="Q510" i="3"/>
  <c r="M510" i="3"/>
  <c r="BF510" i="3"/>
  <c r="BB510" i="3"/>
  <c r="AX510" i="3"/>
  <c r="AT510" i="3"/>
  <c r="AP510" i="3"/>
  <c r="AL510" i="3"/>
  <c r="AH510" i="3"/>
  <c r="AD510" i="3"/>
  <c r="Z510" i="3"/>
  <c r="V510" i="3"/>
  <c r="R510" i="3"/>
  <c r="BF514" i="3"/>
  <c r="BB514" i="3"/>
  <c r="AX514" i="3"/>
  <c r="AT514" i="3"/>
  <c r="AP514" i="3"/>
  <c r="AL514" i="3"/>
  <c r="AH514" i="3"/>
  <c r="AD514" i="3"/>
  <c r="Z514" i="3"/>
  <c r="V514" i="3"/>
  <c r="R514" i="3"/>
  <c r="N514" i="3"/>
  <c r="BG514" i="3"/>
  <c r="BC514" i="3"/>
  <c r="AY514" i="3"/>
  <c r="AU514" i="3"/>
  <c r="AQ514" i="3"/>
  <c r="AM514" i="3"/>
  <c r="AI514" i="3"/>
  <c r="AE514" i="3"/>
  <c r="AA514" i="3"/>
  <c r="W514" i="3"/>
  <c r="S514" i="3"/>
  <c r="BG521" i="3"/>
  <c r="BC521" i="3"/>
  <c r="AY521" i="3"/>
  <c r="AU521" i="3"/>
  <c r="AQ521" i="3"/>
  <c r="AM521" i="3"/>
  <c r="AI521" i="3"/>
  <c r="AE521" i="3"/>
  <c r="AA521" i="3"/>
  <c r="W521" i="3"/>
  <c r="S521" i="3"/>
  <c r="O521" i="3"/>
  <c r="BH521" i="3"/>
  <c r="BD521" i="3"/>
  <c r="AZ521" i="3"/>
  <c r="AV521" i="3"/>
  <c r="AR521" i="3"/>
  <c r="AN521" i="3"/>
  <c r="AJ521" i="3"/>
  <c r="AF521" i="3"/>
  <c r="AB521" i="3"/>
  <c r="X521" i="3"/>
  <c r="T521" i="3"/>
  <c r="BH525" i="3"/>
  <c r="BD525" i="3"/>
  <c r="AZ525" i="3"/>
  <c r="AV525" i="3"/>
  <c r="AR525" i="3"/>
  <c r="AN525" i="3"/>
  <c r="AJ525" i="3"/>
  <c r="AF525" i="3"/>
  <c r="AB525" i="3"/>
  <c r="X525" i="3"/>
  <c r="T525" i="3"/>
  <c r="P525" i="3"/>
  <c r="BI525" i="3"/>
  <c r="BE525" i="3"/>
  <c r="BA525" i="3"/>
  <c r="AW525" i="3"/>
  <c r="AS525" i="3"/>
  <c r="AO525" i="3"/>
  <c r="AK525" i="3"/>
  <c r="AG525" i="3"/>
  <c r="AC525" i="3"/>
  <c r="Y525" i="3"/>
  <c r="U525" i="3"/>
  <c r="Q525" i="3"/>
  <c r="BJ529" i="3"/>
  <c r="BI531" i="3"/>
  <c r="BE531" i="3"/>
  <c r="BA531" i="3"/>
  <c r="AW531" i="3"/>
  <c r="AS531" i="3"/>
  <c r="AO531" i="3"/>
  <c r="AK531" i="3"/>
  <c r="AG531" i="3"/>
  <c r="AC531" i="3"/>
  <c r="Y531" i="3"/>
  <c r="U531" i="3"/>
  <c r="Q531" i="3"/>
  <c r="M531" i="3"/>
  <c r="BF531" i="3"/>
  <c r="BB531" i="3"/>
  <c r="AX531" i="3"/>
  <c r="AT531" i="3"/>
  <c r="AP531" i="3"/>
  <c r="AL531" i="3"/>
  <c r="AH531" i="3"/>
  <c r="AD531" i="3"/>
  <c r="Z531" i="3"/>
  <c r="V531" i="3"/>
  <c r="R531" i="3"/>
  <c r="BM537" i="3"/>
  <c r="BM545" i="3"/>
  <c r="BH547" i="3"/>
  <c r="BD547" i="3"/>
  <c r="AZ547" i="3"/>
  <c r="AV547" i="3"/>
  <c r="AR547" i="3"/>
  <c r="AN547" i="3"/>
  <c r="AJ547" i="3"/>
  <c r="AF547" i="3"/>
  <c r="AB547" i="3"/>
  <c r="X547" i="3"/>
  <c r="T547" i="3"/>
  <c r="P547" i="3"/>
  <c r="BI547" i="3"/>
  <c r="BE547" i="3"/>
  <c r="BA547" i="3"/>
  <c r="AW547" i="3"/>
  <c r="AS547" i="3"/>
  <c r="AO547" i="3"/>
  <c r="AK547" i="3"/>
  <c r="AG547" i="3"/>
  <c r="AC547" i="3"/>
  <c r="Y547" i="3"/>
  <c r="U547" i="3"/>
  <c r="Q547" i="3"/>
  <c r="BM567" i="3"/>
  <c r="BM571" i="3"/>
  <c r="BH573" i="3"/>
  <c r="BD573" i="3"/>
  <c r="AZ573" i="3"/>
  <c r="AV573" i="3"/>
  <c r="AR573" i="3"/>
  <c r="AN573" i="3"/>
  <c r="AJ573" i="3"/>
  <c r="AF573" i="3"/>
  <c r="AB573" i="3"/>
  <c r="X573" i="3"/>
  <c r="T573" i="3"/>
  <c r="P573" i="3"/>
  <c r="BI573" i="3"/>
  <c r="BE573" i="3"/>
  <c r="BA573" i="3"/>
  <c r="AW573" i="3"/>
  <c r="AS573" i="3"/>
  <c r="AO573" i="3"/>
  <c r="AK573" i="3"/>
  <c r="AG573" i="3"/>
  <c r="AC573" i="3"/>
  <c r="Y573" i="3"/>
  <c r="U573" i="3"/>
  <c r="Q573" i="3"/>
  <c r="BG577" i="3"/>
  <c r="BC577" i="3"/>
  <c r="AY577" i="3"/>
  <c r="AU577" i="3"/>
  <c r="AQ577" i="3"/>
  <c r="AM577" i="3"/>
  <c r="AI577" i="3"/>
  <c r="AE577" i="3"/>
  <c r="AA577" i="3"/>
  <c r="W577" i="3"/>
  <c r="S577" i="3"/>
  <c r="O577" i="3"/>
  <c r="BH577" i="3"/>
  <c r="BD577" i="3"/>
  <c r="AZ577" i="3"/>
  <c r="AV577" i="3"/>
  <c r="AR577" i="3"/>
  <c r="AN577" i="3"/>
  <c r="AJ577" i="3"/>
  <c r="AF577" i="3"/>
  <c r="AB577" i="3"/>
  <c r="X577" i="3"/>
  <c r="T577" i="3"/>
  <c r="BH581" i="3"/>
  <c r="BD581" i="3"/>
  <c r="AZ581" i="3"/>
  <c r="AV581" i="3"/>
  <c r="AR581" i="3"/>
  <c r="AN581" i="3"/>
  <c r="AJ581" i="3"/>
  <c r="AF581" i="3"/>
  <c r="AB581" i="3"/>
  <c r="X581" i="3"/>
  <c r="T581" i="3"/>
  <c r="P581" i="3"/>
  <c r="BI581" i="3"/>
  <c r="BE581" i="3"/>
  <c r="BA581" i="3"/>
  <c r="AW581" i="3"/>
  <c r="AS581" i="3"/>
  <c r="AO581" i="3"/>
  <c r="AK581" i="3"/>
  <c r="AG581" i="3"/>
  <c r="AC581" i="3"/>
  <c r="Y581" i="3"/>
  <c r="U581" i="3"/>
  <c r="Q581" i="3"/>
  <c r="BG585" i="3"/>
  <c r="BC585" i="3"/>
  <c r="AY585" i="3"/>
  <c r="AU585" i="3"/>
  <c r="AQ585" i="3"/>
  <c r="AM585" i="3"/>
  <c r="AI585" i="3"/>
  <c r="AE585" i="3"/>
  <c r="AA585" i="3"/>
  <c r="W585" i="3"/>
  <c r="S585" i="3"/>
  <c r="O585" i="3"/>
  <c r="BH585" i="3"/>
  <c r="BD585" i="3"/>
  <c r="AZ585" i="3"/>
  <c r="AV585" i="3"/>
  <c r="AR585" i="3"/>
  <c r="AN585" i="3"/>
  <c r="AJ585" i="3"/>
  <c r="AF585" i="3"/>
  <c r="AB585" i="3"/>
  <c r="X585" i="3"/>
  <c r="T585" i="3"/>
  <c r="BH589" i="3"/>
  <c r="BD589" i="3"/>
  <c r="AZ589" i="3"/>
  <c r="AV589" i="3"/>
  <c r="AR589" i="3"/>
  <c r="AN589" i="3"/>
  <c r="AJ589" i="3"/>
  <c r="AF589" i="3"/>
  <c r="AB589" i="3"/>
  <c r="X589" i="3"/>
  <c r="T589" i="3"/>
  <c r="P589" i="3"/>
  <c r="BI589" i="3"/>
  <c r="BE589" i="3"/>
  <c r="BA589" i="3"/>
  <c r="AW589" i="3"/>
  <c r="AS589" i="3"/>
  <c r="AO589" i="3"/>
  <c r="AK589" i="3"/>
  <c r="AG589" i="3"/>
  <c r="AC589" i="3"/>
  <c r="Y589" i="3"/>
  <c r="U589" i="3"/>
  <c r="Q589" i="3"/>
  <c r="BG593" i="3"/>
  <c r="BC593" i="3"/>
  <c r="AY593" i="3"/>
  <c r="AU593" i="3"/>
  <c r="AQ593" i="3"/>
  <c r="AM593" i="3"/>
  <c r="AI593" i="3"/>
  <c r="AE593" i="3"/>
  <c r="AA593" i="3"/>
  <c r="W593" i="3"/>
  <c r="BH593" i="3"/>
  <c r="BD593" i="3"/>
  <c r="AZ593" i="3"/>
  <c r="AV593" i="3"/>
  <c r="AR593" i="3"/>
  <c r="AN593" i="3"/>
  <c r="AJ593" i="3"/>
  <c r="AF593" i="3"/>
  <c r="AB593" i="3"/>
  <c r="X593" i="3"/>
  <c r="T593" i="3"/>
  <c r="P593" i="3"/>
  <c r="S593" i="3"/>
  <c r="BH597" i="3"/>
  <c r="BD597" i="3"/>
  <c r="AZ597" i="3"/>
  <c r="AV597" i="3"/>
  <c r="AR597" i="3"/>
  <c r="AN597" i="3"/>
  <c r="AJ597" i="3"/>
  <c r="AF597" i="3"/>
  <c r="AB597" i="3"/>
  <c r="X597" i="3"/>
  <c r="T597" i="3"/>
  <c r="P597" i="3"/>
  <c r="BI597" i="3"/>
  <c r="BE597" i="3"/>
  <c r="BA597" i="3"/>
  <c r="AW597" i="3"/>
  <c r="AS597" i="3"/>
  <c r="AO597" i="3"/>
  <c r="AK597" i="3"/>
  <c r="AG597" i="3"/>
  <c r="AC597" i="3"/>
  <c r="Y597" i="3"/>
  <c r="U597" i="3"/>
  <c r="Q597" i="3"/>
  <c r="BF601" i="3"/>
  <c r="BB601" i="3"/>
  <c r="AX601" i="3"/>
  <c r="AT601" i="3"/>
  <c r="AP601" i="3"/>
  <c r="AL601" i="3"/>
  <c r="AH601" i="3"/>
  <c r="AD601" i="3"/>
  <c r="Z601" i="3"/>
  <c r="V601" i="3"/>
  <c r="R601" i="3"/>
  <c r="N601" i="3"/>
  <c r="BG601" i="3"/>
  <c r="BC601" i="3"/>
  <c r="AY601" i="3"/>
  <c r="AU601" i="3"/>
  <c r="AQ601" i="3"/>
  <c r="AM601" i="3"/>
  <c r="AI601" i="3"/>
  <c r="AE601" i="3"/>
  <c r="AA601" i="3"/>
  <c r="W601" i="3"/>
  <c r="S601" i="3"/>
  <c r="BI603" i="3"/>
  <c r="BE603" i="3"/>
  <c r="BA603" i="3"/>
  <c r="AW603" i="3"/>
  <c r="AS603" i="3"/>
  <c r="AO603" i="3"/>
  <c r="AK603" i="3"/>
  <c r="AG603" i="3"/>
  <c r="AC603" i="3"/>
  <c r="Y603" i="3"/>
  <c r="U603" i="3"/>
  <c r="Q603" i="3"/>
  <c r="M603" i="3"/>
  <c r="BF603" i="3"/>
  <c r="BB603" i="3"/>
  <c r="AX603" i="3"/>
  <c r="AT603" i="3"/>
  <c r="AP603" i="3"/>
  <c r="AL603" i="3"/>
  <c r="AH603" i="3"/>
  <c r="AD603" i="3"/>
  <c r="Z603" i="3"/>
  <c r="V603" i="3"/>
  <c r="R603" i="3"/>
  <c r="BF605" i="3"/>
  <c r="BB605" i="3"/>
  <c r="AX605" i="3"/>
  <c r="AT605" i="3"/>
  <c r="AP605" i="3"/>
  <c r="AL605" i="3"/>
  <c r="AH605" i="3"/>
  <c r="AD605" i="3"/>
  <c r="Z605" i="3"/>
  <c r="V605" i="3"/>
  <c r="R605" i="3"/>
  <c r="N605" i="3"/>
  <c r="BG605" i="3"/>
  <c r="BC605" i="3"/>
  <c r="AY605" i="3"/>
  <c r="AU605" i="3"/>
  <c r="AQ605" i="3"/>
  <c r="AM605" i="3"/>
  <c r="AI605" i="3"/>
  <c r="AE605" i="3"/>
  <c r="AA605" i="3"/>
  <c r="W605" i="3"/>
  <c r="S605" i="3"/>
  <c r="BI607" i="3"/>
  <c r="BE607" i="3"/>
  <c r="BA607" i="3"/>
  <c r="AW607" i="3"/>
  <c r="AS607" i="3"/>
  <c r="AO607" i="3"/>
  <c r="AK607" i="3"/>
  <c r="AG607" i="3"/>
  <c r="AC607" i="3"/>
  <c r="Y607" i="3"/>
  <c r="U607" i="3"/>
  <c r="Q607" i="3"/>
  <c r="M607" i="3"/>
  <c r="BF607" i="3"/>
  <c r="BB607" i="3"/>
  <c r="AX607" i="3"/>
  <c r="AT607" i="3"/>
  <c r="AP607" i="3"/>
  <c r="AL607" i="3"/>
  <c r="AH607" i="3"/>
  <c r="AD607" i="3"/>
  <c r="Z607" i="3"/>
  <c r="V607" i="3"/>
  <c r="R607" i="3"/>
  <c r="BG609" i="3"/>
  <c r="BC609" i="3"/>
  <c r="AY609" i="3"/>
  <c r="AU609" i="3"/>
  <c r="AQ609" i="3"/>
  <c r="AM609" i="3"/>
  <c r="AI609" i="3"/>
  <c r="AE609" i="3"/>
  <c r="AA609" i="3"/>
  <c r="W609" i="3"/>
  <c r="S609" i="3"/>
  <c r="O609" i="3"/>
  <c r="BH609" i="3"/>
  <c r="BD609" i="3"/>
  <c r="AZ609" i="3"/>
  <c r="AV609" i="3"/>
  <c r="AR609" i="3"/>
  <c r="AN609" i="3"/>
  <c r="AJ609" i="3"/>
  <c r="AF609" i="3"/>
  <c r="AB609" i="3"/>
  <c r="X609" i="3"/>
  <c r="T609" i="3"/>
  <c r="BM608" i="3"/>
  <c r="AM485" i="3" l="1"/>
  <c r="O473" i="3"/>
  <c r="V475" i="3"/>
  <c r="O485" i="3"/>
  <c r="AU485" i="3"/>
  <c r="T473" i="3"/>
  <c r="BJ608" i="3"/>
  <c r="W485" i="3"/>
  <c r="BC485" i="3"/>
  <c r="AK475" i="3"/>
  <c r="P485" i="3"/>
  <c r="X485" i="3"/>
  <c r="AF485" i="3"/>
  <c r="AN485" i="3"/>
  <c r="AV485" i="3"/>
  <c r="BD485" i="3"/>
  <c r="V486" i="3"/>
  <c r="BB486" i="3"/>
  <c r="AN471" i="3"/>
  <c r="BA471" i="3"/>
  <c r="Q485" i="3"/>
  <c r="Y485" i="3"/>
  <c r="AG485" i="3"/>
  <c r="AO485" i="3"/>
  <c r="AW485" i="3"/>
  <c r="BE485" i="3"/>
  <c r="AU473" i="3"/>
  <c r="AZ473" i="3"/>
  <c r="BI475" i="3"/>
  <c r="AC475" i="3"/>
  <c r="AT475" i="3"/>
  <c r="N475" i="3"/>
  <c r="BK540" i="3"/>
  <c r="R485" i="3"/>
  <c r="Z485" i="3"/>
  <c r="AH485" i="3"/>
  <c r="AP485" i="3"/>
  <c r="AX485" i="3"/>
  <c r="BF485" i="3"/>
  <c r="AH486" i="3"/>
  <c r="AJ471" i="3"/>
  <c r="AK471" i="3"/>
  <c r="S485" i="3"/>
  <c r="AA485" i="3"/>
  <c r="AI485" i="3"/>
  <c r="AQ485" i="3"/>
  <c r="AY485" i="3"/>
  <c r="BG485" i="3"/>
  <c r="AI473" i="3"/>
  <c r="AP473" i="3"/>
  <c r="BA475" i="3"/>
  <c r="U475" i="3"/>
  <c r="AL475" i="3"/>
  <c r="T485" i="3"/>
  <c r="AB485" i="3"/>
  <c r="AJ485" i="3"/>
  <c r="AR485" i="3"/>
  <c r="AZ485" i="3"/>
  <c r="BH485" i="3"/>
  <c r="AL486" i="3"/>
  <c r="BD471" i="3"/>
  <c r="T471" i="3"/>
  <c r="Y471" i="3"/>
  <c r="P484" i="3"/>
  <c r="M485" i="3"/>
  <c r="U485" i="3"/>
  <c r="AC485" i="3"/>
  <c r="AK485" i="3"/>
  <c r="AS485" i="3"/>
  <c r="BA485" i="3"/>
  <c r="BI485" i="3"/>
  <c r="Y473" i="3"/>
  <c r="AS475" i="3"/>
  <c r="M475" i="3"/>
  <c r="AD475" i="3"/>
  <c r="BN542" i="3"/>
  <c r="O492" i="3"/>
  <c r="M487" i="3"/>
  <c r="AK487" i="3"/>
  <c r="S489" i="3"/>
  <c r="BI489" i="3"/>
  <c r="AC471" i="3"/>
  <c r="BK594" i="3"/>
  <c r="X471" i="3"/>
  <c r="AO471" i="3"/>
  <c r="U487" i="3"/>
  <c r="AQ487" i="3"/>
  <c r="AC489" i="3"/>
  <c r="AA487" i="3"/>
  <c r="BA487" i="3"/>
  <c r="AO489" i="3"/>
  <c r="BJ496" i="3"/>
  <c r="M477" i="3"/>
  <c r="P479" i="3"/>
  <c r="X479" i="3"/>
  <c r="AF479" i="3"/>
  <c r="AN479" i="3"/>
  <c r="AV479" i="3"/>
  <c r="BD479" i="3"/>
  <c r="Z486" i="3"/>
  <c r="AP486" i="3"/>
  <c r="BF486" i="3"/>
  <c r="O491" i="3"/>
  <c r="AU491" i="3"/>
  <c r="AK492" i="3"/>
  <c r="AV471" i="3"/>
  <c r="AF471" i="3"/>
  <c r="P471" i="3"/>
  <c r="AW471" i="3"/>
  <c r="AG471" i="3"/>
  <c r="O472" i="3"/>
  <c r="N488" i="3"/>
  <c r="AU477" i="3"/>
  <c r="S479" i="3"/>
  <c r="AA479" i="3"/>
  <c r="AI479" i="3"/>
  <c r="AQ479" i="3"/>
  <c r="AY479" i="3"/>
  <c r="BG479" i="3"/>
  <c r="S481" i="3"/>
  <c r="AC481" i="3"/>
  <c r="AO481" i="3"/>
  <c r="AY481" i="3"/>
  <c r="BI481" i="3"/>
  <c r="S483" i="3"/>
  <c r="AA483" i="3"/>
  <c r="AI483" i="3"/>
  <c r="AQ483" i="3"/>
  <c r="AY483" i="3"/>
  <c r="BG483" i="3"/>
  <c r="X491" i="3"/>
  <c r="AC477" i="3"/>
  <c r="R479" i="3"/>
  <c r="Z479" i="3"/>
  <c r="AH479" i="3"/>
  <c r="AP479" i="3"/>
  <c r="AX479" i="3"/>
  <c r="BF479" i="3"/>
  <c r="AD486" i="3"/>
  <c r="AT486" i="3"/>
  <c r="W491" i="3"/>
  <c r="BC491" i="3"/>
  <c r="BH471" i="3"/>
  <c r="AR471" i="3"/>
  <c r="AB471" i="3"/>
  <c r="BI471" i="3"/>
  <c r="AS471" i="3"/>
  <c r="M479" i="3"/>
  <c r="U479" i="3"/>
  <c r="AC479" i="3"/>
  <c r="AK479" i="3"/>
  <c r="AS479" i="3"/>
  <c r="BA479" i="3"/>
  <c r="BI479" i="3"/>
  <c r="U481" i="3"/>
  <c r="AG481" i="3"/>
  <c r="AQ481" i="3"/>
  <c r="BA481" i="3"/>
  <c r="M483" i="3"/>
  <c r="U483" i="3"/>
  <c r="AC483" i="3"/>
  <c r="AK483" i="3"/>
  <c r="AS483" i="3"/>
  <c r="BA483" i="3"/>
  <c r="BI483" i="3"/>
  <c r="AH491" i="3"/>
  <c r="BK542" i="3"/>
  <c r="BJ530" i="3"/>
  <c r="BM592" i="3"/>
  <c r="BM584" i="3"/>
  <c r="Y492" i="3"/>
  <c r="BD491" i="3"/>
  <c r="BM541" i="3"/>
  <c r="BM572" i="3"/>
  <c r="BM560" i="3"/>
  <c r="BM554" i="3"/>
  <c r="X473" i="3"/>
  <c r="BM570" i="3"/>
  <c r="BM540" i="3"/>
  <c r="BN530" i="3"/>
  <c r="BM600" i="3"/>
  <c r="BM565" i="3"/>
  <c r="BK560" i="3"/>
  <c r="BC492" i="3"/>
  <c r="BM604" i="3"/>
  <c r="AU492" i="3"/>
  <c r="AS487" i="3"/>
  <c r="BI487" i="3"/>
  <c r="BL608" i="3"/>
  <c r="S487" i="3"/>
  <c r="AI487" i="3"/>
  <c r="AY487" i="3"/>
  <c r="Q477" i="3"/>
  <c r="AG477" i="3"/>
  <c r="AW477" i="3"/>
  <c r="T482" i="3"/>
  <c r="AD482" i="3"/>
  <c r="AP482" i="3"/>
  <c r="AZ482" i="3"/>
  <c r="T486" i="3"/>
  <c r="AB486" i="3"/>
  <c r="AJ486" i="3"/>
  <c r="AR486" i="3"/>
  <c r="AZ486" i="3"/>
  <c r="BH486" i="3"/>
  <c r="T489" i="3"/>
  <c r="AB489" i="3"/>
  <c r="AJ489" i="3"/>
  <c r="AR489" i="3"/>
  <c r="AZ489" i="3"/>
  <c r="BH489" i="3"/>
  <c r="W490" i="3"/>
  <c r="AG490" i="3"/>
  <c r="AS490" i="3"/>
  <c r="BC490" i="3"/>
  <c r="Q491" i="3"/>
  <c r="Y491" i="3"/>
  <c r="AG491" i="3"/>
  <c r="AO491" i="3"/>
  <c r="AW491" i="3"/>
  <c r="BE491" i="3"/>
  <c r="Q492" i="3"/>
  <c r="AC492" i="3"/>
  <c r="AM492" i="3"/>
  <c r="AW492" i="3"/>
  <c r="BI492" i="3"/>
  <c r="BB471" i="3"/>
  <c r="AT471" i="3"/>
  <c r="AL471" i="3"/>
  <c r="AD471" i="3"/>
  <c r="V471" i="3"/>
  <c r="N471" i="3"/>
  <c r="BC471" i="3"/>
  <c r="AU471" i="3"/>
  <c r="AM471" i="3"/>
  <c r="AE471" i="3"/>
  <c r="U471" i="3"/>
  <c r="N476" i="3"/>
  <c r="M492" i="3"/>
  <c r="AE477" i="3"/>
  <c r="AY477" i="3"/>
  <c r="U489" i="3"/>
  <c r="AG489" i="3"/>
  <c r="AQ489" i="3"/>
  <c r="BA489" i="3"/>
  <c r="P491" i="3"/>
  <c r="Z491" i="3"/>
  <c r="AJ491" i="3"/>
  <c r="AV491" i="3"/>
  <c r="BF491" i="3"/>
  <c r="BC473" i="3"/>
  <c r="AQ473" i="3"/>
  <c r="AG473" i="3"/>
  <c r="W473" i="3"/>
  <c r="BH473" i="3"/>
  <c r="AX473" i="3"/>
  <c r="AN473" i="3"/>
  <c r="AB473" i="3"/>
  <c r="R473" i="3"/>
  <c r="BM542" i="3"/>
  <c r="U477" i="3"/>
  <c r="AK477" i="3"/>
  <c r="BA477" i="3"/>
  <c r="V482" i="3"/>
  <c r="AH482" i="3"/>
  <c r="AR482" i="3"/>
  <c r="BB482" i="3"/>
  <c r="V489" i="3"/>
  <c r="AD489" i="3"/>
  <c r="AL489" i="3"/>
  <c r="AT489" i="3"/>
  <c r="BB489" i="3"/>
  <c r="O490" i="3"/>
  <c r="Y490" i="3"/>
  <c r="AK490" i="3"/>
  <c r="AU490" i="3"/>
  <c r="BE490" i="3"/>
  <c r="S491" i="3"/>
  <c r="AA491" i="3"/>
  <c r="AI491" i="3"/>
  <c r="AQ491" i="3"/>
  <c r="AY491" i="3"/>
  <c r="BG491" i="3"/>
  <c r="U492" i="3"/>
  <c r="AE492" i="3"/>
  <c r="AO492" i="3"/>
  <c r="BA492" i="3"/>
  <c r="O477" i="3"/>
  <c r="AI477" i="3"/>
  <c r="BG477" i="3"/>
  <c r="M489" i="3"/>
  <c r="Y489" i="3"/>
  <c r="AI489" i="3"/>
  <c r="AS489" i="3"/>
  <c r="BE489" i="3"/>
  <c r="R491" i="3"/>
  <c r="AB491" i="3"/>
  <c r="AN491" i="3"/>
  <c r="AX491" i="3"/>
  <c r="BH491" i="3"/>
  <c r="AY473" i="3"/>
  <c r="AO473" i="3"/>
  <c r="AE473" i="3"/>
  <c r="S473" i="3"/>
  <c r="BF473" i="3"/>
  <c r="AV473" i="3"/>
  <c r="AJ473" i="3"/>
  <c r="Z473" i="3"/>
  <c r="P473" i="3"/>
  <c r="Y477" i="3"/>
  <c r="AO477" i="3"/>
  <c r="BE477" i="3"/>
  <c r="Z482" i="3"/>
  <c r="AJ482" i="3"/>
  <c r="AT482" i="3"/>
  <c r="BF482" i="3"/>
  <c r="P486" i="3"/>
  <c r="X486" i="3"/>
  <c r="AF486" i="3"/>
  <c r="AN486" i="3"/>
  <c r="AV486" i="3"/>
  <c r="BD486" i="3"/>
  <c r="P489" i="3"/>
  <c r="X489" i="3"/>
  <c r="AF489" i="3"/>
  <c r="AN489" i="3"/>
  <c r="AV489" i="3"/>
  <c r="BD489" i="3"/>
  <c r="Q490" i="3"/>
  <c r="AC490" i="3"/>
  <c r="AM490" i="3"/>
  <c r="AW490" i="3"/>
  <c r="BI490" i="3"/>
  <c r="U491" i="3"/>
  <c r="AC491" i="3"/>
  <c r="AK491" i="3"/>
  <c r="AS491" i="3"/>
  <c r="BA491" i="3"/>
  <c r="BI491" i="3"/>
  <c r="W492" i="3"/>
  <c r="AG492" i="3"/>
  <c r="AS492" i="3"/>
  <c r="BF471" i="3"/>
  <c r="AX471" i="3"/>
  <c r="AP471" i="3"/>
  <c r="AH471" i="3"/>
  <c r="Z471" i="3"/>
  <c r="R471" i="3"/>
  <c r="BG471" i="3"/>
  <c r="AY471" i="3"/>
  <c r="AQ471" i="3"/>
  <c r="AI471" i="3"/>
  <c r="AA471" i="3"/>
  <c r="S477" i="3"/>
  <c r="AQ477" i="3"/>
  <c r="Q489" i="3"/>
  <c r="AA489" i="3"/>
  <c r="AK489" i="3"/>
  <c r="AW489" i="3"/>
  <c r="BG489" i="3"/>
  <c r="T491" i="3"/>
  <c r="AF491" i="3"/>
  <c r="AP491" i="3"/>
  <c r="AZ491" i="3"/>
  <c r="BG473" i="3"/>
  <c r="AW473" i="3"/>
  <c r="AM473" i="3"/>
  <c r="AA473" i="3"/>
  <c r="Q473" i="3"/>
  <c r="BD473" i="3"/>
  <c r="AR473" i="3"/>
  <c r="AH473" i="3"/>
  <c r="N473" i="3"/>
  <c r="BK502" i="3"/>
  <c r="BK533" i="3"/>
  <c r="BL502" i="3"/>
  <c r="BL533" i="3"/>
  <c r="BJ533" i="3"/>
  <c r="W471" i="3"/>
  <c r="Q471" i="3"/>
  <c r="BN533" i="3"/>
  <c r="BL600" i="3"/>
  <c r="BN592" i="3"/>
  <c r="BN560" i="3"/>
  <c r="BL554" i="3"/>
  <c r="BL541" i="3"/>
  <c r="BL539" i="3"/>
  <c r="BJ606" i="3"/>
  <c r="BK592" i="3"/>
  <c r="BK584" i="3"/>
  <c r="BM502" i="3"/>
  <c r="BM533" i="3"/>
  <c r="BJ542" i="3"/>
  <c r="BJ545" i="3"/>
  <c r="BL566" i="3"/>
  <c r="BL565" i="3"/>
  <c r="BK573" i="3"/>
  <c r="BK519" i="3"/>
  <c r="BG475" i="3"/>
  <c r="AY475" i="3"/>
  <c r="AQ475" i="3"/>
  <c r="AI475" i="3"/>
  <c r="AA475" i="3"/>
  <c r="S475" i="3"/>
  <c r="BH475" i="3"/>
  <c r="AZ475" i="3"/>
  <c r="AR475" i="3"/>
  <c r="AJ475" i="3"/>
  <c r="AB475" i="3"/>
  <c r="T475" i="3"/>
  <c r="BL572" i="3"/>
  <c r="BN572" i="3"/>
  <c r="BL570" i="3"/>
  <c r="BN540" i="3"/>
  <c r="BL592" i="3"/>
  <c r="BL584" i="3"/>
  <c r="BL560" i="3"/>
  <c r="BK559" i="3"/>
  <c r="BN559" i="3"/>
  <c r="BL604" i="3"/>
  <c r="BL540" i="3"/>
  <c r="BN566" i="3"/>
  <c r="O487" i="3"/>
  <c r="W487" i="3"/>
  <c r="AE487" i="3"/>
  <c r="AM487" i="3"/>
  <c r="AU487" i="3"/>
  <c r="BC487" i="3"/>
  <c r="BE475" i="3"/>
  <c r="AW475" i="3"/>
  <c r="AO475" i="3"/>
  <c r="AG475" i="3"/>
  <c r="Y475" i="3"/>
  <c r="Q475" i="3"/>
  <c r="BF475" i="3"/>
  <c r="AX475" i="3"/>
  <c r="AP475" i="3"/>
  <c r="AH475" i="3"/>
  <c r="Z475" i="3"/>
  <c r="R475" i="3"/>
  <c r="N489" i="3"/>
  <c r="BN606" i="3"/>
  <c r="BK606" i="3"/>
  <c r="BJ565" i="3"/>
  <c r="BL545" i="3"/>
  <c r="BL606" i="3"/>
  <c r="BN541" i="3"/>
  <c r="BK541" i="3"/>
  <c r="BJ600" i="3"/>
  <c r="BJ559" i="3"/>
  <c r="BN554" i="3"/>
  <c r="BN565" i="3"/>
  <c r="BK589" i="3"/>
  <c r="BK547" i="3"/>
  <c r="BK525" i="3"/>
  <c r="T480" i="3"/>
  <c r="AB480" i="3"/>
  <c r="AJ480" i="3"/>
  <c r="AR480" i="3"/>
  <c r="AZ480" i="3"/>
  <c r="BH480" i="3"/>
  <c r="P482" i="3"/>
  <c r="X482" i="3"/>
  <c r="AF482" i="3"/>
  <c r="AN482" i="3"/>
  <c r="AV482" i="3"/>
  <c r="BD482" i="3"/>
  <c r="P487" i="3"/>
  <c r="X487" i="3"/>
  <c r="AF487" i="3"/>
  <c r="AN487" i="3"/>
  <c r="AV487" i="3"/>
  <c r="BD487" i="3"/>
  <c r="S490" i="3"/>
  <c r="AA490" i="3"/>
  <c r="AI490" i="3"/>
  <c r="AQ490" i="3"/>
  <c r="AY490" i="3"/>
  <c r="BG490" i="3"/>
  <c r="S492" i="3"/>
  <c r="AA492" i="3"/>
  <c r="AI492" i="3"/>
  <c r="AQ492" i="3"/>
  <c r="AY492" i="3"/>
  <c r="BG492" i="3"/>
  <c r="W477" i="3"/>
  <c r="AM477" i="3"/>
  <c r="BC477" i="3"/>
  <c r="O481" i="3"/>
  <c r="W481" i="3"/>
  <c r="AE481" i="3"/>
  <c r="AM481" i="3"/>
  <c r="AU481" i="3"/>
  <c r="BC481" i="3"/>
  <c r="Q487" i="3"/>
  <c r="Y487" i="3"/>
  <c r="AG487" i="3"/>
  <c r="AO487" i="3"/>
  <c r="AW487" i="3"/>
  <c r="BE487" i="3"/>
  <c r="O489" i="3"/>
  <c r="W489" i="3"/>
  <c r="AE489" i="3"/>
  <c r="AM489" i="3"/>
  <c r="AU489" i="3"/>
  <c r="N491" i="3"/>
  <c r="V491" i="3"/>
  <c r="AD491" i="3"/>
  <c r="AL491" i="3"/>
  <c r="AT491" i="3"/>
  <c r="BL491" i="3" s="1"/>
  <c r="BB491" i="3"/>
  <c r="BI473" i="3"/>
  <c r="BA473" i="3"/>
  <c r="AS473" i="3"/>
  <c r="AK473" i="3"/>
  <c r="AC473" i="3"/>
  <c r="U473" i="3"/>
  <c r="M473" i="3"/>
  <c r="BB473" i="3"/>
  <c r="AT473" i="3"/>
  <c r="AL473" i="3"/>
  <c r="AD473" i="3"/>
  <c r="V473" i="3"/>
  <c r="BC475" i="3"/>
  <c r="AU475" i="3"/>
  <c r="AM475" i="3"/>
  <c r="AE475" i="3"/>
  <c r="W475" i="3"/>
  <c r="O475" i="3"/>
  <c r="BD475" i="3"/>
  <c r="AV475" i="3"/>
  <c r="AN475" i="3"/>
  <c r="AF475" i="3"/>
  <c r="X475" i="3"/>
  <c r="BK539" i="3"/>
  <c r="BN539" i="3"/>
  <c r="BL530" i="3"/>
  <c r="BJ572" i="3"/>
  <c r="BJ570" i="3"/>
  <c r="BL542" i="3"/>
  <c r="BJ592" i="3"/>
  <c r="BJ584" i="3"/>
  <c r="BK565" i="3"/>
  <c r="BJ560" i="3"/>
  <c r="BJ604" i="3"/>
  <c r="BJ540" i="3"/>
  <c r="BM530" i="3"/>
  <c r="BJ566" i="3"/>
  <c r="BN570" i="3"/>
  <c r="BK545" i="3"/>
  <c r="BN545" i="3"/>
  <c r="BJ539" i="3"/>
  <c r="BN604" i="3"/>
  <c r="BK604" i="3"/>
  <c r="BJ541" i="3"/>
  <c r="BL559" i="3"/>
  <c r="BJ554" i="3"/>
  <c r="BN584" i="3"/>
  <c r="S471" i="3"/>
  <c r="O471" i="3"/>
  <c r="BH477" i="3"/>
  <c r="AB477" i="3"/>
  <c r="AR477" i="3"/>
  <c r="BK485" i="3"/>
  <c r="BM485" i="3"/>
  <c r="BK487" i="3"/>
  <c r="BM487" i="3"/>
  <c r="AZ477" i="3"/>
  <c r="AJ477" i="3"/>
  <c r="T477" i="3"/>
  <c r="BJ603" i="3"/>
  <c r="BL601" i="3"/>
  <c r="BJ510" i="3"/>
  <c r="BJ599" i="3"/>
  <c r="BJ583" i="3"/>
  <c r="BJ549" i="3"/>
  <c r="BJ504" i="3"/>
  <c r="BL593" i="3"/>
  <c r="BN589" i="3"/>
  <c r="BN525" i="3"/>
  <c r="BJ481" i="3"/>
  <c r="BJ487" i="3"/>
  <c r="BJ607" i="3"/>
  <c r="BM605" i="3"/>
  <c r="BL605" i="3"/>
  <c r="BK597" i="3"/>
  <c r="BM593" i="3"/>
  <c r="BK581" i="3"/>
  <c r="BJ531" i="3"/>
  <c r="BM514" i="3"/>
  <c r="BL514" i="3"/>
  <c r="BN510" i="3"/>
  <c r="BM498" i="3"/>
  <c r="BL498" i="3"/>
  <c r="BJ591" i="3"/>
  <c r="BM587" i="3"/>
  <c r="BL587" i="3"/>
  <c r="BK575" i="3"/>
  <c r="BJ527" i="3"/>
  <c r="BK512" i="3"/>
  <c r="BM508" i="3"/>
  <c r="BL508" i="3"/>
  <c r="BN504" i="3"/>
  <c r="BJ494" i="3"/>
  <c r="BJ501" i="3"/>
  <c r="BJ479" i="3"/>
  <c r="BJ483" i="3"/>
  <c r="BD477" i="3"/>
  <c r="AV477" i="3"/>
  <c r="AN477" i="3"/>
  <c r="AF477" i="3"/>
  <c r="X477" i="3"/>
  <c r="P477" i="3"/>
  <c r="BJ485" i="3"/>
  <c r="BN491" i="3"/>
  <c r="BL496" i="3"/>
  <c r="BL607" i="3"/>
  <c r="BK605" i="3"/>
  <c r="BN605" i="3"/>
  <c r="BM603" i="3"/>
  <c r="BL597" i="3"/>
  <c r="BJ597" i="3"/>
  <c r="BK593" i="3"/>
  <c r="BN593" i="3"/>
  <c r="BJ593" i="3"/>
  <c r="BM589" i="3"/>
  <c r="BL581" i="3"/>
  <c r="BJ581" i="3"/>
  <c r="BJ577" i="3"/>
  <c r="BN577" i="3"/>
  <c r="BK577" i="3"/>
  <c r="BM573" i="3"/>
  <c r="BL547" i="3"/>
  <c r="BJ547" i="3"/>
  <c r="BL531" i="3"/>
  <c r="BM525" i="3"/>
  <c r="BK514" i="3"/>
  <c r="BM510" i="3"/>
  <c r="BN502" i="3"/>
  <c r="BJ502" i="3"/>
  <c r="BK498" i="3"/>
  <c r="BM599" i="3"/>
  <c r="BL591" i="3"/>
  <c r="BK587" i="3"/>
  <c r="BN587" i="3"/>
  <c r="BM583" i="3"/>
  <c r="BL575" i="3"/>
  <c r="BJ575" i="3"/>
  <c r="BM549" i="3"/>
  <c r="BL527" i="3"/>
  <c r="BJ523" i="3"/>
  <c r="BN523" i="3"/>
  <c r="BK523" i="3"/>
  <c r="BM519" i="3"/>
  <c r="BL516" i="3"/>
  <c r="BL512" i="3"/>
  <c r="BK508" i="3"/>
  <c r="BM504" i="3"/>
  <c r="BK494" i="3"/>
  <c r="BM501" i="3"/>
  <c r="BN581" i="3"/>
  <c r="BK479" i="3"/>
  <c r="BM479" i="3"/>
  <c r="BK481" i="3"/>
  <c r="BM481" i="3"/>
  <c r="BK483" i="3"/>
  <c r="BM483" i="3"/>
  <c r="BK489" i="3"/>
  <c r="BM489" i="3"/>
  <c r="BJ471" i="3"/>
  <c r="BM471" i="3"/>
  <c r="BL471" i="3"/>
  <c r="BL479" i="3"/>
  <c r="M480" i="3"/>
  <c r="Q480" i="3"/>
  <c r="U480" i="3"/>
  <c r="Y480" i="3"/>
  <c r="AC480" i="3"/>
  <c r="AG480" i="3"/>
  <c r="AK480" i="3"/>
  <c r="AO480" i="3"/>
  <c r="AS480" i="3"/>
  <c r="AW480" i="3"/>
  <c r="BA480" i="3"/>
  <c r="BE480" i="3"/>
  <c r="BI480" i="3"/>
  <c r="BL481" i="3"/>
  <c r="M482" i="3"/>
  <c r="Q482" i="3"/>
  <c r="U482" i="3"/>
  <c r="Y482" i="3"/>
  <c r="AC482" i="3"/>
  <c r="AG482" i="3"/>
  <c r="AK482" i="3"/>
  <c r="AO482" i="3"/>
  <c r="AS482" i="3"/>
  <c r="AW482" i="3"/>
  <c r="BA482" i="3"/>
  <c r="BE482" i="3"/>
  <c r="BI482" i="3"/>
  <c r="BL483" i="3"/>
  <c r="BN485" i="3"/>
  <c r="O486" i="3"/>
  <c r="S486" i="3"/>
  <c r="W486" i="3"/>
  <c r="AA486" i="3"/>
  <c r="AE486" i="3"/>
  <c r="AI486" i="3"/>
  <c r="AM486" i="3"/>
  <c r="AQ486" i="3"/>
  <c r="AU486" i="3"/>
  <c r="AY486" i="3"/>
  <c r="BC486" i="3"/>
  <c r="BG486" i="3"/>
  <c r="BN487" i="3"/>
  <c r="BL489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BJ491" i="3"/>
  <c r="N492" i="3"/>
  <c r="R492" i="3"/>
  <c r="V492" i="3"/>
  <c r="Z492" i="3"/>
  <c r="AD492" i="3"/>
  <c r="AH492" i="3"/>
  <c r="AL492" i="3"/>
  <c r="AP492" i="3"/>
  <c r="AT492" i="3"/>
  <c r="AX492" i="3"/>
  <c r="BB492" i="3"/>
  <c r="BF492" i="3"/>
  <c r="BN473" i="3"/>
  <c r="BJ473" i="3"/>
  <c r="BL475" i="3"/>
  <c r="BM475" i="3"/>
  <c r="BK475" i="3"/>
  <c r="BF477" i="3"/>
  <c r="BB477" i="3"/>
  <c r="AX477" i="3"/>
  <c r="AT477" i="3"/>
  <c r="AP477" i="3"/>
  <c r="AL477" i="3"/>
  <c r="AH477" i="3"/>
  <c r="AD477" i="3"/>
  <c r="Z477" i="3"/>
  <c r="V477" i="3"/>
  <c r="R477" i="3"/>
  <c r="BL477" i="3" s="1"/>
  <c r="BG474" i="3"/>
  <c r="BC474" i="3"/>
  <c r="AY474" i="3"/>
  <c r="AU474" i="3"/>
  <c r="AQ474" i="3"/>
  <c r="AM474" i="3"/>
  <c r="AI474" i="3"/>
  <c r="AE474" i="3"/>
  <c r="AA474" i="3"/>
  <c r="W474" i="3"/>
  <c r="S474" i="3"/>
  <c r="O474" i="3"/>
  <c r="BH474" i="3"/>
  <c r="BD474" i="3"/>
  <c r="AZ474" i="3"/>
  <c r="AV474" i="3"/>
  <c r="AR474" i="3"/>
  <c r="AN474" i="3"/>
  <c r="AJ474" i="3"/>
  <c r="AF474" i="3"/>
  <c r="AB474" i="3"/>
  <c r="X474" i="3"/>
  <c r="T474" i="3"/>
  <c r="P474" i="3"/>
  <c r="BI478" i="3"/>
  <c r="BC478" i="3"/>
  <c r="AU478" i="3"/>
  <c r="AM478" i="3"/>
  <c r="AE478" i="3"/>
  <c r="W478" i="3"/>
  <c r="O478" i="3"/>
  <c r="BE478" i="3"/>
  <c r="AW478" i="3"/>
  <c r="AO478" i="3"/>
  <c r="AG478" i="3"/>
  <c r="Y478" i="3"/>
  <c r="Q478" i="3"/>
  <c r="BF478" i="3"/>
  <c r="BB478" i="3"/>
  <c r="AX478" i="3"/>
  <c r="AT478" i="3"/>
  <c r="AP478" i="3"/>
  <c r="AL478" i="3"/>
  <c r="AH478" i="3"/>
  <c r="AD478" i="3"/>
  <c r="Z478" i="3"/>
  <c r="V478" i="3"/>
  <c r="R478" i="3"/>
  <c r="N478" i="3"/>
  <c r="N482" i="3"/>
  <c r="BG488" i="3"/>
  <c r="BC488" i="3"/>
  <c r="AY488" i="3"/>
  <c r="AU488" i="3"/>
  <c r="AQ488" i="3"/>
  <c r="AM488" i="3"/>
  <c r="AI488" i="3"/>
  <c r="AE488" i="3"/>
  <c r="AA488" i="3"/>
  <c r="W488" i="3"/>
  <c r="S488" i="3"/>
  <c r="O488" i="3"/>
  <c r="BH488" i="3"/>
  <c r="BD488" i="3"/>
  <c r="AZ488" i="3"/>
  <c r="AV488" i="3"/>
  <c r="AR488" i="3"/>
  <c r="AN488" i="3"/>
  <c r="AJ488" i="3"/>
  <c r="AF488" i="3"/>
  <c r="AB488" i="3"/>
  <c r="X488" i="3"/>
  <c r="T488" i="3"/>
  <c r="P488" i="3"/>
  <c r="M490" i="3"/>
  <c r="BI484" i="3"/>
  <c r="BE484" i="3"/>
  <c r="BA484" i="3"/>
  <c r="AW484" i="3"/>
  <c r="AS484" i="3"/>
  <c r="AO484" i="3"/>
  <c r="AK484" i="3"/>
  <c r="AG484" i="3"/>
  <c r="AC484" i="3"/>
  <c r="Y484" i="3"/>
  <c r="U484" i="3"/>
  <c r="Q484" i="3"/>
  <c r="M484" i="3"/>
  <c r="BF484" i="3"/>
  <c r="BB484" i="3"/>
  <c r="AX484" i="3"/>
  <c r="AT484" i="3"/>
  <c r="AP484" i="3"/>
  <c r="AL484" i="3"/>
  <c r="AH484" i="3"/>
  <c r="AD484" i="3"/>
  <c r="Z484" i="3"/>
  <c r="V484" i="3"/>
  <c r="R484" i="3"/>
  <c r="N484" i="3"/>
  <c r="BH472" i="3"/>
  <c r="BD472" i="3"/>
  <c r="AZ472" i="3"/>
  <c r="AV472" i="3"/>
  <c r="AR472" i="3"/>
  <c r="AN472" i="3"/>
  <c r="AJ472" i="3"/>
  <c r="AF472" i="3"/>
  <c r="AB472" i="3"/>
  <c r="X472" i="3"/>
  <c r="T472" i="3"/>
  <c r="P472" i="3"/>
  <c r="BI472" i="3"/>
  <c r="BE472" i="3"/>
  <c r="BA472" i="3"/>
  <c r="AW472" i="3"/>
  <c r="AS472" i="3"/>
  <c r="AO472" i="3"/>
  <c r="AK472" i="3"/>
  <c r="AG472" i="3"/>
  <c r="AC472" i="3"/>
  <c r="Y472" i="3"/>
  <c r="U472" i="3"/>
  <c r="Q472" i="3"/>
  <c r="M472" i="3"/>
  <c r="BC476" i="3"/>
  <c r="AU476" i="3"/>
  <c r="AM476" i="3"/>
  <c r="BI476" i="3"/>
  <c r="BA476" i="3"/>
  <c r="AS476" i="3"/>
  <c r="AK476" i="3"/>
  <c r="AE476" i="3"/>
  <c r="AA476" i="3"/>
  <c r="W476" i="3"/>
  <c r="S476" i="3"/>
  <c r="O476" i="3"/>
  <c r="BH476" i="3"/>
  <c r="BD476" i="3"/>
  <c r="AZ476" i="3"/>
  <c r="AV476" i="3"/>
  <c r="AR476" i="3"/>
  <c r="AN476" i="3"/>
  <c r="AJ476" i="3"/>
  <c r="AF476" i="3"/>
  <c r="AB476" i="3"/>
  <c r="X476" i="3"/>
  <c r="T476" i="3"/>
  <c r="P476" i="3"/>
  <c r="BL609" i="3"/>
  <c r="BK603" i="3"/>
  <c r="BN603" i="3"/>
  <c r="BJ601" i="3"/>
  <c r="BL585" i="3"/>
  <c r="BM577" i="3"/>
  <c r="BL521" i="3"/>
  <c r="BK510" i="3"/>
  <c r="BL506" i="3"/>
  <c r="BK599" i="3"/>
  <c r="BN599" i="3"/>
  <c r="BL595" i="3"/>
  <c r="BK583" i="3"/>
  <c r="BN583" i="3"/>
  <c r="BL579" i="3"/>
  <c r="BK549" i="3"/>
  <c r="BN549" i="3"/>
  <c r="BM523" i="3"/>
  <c r="BK504" i="3"/>
  <c r="BL500" i="3"/>
  <c r="BM609" i="3"/>
  <c r="BK607" i="3"/>
  <c r="BN607" i="3"/>
  <c r="BJ605" i="3"/>
  <c r="BM601" i="3"/>
  <c r="BM585" i="3"/>
  <c r="BL577" i="3"/>
  <c r="BN531" i="3"/>
  <c r="BK531" i="3"/>
  <c r="BM521" i="3"/>
  <c r="BN514" i="3"/>
  <c r="BJ514" i="3"/>
  <c r="BM506" i="3"/>
  <c r="BN498" i="3"/>
  <c r="BJ498" i="3"/>
  <c r="BM595" i="3"/>
  <c r="BK591" i="3"/>
  <c r="BN591" i="3"/>
  <c r="BJ587" i="3"/>
  <c r="BM579" i="3"/>
  <c r="BN527" i="3"/>
  <c r="BK527" i="3"/>
  <c r="BL523" i="3"/>
  <c r="BM516" i="3"/>
  <c r="BN508" i="3"/>
  <c r="BJ508" i="3"/>
  <c r="BM500" i="3"/>
  <c r="BN494" i="3"/>
  <c r="BN501" i="3"/>
  <c r="BK501" i="3"/>
  <c r="BM496" i="3"/>
  <c r="BJ609" i="3"/>
  <c r="BK609" i="3"/>
  <c r="BN609" i="3"/>
  <c r="BM607" i="3"/>
  <c r="BL603" i="3"/>
  <c r="BK601" i="3"/>
  <c r="BN601" i="3"/>
  <c r="BM597" i="3"/>
  <c r="BL589" i="3"/>
  <c r="BJ589" i="3"/>
  <c r="BJ585" i="3"/>
  <c r="BK585" i="3"/>
  <c r="BN585" i="3"/>
  <c r="BM581" i="3"/>
  <c r="BL573" i="3"/>
  <c r="BJ573" i="3"/>
  <c r="BM547" i="3"/>
  <c r="BM531" i="3"/>
  <c r="BL525" i="3"/>
  <c r="BJ525" i="3"/>
  <c r="BJ521" i="3"/>
  <c r="BN521" i="3"/>
  <c r="BK521" i="3"/>
  <c r="BL510" i="3"/>
  <c r="BN506" i="3"/>
  <c r="BJ506" i="3"/>
  <c r="BK506" i="3"/>
  <c r="BL599" i="3"/>
  <c r="BJ595" i="3"/>
  <c r="BK595" i="3"/>
  <c r="BN595" i="3"/>
  <c r="BM591" i="3"/>
  <c r="BL583" i="3"/>
  <c r="BJ579" i="3"/>
  <c r="BK579" i="3"/>
  <c r="BN579" i="3"/>
  <c r="BM575" i="3"/>
  <c r="BL549" i="3"/>
  <c r="BM527" i="3"/>
  <c r="BL519" i="3"/>
  <c r="BJ519" i="3"/>
  <c r="BN516" i="3"/>
  <c r="BJ516" i="3"/>
  <c r="BK516" i="3"/>
  <c r="BM512" i="3"/>
  <c r="BN512" i="3"/>
  <c r="BJ512" i="3"/>
  <c r="BL504" i="3"/>
  <c r="BN500" i="3"/>
  <c r="BJ500" i="3"/>
  <c r="BK500" i="3"/>
  <c r="BL494" i="3"/>
  <c r="BM494" i="3"/>
  <c r="BL501" i="3"/>
  <c r="BN496" i="3"/>
  <c r="BN597" i="3"/>
  <c r="BN573" i="3"/>
  <c r="BN547" i="3"/>
  <c r="BK496" i="3"/>
  <c r="BN477" i="3"/>
  <c r="BJ489" i="3"/>
  <c r="BK471" i="3"/>
  <c r="BN471" i="3"/>
  <c r="BN575" i="3"/>
  <c r="BN519" i="3"/>
  <c r="BN479" i="3"/>
  <c r="O480" i="3"/>
  <c r="S480" i="3"/>
  <c r="W480" i="3"/>
  <c r="AA480" i="3"/>
  <c r="AE480" i="3"/>
  <c r="AI480" i="3"/>
  <c r="AM480" i="3"/>
  <c r="AQ480" i="3"/>
  <c r="AU480" i="3"/>
  <c r="AY480" i="3"/>
  <c r="BC480" i="3"/>
  <c r="BG480" i="3"/>
  <c r="BN481" i="3"/>
  <c r="O482" i="3"/>
  <c r="S482" i="3"/>
  <c r="W482" i="3"/>
  <c r="AA482" i="3"/>
  <c r="AE482" i="3"/>
  <c r="AI482" i="3"/>
  <c r="AM482" i="3"/>
  <c r="AQ482" i="3"/>
  <c r="AU482" i="3"/>
  <c r="AY482" i="3"/>
  <c r="BC482" i="3"/>
  <c r="BN483" i="3"/>
  <c r="BL485" i="3"/>
  <c r="M486" i="3"/>
  <c r="Q486" i="3"/>
  <c r="U486" i="3"/>
  <c r="Y486" i="3"/>
  <c r="AC486" i="3"/>
  <c r="AG486" i="3"/>
  <c r="AK486" i="3"/>
  <c r="AO486" i="3"/>
  <c r="AS486" i="3"/>
  <c r="AW486" i="3"/>
  <c r="BA486" i="3"/>
  <c r="BE486" i="3"/>
  <c r="BI486" i="3"/>
  <c r="BL487" i="3"/>
  <c r="BN489" i="3"/>
  <c r="P490" i="3"/>
  <c r="T490" i="3"/>
  <c r="X490" i="3"/>
  <c r="AB490" i="3"/>
  <c r="AF490" i="3"/>
  <c r="AJ490" i="3"/>
  <c r="AN490" i="3"/>
  <c r="AR490" i="3"/>
  <c r="AV490" i="3"/>
  <c r="AZ490" i="3"/>
  <c r="BD490" i="3"/>
  <c r="BK491" i="3"/>
  <c r="BM491" i="3"/>
  <c r="P492" i="3"/>
  <c r="BK492" i="3" s="1"/>
  <c r="T492" i="3"/>
  <c r="X492" i="3"/>
  <c r="AB492" i="3"/>
  <c r="AF492" i="3"/>
  <c r="AJ492" i="3"/>
  <c r="AN492" i="3"/>
  <c r="AR492" i="3"/>
  <c r="AV492" i="3"/>
  <c r="AZ492" i="3"/>
  <c r="BD492" i="3"/>
  <c r="BH492" i="3"/>
  <c r="BL473" i="3"/>
  <c r="BM473" i="3"/>
  <c r="BK473" i="3"/>
  <c r="BN475" i="3"/>
  <c r="BJ475" i="3"/>
  <c r="BK477" i="3"/>
  <c r="BI474" i="3"/>
  <c r="BE474" i="3"/>
  <c r="BA474" i="3"/>
  <c r="AW474" i="3"/>
  <c r="AS474" i="3"/>
  <c r="AO474" i="3"/>
  <c r="AK474" i="3"/>
  <c r="AG474" i="3"/>
  <c r="AC474" i="3"/>
  <c r="Y474" i="3"/>
  <c r="U474" i="3"/>
  <c r="Q474" i="3"/>
  <c r="M474" i="3"/>
  <c r="BF474" i="3"/>
  <c r="BB474" i="3"/>
  <c r="AX474" i="3"/>
  <c r="AT474" i="3"/>
  <c r="AP474" i="3"/>
  <c r="AL474" i="3"/>
  <c r="AH474" i="3"/>
  <c r="AD474" i="3"/>
  <c r="Z474" i="3"/>
  <c r="V474" i="3"/>
  <c r="R474" i="3"/>
  <c r="BG478" i="3"/>
  <c r="AY478" i="3"/>
  <c r="AQ478" i="3"/>
  <c r="AI478" i="3"/>
  <c r="AA478" i="3"/>
  <c r="S478" i="3"/>
  <c r="BH478" i="3"/>
  <c r="BA478" i="3"/>
  <c r="AS478" i="3"/>
  <c r="AK478" i="3"/>
  <c r="AC478" i="3"/>
  <c r="U478" i="3"/>
  <c r="M478" i="3"/>
  <c r="BD478" i="3"/>
  <c r="AZ478" i="3"/>
  <c r="AV478" i="3"/>
  <c r="AR478" i="3"/>
  <c r="AN478" i="3"/>
  <c r="AJ478" i="3"/>
  <c r="AF478" i="3"/>
  <c r="AB478" i="3"/>
  <c r="X478" i="3"/>
  <c r="T478" i="3"/>
  <c r="BI488" i="3"/>
  <c r="BE488" i="3"/>
  <c r="BA488" i="3"/>
  <c r="AW488" i="3"/>
  <c r="AS488" i="3"/>
  <c r="AO488" i="3"/>
  <c r="AK488" i="3"/>
  <c r="AG488" i="3"/>
  <c r="AC488" i="3"/>
  <c r="Y488" i="3"/>
  <c r="U488" i="3"/>
  <c r="Q488" i="3"/>
  <c r="M488" i="3"/>
  <c r="BF488" i="3"/>
  <c r="BB488" i="3"/>
  <c r="AX488" i="3"/>
  <c r="AT488" i="3"/>
  <c r="AP488" i="3"/>
  <c r="AL488" i="3"/>
  <c r="AH488" i="3"/>
  <c r="AD488" i="3"/>
  <c r="Z488" i="3"/>
  <c r="V488" i="3"/>
  <c r="R488" i="3"/>
  <c r="BG484" i="3"/>
  <c r="BC484" i="3"/>
  <c r="AY484" i="3"/>
  <c r="AU484" i="3"/>
  <c r="AQ484" i="3"/>
  <c r="AM484" i="3"/>
  <c r="AI484" i="3"/>
  <c r="AE484" i="3"/>
  <c r="AA484" i="3"/>
  <c r="W484" i="3"/>
  <c r="S484" i="3"/>
  <c r="O484" i="3"/>
  <c r="BH484" i="3"/>
  <c r="BD484" i="3"/>
  <c r="AZ484" i="3"/>
  <c r="AV484" i="3"/>
  <c r="AR484" i="3"/>
  <c r="AN484" i="3"/>
  <c r="AJ484" i="3"/>
  <c r="AF484" i="3"/>
  <c r="AB484" i="3"/>
  <c r="X484" i="3"/>
  <c r="T484" i="3"/>
  <c r="BF472" i="3"/>
  <c r="BB472" i="3"/>
  <c r="AX472" i="3"/>
  <c r="AT472" i="3"/>
  <c r="AP472" i="3"/>
  <c r="AL472" i="3"/>
  <c r="AH472" i="3"/>
  <c r="AD472" i="3"/>
  <c r="Z472" i="3"/>
  <c r="V472" i="3"/>
  <c r="R472" i="3"/>
  <c r="N472" i="3"/>
  <c r="BG472" i="3"/>
  <c r="BC472" i="3"/>
  <c r="AY472" i="3"/>
  <c r="AU472" i="3"/>
  <c r="AQ472" i="3"/>
  <c r="AM472" i="3"/>
  <c r="AI472" i="3"/>
  <c r="AE472" i="3"/>
  <c r="AA472" i="3"/>
  <c r="W472" i="3"/>
  <c r="S472" i="3"/>
  <c r="BG476" i="3"/>
  <c r="AY476" i="3"/>
  <c r="AQ476" i="3"/>
  <c r="AI476" i="3"/>
  <c r="BE476" i="3"/>
  <c r="AW476" i="3"/>
  <c r="AO476" i="3"/>
  <c r="AG476" i="3"/>
  <c r="AC476" i="3"/>
  <c r="Y476" i="3"/>
  <c r="U476" i="3"/>
  <c r="Q476" i="3"/>
  <c r="M476" i="3"/>
  <c r="BF476" i="3"/>
  <c r="BB476" i="3"/>
  <c r="AX476" i="3"/>
  <c r="AT476" i="3"/>
  <c r="AP476" i="3"/>
  <c r="AL476" i="3"/>
  <c r="AH476" i="3"/>
  <c r="AD476" i="3"/>
  <c r="Z476" i="3"/>
  <c r="V476" i="3"/>
  <c r="R476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K455" i="3" l="1"/>
  <c r="K451" i="3"/>
  <c r="BM484" i="3"/>
  <c r="K461" i="3"/>
  <c r="K449" i="3"/>
  <c r="K442" i="3"/>
  <c r="L434" i="3"/>
  <c r="L432" i="3"/>
  <c r="K459" i="3"/>
  <c r="K457" i="3"/>
  <c r="K445" i="3"/>
  <c r="K441" i="3"/>
  <c r="BN476" i="3"/>
  <c r="BK472" i="3"/>
  <c r="K443" i="3"/>
  <c r="BN488" i="3"/>
  <c r="BM477" i="3"/>
  <c r="BJ477" i="3"/>
  <c r="K468" i="3"/>
  <c r="K453" i="3"/>
  <c r="K439" i="3"/>
  <c r="K437" i="3"/>
  <c r="BK478" i="3"/>
  <c r="K469" i="3"/>
  <c r="K465" i="3"/>
  <c r="K463" i="3"/>
  <c r="K447" i="3"/>
  <c r="L436" i="3"/>
  <c r="L426" i="3"/>
  <c r="L424" i="3"/>
  <c r="L418" i="3"/>
  <c r="L416" i="3"/>
  <c r="L402" i="3"/>
  <c r="L400" i="3"/>
  <c r="L394" i="3"/>
  <c r="L392" i="3"/>
  <c r="L386" i="3"/>
  <c r="L384" i="3"/>
  <c r="L378" i="3"/>
  <c r="L376" i="3"/>
  <c r="L370" i="3"/>
  <c r="L368" i="3"/>
  <c r="L360" i="3"/>
  <c r="L358" i="3"/>
  <c r="K358" i="3"/>
  <c r="L356" i="3"/>
  <c r="K434" i="3"/>
  <c r="K433" i="3"/>
  <c r="L420" i="3"/>
  <c r="K418" i="3"/>
  <c r="P418" i="3" s="1"/>
  <c r="K417" i="3"/>
  <c r="K394" i="3"/>
  <c r="K393" i="3"/>
  <c r="K378" i="3"/>
  <c r="O378" i="3" s="1"/>
  <c r="K377" i="3"/>
  <c r="K466" i="3"/>
  <c r="L465" i="3"/>
  <c r="M465" i="3" s="1"/>
  <c r="K462" i="3"/>
  <c r="L461" i="3"/>
  <c r="K458" i="3"/>
  <c r="L457" i="3"/>
  <c r="K454" i="3"/>
  <c r="L453" i="3"/>
  <c r="K450" i="3"/>
  <c r="L449" i="3"/>
  <c r="K446" i="3"/>
  <c r="L445" i="3"/>
  <c r="L441" i="3"/>
  <c r="L428" i="3"/>
  <c r="K426" i="3"/>
  <c r="K425" i="3"/>
  <c r="L408" i="3"/>
  <c r="L404" i="3"/>
  <c r="K402" i="3"/>
  <c r="K401" i="3"/>
  <c r="K386" i="3"/>
  <c r="K385" i="3"/>
  <c r="L372" i="3"/>
  <c r="K370" i="3"/>
  <c r="K369" i="3"/>
  <c r="K357" i="3"/>
  <c r="L469" i="3"/>
  <c r="L388" i="3"/>
  <c r="K438" i="3"/>
  <c r="K429" i="3"/>
  <c r="K421" i="3"/>
  <c r="L412" i="3"/>
  <c r="L410" i="3"/>
  <c r="K410" i="3"/>
  <c r="K409" i="3"/>
  <c r="L396" i="3"/>
  <c r="L380" i="3"/>
  <c r="L364" i="3"/>
  <c r="L362" i="3"/>
  <c r="P362" i="3" s="1"/>
  <c r="K362" i="3"/>
  <c r="K361" i="3"/>
  <c r="BL490" i="3"/>
  <c r="BM482" i="3"/>
  <c r="K470" i="3"/>
  <c r="L467" i="3"/>
  <c r="K467" i="3"/>
  <c r="K464" i="3"/>
  <c r="L463" i="3"/>
  <c r="K460" i="3"/>
  <c r="L459" i="3"/>
  <c r="N459" i="3" s="1"/>
  <c r="K456" i="3"/>
  <c r="L455" i="3"/>
  <c r="K452" i="3"/>
  <c r="L451" i="3"/>
  <c r="K448" i="3"/>
  <c r="L447" i="3"/>
  <c r="K444" i="3"/>
  <c r="L443" i="3"/>
  <c r="K440" i="3"/>
  <c r="L439" i="3"/>
  <c r="L354" i="3"/>
  <c r="K354" i="3"/>
  <c r="K353" i="3"/>
  <c r="BM486" i="3"/>
  <c r="BM480" i="3"/>
  <c r="L430" i="3"/>
  <c r="K430" i="3"/>
  <c r="L422" i="3"/>
  <c r="K422" i="3"/>
  <c r="L414" i="3"/>
  <c r="K414" i="3"/>
  <c r="K413" i="3"/>
  <c r="L406" i="3"/>
  <c r="K406" i="3"/>
  <c r="K405" i="3"/>
  <c r="L398" i="3"/>
  <c r="K398" i="3"/>
  <c r="K397" i="3"/>
  <c r="L390" i="3"/>
  <c r="P390" i="3" s="1"/>
  <c r="K390" i="3"/>
  <c r="K389" i="3"/>
  <c r="L382" i="3"/>
  <c r="K382" i="3"/>
  <c r="K381" i="3"/>
  <c r="L374" i="3"/>
  <c r="K374" i="3"/>
  <c r="K373" i="3"/>
  <c r="L366" i="3"/>
  <c r="K366" i="3"/>
  <c r="K365" i="3"/>
  <c r="BJ486" i="3"/>
  <c r="BK480" i="3"/>
  <c r="BJ482" i="3"/>
  <c r="BK474" i="3"/>
  <c r="AK467" i="3"/>
  <c r="BE467" i="3"/>
  <c r="AF467" i="3"/>
  <c r="AZ467" i="3"/>
  <c r="O457" i="3"/>
  <c r="S457" i="3"/>
  <c r="W457" i="3"/>
  <c r="AA457" i="3"/>
  <c r="AE457" i="3"/>
  <c r="AI457" i="3"/>
  <c r="AM457" i="3"/>
  <c r="AQ457" i="3"/>
  <c r="AU457" i="3"/>
  <c r="AY457" i="3"/>
  <c r="BC457" i="3"/>
  <c r="BG457" i="3"/>
  <c r="M455" i="3"/>
  <c r="O455" i="3"/>
  <c r="Q455" i="3"/>
  <c r="S455" i="3"/>
  <c r="U455" i="3"/>
  <c r="W455" i="3"/>
  <c r="Y455" i="3"/>
  <c r="AA455" i="3"/>
  <c r="AC455" i="3"/>
  <c r="AE455" i="3"/>
  <c r="AG455" i="3"/>
  <c r="AI455" i="3"/>
  <c r="AK455" i="3"/>
  <c r="AM455" i="3"/>
  <c r="AO455" i="3"/>
  <c r="AQ455" i="3"/>
  <c r="AS455" i="3"/>
  <c r="AU455" i="3"/>
  <c r="AW455" i="3"/>
  <c r="AY455" i="3"/>
  <c r="BA455" i="3"/>
  <c r="BC455" i="3"/>
  <c r="BE455" i="3"/>
  <c r="BG455" i="3"/>
  <c r="BI455" i="3"/>
  <c r="P453" i="3"/>
  <c r="T453" i="3"/>
  <c r="X453" i="3"/>
  <c r="AB453" i="3"/>
  <c r="AF453" i="3"/>
  <c r="AJ453" i="3"/>
  <c r="AN453" i="3"/>
  <c r="AR453" i="3"/>
  <c r="AV453" i="3"/>
  <c r="AZ453" i="3"/>
  <c r="BD453" i="3"/>
  <c r="BH453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N447" i="3"/>
  <c r="P447" i="3"/>
  <c r="R447" i="3"/>
  <c r="T447" i="3"/>
  <c r="V447" i="3"/>
  <c r="X447" i="3"/>
  <c r="Z447" i="3"/>
  <c r="AB447" i="3"/>
  <c r="AD447" i="3"/>
  <c r="AF447" i="3"/>
  <c r="AH447" i="3"/>
  <c r="AJ447" i="3"/>
  <c r="AL447" i="3"/>
  <c r="AN447" i="3"/>
  <c r="AP447" i="3"/>
  <c r="AR447" i="3"/>
  <c r="AT447" i="3"/>
  <c r="AV447" i="3"/>
  <c r="AX447" i="3"/>
  <c r="AZ447" i="3"/>
  <c r="BB447" i="3"/>
  <c r="BD447" i="3"/>
  <c r="BF447" i="3"/>
  <c r="BH447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P441" i="3"/>
  <c r="T441" i="3"/>
  <c r="X441" i="3"/>
  <c r="AB441" i="3"/>
  <c r="AF441" i="3"/>
  <c r="AJ441" i="3"/>
  <c r="AN441" i="3"/>
  <c r="AR441" i="3"/>
  <c r="AV441" i="3"/>
  <c r="AZ441" i="3"/>
  <c r="BD441" i="3"/>
  <c r="BH441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L437" i="3"/>
  <c r="N437" i="3" s="1"/>
  <c r="N434" i="3"/>
  <c r="P434" i="3"/>
  <c r="R434" i="3"/>
  <c r="T434" i="3"/>
  <c r="V434" i="3"/>
  <c r="X434" i="3"/>
  <c r="Z434" i="3"/>
  <c r="AB434" i="3"/>
  <c r="AD434" i="3"/>
  <c r="AF434" i="3"/>
  <c r="AH434" i="3"/>
  <c r="AJ434" i="3"/>
  <c r="AL434" i="3"/>
  <c r="AN434" i="3"/>
  <c r="AP434" i="3"/>
  <c r="AR434" i="3"/>
  <c r="AT434" i="3"/>
  <c r="AV434" i="3"/>
  <c r="AX434" i="3"/>
  <c r="AZ434" i="3"/>
  <c r="BB434" i="3"/>
  <c r="BD434" i="3"/>
  <c r="BF434" i="3"/>
  <c r="BH434" i="3"/>
  <c r="L433" i="3"/>
  <c r="S433" i="3" s="1"/>
  <c r="AA433" i="3"/>
  <c r="AW433" i="3"/>
  <c r="BE433" i="3"/>
  <c r="O430" i="3"/>
  <c r="S430" i="3"/>
  <c r="W430" i="3"/>
  <c r="AA430" i="3"/>
  <c r="AE430" i="3"/>
  <c r="AI430" i="3"/>
  <c r="AM430" i="3"/>
  <c r="AQ430" i="3"/>
  <c r="AU430" i="3"/>
  <c r="AY430" i="3"/>
  <c r="BC430" i="3"/>
  <c r="BG430" i="3"/>
  <c r="L429" i="3"/>
  <c r="N429" i="3" s="1"/>
  <c r="N426" i="3"/>
  <c r="R426" i="3"/>
  <c r="V426" i="3"/>
  <c r="Z426" i="3"/>
  <c r="AD426" i="3"/>
  <c r="AH426" i="3"/>
  <c r="AL426" i="3"/>
  <c r="AP426" i="3"/>
  <c r="AT426" i="3"/>
  <c r="AX426" i="3"/>
  <c r="BB426" i="3"/>
  <c r="BF426" i="3"/>
  <c r="L425" i="3"/>
  <c r="M425" i="3" s="1"/>
  <c r="P422" i="3"/>
  <c r="T422" i="3"/>
  <c r="X422" i="3"/>
  <c r="AB422" i="3"/>
  <c r="AF422" i="3"/>
  <c r="AJ422" i="3"/>
  <c r="AN422" i="3"/>
  <c r="AR422" i="3"/>
  <c r="AV422" i="3"/>
  <c r="AZ422" i="3"/>
  <c r="BD422" i="3"/>
  <c r="BH422" i="3"/>
  <c r="L421" i="3"/>
  <c r="N421" i="3" s="1"/>
  <c r="N418" i="3"/>
  <c r="R418" i="3"/>
  <c r="V418" i="3"/>
  <c r="Z418" i="3"/>
  <c r="AD418" i="3"/>
  <c r="AH418" i="3"/>
  <c r="AL418" i="3"/>
  <c r="AP418" i="3"/>
  <c r="AT418" i="3"/>
  <c r="AX418" i="3"/>
  <c r="BB418" i="3"/>
  <c r="BF418" i="3"/>
  <c r="L417" i="3"/>
  <c r="N417" i="3" s="1"/>
  <c r="P414" i="3"/>
  <c r="T414" i="3"/>
  <c r="X414" i="3"/>
  <c r="AB414" i="3"/>
  <c r="AF414" i="3"/>
  <c r="AJ414" i="3"/>
  <c r="AN414" i="3"/>
  <c r="AR414" i="3"/>
  <c r="AV414" i="3"/>
  <c r="AZ414" i="3"/>
  <c r="BD414" i="3"/>
  <c r="BH414" i="3"/>
  <c r="L413" i="3"/>
  <c r="N413" i="3" s="1"/>
  <c r="N410" i="3"/>
  <c r="R410" i="3"/>
  <c r="V410" i="3"/>
  <c r="Z410" i="3"/>
  <c r="AD410" i="3"/>
  <c r="AH410" i="3"/>
  <c r="AL410" i="3"/>
  <c r="AP410" i="3"/>
  <c r="AT410" i="3"/>
  <c r="AX410" i="3"/>
  <c r="BB410" i="3"/>
  <c r="BF410" i="3"/>
  <c r="L409" i="3"/>
  <c r="N409" i="3" s="1"/>
  <c r="N406" i="3"/>
  <c r="R406" i="3"/>
  <c r="V406" i="3"/>
  <c r="Z406" i="3"/>
  <c r="AD406" i="3"/>
  <c r="AH406" i="3"/>
  <c r="AL406" i="3"/>
  <c r="AP406" i="3"/>
  <c r="AT406" i="3"/>
  <c r="AX406" i="3"/>
  <c r="BB406" i="3"/>
  <c r="BF406" i="3"/>
  <c r="L405" i="3"/>
  <c r="N405" i="3" s="1"/>
  <c r="P402" i="3"/>
  <c r="T402" i="3"/>
  <c r="X402" i="3"/>
  <c r="AB402" i="3"/>
  <c r="AF402" i="3"/>
  <c r="AJ402" i="3"/>
  <c r="AN402" i="3"/>
  <c r="AR402" i="3"/>
  <c r="AV402" i="3"/>
  <c r="AZ402" i="3"/>
  <c r="BD402" i="3"/>
  <c r="BH402" i="3"/>
  <c r="L401" i="3"/>
  <c r="N401" i="3" s="1"/>
  <c r="N398" i="3"/>
  <c r="R398" i="3"/>
  <c r="V398" i="3"/>
  <c r="Z398" i="3"/>
  <c r="AD398" i="3"/>
  <c r="AH398" i="3"/>
  <c r="AL398" i="3"/>
  <c r="AP398" i="3"/>
  <c r="AT398" i="3"/>
  <c r="AX398" i="3"/>
  <c r="BB398" i="3"/>
  <c r="BF398" i="3"/>
  <c r="L397" i="3"/>
  <c r="N397" i="3" s="1"/>
  <c r="P394" i="3"/>
  <c r="T394" i="3"/>
  <c r="X394" i="3"/>
  <c r="AB394" i="3"/>
  <c r="AF394" i="3"/>
  <c r="AJ394" i="3"/>
  <c r="AN394" i="3"/>
  <c r="AR394" i="3"/>
  <c r="AV394" i="3"/>
  <c r="AZ394" i="3"/>
  <c r="BD394" i="3"/>
  <c r="BH394" i="3"/>
  <c r="L393" i="3"/>
  <c r="M393" i="3" s="1"/>
  <c r="N390" i="3"/>
  <c r="R390" i="3"/>
  <c r="V390" i="3"/>
  <c r="Z390" i="3"/>
  <c r="AD390" i="3"/>
  <c r="AH390" i="3"/>
  <c r="AL390" i="3"/>
  <c r="AP390" i="3"/>
  <c r="AT390" i="3"/>
  <c r="AX390" i="3"/>
  <c r="BB390" i="3"/>
  <c r="BF390" i="3"/>
  <c r="L389" i="3"/>
  <c r="M389" i="3" s="1"/>
  <c r="P386" i="3"/>
  <c r="T386" i="3"/>
  <c r="X386" i="3"/>
  <c r="AB386" i="3"/>
  <c r="AF386" i="3"/>
  <c r="AJ386" i="3"/>
  <c r="AN386" i="3"/>
  <c r="AR386" i="3"/>
  <c r="AV386" i="3"/>
  <c r="AZ386" i="3"/>
  <c r="BD386" i="3"/>
  <c r="BH386" i="3"/>
  <c r="L385" i="3"/>
  <c r="M385" i="3" s="1"/>
  <c r="O382" i="3"/>
  <c r="S382" i="3"/>
  <c r="W382" i="3"/>
  <c r="AA382" i="3"/>
  <c r="AE382" i="3"/>
  <c r="AI382" i="3"/>
  <c r="AM382" i="3"/>
  <c r="AQ382" i="3"/>
  <c r="AU382" i="3"/>
  <c r="AY382" i="3"/>
  <c r="BC382" i="3"/>
  <c r="BG382" i="3"/>
  <c r="L381" i="3"/>
  <c r="N381" i="3" s="1"/>
  <c r="M378" i="3"/>
  <c r="Q378" i="3"/>
  <c r="U378" i="3"/>
  <c r="Y378" i="3"/>
  <c r="AC378" i="3"/>
  <c r="AG378" i="3"/>
  <c r="AK378" i="3"/>
  <c r="AO378" i="3"/>
  <c r="AS378" i="3"/>
  <c r="AW378" i="3"/>
  <c r="BA378" i="3"/>
  <c r="BE378" i="3"/>
  <c r="BI378" i="3"/>
  <c r="L377" i="3"/>
  <c r="N377" i="3" s="1"/>
  <c r="O374" i="3"/>
  <c r="S374" i="3"/>
  <c r="W374" i="3"/>
  <c r="AA374" i="3"/>
  <c r="AE374" i="3"/>
  <c r="AI374" i="3"/>
  <c r="AM374" i="3"/>
  <c r="AQ374" i="3"/>
  <c r="AU374" i="3"/>
  <c r="AY374" i="3"/>
  <c r="BC374" i="3"/>
  <c r="BG374" i="3"/>
  <c r="L373" i="3"/>
  <c r="N373" i="3" s="1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L369" i="3"/>
  <c r="T369" i="3" s="1"/>
  <c r="O366" i="3"/>
  <c r="S366" i="3"/>
  <c r="W366" i="3"/>
  <c r="AA366" i="3"/>
  <c r="AE366" i="3"/>
  <c r="AI366" i="3"/>
  <c r="AM366" i="3"/>
  <c r="AQ366" i="3"/>
  <c r="AU366" i="3"/>
  <c r="AY366" i="3"/>
  <c r="BC366" i="3"/>
  <c r="BG366" i="3"/>
  <c r="L365" i="3"/>
  <c r="N365" i="3" s="1"/>
  <c r="N362" i="3"/>
  <c r="R362" i="3"/>
  <c r="V362" i="3"/>
  <c r="Z362" i="3"/>
  <c r="AD362" i="3"/>
  <c r="AH362" i="3"/>
  <c r="AL362" i="3"/>
  <c r="AP362" i="3"/>
  <c r="AT362" i="3"/>
  <c r="AX362" i="3"/>
  <c r="BB362" i="3"/>
  <c r="BF362" i="3"/>
  <c r="L361" i="3"/>
  <c r="N361" i="3" s="1"/>
  <c r="P358" i="3"/>
  <c r="T358" i="3"/>
  <c r="X358" i="3"/>
  <c r="AB358" i="3"/>
  <c r="AF358" i="3"/>
  <c r="AJ358" i="3"/>
  <c r="AN358" i="3"/>
  <c r="AR358" i="3"/>
  <c r="AV358" i="3"/>
  <c r="AZ358" i="3"/>
  <c r="BD358" i="3"/>
  <c r="BH358" i="3"/>
  <c r="L357" i="3"/>
  <c r="N357" i="3" s="1"/>
  <c r="N354" i="3"/>
  <c r="R354" i="3"/>
  <c r="V354" i="3"/>
  <c r="Z354" i="3"/>
  <c r="AD354" i="3"/>
  <c r="AH354" i="3"/>
  <c r="AL354" i="3"/>
  <c r="AP354" i="3"/>
  <c r="AT354" i="3"/>
  <c r="AX354" i="3"/>
  <c r="BB354" i="3"/>
  <c r="BF354" i="3"/>
  <c r="L353" i="3"/>
  <c r="N353" i="3" s="1"/>
  <c r="BH469" i="3"/>
  <c r="BF469" i="3"/>
  <c r="BD469" i="3"/>
  <c r="BB469" i="3"/>
  <c r="AZ469" i="3"/>
  <c r="AX469" i="3"/>
  <c r="AV469" i="3"/>
  <c r="AT469" i="3"/>
  <c r="AR469" i="3"/>
  <c r="AP469" i="3"/>
  <c r="AN469" i="3"/>
  <c r="AL469" i="3"/>
  <c r="AJ469" i="3"/>
  <c r="AH469" i="3"/>
  <c r="AF469" i="3"/>
  <c r="AD469" i="3"/>
  <c r="AB469" i="3"/>
  <c r="Z469" i="3"/>
  <c r="X469" i="3"/>
  <c r="V469" i="3"/>
  <c r="T469" i="3"/>
  <c r="R469" i="3"/>
  <c r="P469" i="3"/>
  <c r="N469" i="3"/>
  <c r="BH465" i="3"/>
  <c r="BF465" i="3"/>
  <c r="BD465" i="3"/>
  <c r="BB465" i="3"/>
  <c r="AZ465" i="3"/>
  <c r="AX465" i="3"/>
  <c r="AV465" i="3"/>
  <c r="AT465" i="3"/>
  <c r="AR465" i="3"/>
  <c r="AP465" i="3"/>
  <c r="AN465" i="3"/>
  <c r="AL465" i="3"/>
  <c r="AJ465" i="3"/>
  <c r="AH465" i="3"/>
  <c r="AF465" i="3"/>
  <c r="AD465" i="3"/>
  <c r="AB465" i="3"/>
  <c r="Z465" i="3"/>
  <c r="X465" i="3"/>
  <c r="V465" i="3"/>
  <c r="T465" i="3"/>
  <c r="R465" i="3"/>
  <c r="P465" i="3"/>
  <c r="N465" i="3"/>
  <c r="BH463" i="3"/>
  <c r="BF463" i="3"/>
  <c r="BD463" i="3"/>
  <c r="BB463" i="3"/>
  <c r="AZ463" i="3"/>
  <c r="AX463" i="3"/>
  <c r="AV463" i="3"/>
  <c r="AT463" i="3"/>
  <c r="AR463" i="3"/>
  <c r="AP463" i="3"/>
  <c r="AN463" i="3"/>
  <c r="AL463" i="3"/>
  <c r="AJ463" i="3"/>
  <c r="AH463" i="3"/>
  <c r="AF463" i="3"/>
  <c r="AD463" i="3"/>
  <c r="AB463" i="3"/>
  <c r="Z463" i="3"/>
  <c r="X463" i="3"/>
  <c r="V463" i="3"/>
  <c r="T463" i="3"/>
  <c r="R463" i="3"/>
  <c r="P463" i="3"/>
  <c r="N463" i="3"/>
  <c r="BH461" i="3"/>
  <c r="BF461" i="3"/>
  <c r="BD461" i="3"/>
  <c r="BB461" i="3"/>
  <c r="AZ461" i="3"/>
  <c r="AX461" i="3"/>
  <c r="AV461" i="3"/>
  <c r="AT461" i="3"/>
  <c r="AR461" i="3"/>
  <c r="AP461" i="3"/>
  <c r="AN461" i="3"/>
  <c r="AL461" i="3"/>
  <c r="AJ461" i="3"/>
  <c r="AH461" i="3"/>
  <c r="AF461" i="3"/>
  <c r="AD461" i="3"/>
  <c r="AB461" i="3"/>
  <c r="Z461" i="3"/>
  <c r="X461" i="3"/>
  <c r="V461" i="3"/>
  <c r="T461" i="3"/>
  <c r="R461" i="3"/>
  <c r="P461" i="3"/>
  <c r="N461" i="3"/>
  <c r="BI459" i="3"/>
  <c r="BG459" i="3"/>
  <c r="BE459" i="3"/>
  <c r="BC459" i="3"/>
  <c r="BA459" i="3"/>
  <c r="AY459" i="3"/>
  <c r="AW459" i="3"/>
  <c r="AU459" i="3"/>
  <c r="AS459" i="3"/>
  <c r="AQ459" i="3"/>
  <c r="AO459" i="3"/>
  <c r="AM459" i="3"/>
  <c r="AK459" i="3"/>
  <c r="AI459" i="3"/>
  <c r="AG459" i="3"/>
  <c r="AE459" i="3"/>
  <c r="AC459" i="3"/>
  <c r="AA459" i="3"/>
  <c r="Y459" i="3"/>
  <c r="W459" i="3"/>
  <c r="U459" i="3"/>
  <c r="S459" i="3"/>
  <c r="Q459" i="3"/>
  <c r="O459" i="3"/>
  <c r="M459" i="3"/>
  <c r="BF457" i="3"/>
  <c r="BB457" i="3"/>
  <c r="AX457" i="3"/>
  <c r="AT457" i="3"/>
  <c r="AP457" i="3"/>
  <c r="AL457" i="3"/>
  <c r="AH457" i="3"/>
  <c r="AD457" i="3"/>
  <c r="Z457" i="3"/>
  <c r="V457" i="3"/>
  <c r="R457" i="3"/>
  <c r="N457" i="3"/>
  <c r="BF455" i="3"/>
  <c r="BB455" i="3"/>
  <c r="AX455" i="3"/>
  <c r="AT455" i="3"/>
  <c r="AP455" i="3"/>
  <c r="AL455" i="3"/>
  <c r="AH455" i="3"/>
  <c r="AD455" i="3"/>
  <c r="Z455" i="3"/>
  <c r="V455" i="3"/>
  <c r="R455" i="3"/>
  <c r="N455" i="3"/>
  <c r="BI453" i="3"/>
  <c r="BE453" i="3"/>
  <c r="BA453" i="3"/>
  <c r="AW453" i="3"/>
  <c r="AS453" i="3"/>
  <c r="AO453" i="3"/>
  <c r="AK453" i="3"/>
  <c r="AG453" i="3"/>
  <c r="AC453" i="3"/>
  <c r="Y453" i="3"/>
  <c r="U453" i="3"/>
  <c r="Q453" i="3"/>
  <c r="M453" i="3"/>
  <c r="BI451" i="3"/>
  <c r="BE451" i="3"/>
  <c r="BA451" i="3"/>
  <c r="AW451" i="3"/>
  <c r="AS451" i="3"/>
  <c r="AO451" i="3"/>
  <c r="AK451" i="3"/>
  <c r="AG451" i="3"/>
  <c r="AC451" i="3"/>
  <c r="Y451" i="3"/>
  <c r="U451" i="3"/>
  <c r="Q451" i="3"/>
  <c r="M451" i="3"/>
  <c r="BI449" i="3"/>
  <c r="BE449" i="3"/>
  <c r="BA449" i="3"/>
  <c r="AW449" i="3"/>
  <c r="AS449" i="3"/>
  <c r="AO449" i="3"/>
  <c r="AK449" i="3"/>
  <c r="AG449" i="3"/>
  <c r="AC449" i="3"/>
  <c r="Y449" i="3"/>
  <c r="U449" i="3"/>
  <c r="Q449" i="3"/>
  <c r="M449" i="3"/>
  <c r="BI447" i="3"/>
  <c r="BE447" i="3"/>
  <c r="BA447" i="3"/>
  <c r="AW447" i="3"/>
  <c r="AS447" i="3"/>
  <c r="AO447" i="3"/>
  <c r="AK447" i="3"/>
  <c r="AG447" i="3"/>
  <c r="AC447" i="3"/>
  <c r="Y447" i="3"/>
  <c r="U447" i="3"/>
  <c r="Q447" i="3"/>
  <c r="M447" i="3"/>
  <c r="BI445" i="3"/>
  <c r="BE445" i="3"/>
  <c r="BA445" i="3"/>
  <c r="AW445" i="3"/>
  <c r="AS445" i="3"/>
  <c r="AO445" i="3"/>
  <c r="AK445" i="3"/>
  <c r="AG445" i="3"/>
  <c r="AC445" i="3"/>
  <c r="Y445" i="3"/>
  <c r="U445" i="3"/>
  <c r="Q445" i="3"/>
  <c r="M445" i="3"/>
  <c r="BI443" i="3"/>
  <c r="BE443" i="3"/>
  <c r="BA443" i="3"/>
  <c r="AW443" i="3"/>
  <c r="AS443" i="3"/>
  <c r="AO443" i="3"/>
  <c r="AK443" i="3"/>
  <c r="AG443" i="3"/>
  <c r="AC443" i="3"/>
  <c r="Y443" i="3"/>
  <c r="U443" i="3"/>
  <c r="Q443" i="3"/>
  <c r="M443" i="3"/>
  <c r="BG441" i="3"/>
  <c r="BC441" i="3"/>
  <c r="AY441" i="3"/>
  <c r="AU441" i="3"/>
  <c r="AQ441" i="3"/>
  <c r="AM441" i="3"/>
  <c r="AI441" i="3"/>
  <c r="AE441" i="3"/>
  <c r="AA441" i="3"/>
  <c r="W441" i="3"/>
  <c r="S441" i="3"/>
  <c r="O441" i="3"/>
  <c r="BH439" i="3"/>
  <c r="BD439" i="3"/>
  <c r="AZ439" i="3"/>
  <c r="AV439" i="3"/>
  <c r="AR439" i="3"/>
  <c r="AN439" i="3"/>
  <c r="AJ439" i="3"/>
  <c r="AF439" i="3"/>
  <c r="AB439" i="3"/>
  <c r="X439" i="3"/>
  <c r="T439" i="3"/>
  <c r="P439" i="3"/>
  <c r="BE437" i="3"/>
  <c r="AW437" i="3"/>
  <c r="AO437" i="3"/>
  <c r="AG437" i="3"/>
  <c r="Y437" i="3"/>
  <c r="Q437" i="3"/>
  <c r="BI434" i="3"/>
  <c r="BE434" i="3"/>
  <c r="BA434" i="3"/>
  <c r="AW434" i="3"/>
  <c r="AS434" i="3"/>
  <c r="AO434" i="3"/>
  <c r="AK434" i="3"/>
  <c r="AG434" i="3"/>
  <c r="AC434" i="3"/>
  <c r="Y434" i="3"/>
  <c r="U434" i="3"/>
  <c r="Q434" i="3"/>
  <c r="M434" i="3"/>
  <c r="BH433" i="3"/>
  <c r="BD433" i="3"/>
  <c r="AZ433" i="3"/>
  <c r="AV433" i="3"/>
  <c r="AR433" i="3"/>
  <c r="AN433" i="3"/>
  <c r="AJ433" i="3"/>
  <c r="AF433" i="3"/>
  <c r="AB433" i="3"/>
  <c r="X433" i="3"/>
  <c r="T433" i="3"/>
  <c r="P433" i="3"/>
  <c r="BF430" i="3"/>
  <c r="BB430" i="3"/>
  <c r="AX430" i="3"/>
  <c r="AT430" i="3"/>
  <c r="AP430" i="3"/>
  <c r="AL430" i="3"/>
  <c r="AH430" i="3"/>
  <c r="AD430" i="3"/>
  <c r="Z430" i="3"/>
  <c r="V430" i="3"/>
  <c r="R430" i="3"/>
  <c r="N430" i="3"/>
  <c r="BE429" i="3"/>
  <c r="AW429" i="3"/>
  <c r="AO429" i="3"/>
  <c r="AG429" i="3"/>
  <c r="Y429" i="3"/>
  <c r="Q429" i="3"/>
  <c r="BG426" i="3"/>
  <c r="BC426" i="3"/>
  <c r="AY426" i="3"/>
  <c r="AU426" i="3"/>
  <c r="AQ426" i="3"/>
  <c r="AM426" i="3"/>
  <c r="AI426" i="3"/>
  <c r="AE426" i="3"/>
  <c r="AA426" i="3"/>
  <c r="W426" i="3"/>
  <c r="S426" i="3"/>
  <c r="O426" i="3"/>
  <c r="BF425" i="3"/>
  <c r="AX425" i="3"/>
  <c r="AP425" i="3"/>
  <c r="AH425" i="3"/>
  <c r="Z425" i="3"/>
  <c r="R425" i="3"/>
  <c r="BI422" i="3"/>
  <c r="BE422" i="3"/>
  <c r="BA422" i="3"/>
  <c r="AW422" i="3"/>
  <c r="AS422" i="3"/>
  <c r="AO422" i="3"/>
  <c r="AK422" i="3"/>
  <c r="AG422" i="3"/>
  <c r="AC422" i="3"/>
  <c r="Y422" i="3"/>
  <c r="U422" i="3"/>
  <c r="Q422" i="3"/>
  <c r="M422" i="3"/>
  <c r="BG421" i="3"/>
  <c r="BC421" i="3"/>
  <c r="AY421" i="3"/>
  <c r="AU421" i="3"/>
  <c r="AQ421" i="3"/>
  <c r="AM421" i="3"/>
  <c r="AI421" i="3"/>
  <c r="AE421" i="3"/>
  <c r="AA421" i="3"/>
  <c r="W421" i="3"/>
  <c r="S421" i="3"/>
  <c r="O421" i="3"/>
  <c r="BG418" i="3"/>
  <c r="BC418" i="3"/>
  <c r="AY418" i="3"/>
  <c r="AU418" i="3"/>
  <c r="AQ418" i="3"/>
  <c r="AM418" i="3"/>
  <c r="AI418" i="3"/>
  <c r="AE418" i="3"/>
  <c r="AA418" i="3"/>
  <c r="W418" i="3"/>
  <c r="S418" i="3"/>
  <c r="O418" i="3"/>
  <c r="BE417" i="3"/>
  <c r="AW417" i="3"/>
  <c r="AO417" i="3"/>
  <c r="AG417" i="3"/>
  <c r="Y417" i="3"/>
  <c r="Q417" i="3"/>
  <c r="BI414" i="3"/>
  <c r="BE414" i="3"/>
  <c r="BA414" i="3"/>
  <c r="AW414" i="3"/>
  <c r="AS414" i="3"/>
  <c r="AO414" i="3"/>
  <c r="AK414" i="3"/>
  <c r="AG414" i="3"/>
  <c r="AC414" i="3"/>
  <c r="Y414" i="3"/>
  <c r="U414" i="3"/>
  <c r="Q414" i="3"/>
  <c r="M414" i="3"/>
  <c r="BG413" i="3"/>
  <c r="BC413" i="3"/>
  <c r="AY413" i="3"/>
  <c r="AU413" i="3"/>
  <c r="AQ413" i="3"/>
  <c r="AM413" i="3"/>
  <c r="AI413" i="3"/>
  <c r="AE413" i="3"/>
  <c r="AA413" i="3"/>
  <c r="W413" i="3"/>
  <c r="S413" i="3"/>
  <c r="O413" i="3"/>
  <c r="BG410" i="3"/>
  <c r="BC410" i="3"/>
  <c r="AY410" i="3"/>
  <c r="AU410" i="3"/>
  <c r="AQ410" i="3"/>
  <c r="AM410" i="3"/>
  <c r="AI410" i="3"/>
  <c r="AE410" i="3"/>
  <c r="AA410" i="3"/>
  <c r="W410" i="3"/>
  <c r="S410" i="3"/>
  <c r="O410" i="3"/>
  <c r="BE409" i="3"/>
  <c r="AW409" i="3"/>
  <c r="AO409" i="3"/>
  <c r="AG409" i="3"/>
  <c r="Y409" i="3"/>
  <c r="Q409" i="3"/>
  <c r="BI406" i="3"/>
  <c r="BE406" i="3"/>
  <c r="BA406" i="3"/>
  <c r="AW406" i="3"/>
  <c r="AS406" i="3"/>
  <c r="AO406" i="3"/>
  <c r="AK406" i="3"/>
  <c r="AG406" i="3"/>
  <c r="AC406" i="3"/>
  <c r="Y406" i="3"/>
  <c r="U406" i="3"/>
  <c r="Q406" i="3"/>
  <c r="M406" i="3"/>
  <c r="BC405" i="3"/>
  <c r="AU405" i="3"/>
  <c r="AM405" i="3"/>
  <c r="AE405" i="3"/>
  <c r="W405" i="3"/>
  <c r="O405" i="3"/>
  <c r="BG402" i="3"/>
  <c r="BC402" i="3"/>
  <c r="AY402" i="3"/>
  <c r="AU402" i="3"/>
  <c r="AQ402" i="3"/>
  <c r="AM402" i="3"/>
  <c r="AI402" i="3"/>
  <c r="AE402" i="3"/>
  <c r="AA402" i="3"/>
  <c r="W402" i="3"/>
  <c r="S402" i="3"/>
  <c r="O402" i="3"/>
  <c r="BI401" i="3"/>
  <c r="BE401" i="3"/>
  <c r="BA401" i="3"/>
  <c r="AW401" i="3"/>
  <c r="AS401" i="3"/>
  <c r="AO401" i="3"/>
  <c r="AK401" i="3"/>
  <c r="AG401" i="3"/>
  <c r="AC401" i="3"/>
  <c r="Y401" i="3"/>
  <c r="U401" i="3"/>
  <c r="Q401" i="3"/>
  <c r="M401" i="3"/>
  <c r="BI398" i="3"/>
  <c r="BE398" i="3"/>
  <c r="BA398" i="3"/>
  <c r="AW398" i="3"/>
  <c r="AS398" i="3"/>
  <c r="AO398" i="3"/>
  <c r="AK398" i="3"/>
  <c r="AG398" i="3"/>
  <c r="AC398" i="3"/>
  <c r="Y398" i="3"/>
  <c r="U398" i="3"/>
  <c r="Q398" i="3"/>
  <c r="M398" i="3"/>
  <c r="BC397" i="3"/>
  <c r="AU397" i="3"/>
  <c r="AM397" i="3"/>
  <c r="AE397" i="3"/>
  <c r="W397" i="3"/>
  <c r="O397" i="3"/>
  <c r="BG394" i="3"/>
  <c r="BC394" i="3"/>
  <c r="AY394" i="3"/>
  <c r="AU394" i="3"/>
  <c r="AQ394" i="3"/>
  <c r="AM394" i="3"/>
  <c r="AI394" i="3"/>
  <c r="AE394" i="3"/>
  <c r="AA394" i="3"/>
  <c r="W394" i="3"/>
  <c r="S394" i="3"/>
  <c r="O394" i="3"/>
  <c r="BF393" i="3"/>
  <c r="BB393" i="3"/>
  <c r="AX393" i="3"/>
  <c r="AT393" i="3"/>
  <c r="AP393" i="3"/>
  <c r="AL393" i="3"/>
  <c r="AH393" i="3"/>
  <c r="AD393" i="3"/>
  <c r="Z393" i="3"/>
  <c r="V393" i="3"/>
  <c r="R393" i="3"/>
  <c r="N393" i="3"/>
  <c r="BI390" i="3"/>
  <c r="BE390" i="3"/>
  <c r="BA390" i="3"/>
  <c r="AW390" i="3"/>
  <c r="AS390" i="3"/>
  <c r="AO390" i="3"/>
  <c r="AK390" i="3"/>
  <c r="AG390" i="3"/>
  <c r="AC390" i="3"/>
  <c r="Y390" i="3"/>
  <c r="U390" i="3"/>
  <c r="Q390" i="3"/>
  <c r="M390" i="3"/>
  <c r="BH389" i="3"/>
  <c r="AZ389" i="3"/>
  <c r="AR389" i="3"/>
  <c r="AJ389" i="3"/>
  <c r="AB389" i="3"/>
  <c r="T389" i="3"/>
  <c r="BG386" i="3"/>
  <c r="BC386" i="3"/>
  <c r="AY386" i="3"/>
  <c r="AU386" i="3"/>
  <c r="AQ386" i="3"/>
  <c r="AM386" i="3"/>
  <c r="AI386" i="3"/>
  <c r="AE386" i="3"/>
  <c r="AA386" i="3"/>
  <c r="W386" i="3"/>
  <c r="S386" i="3"/>
  <c r="O386" i="3"/>
  <c r="BF385" i="3"/>
  <c r="BB385" i="3"/>
  <c r="AX385" i="3"/>
  <c r="AT385" i="3"/>
  <c r="AP385" i="3"/>
  <c r="AL385" i="3"/>
  <c r="AH385" i="3"/>
  <c r="AD385" i="3"/>
  <c r="Z385" i="3"/>
  <c r="V385" i="3"/>
  <c r="R385" i="3"/>
  <c r="N385" i="3"/>
  <c r="BF382" i="3"/>
  <c r="BB382" i="3"/>
  <c r="AX382" i="3"/>
  <c r="AT382" i="3"/>
  <c r="AP382" i="3"/>
  <c r="AL382" i="3"/>
  <c r="AH382" i="3"/>
  <c r="AD382" i="3"/>
  <c r="Z382" i="3"/>
  <c r="V382" i="3"/>
  <c r="R382" i="3"/>
  <c r="N382" i="3"/>
  <c r="BI381" i="3"/>
  <c r="BA381" i="3"/>
  <c r="AS381" i="3"/>
  <c r="AK381" i="3"/>
  <c r="AC381" i="3"/>
  <c r="U381" i="3"/>
  <c r="M381" i="3"/>
  <c r="BF378" i="3"/>
  <c r="BB378" i="3"/>
  <c r="AX378" i="3"/>
  <c r="AT378" i="3"/>
  <c r="AP378" i="3"/>
  <c r="AL378" i="3"/>
  <c r="AH378" i="3"/>
  <c r="AD378" i="3"/>
  <c r="Z378" i="3"/>
  <c r="V378" i="3"/>
  <c r="R378" i="3"/>
  <c r="N378" i="3"/>
  <c r="BI377" i="3"/>
  <c r="BE377" i="3"/>
  <c r="BA377" i="3"/>
  <c r="AW377" i="3"/>
  <c r="AS377" i="3"/>
  <c r="AO377" i="3"/>
  <c r="AK377" i="3"/>
  <c r="AG377" i="3"/>
  <c r="AC377" i="3"/>
  <c r="Y377" i="3"/>
  <c r="U377" i="3"/>
  <c r="Q377" i="3"/>
  <c r="M377" i="3"/>
  <c r="BF374" i="3"/>
  <c r="BB374" i="3"/>
  <c r="AX374" i="3"/>
  <c r="AT374" i="3"/>
  <c r="AP374" i="3"/>
  <c r="AL374" i="3"/>
  <c r="AH374" i="3"/>
  <c r="AD374" i="3"/>
  <c r="Z374" i="3"/>
  <c r="V374" i="3"/>
  <c r="R374" i="3"/>
  <c r="N374" i="3"/>
  <c r="BI373" i="3"/>
  <c r="BA373" i="3"/>
  <c r="AS373" i="3"/>
  <c r="AK373" i="3"/>
  <c r="AC373" i="3"/>
  <c r="U373" i="3"/>
  <c r="M373" i="3"/>
  <c r="BF370" i="3"/>
  <c r="BB370" i="3"/>
  <c r="AX370" i="3"/>
  <c r="AT370" i="3"/>
  <c r="AP370" i="3"/>
  <c r="AL370" i="3"/>
  <c r="AH370" i="3"/>
  <c r="AD370" i="3"/>
  <c r="Z370" i="3"/>
  <c r="V370" i="3"/>
  <c r="R370" i="3"/>
  <c r="N370" i="3"/>
  <c r="BI369" i="3"/>
  <c r="BE369" i="3"/>
  <c r="BA369" i="3"/>
  <c r="AW369" i="3"/>
  <c r="AS369" i="3"/>
  <c r="AO369" i="3"/>
  <c r="AK369" i="3"/>
  <c r="AG369" i="3"/>
  <c r="AC369" i="3"/>
  <c r="Y369" i="3"/>
  <c r="U369" i="3"/>
  <c r="Q369" i="3"/>
  <c r="M369" i="3"/>
  <c r="BF366" i="3"/>
  <c r="BB366" i="3"/>
  <c r="AX366" i="3"/>
  <c r="AT366" i="3"/>
  <c r="AP366" i="3"/>
  <c r="AL366" i="3"/>
  <c r="AH366" i="3"/>
  <c r="AD366" i="3"/>
  <c r="Z366" i="3"/>
  <c r="V366" i="3"/>
  <c r="R366" i="3"/>
  <c r="N366" i="3"/>
  <c r="BI365" i="3"/>
  <c r="BA365" i="3"/>
  <c r="AS365" i="3"/>
  <c r="AK365" i="3"/>
  <c r="AC365" i="3"/>
  <c r="U365" i="3"/>
  <c r="M365" i="3"/>
  <c r="BI362" i="3"/>
  <c r="BE362" i="3"/>
  <c r="BA362" i="3"/>
  <c r="AW362" i="3"/>
  <c r="AS362" i="3"/>
  <c r="AO362" i="3"/>
  <c r="AK362" i="3"/>
  <c r="AG362" i="3"/>
  <c r="AC362" i="3"/>
  <c r="Y362" i="3"/>
  <c r="U362" i="3"/>
  <c r="Q362" i="3"/>
  <c r="M362" i="3"/>
  <c r="BI361" i="3"/>
  <c r="BA361" i="3"/>
  <c r="AS361" i="3"/>
  <c r="AK361" i="3"/>
  <c r="AC361" i="3"/>
  <c r="U361" i="3"/>
  <c r="M361" i="3"/>
  <c r="BI358" i="3"/>
  <c r="BE358" i="3"/>
  <c r="BA358" i="3"/>
  <c r="AW358" i="3"/>
  <c r="AS358" i="3"/>
  <c r="AO358" i="3"/>
  <c r="AK358" i="3"/>
  <c r="AG358" i="3"/>
  <c r="AC358" i="3"/>
  <c r="Y358" i="3"/>
  <c r="U358" i="3"/>
  <c r="Q358" i="3"/>
  <c r="M358" i="3"/>
  <c r="BI357" i="3"/>
  <c r="BE357" i="3"/>
  <c r="BA357" i="3"/>
  <c r="AW357" i="3"/>
  <c r="AS357" i="3"/>
  <c r="AO357" i="3"/>
  <c r="AK357" i="3"/>
  <c r="AG357" i="3"/>
  <c r="AC357" i="3"/>
  <c r="Y357" i="3"/>
  <c r="U357" i="3"/>
  <c r="Q357" i="3"/>
  <c r="M357" i="3"/>
  <c r="BI354" i="3"/>
  <c r="BE354" i="3"/>
  <c r="BA354" i="3"/>
  <c r="AW354" i="3"/>
  <c r="AS354" i="3"/>
  <c r="AO354" i="3"/>
  <c r="AK354" i="3"/>
  <c r="AG354" i="3"/>
  <c r="AC354" i="3"/>
  <c r="Y354" i="3"/>
  <c r="U354" i="3"/>
  <c r="Q354" i="3"/>
  <c r="M354" i="3"/>
  <c r="BI353" i="3"/>
  <c r="BA353" i="3"/>
  <c r="AS353" i="3"/>
  <c r="AK353" i="3"/>
  <c r="AC353" i="3"/>
  <c r="U353" i="3"/>
  <c r="M353" i="3"/>
  <c r="BJ472" i="3"/>
  <c r="BJ474" i="3"/>
  <c r="BM476" i="3"/>
  <c r="BJ484" i="3"/>
  <c r="BN484" i="3"/>
  <c r="BK488" i="3"/>
  <c r="BL488" i="3"/>
  <c r="BL474" i="3"/>
  <c r="BL492" i="3"/>
  <c r="BJ490" i="3"/>
  <c r="BL486" i="3"/>
  <c r="BJ480" i="3"/>
  <c r="BK484" i="3"/>
  <c r="L470" i="3"/>
  <c r="M470" i="3" s="1"/>
  <c r="L468" i="3"/>
  <c r="O468" i="3" s="1"/>
  <c r="L466" i="3"/>
  <c r="M466" i="3" s="1"/>
  <c r="L464" i="3"/>
  <c r="M464" i="3" s="1"/>
  <c r="L462" i="3"/>
  <c r="M462" i="3" s="1"/>
  <c r="L460" i="3"/>
  <c r="M460" i="3" s="1"/>
  <c r="L458" i="3"/>
  <c r="M458" i="3" s="1"/>
  <c r="L456" i="3"/>
  <c r="M456" i="3" s="1"/>
  <c r="L454" i="3"/>
  <c r="P454" i="3" s="1"/>
  <c r="L452" i="3"/>
  <c r="P452" i="3" s="1"/>
  <c r="L450" i="3"/>
  <c r="N450" i="3" s="1"/>
  <c r="L448" i="3"/>
  <c r="N448" i="3" s="1"/>
  <c r="L446" i="3"/>
  <c r="P446" i="3" s="1"/>
  <c r="L444" i="3"/>
  <c r="P444" i="3" s="1"/>
  <c r="L442" i="3"/>
  <c r="N442" i="3" s="1"/>
  <c r="L440" i="3"/>
  <c r="M440" i="3" s="1"/>
  <c r="L438" i="3"/>
  <c r="P438" i="3" s="1"/>
  <c r="K436" i="3"/>
  <c r="L435" i="3"/>
  <c r="K435" i="3"/>
  <c r="K432" i="3"/>
  <c r="L431" i="3"/>
  <c r="K431" i="3"/>
  <c r="K428" i="3"/>
  <c r="L427" i="3"/>
  <c r="K427" i="3"/>
  <c r="K424" i="3"/>
  <c r="L423" i="3"/>
  <c r="K423" i="3"/>
  <c r="K420" i="3"/>
  <c r="L419" i="3"/>
  <c r="K419" i="3"/>
  <c r="K416" i="3"/>
  <c r="L415" i="3"/>
  <c r="K415" i="3"/>
  <c r="K412" i="3"/>
  <c r="L411" i="3"/>
  <c r="K411" i="3"/>
  <c r="K408" i="3"/>
  <c r="L407" i="3"/>
  <c r="K407" i="3"/>
  <c r="K404" i="3"/>
  <c r="L403" i="3"/>
  <c r="K403" i="3"/>
  <c r="K400" i="3"/>
  <c r="L399" i="3"/>
  <c r="K399" i="3"/>
  <c r="K396" i="3"/>
  <c r="L395" i="3"/>
  <c r="K395" i="3"/>
  <c r="K392" i="3"/>
  <c r="L391" i="3"/>
  <c r="K391" i="3"/>
  <c r="K388" i="3"/>
  <c r="L387" i="3"/>
  <c r="K387" i="3"/>
  <c r="K384" i="3"/>
  <c r="L383" i="3"/>
  <c r="K383" i="3"/>
  <c r="K380" i="3"/>
  <c r="L379" i="3"/>
  <c r="K379" i="3"/>
  <c r="K376" i="3"/>
  <c r="L375" i="3"/>
  <c r="K375" i="3"/>
  <c r="K372" i="3"/>
  <c r="L371" i="3"/>
  <c r="K371" i="3"/>
  <c r="K368" i="3"/>
  <c r="L367" i="3"/>
  <c r="K367" i="3"/>
  <c r="K364" i="3"/>
  <c r="L363" i="3"/>
  <c r="K363" i="3"/>
  <c r="K360" i="3"/>
  <c r="L359" i="3"/>
  <c r="K359" i="3"/>
  <c r="K356" i="3"/>
  <c r="L355" i="3"/>
  <c r="K355" i="3"/>
  <c r="BI469" i="3"/>
  <c r="BG469" i="3"/>
  <c r="BE469" i="3"/>
  <c r="BC469" i="3"/>
  <c r="BA469" i="3"/>
  <c r="AY469" i="3"/>
  <c r="AW469" i="3"/>
  <c r="AU469" i="3"/>
  <c r="AS469" i="3"/>
  <c r="AQ469" i="3"/>
  <c r="AO469" i="3"/>
  <c r="AM469" i="3"/>
  <c r="AK469" i="3"/>
  <c r="AI469" i="3"/>
  <c r="AG469" i="3"/>
  <c r="AE469" i="3"/>
  <c r="AC469" i="3"/>
  <c r="AA469" i="3"/>
  <c r="Y469" i="3"/>
  <c r="W469" i="3"/>
  <c r="U469" i="3"/>
  <c r="S469" i="3"/>
  <c r="Q469" i="3"/>
  <c r="O469" i="3"/>
  <c r="BI465" i="3"/>
  <c r="BG465" i="3"/>
  <c r="BE465" i="3"/>
  <c r="BC465" i="3"/>
  <c r="BA465" i="3"/>
  <c r="AY465" i="3"/>
  <c r="AW465" i="3"/>
  <c r="AU465" i="3"/>
  <c r="AS465" i="3"/>
  <c r="AQ465" i="3"/>
  <c r="AO465" i="3"/>
  <c r="AM465" i="3"/>
  <c r="AK465" i="3"/>
  <c r="AI465" i="3"/>
  <c r="AG465" i="3"/>
  <c r="AE465" i="3"/>
  <c r="AC465" i="3"/>
  <c r="AA465" i="3"/>
  <c r="Y465" i="3"/>
  <c r="W465" i="3"/>
  <c r="U465" i="3"/>
  <c r="S465" i="3"/>
  <c r="Q465" i="3"/>
  <c r="O465" i="3"/>
  <c r="BI463" i="3"/>
  <c r="BG463" i="3"/>
  <c r="BE463" i="3"/>
  <c r="BC463" i="3"/>
  <c r="BA463" i="3"/>
  <c r="AY463" i="3"/>
  <c r="AW463" i="3"/>
  <c r="AU463" i="3"/>
  <c r="AS463" i="3"/>
  <c r="AQ463" i="3"/>
  <c r="AO463" i="3"/>
  <c r="AM463" i="3"/>
  <c r="AK463" i="3"/>
  <c r="AI463" i="3"/>
  <c r="AG463" i="3"/>
  <c r="AE463" i="3"/>
  <c r="AC463" i="3"/>
  <c r="AA463" i="3"/>
  <c r="Y463" i="3"/>
  <c r="W463" i="3"/>
  <c r="U463" i="3"/>
  <c r="S463" i="3"/>
  <c r="Q463" i="3"/>
  <c r="O463" i="3"/>
  <c r="BI461" i="3"/>
  <c r="BG461" i="3"/>
  <c r="BE461" i="3"/>
  <c r="BC461" i="3"/>
  <c r="BA461" i="3"/>
  <c r="AY461" i="3"/>
  <c r="AW461" i="3"/>
  <c r="AU461" i="3"/>
  <c r="AS461" i="3"/>
  <c r="AQ461" i="3"/>
  <c r="AO461" i="3"/>
  <c r="AM461" i="3"/>
  <c r="AK461" i="3"/>
  <c r="AI461" i="3"/>
  <c r="AG461" i="3"/>
  <c r="AE461" i="3"/>
  <c r="AC461" i="3"/>
  <c r="AA461" i="3"/>
  <c r="Y461" i="3"/>
  <c r="W461" i="3"/>
  <c r="U461" i="3"/>
  <c r="S461" i="3"/>
  <c r="Q461" i="3"/>
  <c r="O461" i="3"/>
  <c r="BH459" i="3"/>
  <c r="BF459" i="3"/>
  <c r="BD459" i="3"/>
  <c r="BB459" i="3"/>
  <c r="AZ459" i="3"/>
  <c r="AX459" i="3"/>
  <c r="AV459" i="3"/>
  <c r="AT459" i="3"/>
  <c r="AR459" i="3"/>
  <c r="AP459" i="3"/>
  <c r="AN459" i="3"/>
  <c r="AL459" i="3"/>
  <c r="AJ459" i="3"/>
  <c r="AH459" i="3"/>
  <c r="AF459" i="3"/>
  <c r="AD459" i="3"/>
  <c r="AB459" i="3"/>
  <c r="Z459" i="3"/>
  <c r="X459" i="3"/>
  <c r="V459" i="3"/>
  <c r="T459" i="3"/>
  <c r="R459" i="3"/>
  <c r="P459" i="3"/>
  <c r="BH457" i="3"/>
  <c r="BD457" i="3"/>
  <c r="AZ457" i="3"/>
  <c r="AV457" i="3"/>
  <c r="AR457" i="3"/>
  <c r="AN457" i="3"/>
  <c r="AJ457" i="3"/>
  <c r="AF457" i="3"/>
  <c r="AB457" i="3"/>
  <c r="X457" i="3"/>
  <c r="T457" i="3"/>
  <c r="P457" i="3"/>
  <c r="BH455" i="3"/>
  <c r="BD455" i="3"/>
  <c r="AZ455" i="3"/>
  <c r="AV455" i="3"/>
  <c r="AR455" i="3"/>
  <c r="AN455" i="3"/>
  <c r="AJ455" i="3"/>
  <c r="AF455" i="3"/>
  <c r="AB455" i="3"/>
  <c r="X455" i="3"/>
  <c r="T455" i="3"/>
  <c r="P455" i="3"/>
  <c r="BK455" i="3" s="1"/>
  <c r="BG453" i="3"/>
  <c r="BC453" i="3"/>
  <c r="AY453" i="3"/>
  <c r="AU453" i="3"/>
  <c r="AQ453" i="3"/>
  <c r="AM453" i="3"/>
  <c r="AI453" i="3"/>
  <c r="AE453" i="3"/>
  <c r="AA453" i="3"/>
  <c r="W453" i="3"/>
  <c r="S453" i="3"/>
  <c r="O453" i="3"/>
  <c r="BG451" i="3"/>
  <c r="BC451" i="3"/>
  <c r="AY451" i="3"/>
  <c r="AU451" i="3"/>
  <c r="AQ451" i="3"/>
  <c r="AM451" i="3"/>
  <c r="AI451" i="3"/>
  <c r="AE451" i="3"/>
  <c r="AA451" i="3"/>
  <c r="W451" i="3"/>
  <c r="S451" i="3"/>
  <c r="O451" i="3"/>
  <c r="BG449" i="3"/>
  <c r="BC449" i="3"/>
  <c r="AY449" i="3"/>
  <c r="AU449" i="3"/>
  <c r="AQ449" i="3"/>
  <c r="AM449" i="3"/>
  <c r="AI449" i="3"/>
  <c r="AE449" i="3"/>
  <c r="AA449" i="3"/>
  <c r="W449" i="3"/>
  <c r="S449" i="3"/>
  <c r="O449" i="3"/>
  <c r="BG447" i="3"/>
  <c r="BC447" i="3"/>
  <c r="AY447" i="3"/>
  <c r="AU447" i="3"/>
  <c r="AQ447" i="3"/>
  <c r="AM447" i="3"/>
  <c r="AI447" i="3"/>
  <c r="AE447" i="3"/>
  <c r="AA447" i="3"/>
  <c r="W447" i="3"/>
  <c r="S447" i="3"/>
  <c r="O447" i="3"/>
  <c r="BG445" i="3"/>
  <c r="BC445" i="3"/>
  <c r="AY445" i="3"/>
  <c r="AU445" i="3"/>
  <c r="AQ445" i="3"/>
  <c r="AM445" i="3"/>
  <c r="AI445" i="3"/>
  <c r="AE445" i="3"/>
  <c r="AA445" i="3"/>
  <c r="W445" i="3"/>
  <c r="S445" i="3"/>
  <c r="O445" i="3"/>
  <c r="BG443" i="3"/>
  <c r="BC443" i="3"/>
  <c r="AY443" i="3"/>
  <c r="AU443" i="3"/>
  <c r="AQ443" i="3"/>
  <c r="AM443" i="3"/>
  <c r="AI443" i="3"/>
  <c r="AE443" i="3"/>
  <c r="AA443" i="3"/>
  <c r="W443" i="3"/>
  <c r="S443" i="3"/>
  <c r="O443" i="3"/>
  <c r="BI441" i="3"/>
  <c r="BE441" i="3"/>
  <c r="BA441" i="3"/>
  <c r="AW441" i="3"/>
  <c r="AS441" i="3"/>
  <c r="AO441" i="3"/>
  <c r="AK441" i="3"/>
  <c r="AG441" i="3"/>
  <c r="AC441" i="3"/>
  <c r="Y441" i="3"/>
  <c r="U441" i="3"/>
  <c r="Q441" i="3"/>
  <c r="M441" i="3"/>
  <c r="BF439" i="3"/>
  <c r="BB439" i="3"/>
  <c r="AX439" i="3"/>
  <c r="AT439" i="3"/>
  <c r="AP439" i="3"/>
  <c r="AL439" i="3"/>
  <c r="AH439" i="3"/>
  <c r="AD439" i="3"/>
  <c r="Z439" i="3"/>
  <c r="V439" i="3"/>
  <c r="R439" i="3"/>
  <c r="N439" i="3"/>
  <c r="BG437" i="3"/>
  <c r="BC437" i="3"/>
  <c r="AY437" i="3"/>
  <c r="AU437" i="3"/>
  <c r="AQ437" i="3"/>
  <c r="AM437" i="3"/>
  <c r="AI437" i="3"/>
  <c r="AE437" i="3"/>
  <c r="AA437" i="3"/>
  <c r="W437" i="3"/>
  <c r="S437" i="3"/>
  <c r="O437" i="3"/>
  <c r="BG434" i="3"/>
  <c r="BC434" i="3"/>
  <c r="AY434" i="3"/>
  <c r="AU434" i="3"/>
  <c r="AQ434" i="3"/>
  <c r="AM434" i="3"/>
  <c r="AI434" i="3"/>
  <c r="AE434" i="3"/>
  <c r="AA434" i="3"/>
  <c r="W434" i="3"/>
  <c r="S434" i="3"/>
  <c r="O434" i="3"/>
  <c r="BF433" i="3"/>
  <c r="BB433" i="3"/>
  <c r="AX433" i="3"/>
  <c r="AT433" i="3"/>
  <c r="AP433" i="3"/>
  <c r="AL433" i="3"/>
  <c r="AH433" i="3"/>
  <c r="AD433" i="3"/>
  <c r="Z433" i="3"/>
  <c r="V433" i="3"/>
  <c r="R433" i="3"/>
  <c r="N433" i="3"/>
  <c r="BH430" i="3"/>
  <c r="BD430" i="3"/>
  <c r="AZ430" i="3"/>
  <c r="AV430" i="3"/>
  <c r="AR430" i="3"/>
  <c r="AN430" i="3"/>
  <c r="AJ430" i="3"/>
  <c r="AF430" i="3"/>
  <c r="AB430" i="3"/>
  <c r="X430" i="3"/>
  <c r="T430" i="3"/>
  <c r="P430" i="3"/>
  <c r="BG429" i="3"/>
  <c r="BC429" i="3"/>
  <c r="AY429" i="3"/>
  <c r="AU429" i="3"/>
  <c r="AQ429" i="3"/>
  <c r="AM429" i="3"/>
  <c r="AI429" i="3"/>
  <c r="AE429" i="3"/>
  <c r="AA429" i="3"/>
  <c r="W429" i="3"/>
  <c r="S429" i="3"/>
  <c r="O429" i="3"/>
  <c r="BI426" i="3"/>
  <c r="BE426" i="3"/>
  <c r="BA426" i="3"/>
  <c r="AW426" i="3"/>
  <c r="AS426" i="3"/>
  <c r="AO426" i="3"/>
  <c r="AK426" i="3"/>
  <c r="AG426" i="3"/>
  <c r="AC426" i="3"/>
  <c r="Y426" i="3"/>
  <c r="U426" i="3"/>
  <c r="Q426" i="3"/>
  <c r="M426" i="3"/>
  <c r="BH425" i="3"/>
  <c r="BD425" i="3"/>
  <c r="AZ425" i="3"/>
  <c r="AV425" i="3"/>
  <c r="AR425" i="3"/>
  <c r="AN425" i="3"/>
  <c r="AJ425" i="3"/>
  <c r="AF425" i="3"/>
  <c r="AB425" i="3"/>
  <c r="X425" i="3"/>
  <c r="T425" i="3"/>
  <c r="P425" i="3"/>
  <c r="BG422" i="3"/>
  <c r="BC422" i="3"/>
  <c r="AY422" i="3"/>
  <c r="AU422" i="3"/>
  <c r="AQ422" i="3"/>
  <c r="AM422" i="3"/>
  <c r="AI422" i="3"/>
  <c r="AE422" i="3"/>
  <c r="AA422" i="3"/>
  <c r="W422" i="3"/>
  <c r="S422" i="3"/>
  <c r="O422" i="3"/>
  <c r="BI421" i="3"/>
  <c r="BE421" i="3"/>
  <c r="BA421" i="3"/>
  <c r="AW421" i="3"/>
  <c r="AS421" i="3"/>
  <c r="AO421" i="3"/>
  <c r="AK421" i="3"/>
  <c r="AG421" i="3"/>
  <c r="AC421" i="3"/>
  <c r="Y421" i="3"/>
  <c r="U421" i="3"/>
  <c r="Q421" i="3"/>
  <c r="M421" i="3"/>
  <c r="BI418" i="3"/>
  <c r="BE418" i="3"/>
  <c r="BA418" i="3"/>
  <c r="AW418" i="3"/>
  <c r="AS418" i="3"/>
  <c r="AO418" i="3"/>
  <c r="AK418" i="3"/>
  <c r="AG418" i="3"/>
  <c r="AC418" i="3"/>
  <c r="Y418" i="3"/>
  <c r="U418" i="3"/>
  <c r="Q418" i="3"/>
  <c r="M418" i="3"/>
  <c r="BG417" i="3"/>
  <c r="BC417" i="3"/>
  <c r="AY417" i="3"/>
  <c r="AU417" i="3"/>
  <c r="AQ417" i="3"/>
  <c r="AM417" i="3"/>
  <c r="AI417" i="3"/>
  <c r="AE417" i="3"/>
  <c r="AA417" i="3"/>
  <c r="W417" i="3"/>
  <c r="S417" i="3"/>
  <c r="O417" i="3"/>
  <c r="BG414" i="3"/>
  <c r="BC414" i="3"/>
  <c r="AY414" i="3"/>
  <c r="AU414" i="3"/>
  <c r="AQ414" i="3"/>
  <c r="AM414" i="3"/>
  <c r="AI414" i="3"/>
  <c r="AE414" i="3"/>
  <c r="AA414" i="3"/>
  <c r="W414" i="3"/>
  <c r="S414" i="3"/>
  <c r="O414" i="3"/>
  <c r="BI413" i="3"/>
  <c r="BE413" i="3"/>
  <c r="BA413" i="3"/>
  <c r="AW413" i="3"/>
  <c r="AS413" i="3"/>
  <c r="AO413" i="3"/>
  <c r="AK413" i="3"/>
  <c r="AG413" i="3"/>
  <c r="AC413" i="3"/>
  <c r="Y413" i="3"/>
  <c r="U413" i="3"/>
  <c r="Q413" i="3"/>
  <c r="M413" i="3"/>
  <c r="BI410" i="3"/>
  <c r="BE410" i="3"/>
  <c r="BA410" i="3"/>
  <c r="AW410" i="3"/>
  <c r="AS410" i="3"/>
  <c r="AO410" i="3"/>
  <c r="AK410" i="3"/>
  <c r="AG410" i="3"/>
  <c r="AC410" i="3"/>
  <c r="Y410" i="3"/>
  <c r="U410" i="3"/>
  <c r="Q410" i="3"/>
  <c r="M410" i="3"/>
  <c r="BG409" i="3"/>
  <c r="BC409" i="3"/>
  <c r="AY409" i="3"/>
  <c r="AU409" i="3"/>
  <c r="AQ409" i="3"/>
  <c r="AM409" i="3"/>
  <c r="AI409" i="3"/>
  <c r="AE409" i="3"/>
  <c r="AA409" i="3"/>
  <c r="W409" i="3"/>
  <c r="S409" i="3"/>
  <c r="O409" i="3"/>
  <c r="BG406" i="3"/>
  <c r="BC406" i="3"/>
  <c r="AY406" i="3"/>
  <c r="AU406" i="3"/>
  <c r="AQ406" i="3"/>
  <c r="AM406" i="3"/>
  <c r="AI406" i="3"/>
  <c r="AE406" i="3"/>
  <c r="AA406" i="3"/>
  <c r="W406" i="3"/>
  <c r="S406" i="3"/>
  <c r="O406" i="3"/>
  <c r="BI405" i="3"/>
  <c r="BE405" i="3"/>
  <c r="BA405" i="3"/>
  <c r="AW405" i="3"/>
  <c r="AS405" i="3"/>
  <c r="AO405" i="3"/>
  <c r="AK405" i="3"/>
  <c r="AG405" i="3"/>
  <c r="AC405" i="3"/>
  <c r="Y405" i="3"/>
  <c r="U405" i="3"/>
  <c r="Q405" i="3"/>
  <c r="M405" i="3"/>
  <c r="BI402" i="3"/>
  <c r="BE402" i="3"/>
  <c r="BA402" i="3"/>
  <c r="AW402" i="3"/>
  <c r="AS402" i="3"/>
  <c r="AO402" i="3"/>
  <c r="AK402" i="3"/>
  <c r="AG402" i="3"/>
  <c r="AC402" i="3"/>
  <c r="Y402" i="3"/>
  <c r="U402" i="3"/>
  <c r="Q402" i="3"/>
  <c r="M402" i="3"/>
  <c r="BG401" i="3"/>
  <c r="BC401" i="3"/>
  <c r="AY401" i="3"/>
  <c r="AU401" i="3"/>
  <c r="AQ401" i="3"/>
  <c r="AM401" i="3"/>
  <c r="AI401" i="3"/>
  <c r="AE401" i="3"/>
  <c r="AA401" i="3"/>
  <c r="W401" i="3"/>
  <c r="S401" i="3"/>
  <c r="O401" i="3"/>
  <c r="BG398" i="3"/>
  <c r="BC398" i="3"/>
  <c r="AY398" i="3"/>
  <c r="AU398" i="3"/>
  <c r="AQ398" i="3"/>
  <c r="AM398" i="3"/>
  <c r="AI398" i="3"/>
  <c r="AE398" i="3"/>
  <c r="AA398" i="3"/>
  <c r="W398" i="3"/>
  <c r="S398" i="3"/>
  <c r="O398" i="3"/>
  <c r="BI397" i="3"/>
  <c r="BE397" i="3"/>
  <c r="BA397" i="3"/>
  <c r="AW397" i="3"/>
  <c r="AS397" i="3"/>
  <c r="AO397" i="3"/>
  <c r="AK397" i="3"/>
  <c r="AG397" i="3"/>
  <c r="AC397" i="3"/>
  <c r="Y397" i="3"/>
  <c r="U397" i="3"/>
  <c r="Q397" i="3"/>
  <c r="M397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M394" i="3"/>
  <c r="BH393" i="3"/>
  <c r="BD393" i="3"/>
  <c r="AZ393" i="3"/>
  <c r="AV393" i="3"/>
  <c r="AR393" i="3"/>
  <c r="AN393" i="3"/>
  <c r="AJ393" i="3"/>
  <c r="AF393" i="3"/>
  <c r="AB393" i="3"/>
  <c r="X393" i="3"/>
  <c r="T393" i="3"/>
  <c r="P393" i="3"/>
  <c r="BG390" i="3"/>
  <c r="BC390" i="3"/>
  <c r="AY390" i="3"/>
  <c r="AU390" i="3"/>
  <c r="AQ390" i="3"/>
  <c r="AM390" i="3"/>
  <c r="AI390" i="3"/>
  <c r="AE390" i="3"/>
  <c r="AA390" i="3"/>
  <c r="W390" i="3"/>
  <c r="S390" i="3"/>
  <c r="O390" i="3"/>
  <c r="BF389" i="3"/>
  <c r="BB389" i="3"/>
  <c r="AX389" i="3"/>
  <c r="AT389" i="3"/>
  <c r="AP389" i="3"/>
  <c r="AL389" i="3"/>
  <c r="AH389" i="3"/>
  <c r="AD389" i="3"/>
  <c r="Z389" i="3"/>
  <c r="V389" i="3"/>
  <c r="R389" i="3"/>
  <c r="N389" i="3"/>
  <c r="BI386" i="3"/>
  <c r="BE386" i="3"/>
  <c r="BA386" i="3"/>
  <c r="AW386" i="3"/>
  <c r="AS386" i="3"/>
  <c r="AO386" i="3"/>
  <c r="AK386" i="3"/>
  <c r="AG386" i="3"/>
  <c r="AC386" i="3"/>
  <c r="Y386" i="3"/>
  <c r="U386" i="3"/>
  <c r="Q386" i="3"/>
  <c r="M386" i="3"/>
  <c r="BH385" i="3"/>
  <c r="BD385" i="3"/>
  <c r="AZ385" i="3"/>
  <c r="AV385" i="3"/>
  <c r="AR385" i="3"/>
  <c r="AN385" i="3"/>
  <c r="AJ385" i="3"/>
  <c r="AF385" i="3"/>
  <c r="AB385" i="3"/>
  <c r="X385" i="3"/>
  <c r="T385" i="3"/>
  <c r="P385" i="3"/>
  <c r="BH382" i="3"/>
  <c r="BD382" i="3"/>
  <c r="AZ382" i="3"/>
  <c r="AV382" i="3"/>
  <c r="AR382" i="3"/>
  <c r="AN382" i="3"/>
  <c r="AJ382" i="3"/>
  <c r="AF382" i="3"/>
  <c r="AB382" i="3"/>
  <c r="X382" i="3"/>
  <c r="T382" i="3"/>
  <c r="P382" i="3"/>
  <c r="BG381" i="3"/>
  <c r="BC381" i="3"/>
  <c r="AY381" i="3"/>
  <c r="AU381" i="3"/>
  <c r="AQ381" i="3"/>
  <c r="AM381" i="3"/>
  <c r="AI381" i="3"/>
  <c r="AE381" i="3"/>
  <c r="AA381" i="3"/>
  <c r="W381" i="3"/>
  <c r="S381" i="3"/>
  <c r="O381" i="3"/>
  <c r="BH378" i="3"/>
  <c r="BD378" i="3"/>
  <c r="AZ378" i="3"/>
  <c r="AV378" i="3"/>
  <c r="AR378" i="3"/>
  <c r="AN378" i="3"/>
  <c r="AJ378" i="3"/>
  <c r="AF378" i="3"/>
  <c r="AB378" i="3"/>
  <c r="X378" i="3"/>
  <c r="T378" i="3"/>
  <c r="P378" i="3"/>
  <c r="BG377" i="3"/>
  <c r="BC377" i="3"/>
  <c r="AY377" i="3"/>
  <c r="AU377" i="3"/>
  <c r="AQ377" i="3"/>
  <c r="AM377" i="3"/>
  <c r="AI377" i="3"/>
  <c r="AE377" i="3"/>
  <c r="AA377" i="3"/>
  <c r="W377" i="3"/>
  <c r="S377" i="3"/>
  <c r="O377" i="3"/>
  <c r="BH374" i="3"/>
  <c r="BD374" i="3"/>
  <c r="AZ374" i="3"/>
  <c r="AV374" i="3"/>
  <c r="AR374" i="3"/>
  <c r="AN374" i="3"/>
  <c r="AJ374" i="3"/>
  <c r="AF374" i="3"/>
  <c r="AB374" i="3"/>
  <c r="X374" i="3"/>
  <c r="T374" i="3"/>
  <c r="P374" i="3"/>
  <c r="BG373" i="3"/>
  <c r="BC373" i="3"/>
  <c r="AY373" i="3"/>
  <c r="AU373" i="3"/>
  <c r="AQ373" i="3"/>
  <c r="AM373" i="3"/>
  <c r="AI373" i="3"/>
  <c r="AE373" i="3"/>
  <c r="AA373" i="3"/>
  <c r="W373" i="3"/>
  <c r="S373" i="3"/>
  <c r="O373" i="3"/>
  <c r="BH370" i="3"/>
  <c r="BD370" i="3"/>
  <c r="AZ370" i="3"/>
  <c r="AV370" i="3"/>
  <c r="AR370" i="3"/>
  <c r="AN370" i="3"/>
  <c r="AJ370" i="3"/>
  <c r="AF370" i="3"/>
  <c r="AB370" i="3"/>
  <c r="X370" i="3"/>
  <c r="T370" i="3"/>
  <c r="P370" i="3"/>
  <c r="BG369" i="3"/>
  <c r="BC369" i="3"/>
  <c r="AY369" i="3"/>
  <c r="AU369" i="3"/>
  <c r="AQ369" i="3"/>
  <c r="AM369" i="3"/>
  <c r="AI369" i="3"/>
  <c r="AE369" i="3"/>
  <c r="AA369" i="3"/>
  <c r="W369" i="3"/>
  <c r="S369" i="3"/>
  <c r="O369" i="3"/>
  <c r="BH366" i="3"/>
  <c r="BD366" i="3"/>
  <c r="AZ366" i="3"/>
  <c r="AV366" i="3"/>
  <c r="AR366" i="3"/>
  <c r="AN366" i="3"/>
  <c r="AJ366" i="3"/>
  <c r="AF366" i="3"/>
  <c r="AB366" i="3"/>
  <c r="X366" i="3"/>
  <c r="T366" i="3"/>
  <c r="P366" i="3"/>
  <c r="BG365" i="3"/>
  <c r="BC365" i="3"/>
  <c r="AY365" i="3"/>
  <c r="AU365" i="3"/>
  <c r="AQ365" i="3"/>
  <c r="AM365" i="3"/>
  <c r="AI365" i="3"/>
  <c r="AE365" i="3"/>
  <c r="AA365" i="3"/>
  <c r="W365" i="3"/>
  <c r="S365" i="3"/>
  <c r="O365" i="3"/>
  <c r="BG362" i="3"/>
  <c r="BC362" i="3"/>
  <c r="AY362" i="3"/>
  <c r="AU362" i="3"/>
  <c r="AQ362" i="3"/>
  <c r="AM362" i="3"/>
  <c r="AI362" i="3"/>
  <c r="AE362" i="3"/>
  <c r="AA362" i="3"/>
  <c r="W362" i="3"/>
  <c r="S362" i="3"/>
  <c r="O362" i="3"/>
  <c r="BG361" i="3"/>
  <c r="BC361" i="3"/>
  <c r="AY361" i="3"/>
  <c r="AU361" i="3"/>
  <c r="AQ361" i="3"/>
  <c r="AM361" i="3"/>
  <c r="AI361" i="3"/>
  <c r="AE361" i="3"/>
  <c r="AA361" i="3"/>
  <c r="W361" i="3"/>
  <c r="S361" i="3"/>
  <c r="O361" i="3"/>
  <c r="BG358" i="3"/>
  <c r="BC358" i="3"/>
  <c r="AY358" i="3"/>
  <c r="AU358" i="3"/>
  <c r="AQ358" i="3"/>
  <c r="AM358" i="3"/>
  <c r="AI358" i="3"/>
  <c r="AE358" i="3"/>
  <c r="AA358" i="3"/>
  <c r="W358" i="3"/>
  <c r="S358" i="3"/>
  <c r="O358" i="3"/>
  <c r="BG357" i="3"/>
  <c r="BC357" i="3"/>
  <c r="AY357" i="3"/>
  <c r="AU357" i="3"/>
  <c r="AQ357" i="3"/>
  <c r="AM357" i="3"/>
  <c r="AI357" i="3"/>
  <c r="AE357" i="3"/>
  <c r="AA357" i="3"/>
  <c r="W357" i="3"/>
  <c r="S357" i="3"/>
  <c r="O357" i="3"/>
  <c r="BG354" i="3"/>
  <c r="BC354" i="3"/>
  <c r="AY354" i="3"/>
  <c r="AU354" i="3"/>
  <c r="AQ354" i="3"/>
  <c r="AM354" i="3"/>
  <c r="AI354" i="3"/>
  <c r="AE354" i="3"/>
  <c r="AA354" i="3"/>
  <c r="W354" i="3"/>
  <c r="S354" i="3"/>
  <c r="O354" i="3"/>
  <c r="BG353" i="3"/>
  <c r="BC353" i="3"/>
  <c r="AY353" i="3"/>
  <c r="AU353" i="3"/>
  <c r="AQ353" i="3"/>
  <c r="AM353" i="3"/>
  <c r="AI353" i="3"/>
  <c r="AE353" i="3"/>
  <c r="AA353" i="3"/>
  <c r="W353" i="3"/>
  <c r="S353" i="3"/>
  <c r="O353" i="3"/>
  <c r="BL472" i="3"/>
  <c r="BJ488" i="3"/>
  <c r="BM490" i="3"/>
  <c r="BN486" i="3"/>
  <c r="BK486" i="3"/>
  <c r="BK482" i="3"/>
  <c r="BL480" i="3"/>
  <c r="BN492" i="3"/>
  <c r="BJ476" i="3"/>
  <c r="BL484" i="3"/>
  <c r="BM478" i="3"/>
  <c r="BN478" i="3"/>
  <c r="BN474" i="3"/>
  <c r="BM492" i="3"/>
  <c r="BK490" i="3"/>
  <c r="BL482" i="3"/>
  <c r="BK476" i="3"/>
  <c r="BL476" i="3"/>
  <c r="BN472" i="3"/>
  <c r="BM472" i="3"/>
  <c r="BN490" i="3"/>
  <c r="BM488" i="3"/>
  <c r="BJ478" i="3"/>
  <c r="BL478" i="3"/>
  <c r="BM474" i="3"/>
  <c r="BJ492" i="3"/>
  <c r="BN482" i="3"/>
  <c r="BN480" i="3"/>
  <c r="BL439" i="3"/>
  <c r="BK439" i="3"/>
  <c r="BJ434" i="3"/>
  <c r="BN434" i="3"/>
  <c r="M366" i="3" l="1"/>
  <c r="P398" i="3"/>
  <c r="N422" i="3"/>
  <c r="N394" i="3"/>
  <c r="AQ393" i="3"/>
  <c r="AO467" i="3"/>
  <c r="AB369" i="3"/>
  <c r="AR397" i="3"/>
  <c r="AY425" i="3"/>
  <c r="AI393" i="3"/>
  <c r="AQ425" i="3"/>
  <c r="AV467" i="3"/>
  <c r="X467" i="3"/>
  <c r="BA467" i="3"/>
  <c r="AC467" i="3"/>
  <c r="M461" i="3"/>
  <c r="BD377" i="3"/>
  <c r="AN467" i="3"/>
  <c r="T467" i="3"/>
  <c r="AW467" i="3"/>
  <c r="M467" i="3"/>
  <c r="M469" i="3"/>
  <c r="BN439" i="3"/>
  <c r="AJ377" i="3"/>
  <c r="BD467" i="3"/>
  <c r="AJ467" i="3"/>
  <c r="P467" i="3"/>
  <c r="U467" i="3"/>
  <c r="BF413" i="3"/>
  <c r="BD353" i="3"/>
  <c r="AV413" i="3"/>
  <c r="BF421" i="3"/>
  <c r="AJ353" i="3"/>
  <c r="BG393" i="3"/>
  <c r="BH397" i="3"/>
  <c r="AJ413" i="3"/>
  <c r="AP421" i="3"/>
  <c r="AM433" i="3"/>
  <c r="M374" i="3"/>
  <c r="P406" i="3"/>
  <c r="P354" i="3"/>
  <c r="O467" i="3"/>
  <c r="P410" i="3"/>
  <c r="N386" i="3"/>
  <c r="AA393" i="3"/>
  <c r="AB397" i="3"/>
  <c r="Z421" i="3"/>
  <c r="AI425" i="3"/>
  <c r="BH467" i="3"/>
  <c r="AR467" i="3"/>
  <c r="AB467" i="3"/>
  <c r="BI467" i="3"/>
  <c r="AS467" i="3"/>
  <c r="AR357" i="3"/>
  <c r="AZ369" i="3"/>
  <c r="S425" i="3"/>
  <c r="M382" i="3"/>
  <c r="N414" i="3"/>
  <c r="M430" i="3"/>
  <c r="N402" i="3"/>
  <c r="P426" i="3"/>
  <c r="BN426" i="3" s="1"/>
  <c r="BM370" i="3"/>
  <c r="BL434" i="3"/>
  <c r="BJ439" i="3"/>
  <c r="X353" i="3"/>
  <c r="AB357" i="3"/>
  <c r="AR373" i="3"/>
  <c r="AZ377" i="3"/>
  <c r="AB377" i="3"/>
  <c r="AR405" i="3"/>
  <c r="BB413" i="3"/>
  <c r="X413" i="3"/>
  <c r="AX421" i="3"/>
  <c r="R421" i="3"/>
  <c r="AR377" i="3"/>
  <c r="X377" i="3"/>
  <c r="BH401" i="3"/>
  <c r="N358" i="3"/>
  <c r="AR353" i="3"/>
  <c r="BH357" i="3"/>
  <c r="BH377" i="3"/>
  <c r="AN377" i="3"/>
  <c r="T377" i="3"/>
  <c r="AJ401" i="3"/>
  <c r="AP413" i="3"/>
  <c r="AH421" i="3"/>
  <c r="BG425" i="3"/>
  <c r="AA425" i="3"/>
  <c r="AZ357" i="3"/>
  <c r="AJ357" i="3"/>
  <c r="T357" i="3"/>
  <c r="AV361" i="3"/>
  <c r="AR365" i="3"/>
  <c r="BH369" i="3"/>
  <c r="AN369" i="3"/>
  <c r="AR381" i="3"/>
  <c r="AQ385" i="3"/>
  <c r="AQ389" i="3"/>
  <c r="AR401" i="3"/>
  <c r="AB401" i="3"/>
  <c r="BH405" i="3"/>
  <c r="AB405" i="3"/>
  <c r="BD413" i="3"/>
  <c r="AX413" i="3"/>
  <c r="AT413" i="3"/>
  <c r="AN413" i="3"/>
  <c r="AB413" i="3"/>
  <c r="T413" i="3"/>
  <c r="BB421" i="3"/>
  <c r="AT421" i="3"/>
  <c r="AL421" i="3"/>
  <c r="AD421" i="3"/>
  <c r="V421" i="3"/>
  <c r="BI433" i="3"/>
  <c r="BA433" i="3"/>
  <c r="AQ433" i="3"/>
  <c r="AG433" i="3"/>
  <c r="AG467" i="3"/>
  <c r="Y467" i="3"/>
  <c r="Q467" i="3"/>
  <c r="AB373" i="3"/>
  <c r="AI389" i="3"/>
  <c r="BK390" i="3"/>
  <c r="BN398" i="3"/>
  <c r="X405" i="3"/>
  <c r="BN406" i="3"/>
  <c r="T353" i="3"/>
  <c r="AN361" i="3"/>
  <c r="BH409" i="3"/>
  <c r="P421" i="3"/>
  <c r="BN421" i="3" s="1"/>
  <c r="X369" i="3"/>
  <c r="W433" i="3"/>
  <c r="N453" i="3"/>
  <c r="N441" i="3"/>
  <c r="M457" i="3"/>
  <c r="BK410" i="3"/>
  <c r="BK418" i="3"/>
  <c r="BK426" i="3"/>
  <c r="BN410" i="3"/>
  <c r="BN418" i="3"/>
  <c r="BK370" i="3"/>
  <c r="BK421" i="3"/>
  <c r="Q353" i="3"/>
  <c r="Y353" i="3"/>
  <c r="AG353" i="3"/>
  <c r="AO353" i="3"/>
  <c r="AW353" i="3"/>
  <c r="BE353" i="3"/>
  <c r="Q361" i="3"/>
  <c r="Y361" i="3"/>
  <c r="AG361" i="3"/>
  <c r="AO361" i="3"/>
  <c r="AW361" i="3"/>
  <c r="BE361" i="3"/>
  <c r="Q365" i="3"/>
  <c r="Y365" i="3"/>
  <c r="AG365" i="3"/>
  <c r="AO365" i="3"/>
  <c r="AW365" i="3"/>
  <c r="BE365" i="3"/>
  <c r="Q373" i="3"/>
  <c r="Y373" i="3"/>
  <c r="AG373" i="3"/>
  <c r="AO373" i="3"/>
  <c r="AW373" i="3"/>
  <c r="BE373" i="3"/>
  <c r="Q381" i="3"/>
  <c r="Y381" i="3"/>
  <c r="AG381" i="3"/>
  <c r="AO381" i="3"/>
  <c r="AW381" i="3"/>
  <c r="BE381" i="3"/>
  <c r="P389" i="3"/>
  <c r="X389" i="3"/>
  <c r="AF389" i="3"/>
  <c r="AN389" i="3"/>
  <c r="AV389" i="3"/>
  <c r="BD389" i="3"/>
  <c r="S397" i="3"/>
  <c r="AA397" i="3"/>
  <c r="AI397" i="3"/>
  <c r="AQ397" i="3"/>
  <c r="AY397" i="3"/>
  <c r="BG397" i="3"/>
  <c r="S405" i="3"/>
  <c r="AA405" i="3"/>
  <c r="AI405" i="3"/>
  <c r="AQ405" i="3"/>
  <c r="AY405" i="3"/>
  <c r="BG405" i="3"/>
  <c r="M409" i="3"/>
  <c r="U409" i="3"/>
  <c r="AC409" i="3"/>
  <c r="AK409" i="3"/>
  <c r="AS409" i="3"/>
  <c r="BA409" i="3"/>
  <c r="BI409" i="3"/>
  <c r="M417" i="3"/>
  <c r="U417" i="3"/>
  <c r="AC417" i="3"/>
  <c r="AK417" i="3"/>
  <c r="AS417" i="3"/>
  <c r="BA417" i="3"/>
  <c r="BI417" i="3"/>
  <c r="N425" i="3"/>
  <c r="V425" i="3"/>
  <c r="AD425" i="3"/>
  <c r="AL425" i="3"/>
  <c r="AT425" i="3"/>
  <c r="BB425" i="3"/>
  <c r="M429" i="3"/>
  <c r="U429" i="3"/>
  <c r="AC429" i="3"/>
  <c r="AK429" i="3"/>
  <c r="AS429" i="3"/>
  <c r="BA429" i="3"/>
  <c r="BI429" i="3"/>
  <c r="M437" i="3"/>
  <c r="U437" i="3"/>
  <c r="AC437" i="3"/>
  <c r="AK437" i="3"/>
  <c r="AS437" i="3"/>
  <c r="BA437" i="3"/>
  <c r="BI437" i="3"/>
  <c r="BH353" i="3"/>
  <c r="AZ353" i="3"/>
  <c r="AN353" i="3"/>
  <c r="AB353" i="3"/>
  <c r="BH354" i="3"/>
  <c r="BD354" i="3"/>
  <c r="AZ354" i="3"/>
  <c r="AV354" i="3"/>
  <c r="AR354" i="3"/>
  <c r="AN354" i="3"/>
  <c r="AJ354" i="3"/>
  <c r="AF354" i="3"/>
  <c r="AB354" i="3"/>
  <c r="X354" i="3"/>
  <c r="T354" i="3"/>
  <c r="BF358" i="3"/>
  <c r="BB358" i="3"/>
  <c r="AX358" i="3"/>
  <c r="AT358" i="3"/>
  <c r="AP358" i="3"/>
  <c r="AL358" i="3"/>
  <c r="AH358" i="3"/>
  <c r="AD358" i="3"/>
  <c r="Z358" i="3"/>
  <c r="V358" i="3"/>
  <c r="R358" i="3"/>
  <c r="BH362" i="3"/>
  <c r="BD362" i="3"/>
  <c r="AZ362" i="3"/>
  <c r="AV362" i="3"/>
  <c r="AR362" i="3"/>
  <c r="AN362" i="3"/>
  <c r="AJ362" i="3"/>
  <c r="AF362" i="3"/>
  <c r="AB362" i="3"/>
  <c r="X362" i="3"/>
  <c r="T362" i="3"/>
  <c r="BH365" i="3"/>
  <c r="AB365" i="3"/>
  <c r="BI366" i="3"/>
  <c r="BE366" i="3"/>
  <c r="BA366" i="3"/>
  <c r="AW366" i="3"/>
  <c r="AS366" i="3"/>
  <c r="AO366" i="3"/>
  <c r="AK366" i="3"/>
  <c r="AG366" i="3"/>
  <c r="AC366" i="3"/>
  <c r="BK366" i="3" s="1"/>
  <c r="Y366" i="3"/>
  <c r="U366" i="3"/>
  <c r="Q366" i="3"/>
  <c r="BD369" i="3"/>
  <c r="AR369" i="3"/>
  <c r="AJ369" i="3"/>
  <c r="N369" i="3"/>
  <c r="BH373" i="3"/>
  <c r="BI374" i="3"/>
  <c r="BE374" i="3"/>
  <c r="BA374" i="3"/>
  <c r="AW374" i="3"/>
  <c r="AS374" i="3"/>
  <c r="AO374" i="3"/>
  <c r="AK374" i="3"/>
  <c r="AG374" i="3"/>
  <c r="AC374" i="3"/>
  <c r="BK374" i="3" s="1"/>
  <c r="Y374" i="3"/>
  <c r="U374" i="3"/>
  <c r="Q374" i="3"/>
  <c r="BG378" i="3"/>
  <c r="BC378" i="3"/>
  <c r="AY378" i="3"/>
  <c r="AU378" i="3"/>
  <c r="AQ378" i="3"/>
  <c r="AM378" i="3"/>
  <c r="AI378" i="3"/>
  <c r="AE378" i="3"/>
  <c r="AA378" i="3"/>
  <c r="W378" i="3"/>
  <c r="S378" i="3"/>
  <c r="BH381" i="3"/>
  <c r="AB381" i="3"/>
  <c r="BI382" i="3"/>
  <c r="BE382" i="3"/>
  <c r="BA382" i="3"/>
  <c r="AW382" i="3"/>
  <c r="AS382" i="3"/>
  <c r="AO382" i="3"/>
  <c r="AK382" i="3"/>
  <c r="AG382" i="3"/>
  <c r="AC382" i="3"/>
  <c r="BK382" i="3" s="1"/>
  <c r="Y382" i="3"/>
  <c r="U382" i="3"/>
  <c r="Q382" i="3"/>
  <c r="BF386" i="3"/>
  <c r="BB386" i="3"/>
  <c r="AX386" i="3"/>
  <c r="AT386" i="3"/>
  <c r="AP386" i="3"/>
  <c r="AL386" i="3"/>
  <c r="AH386" i="3"/>
  <c r="AD386" i="3"/>
  <c r="Z386" i="3"/>
  <c r="V386" i="3"/>
  <c r="R386" i="3"/>
  <c r="BH390" i="3"/>
  <c r="BD390" i="3"/>
  <c r="AZ390" i="3"/>
  <c r="AV390" i="3"/>
  <c r="AR390" i="3"/>
  <c r="AN390" i="3"/>
  <c r="AJ390" i="3"/>
  <c r="AF390" i="3"/>
  <c r="AB390" i="3"/>
  <c r="X390" i="3"/>
  <c r="T390" i="3"/>
  <c r="BF394" i="3"/>
  <c r="BB394" i="3"/>
  <c r="AX394" i="3"/>
  <c r="AT394" i="3"/>
  <c r="AP394" i="3"/>
  <c r="AL394" i="3"/>
  <c r="AH394" i="3"/>
  <c r="AD394" i="3"/>
  <c r="Z394" i="3"/>
  <c r="V394" i="3"/>
  <c r="BK394" i="3" s="1"/>
  <c r="R394" i="3"/>
  <c r="BD397" i="3"/>
  <c r="AN397" i="3"/>
  <c r="X397" i="3"/>
  <c r="BH398" i="3"/>
  <c r="BD398" i="3"/>
  <c r="AZ398" i="3"/>
  <c r="AV398" i="3"/>
  <c r="AR398" i="3"/>
  <c r="AN398" i="3"/>
  <c r="AJ398" i="3"/>
  <c r="AF398" i="3"/>
  <c r="AB398" i="3"/>
  <c r="X398" i="3"/>
  <c r="T398" i="3"/>
  <c r="BF402" i="3"/>
  <c r="BB402" i="3"/>
  <c r="AX402" i="3"/>
  <c r="AT402" i="3"/>
  <c r="AP402" i="3"/>
  <c r="AL402" i="3"/>
  <c r="AH402" i="3"/>
  <c r="AD402" i="3"/>
  <c r="Z402" i="3"/>
  <c r="V402" i="3"/>
  <c r="BK402" i="3" s="1"/>
  <c r="R402" i="3"/>
  <c r="BD405" i="3"/>
  <c r="AN405" i="3"/>
  <c r="BH406" i="3"/>
  <c r="BD406" i="3"/>
  <c r="AZ406" i="3"/>
  <c r="AV406" i="3"/>
  <c r="AR406" i="3"/>
  <c r="AN406" i="3"/>
  <c r="AJ406" i="3"/>
  <c r="AF406" i="3"/>
  <c r="AB406" i="3"/>
  <c r="X406" i="3"/>
  <c r="T406" i="3"/>
  <c r="BH410" i="3"/>
  <c r="BD410" i="3"/>
  <c r="AZ410" i="3"/>
  <c r="AV410" i="3"/>
  <c r="AR410" i="3"/>
  <c r="AN410" i="3"/>
  <c r="AJ410" i="3"/>
  <c r="AF410" i="3"/>
  <c r="AB410" i="3"/>
  <c r="X410" i="3"/>
  <c r="T410" i="3"/>
  <c r="BF414" i="3"/>
  <c r="BB414" i="3"/>
  <c r="AX414" i="3"/>
  <c r="AT414" i="3"/>
  <c r="AP414" i="3"/>
  <c r="AL414" i="3"/>
  <c r="AH414" i="3"/>
  <c r="AD414" i="3"/>
  <c r="Z414" i="3"/>
  <c r="V414" i="3"/>
  <c r="R414" i="3"/>
  <c r="BL414" i="3" s="1"/>
  <c r="BH418" i="3"/>
  <c r="BD418" i="3"/>
  <c r="AZ418" i="3"/>
  <c r="AV418" i="3"/>
  <c r="AR418" i="3"/>
  <c r="AN418" i="3"/>
  <c r="AJ418" i="3"/>
  <c r="AF418" i="3"/>
  <c r="AB418" i="3"/>
  <c r="X418" i="3"/>
  <c r="T418" i="3"/>
  <c r="BH421" i="3"/>
  <c r="BD421" i="3"/>
  <c r="AZ421" i="3"/>
  <c r="AV421" i="3"/>
  <c r="AR421" i="3"/>
  <c r="AN421" i="3"/>
  <c r="AJ421" i="3"/>
  <c r="AF421" i="3"/>
  <c r="AB421" i="3"/>
  <c r="X421" i="3"/>
  <c r="T421" i="3"/>
  <c r="BF422" i="3"/>
  <c r="BB422" i="3"/>
  <c r="AX422" i="3"/>
  <c r="AT422" i="3"/>
  <c r="AP422" i="3"/>
  <c r="AL422" i="3"/>
  <c r="AH422" i="3"/>
  <c r="AD422" i="3"/>
  <c r="Z422" i="3"/>
  <c r="V422" i="3"/>
  <c r="R422" i="3"/>
  <c r="BN422" i="3" s="1"/>
  <c r="BE425" i="3"/>
  <c r="AW425" i="3"/>
  <c r="AO425" i="3"/>
  <c r="AG425" i="3"/>
  <c r="Y425" i="3"/>
  <c r="Q425" i="3"/>
  <c r="BH426" i="3"/>
  <c r="BD426" i="3"/>
  <c r="AZ426" i="3"/>
  <c r="AV426" i="3"/>
  <c r="AR426" i="3"/>
  <c r="AN426" i="3"/>
  <c r="AJ426" i="3"/>
  <c r="AF426" i="3"/>
  <c r="AB426" i="3"/>
  <c r="X426" i="3"/>
  <c r="T426" i="3"/>
  <c r="BH429" i="3"/>
  <c r="BI430" i="3"/>
  <c r="BE430" i="3"/>
  <c r="BA430" i="3"/>
  <c r="AW430" i="3"/>
  <c r="AS430" i="3"/>
  <c r="AO430" i="3"/>
  <c r="AK430" i="3"/>
  <c r="AG430" i="3"/>
  <c r="AC430" i="3"/>
  <c r="BK430" i="3" s="1"/>
  <c r="Y430" i="3"/>
  <c r="U430" i="3"/>
  <c r="Q430" i="3"/>
  <c r="BG433" i="3"/>
  <c r="BC433" i="3"/>
  <c r="AY433" i="3"/>
  <c r="AU433" i="3"/>
  <c r="AO433" i="3"/>
  <c r="AI433" i="3"/>
  <c r="AE433" i="3"/>
  <c r="M433" i="3"/>
  <c r="BF441" i="3"/>
  <c r="BB441" i="3"/>
  <c r="AX441" i="3"/>
  <c r="AT441" i="3"/>
  <c r="AP441" i="3"/>
  <c r="AL441" i="3"/>
  <c r="AH441" i="3"/>
  <c r="AD441" i="3"/>
  <c r="Z441" i="3"/>
  <c r="V441" i="3"/>
  <c r="BK441" i="3" s="1"/>
  <c r="R441" i="3"/>
  <c r="BF453" i="3"/>
  <c r="BB453" i="3"/>
  <c r="AX453" i="3"/>
  <c r="AT453" i="3"/>
  <c r="AP453" i="3"/>
  <c r="AL453" i="3"/>
  <c r="AH453" i="3"/>
  <c r="AD453" i="3"/>
  <c r="Z453" i="3"/>
  <c r="V453" i="3"/>
  <c r="R453" i="3"/>
  <c r="BI457" i="3"/>
  <c r="BE457" i="3"/>
  <c r="BA457" i="3"/>
  <c r="AW457" i="3"/>
  <c r="AS457" i="3"/>
  <c r="AO457" i="3"/>
  <c r="AK457" i="3"/>
  <c r="AG457" i="3"/>
  <c r="AC457" i="3"/>
  <c r="BK457" i="3" s="1"/>
  <c r="Y457" i="3"/>
  <c r="U457" i="3"/>
  <c r="Q457" i="3"/>
  <c r="BF467" i="3"/>
  <c r="BB467" i="3"/>
  <c r="AX467" i="3"/>
  <c r="AT467" i="3"/>
  <c r="AP467" i="3"/>
  <c r="AL467" i="3"/>
  <c r="AH467" i="3"/>
  <c r="AD467" i="3"/>
  <c r="Z467" i="3"/>
  <c r="V467" i="3"/>
  <c r="R467" i="3"/>
  <c r="N467" i="3"/>
  <c r="BG467" i="3"/>
  <c r="BC467" i="3"/>
  <c r="AY467" i="3"/>
  <c r="AU467" i="3"/>
  <c r="AQ467" i="3"/>
  <c r="AM467" i="3"/>
  <c r="AI467" i="3"/>
  <c r="AE467" i="3"/>
  <c r="AA467" i="3"/>
  <c r="W467" i="3"/>
  <c r="S467" i="3"/>
  <c r="M463" i="3"/>
  <c r="AV353" i="3"/>
  <c r="AF353" i="3"/>
  <c r="P353" i="3"/>
  <c r="AF361" i="3"/>
  <c r="BD365" i="3"/>
  <c r="AN365" i="3"/>
  <c r="X365" i="3"/>
  <c r="AV369" i="3"/>
  <c r="AF369" i="3"/>
  <c r="P369" i="3"/>
  <c r="BD373" i="3"/>
  <c r="AN373" i="3"/>
  <c r="X373" i="3"/>
  <c r="AV377" i="3"/>
  <c r="AF377" i="3"/>
  <c r="P377" i="3"/>
  <c r="BD381" i="3"/>
  <c r="AN381" i="3"/>
  <c r="X381" i="3"/>
  <c r="AI385" i="3"/>
  <c r="BG389" i="3"/>
  <c r="AA389" i="3"/>
  <c r="AY393" i="3"/>
  <c r="S393" i="3"/>
  <c r="AZ397" i="3"/>
  <c r="AJ397" i="3"/>
  <c r="T397" i="3"/>
  <c r="AZ401" i="3"/>
  <c r="T401" i="3"/>
  <c r="AZ405" i="3"/>
  <c r="AJ405" i="3"/>
  <c r="T405" i="3"/>
  <c r="AZ409" i="3"/>
  <c r="BH413" i="3"/>
  <c r="AZ413" i="3"/>
  <c r="AR413" i="3"/>
  <c r="AF413" i="3"/>
  <c r="P413" i="3"/>
  <c r="BC425" i="3"/>
  <c r="AU425" i="3"/>
  <c r="AM425" i="3"/>
  <c r="AE425" i="3"/>
  <c r="W425" i="3"/>
  <c r="O425" i="3"/>
  <c r="AR429" i="3"/>
  <c r="AS433" i="3"/>
  <c r="AK433" i="3"/>
  <c r="AC433" i="3"/>
  <c r="O433" i="3"/>
  <c r="BD361" i="3"/>
  <c r="X361" i="3"/>
  <c r="AZ365" i="3"/>
  <c r="AJ365" i="3"/>
  <c r="T365" i="3"/>
  <c r="AZ373" i="3"/>
  <c r="AJ373" i="3"/>
  <c r="T373" i="3"/>
  <c r="AZ381" i="3"/>
  <c r="AJ381" i="3"/>
  <c r="T381" i="3"/>
  <c r="BG385" i="3"/>
  <c r="AA385" i="3"/>
  <c r="AY389" i="3"/>
  <c r="S389" i="3"/>
  <c r="AV397" i="3"/>
  <c r="AF397" i="3"/>
  <c r="P397" i="3"/>
  <c r="AV405" i="3"/>
  <c r="AF405" i="3"/>
  <c r="P405" i="3"/>
  <c r="AR409" i="3"/>
  <c r="BI425" i="3"/>
  <c r="BA425" i="3"/>
  <c r="AS425" i="3"/>
  <c r="AK425" i="3"/>
  <c r="AC425" i="3"/>
  <c r="U425" i="3"/>
  <c r="AB429" i="3"/>
  <c r="AV365" i="3"/>
  <c r="AF365" i="3"/>
  <c r="P365" i="3"/>
  <c r="AV373" i="3"/>
  <c r="AF373" i="3"/>
  <c r="P373" i="3"/>
  <c r="AV381" i="3"/>
  <c r="AF381" i="3"/>
  <c r="P381" i="3"/>
  <c r="AY385" i="3"/>
  <c r="S385" i="3"/>
  <c r="AB409" i="3"/>
  <c r="AR417" i="3"/>
  <c r="AR437" i="3"/>
  <c r="BD357" i="3"/>
  <c r="AV357" i="3"/>
  <c r="AN357" i="3"/>
  <c r="AF357" i="3"/>
  <c r="X357" i="3"/>
  <c r="P357" i="3"/>
  <c r="BH361" i="3"/>
  <c r="AZ361" i="3"/>
  <c r="AR361" i="3"/>
  <c r="AJ361" i="3"/>
  <c r="AB361" i="3"/>
  <c r="T361" i="3"/>
  <c r="BC389" i="3"/>
  <c r="AU389" i="3"/>
  <c r="AM389" i="3"/>
  <c r="AE389" i="3"/>
  <c r="W389" i="3"/>
  <c r="O389" i="3"/>
  <c r="BF397" i="3"/>
  <c r="BB397" i="3"/>
  <c r="AX397" i="3"/>
  <c r="AT397" i="3"/>
  <c r="AP397" i="3"/>
  <c r="AL397" i="3"/>
  <c r="AH397" i="3"/>
  <c r="AD397" i="3"/>
  <c r="Z397" i="3"/>
  <c r="V397" i="3"/>
  <c r="R397" i="3"/>
  <c r="BF405" i="3"/>
  <c r="BB405" i="3"/>
  <c r="AX405" i="3"/>
  <c r="AT405" i="3"/>
  <c r="AP405" i="3"/>
  <c r="AL405" i="3"/>
  <c r="AH405" i="3"/>
  <c r="AD405" i="3"/>
  <c r="Z405" i="3"/>
  <c r="V405" i="3"/>
  <c r="BK405" i="3" s="1"/>
  <c r="R405" i="3"/>
  <c r="AL413" i="3"/>
  <c r="AH413" i="3"/>
  <c r="AD413" i="3"/>
  <c r="BJ413" i="3" s="1"/>
  <c r="Z413" i="3"/>
  <c r="V413" i="3"/>
  <c r="BK413" i="3" s="1"/>
  <c r="R413" i="3"/>
  <c r="BL413" i="3" s="1"/>
  <c r="BH417" i="3"/>
  <c r="AB417" i="3"/>
  <c r="Y433" i="3"/>
  <c r="U433" i="3"/>
  <c r="Q433" i="3"/>
  <c r="BH437" i="3"/>
  <c r="AB437" i="3"/>
  <c r="AJ409" i="3"/>
  <c r="T409" i="3"/>
  <c r="AZ417" i="3"/>
  <c r="AJ417" i="3"/>
  <c r="T417" i="3"/>
  <c r="AZ429" i="3"/>
  <c r="AJ429" i="3"/>
  <c r="T429" i="3"/>
  <c r="AZ437" i="3"/>
  <c r="AJ437" i="3"/>
  <c r="T437" i="3"/>
  <c r="P361" i="3"/>
  <c r="BJ459" i="3"/>
  <c r="BL354" i="3"/>
  <c r="BL358" i="3"/>
  <c r="BL362" i="3"/>
  <c r="BM398" i="3"/>
  <c r="BM406" i="3"/>
  <c r="BM414" i="3"/>
  <c r="BM422" i="3"/>
  <c r="BM455" i="3"/>
  <c r="BM457" i="3"/>
  <c r="BL461" i="3"/>
  <c r="BL463" i="3"/>
  <c r="BL465" i="3"/>
  <c r="BL469" i="3"/>
  <c r="BN461" i="3"/>
  <c r="BN463" i="3"/>
  <c r="BN465" i="3"/>
  <c r="BF357" i="3"/>
  <c r="BB357" i="3"/>
  <c r="AX357" i="3"/>
  <c r="AT357" i="3"/>
  <c r="AP357" i="3"/>
  <c r="AL357" i="3"/>
  <c r="AH357" i="3"/>
  <c r="AD357" i="3"/>
  <c r="Z357" i="3"/>
  <c r="V357" i="3"/>
  <c r="R357" i="3"/>
  <c r="BF365" i="3"/>
  <c r="BB365" i="3"/>
  <c r="AX365" i="3"/>
  <c r="AT365" i="3"/>
  <c r="AP365" i="3"/>
  <c r="AL365" i="3"/>
  <c r="AH365" i="3"/>
  <c r="AD365" i="3"/>
  <c r="Z365" i="3"/>
  <c r="V365" i="3"/>
  <c r="R365" i="3"/>
  <c r="BF369" i="3"/>
  <c r="BB369" i="3"/>
  <c r="AX369" i="3"/>
  <c r="AT369" i="3"/>
  <c r="AP369" i="3"/>
  <c r="AL369" i="3"/>
  <c r="AH369" i="3"/>
  <c r="AD369" i="3"/>
  <c r="Z369" i="3"/>
  <c r="V369" i="3"/>
  <c r="R369" i="3"/>
  <c r="BF373" i="3"/>
  <c r="BB373" i="3"/>
  <c r="AX373" i="3"/>
  <c r="AT373" i="3"/>
  <c r="AP373" i="3"/>
  <c r="AL373" i="3"/>
  <c r="AH373" i="3"/>
  <c r="AD373" i="3"/>
  <c r="Z373" i="3"/>
  <c r="V373" i="3"/>
  <c r="R373" i="3"/>
  <c r="BF377" i="3"/>
  <c r="BB377" i="3"/>
  <c r="AX377" i="3"/>
  <c r="AT377" i="3"/>
  <c r="AP377" i="3"/>
  <c r="AL377" i="3"/>
  <c r="AH377" i="3"/>
  <c r="AD377" i="3"/>
  <c r="Z377" i="3"/>
  <c r="V377" i="3"/>
  <c r="R377" i="3"/>
  <c r="BF381" i="3"/>
  <c r="BB381" i="3"/>
  <c r="AX381" i="3"/>
  <c r="AT381" i="3"/>
  <c r="AP381" i="3"/>
  <c r="AL381" i="3"/>
  <c r="AH381" i="3"/>
  <c r="AD381" i="3"/>
  <c r="Z381" i="3"/>
  <c r="V381" i="3"/>
  <c r="R381" i="3"/>
  <c r="BC385" i="3"/>
  <c r="AU385" i="3"/>
  <c r="AM385" i="3"/>
  <c r="AE385" i="3"/>
  <c r="W385" i="3"/>
  <c r="O385" i="3"/>
  <c r="BC393" i="3"/>
  <c r="AU393" i="3"/>
  <c r="AM393" i="3"/>
  <c r="AE393" i="3"/>
  <c r="W393" i="3"/>
  <c r="O393" i="3"/>
  <c r="BD401" i="3"/>
  <c r="AV401" i="3"/>
  <c r="AN401" i="3"/>
  <c r="AF401" i="3"/>
  <c r="X401" i="3"/>
  <c r="P401" i="3"/>
  <c r="BD409" i="3"/>
  <c r="AV409" i="3"/>
  <c r="AN409" i="3"/>
  <c r="AF409" i="3"/>
  <c r="X409" i="3"/>
  <c r="P409" i="3"/>
  <c r="BD417" i="3"/>
  <c r="AV417" i="3"/>
  <c r="AN417" i="3"/>
  <c r="AF417" i="3"/>
  <c r="X417" i="3"/>
  <c r="P417" i="3"/>
  <c r="BD429" i="3"/>
  <c r="AV429" i="3"/>
  <c r="AN429" i="3"/>
  <c r="AF429" i="3"/>
  <c r="X429" i="3"/>
  <c r="P429" i="3"/>
  <c r="BD437" i="3"/>
  <c r="AV437" i="3"/>
  <c r="AN437" i="3"/>
  <c r="AF437" i="3"/>
  <c r="X437" i="3"/>
  <c r="P437" i="3"/>
  <c r="BM434" i="3"/>
  <c r="BL443" i="3"/>
  <c r="BL445" i="3"/>
  <c r="BL447" i="3"/>
  <c r="BL449" i="3"/>
  <c r="BL451" i="3"/>
  <c r="BL453" i="3"/>
  <c r="BK459" i="3"/>
  <c r="BM459" i="3"/>
  <c r="BL459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O359" i="3"/>
  <c r="S359" i="3"/>
  <c r="W359" i="3"/>
  <c r="AA359" i="3"/>
  <c r="AE359" i="3"/>
  <c r="AI359" i="3"/>
  <c r="AM359" i="3"/>
  <c r="AQ359" i="3"/>
  <c r="AU359" i="3"/>
  <c r="AY359" i="3"/>
  <c r="BC359" i="3"/>
  <c r="BG359" i="3"/>
  <c r="M359" i="3"/>
  <c r="Q359" i="3"/>
  <c r="U359" i="3"/>
  <c r="Y359" i="3"/>
  <c r="AC359" i="3"/>
  <c r="AG359" i="3"/>
  <c r="AK359" i="3"/>
  <c r="AO359" i="3"/>
  <c r="AS359" i="3"/>
  <c r="AW359" i="3"/>
  <c r="BA359" i="3"/>
  <c r="BE359" i="3"/>
  <c r="BI359" i="3"/>
  <c r="N360" i="3"/>
  <c r="P360" i="3"/>
  <c r="R360" i="3"/>
  <c r="T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O360" i="3"/>
  <c r="S360" i="3"/>
  <c r="W360" i="3"/>
  <c r="AA360" i="3"/>
  <c r="AE360" i="3"/>
  <c r="AI360" i="3"/>
  <c r="AM360" i="3"/>
  <c r="AQ360" i="3"/>
  <c r="AU360" i="3"/>
  <c r="AY360" i="3"/>
  <c r="BC360" i="3"/>
  <c r="BG360" i="3"/>
  <c r="M360" i="3"/>
  <c r="Q360" i="3"/>
  <c r="U360" i="3"/>
  <c r="Y360" i="3"/>
  <c r="AC360" i="3"/>
  <c r="AG360" i="3"/>
  <c r="AK360" i="3"/>
  <c r="AO360" i="3"/>
  <c r="AS360" i="3"/>
  <c r="AW360" i="3"/>
  <c r="BA360" i="3"/>
  <c r="BE360" i="3"/>
  <c r="BI360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Q367" i="3"/>
  <c r="U367" i="3"/>
  <c r="Y367" i="3"/>
  <c r="AC367" i="3"/>
  <c r="AG367" i="3"/>
  <c r="AK367" i="3"/>
  <c r="AO367" i="3"/>
  <c r="AS367" i="3"/>
  <c r="AW367" i="3"/>
  <c r="BA367" i="3"/>
  <c r="BE367" i="3"/>
  <c r="BI367" i="3"/>
  <c r="O367" i="3"/>
  <c r="S367" i="3"/>
  <c r="W367" i="3"/>
  <c r="AA367" i="3"/>
  <c r="AE367" i="3"/>
  <c r="AI367" i="3"/>
  <c r="AM367" i="3"/>
  <c r="AQ367" i="3"/>
  <c r="AU367" i="3"/>
  <c r="AY367" i="3"/>
  <c r="BC367" i="3"/>
  <c r="BG367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68" i="3"/>
  <c r="R368" i="3"/>
  <c r="V368" i="3"/>
  <c r="Z368" i="3"/>
  <c r="AD368" i="3"/>
  <c r="AH368" i="3"/>
  <c r="AL368" i="3"/>
  <c r="AP368" i="3"/>
  <c r="AT368" i="3"/>
  <c r="AX368" i="3"/>
  <c r="BB368" i="3"/>
  <c r="BF368" i="3"/>
  <c r="P368" i="3"/>
  <c r="T368" i="3"/>
  <c r="X368" i="3"/>
  <c r="AB368" i="3"/>
  <c r="AF368" i="3"/>
  <c r="AJ368" i="3"/>
  <c r="AN368" i="3"/>
  <c r="AR368" i="3"/>
  <c r="AV368" i="3"/>
  <c r="AZ368" i="3"/>
  <c r="BD368" i="3"/>
  <c r="BH368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Q375" i="3"/>
  <c r="U375" i="3"/>
  <c r="Y375" i="3"/>
  <c r="AC375" i="3"/>
  <c r="AG375" i="3"/>
  <c r="AK375" i="3"/>
  <c r="AO375" i="3"/>
  <c r="AS375" i="3"/>
  <c r="AW375" i="3"/>
  <c r="BA375" i="3"/>
  <c r="BE375" i="3"/>
  <c r="BI375" i="3"/>
  <c r="O375" i="3"/>
  <c r="S375" i="3"/>
  <c r="W375" i="3"/>
  <c r="AA375" i="3"/>
  <c r="AE375" i="3"/>
  <c r="AI375" i="3"/>
  <c r="AM375" i="3"/>
  <c r="AQ375" i="3"/>
  <c r="AU375" i="3"/>
  <c r="AY375" i="3"/>
  <c r="BC375" i="3"/>
  <c r="BG375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76" i="3"/>
  <c r="R376" i="3"/>
  <c r="V376" i="3"/>
  <c r="Z376" i="3"/>
  <c r="AD376" i="3"/>
  <c r="AH376" i="3"/>
  <c r="AL376" i="3"/>
  <c r="AP376" i="3"/>
  <c r="AT376" i="3"/>
  <c r="AX376" i="3"/>
  <c r="BB376" i="3"/>
  <c r="BF376" i="3"/>
  <c r="P376" i="3"/>
  <c r="T376" i="3"/>
  <c r="X376" i="3"/>
  <c r="AB376" i="3"/>
  <c r="AF376" i="3"/>
  <c r="AJ376" i="3"/>
  <c r="AN376" i="3"/>
  <c r="AR376" i="3"/>
  <c r="AV376" i="3"/>
  <c r="AZ376" i="3"/>
  <c r="BD376" i="3"/>
  <c r="BH376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3" i="3"/>
  <c r="Q383" i="3"/>
  <c r="U383" i="3"/>
  <c r="Y383" i="3"/>
  <c r="AC383" i="3"/>
  <c r="AG383" i="3"/>
  <c r="AK383" i="3"/>
  <c r="AO383" i="3"/>
  <c r="AS383" i="3"/>
  <c r="AW383" i="3"/>
  <c r="BA383" i="3"/>
  <c r="BE383" i="3"/>
  <c r="BI383" i="3"/>
  <c r="O383" i="3"/>
  <c r="S383" i="3"/>
  <c r="W383" i="3"/>
  <c r="AA383" i="3"/>
  <c r="AE383" i="3"/>
  <c r="AI383" i="3"/>
  <c r="AM383" i="3"/>
  <c r="AQ383" i="3"/>
  <c r="AU383" i="3"/>
  <c r="AY383" i="3"/>
  <c r="BC383" i="3"/>
  <c r="BG383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N384" i="3"/>
  <c r="R384" i="3"/>
  <c r="V384" i="3"/>
  <c r="Z384" i="3"/>
  <c r="AD384" i="3"/>
  <c r="AH384" i="3"/>
  <c r="AL384" i="3"/>
  <c r="AP384" i="3"/>
  <c r="AT384" i="3"/>
  <c r="AX384" i="3"/>
  <c r="BB384" i="3"/>
  <c r="BF384" i="3"/>
  <c r="P384" i="3"/>
  <c r="T384" i="3"/>
  <c r="X384" i="3"/>
  <c r="AB384" i="3"/>
  <c r="AF384" i="3"/>
  <c r="AJ384" i="3"/>
  <c r="AN384" i="3"/>
  <c r="AR384" i="3"/>
  <c r="AV384" i="3"/>
  <c r="AZ384" i="3"/>
  <c r="BD384" i="3"/>
  <c r="BH384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M391" i="3"/>
  <c r="Q391" i="3"/>
  <c r="U391" i="3"/>
  <c r="Y391" i="3"/>
  <c r="AC391" i="3"/>
  <c r="AG391" i="3"/>
  <c r="AK391" i="3"/>
  <c r="AO391" i="3"/>
  <c r="AS391" i="3"/>
  <c r="AW391" i="3"/>
  <c r="BA391" i="3"/>
  <c r="BE391" i="3"/>
  <c r="BI391" i="3"/>
  <c r="O391" i="3"/>
  <c r="S391" i="3"/>
  <c r="W391" i="3"/>
  <c r="AA391" i="3"/>
  <c r="AE391" i="3"/>
  <c r="AI391" i="3"/>
  <c r="AM391" i="3"/>
  <c r="AQ391" i="3"/>
  <c r="AU391" i="3"/>
  <c r="AY391" i="3"/>
  <c r="BC391" i="3"/>
  <c r="BG391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N392" i="3"/>
  <c r="R392" i="3"/>
  <c r="V392" i="3"/>
  <c r="Z392" i="3"/>
  <c r="AD392" i="3"/>
  <c r="AH392" i="3"/>
  <c r="AL392" i="3"/>
  <c r="AP392" i="3"/>
  <c r="AT392" i="3"/>
  <c r="AX392" i="3"/>
  <c r="BB392" i="3"/>
  <c r="BF392" i="3"/>
  <c r="P392" i="3"/>
  <c r="T392" i="3"/>
  <c r="X392" i="3"/>
  <c r="AB392" i="3"/>
  <c r="AF392" i="3"/>
  <c r="AJ392" i="3"/>
  <c r="AN392" i="3"/>
  <c r="AR392" i="3"/>
  <c r="AV392" i="3"/>
  <c r="AZ392" i="3"/>
  <c r="BD392" i="3"/>
  <c r="BH392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P399" i="3"/>
  <c r="T399" i="3"/>
  <c r="X399" i="3"/>
  <c r="AB399" i="3"/>
  <c r="AF399" i="3"/>
  <c r="AJ399" i="3"/>
  <c r="AN399" i="3"/>
  <c r="AR399" i="3"/>
  <c r="AV399" i="3"/>
  <c r="AZ399" i="3"/>
  <c r="BD399" i="3"/>
  <c r="BH399" i="3"/>
  <c r="N399" i="3"/>
  <c r="R399" i="3"/>
  <c r="V399" i="3"/>
  <c r="Z399" i="3"/>
  <c r="AD399" i="3"/>
  <c r="AH399" i="3"/>
  <c r="AL399" i="3"/>
  <c r="AP399" i="3"/>
  <c r="AT399" i="3"/>
  <c r="AX399" i="3"/>
  <c r="BB399" i="3"/>
  <c r="BF399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N400" i="3"/>
  <c r="R400" i="3"/>
  <c r="V400" i="3"/>
  <c r="Z400" i="3"/>
  <c r="AD400" i="3"/>
  <c r="AH400" i="3"/>
  <c r="AL400" i="3"/>
  <c r="AP400" i="3"/>
  <c r="AT400" i="3"/>
  <c r="AX400" i="3"/>
  <c r="BB400" i="3"/>
  <c r="BF400" i="3"/>
  <c r="P400" i="3"/>
  <c r="T400" i="3"/>
  <c r="X400" i="3"/>
  <c r="AB400" i="3"/>
  <c r="AF400" i="3"/>
  <c r="AJ400" i="3"/>
  <c r="AN400" i="3"/>
  <c r="AR400" i="3"/>
  <c r="AV400" i="3"/>
  <c r="AZ400" i="3"/>
  <c r="BD400" i="3"/>
  <c r="BH400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P407" i="3"/>
  <c r="T407" i="3"/>
  <c r="X407" i="3"/>
  <c r="AB407" i="3"/>
  <c r="AF407" i="3"/>
  <c r="AJ407" i="3"/>
  <c r="AN407" i="3"/>
  <c r="AR407" i="3"/>
  <c r="AV407" i="3"/>
  <c r="AZ407" i="3"/>
  <c r="BD407" i="3"/>
  <c r="BH407" i="3"/>
  <c r="N407" i="3"/>
  <c r="R407" i="3"/>
  <c r="V407" i="3"/>
  <c r="Z407" i="3"/>
  <c r="AD407" i="3"/>
  <c r="AH407" i="3"/>
  <c r="AL407" i="3"/>
  <c r="AP407" i="3"/>
  <c r="AT407" i="3"/>
  <c r="AX407" i="3"/>
  <c r="BB407" i="3"/>
  <c r="BF407" i="3"/>
  <c r="M408" i="3"/>
  <c r="O408" i="3"/>
  <c r="Q408" i="3"/>
  <c r="S408" i="3"/>
  <c r="U408" i="3"/>
  <c r="W408" i="3"/>
  <c r="Y408" i="3"/>
  <c r="AA408" i="3"/>
  <c r="AC408" i="3"/>
  <c r="AE408" i="3"/>
  <c r="AG408" i="3"/>
  <c r="AI408" i="3"/>
  <c r="AK408" i="3"/>
  <c r="AM408" i="3"/>
  <c r="AO408" i="3"/>
  <c r="AQ408" i="3"/>
  <c r="AS408" i="3"/>
  <c r="AU408" i="3"/>
  <c r="AW408" i="3"/>
  <c r="AY408" i="3"/>
  <c r="BA408" i="3"/>
  <c r="BC408" i="3"/>
  <c r="BE408" i="3"/>
  <c r="BG408" i="3"/>
  <c r="BI408" i="3"/>
  <c r="N408" i="3"/>
  <c r="R408" i="3"/>
  <c r="V408" i="3"/>
  <c r="Z408" i="3"/>
  <c r="AD408" i="3"/>
  <c r="AH408" i="3"/>
  <c r="AL408" i="3"/>
  <c r="AP408" i="3"/>
  <c r="AT408" i="3"/>
  <c r="AX408" i="3"/>
  <c r="BB408" i="3"/>
  <c r="BF408" i="3"/>
  <c r="P408" i="3"/>
  <c r="T408" i="3"/>
  <c r="X408" i="3"/>
  <c r="AB408" i="3"/>
  <c r="AF408" i="3"/>
  <c r="AJ408" i="3"/>
  <c r="AN408" i="3"/>
  <c r="AR408" i="3"/>
  <c r="AV408" i="3"/>
  <c r="AZ408" i="3"/>
  <c r="BD408" i="3"/>
  <c r="BH408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P415" i="3"/>
  <c r="T415" i="3"/>
  <c r="X415" i="3"/>
  <c r="AB415" i="3"/>
  <c r="AF415" i="3"/>
  <c r="AJ415" i="3"/>
  <c r="AN415" i="3"/>
  <c r="AR415" i="3"/>
  <c r="AV415" i="3"/>
  <c r="AZ415" i="3"/>
  <c r="BD415" i="3"/>
  <c r="BH415" i="3"/>
  <c r="N415" i="3"/>
  <c r="R415" i="3"/>
  <c r="V415" i="3"/>
  <c r="Z415" i="3"/>
  <c r="AD415" i="3"/>
  <c r="AH415" i="3"/>
  <c r="AL415" i="3"/>
  <c r="AP415" i="3"/>
  <c r="AT415" i="3"/>
  <c r="AX415" i="3"/>
  <c r="BB415" i="3"/>
  <c r="BF415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16" i="3"/>
  <c r="R416" i="3"/>
  <c r="V416" i="3"/>
  <c r="Z416" i="3"/>
  <c r="AD416" i="3"/>
  <c r="AH416" i="3"/>
  <c r="AL416" i="3"/>
  <c r="AP416" i="3"/>
  <c r="AT416" i="3"/>
  <c r="AX416" i="3"/>
  <c r="BB416" i="3"/>
  <c r="BF416" i="3"/>
  <c r="P416" i="3"/>
  <c r="T416" i="3"/>
  <c r="X416" i="3"/>
  <c r="AB416" i="3"/>
  <c r="AF416" i="3"/>
  <c r="AJ416" i="3"/>
  <c r="AN416" i="3"/>
  <c r="AR416" i="3"/>
  <c r="AV416" i="3"/>
  <c r="AZ416" i="3"/>
  <c r="BD416" i="3"/>
  <c r="BH416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M423" i="3"/>
  <c r="Q423" i="3"/>
  <c r="U423" i="3"/>
  <c r="Y423" i="3"/>
  <c r="AC423" i="3"/>
  <c r="AG423" i="3"/>
  <c r="AK423" i="3"/>
  <c r="AO423" i="3"/>
  <c r="AS423" i="3"/>
  <c r="AW423" i="3"/>
  <c r="BA423" i="3"/>
  <c r="BE423" i="3"/>
  <c r="BI423" i="3"/>
  <c r="O423" i="3"/>
  <c r="S423" i="3"/>
  <c r="W423" i="3"/>
  <c r="AA423" i="3"/>
  <c r="AE423" i="3"/>
  <c r="AI423" i="3"/>
  <c r="AM423" i="3"/>
  <c r="AQ423" i="3"/>
  <c r="AU423" i="3"/>
  <c r="AY423" i="3"/>
  <c r="BC423" i="3"/>
  <c r="BG423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N424" i="3"/>
  <c r="R424" i="3"/>
  <c r="V424" i="3"/>
  <c r="Z424" i="3"/>
  <c r="AD424" i="3"/>
  <c r="AH424" i="3"/>
  <c r="AL424" i="3"/>
  <c r="AP424" i="3"/>
  <c r="AT424" i="3"/>
  <c r="AX424" i="3"/>
  <c r="BB424" i="3"/>
  <c r="BF424" i="3"/>
  <c r="P424" i="3"/>
  <c r="T424" i="3"/>
  <c r="X424" i="3"/>
  <c r="AB424" i="3"/>
  <c r="AF424" i="3"/>
  <c r="AJ424" i="3"/>
  <c r="AN424" i="3"/>
  <c r="AR424" i="3"/>
  <c r="AV424" i="3"/>
  <c r="AZ424" i="3"/>
  <c r="BD424" i="3"/>
  <c r="BH424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1" i="3"/>
  <c r="R431" i="3"/>
  <c r="V431" i="3"/>
  <c r="Z431" i="3"/>
  <c r="AD431" i="3"/>
  <c r="AH431" i="3"/>
  <c r="AL431" i="3"/>
  <c r="AP431" i="3"/>
  <c r="AT431" i="3"/>
  <c r="AX431" i="3"/>
  <c r="BB431" i="3"/>
  <c r="BF431" i="3"/>
  <c r="P431" i="3"/>
  <c r="T431" i="3"/>
  <c r="X431" i="3"/>
  <c r="AB431" i="3"/>
  <c r="AF431" i="3"/>
  <c r="AJ431" i="3"/>
  <c r="AN431" i="3"/>
  <c r="AR431" i="3"/>
  <c r="AV431" i="3"/>
  <c r="AZ431" i="3"/>
  <c r="BD431" i="3"/>
  <c r="BH431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O432" i="3"/>
  <c r="S432" i="3"/>
  <c r="W432" i="3"/>
  <c r="AA432" i="3"/>
  <c r="AE432" i="3"/>
  <c r="AI432" i="3"/>
  <c r="AM432" i="3"/>
  <c r="AQ432" i="3"/>
  <c r="AU432" i="3"/>
  <c r="AY432" i="3"/>
  <c r="BC432" i="3"/>
  <c r="BG432" i="3"/>
  <c r="M432" i="3"/>
  <c r="Q432" i="3"/>
  <c r="U432" i="3"/>
  <c r="Y432" i="3"/>
  <c r="AC432" i="3"/>
  <c r="AG432" i="3"/>
  <c r="AK432" i="3"/>
  <c r="AO432" i="3"/>
  <c r="AS432" i="3"/>
  <c r="AW432" i="3"/>
  <c r="BA432" i="3"/>
  <c r="BE432" i="3"/>
  <c r="BI432" i="3"/>
  <c r="BN357" i="3"/>
  <c r="BN365" i="3"/>
  <c r="BL366" i="3"/>
  <c r="BJ370" i="3"/>
  <c r="BN373" i="3"/>
  <c r="BL374" i="3"/>
  <c r="BJ378" i="3"/>
  <c r="BN381" i="3"/>
  <c r="BL382" i="3"/>
  <c r="BK398" i="3"/>
  <c r="BK406" i="3"/>
  <c r="BK414" i="3"/>
  <c r="BM426" i="3"/>
  <c r="BK434" i="3"/>
  <c r="BN443" i="3"/>
  <c r="BN447" i="3"/>
  <c r="BN451" i="3"/>
  <c r="BJ455" i="3"/>
  <c r="BJ457" i="3"/>
  <c r="BN459" i="3"/>
  <c r="BK461" i="3"/>
  <c r="BM461" i="3"/>
  <c r="BK463" i="3"/>
  <c r="BM463" i="3"/>
  <c r="BK465" i="3"/>
  <c r="BM465" i="3"/>
  <c r="BK469" i="3"/>
  <c r="BM469" i="3"/>
  <c r="BF353" i="3"/>
  <c r="BB353" i="3"/>
  <c r="AX353" i="3"/>
  <c r="AT353" i="3"/>
  <c r="BL353" i="3" s="1"/>
  <c r="AP353" i="3"/>
  <c r="AL353" i="3"/>
  <c r="AH353" i="3"/>
  <c r="AD353" i="3"/>
  <c r="Z353" i="3"/>
  <c r="V353" i="3"/>
  <c r="R353" i="3"/>
  <c r="BN353" i="3" s="1"/>
  <c r="BM354" i="3"/>
  <c r="BK354" i="3"/>
  <c r="BM357" i="3"/>
  <c r="BK357" i="3"/>
  <c r="BJ358" i="3"/>
  <c r="BF361" i="3"/>
  <c r="BB361" i="3"/>
  <c r="AX361" i="3"/>
  <c r="AT361" i="3"/>
  <c r="BL361" i="3" s="1"/>
  <c r="AP361" i="3"/>
  <c r="AL361" i="3"/>
  <c r="AH361" i="3"/>
  <c r="AD361" i="3"/>
  <c r="Z361" i="3"/>
  <c r="V361" i="3"/>
  <c r="R361" i="3"/>
  <c r="BN361" i="3" s="1"/>
  <c r="BM362" i="3"/>
  <c r="BK362" i="3"/>
  <c r="BL365" i="3"/>
  <c r="BI385" i="3"/>
  <c r="BE385" i="3"/>
  <c r="BA385" i="3"/>
  <c r="AW385" i="3"/>
  <c r="AS385" i="3"/>
  <c r="AO385" i="3"/>
  <c r="AK385" i="3"/>
  <c r="AG385" i="3"/>
  <c r="AC385" i="3"/>
  <c r="BK385" i="3" s="1"/>
  <c r="Y385" i="3"/>
  <c r="U385" i="3"/>
  <c r="Q385" i="3"/>
  <c r="BN385" i="3" s="1"/>
  <c r="BI389" i="3"/>
  <c r="BE389" i="3"/>
  <c r="BA389" i="3"/>
  <c r="AW389" i="3"/>
  <c r="AS389" i="3"/>
  <c r="AO389" i="3"/>
  <c r="AK389" i="3"/>
  <c r="AG389" i="3"/>
  <c r="AC389" i="3"/>
  <c r="BK389" i="3" s="1"/>
  <c r="Y389" i="3"/>
  <c r="U389" i="3"/>
  <c r="Q389" i="3"/>
  <c r="BN389" i="3" s="1"/>
  <c r="BI393" i="3"/>
  <c r="BE393" i="3"/>
  <c r="BA393" i="3"/>
  <c r="AW393" i="3"/>
  <c r="AS393" i="3"/>
  <c r="AO393" i="3"/>
  <c r="AK393" i="3"/>
  <c r="AG393" i="3"/>
  <c r="AC393" i="3"/>
  <c r="BK393" i="3" s="1"/>
  <c r="Y393" i="3"/>
  <c r="U393" i="3"/>
  <c r="Q393" i="3"/>
  <c r="BN393" i="3" s="1"/>
  <c r="BF401" i="3"/>
  <c r="BB401" i="3"/>
  <c r="AX401" i="3"/>
  <c r="AT401" i="3"/>
  <c r="AP401" i="3"/>
  <c r="AL401" i="3"/>
  <c r="AH401" i="3"/>
  <c r="AD401" i="3"/>
  <c r="Z401" i="3"/>
  <c r="V401" i="3"/>
  <c r="BM401" i="3" s="1"/>
  <c r="R401" i="3"/>
  <c r="BF409" i="3"/>
  <c r="BB409" i="3"/>
  <c r="AX409" i="3"/>
  <c r="AT409" i="3"/>
  <c r="AP409" i="3"/>
  <c r="AL409" i="3"/>
  <c r="AH409" i="3"/>
  <c r="AD409" i="3"/>
  <c r="Z409" i="3"/>
  <c r="V409" i="3"/>
  <c r="R409" i="3"/>
  <c r="BF417" i="3"/>
  <c r="BB417" i="3"/>
  <c r="AX417" i="3"/>
  <c r="AT417" i="3"/>
  <c r="AP417" i="3"/>
  <c r="AL417" i="3"/>
  <c r="AH417" i="3"/>
  <c r="AD417" i="3"/>
  <c r="BM417" i="3" s="1"/>
  <c r="Z417" i="3"/>
  <c r="V417" i="3"/>
  <c r="R417" i="3"/>
  <c r="BM425" i="3"/>
  <c r="BF429" i="3"/>
  <c r="BB429" i="3"/>
  <c r="AX429" i="3"/>
  <c r="AT429" i="3"/>
  <c r="AP429" i="3"/>
  <c r="AL429" i="3"/>
  <c r="AH429" i="3"/>
  <c r="AD429" i="3"/>
  <c r="Z429" i="3"/>
  <c r="V429" i="3"/>
  <c r="R429" i="3"/>
  <c r="BM433" i="3"/>
  <c r="BF437" i="3"/>
  <c r="BB437" i="3"/>
  <c r="AX437" i="3"/>
  <c r="AT437" i="3"/>
  <c r="AP437" i="3"/>
  <c r="AL437" i="3"/>
  <c r="AH437" i="3"/>
  <c r="AD437" i="3"/>
  <c r="Z437" i="3"/>
  <c r="V437" i="3"/>
  <c r="BK437" i="3" s="1"/>
  <c r="R437" i="3"/>
  <c r="BJ443" i="3"/>
  <c r="BJ445" i="3"/>
  <c r="BJ447" i="3"/>
  <c r="BJ449" i="3"/>
  <c r="BJ451" i="3"/>
  <c r="BJ453" i="3"/>
  <c r="BL455" i="3"/>
  <c r="BN457" i="3"/>
  <c r="BB440" i="3"/>
  <c r="AT440" i="3"/>
  <c r="AL440" i="3"/>
  <c r="AD440" i="3"/>
  <c r="V440" i="3"/>
  <c r="N440" i="3"/>
  <c r="BD440" i="3"/>
  <c r="AV440" i="3"/>
  <c r="AN440" i="3"/>
  <c r="AF440" i="3"/>
  <c r="X440" i="3"/>
  <c r="P440" i="3"/>
  <c r="BG440" i="3"/>
  <c r="BC440" i="3"/>
  <c r="AY440" i="3"/>
  <c r="AU440" i="3"/>
  <c r="AQ440" i="3"/>
  <c r="AM440" i="3"/>
  <c r="AI440" i="3"/>
  <c r="AE440" i="3"/>
  <c r="AA440" i="3"/>
  <c r="W440" i="3"/>
  <c r="S440" i="3"/>
  <c r="O440" i="3"/>
  <c r="BI444" i="3"/>
  <c r="BA444" i="3"/>
  <c r="AS444" i="3"/>
  <c r="AK444" i="3"/>
  <c r="AC444" i="3"/>
  <c r="U444" i="3"/>
  <c r="M444" i="3"/>
  <c r="BC444" i="3"/>
  <c r="AU444" i="3"/>
  <c r="AM444" i="3"/>
  <c r="AE444" i="3"/>
  <c r="W444" i="3"/>
  <c r="O444" i="3"/>
  <c r="BF444" i="3"/>
  <c r="BB444" i="3"/>
  <c r="AX444" i="3"/>
  <c r="AT444" i="3"/>
  <c r="AP444" i="3"/>
  <c r="AL444" i="3"/>
  <c r="AH444" i="3"/>
  <c r="AD444" i="3"/>
  <c r="Z444" i="3"/>
  <c r="V444" i="3"/>
  <c r="R444" i="3"/>
  <c r="N444" i="3"/>
  <c r="BE448" i="3"/>
  <c r="AW448" i="3"/>
  <c r="AO448" i="3"/>
  <c r="AG448" i="3"/>
  <c r="Y448" i="3"/>
  <c r="Q448" i="3"/>
  <c r="BG448" i="3"/>
  <c r="AY448" i="3"/>
  <c r="AQ448" i="3"/>
  <c r="AI448" i="3"/>
  <c r="AA448" i="3"/>
  <c r="S448" i="3"/>
  <c r="BH448" i="3"/>
  <c r="BD448" i="3"/>
  <c r="AZ448" i="3"/>
  <c r="AV448" i="3"/>
  <c r="AR448" i="3"/>
  <c r="AN448" i="3"/>
  <c r="AJ448" i="3"/>
  <c r="AF448" i="3"/>
  <c r="AB448" i="3"/>
  <c r="X448" i="3"/>
  <c r="T448" i="3"/>
  <c r="P448" i="3"/>
  <c r="BI452" i="3"/>
  <c r="BA452" i="3"/>
  <c r="AS452" i="3"/>
  <c r="AK452" i="3"/>
  <c r="AC452" i="3"/>
  <c r="U452" i="3"/>
  <c r="M452" i="3"/>
  <c r="BC452" i="3"/>
  <c r="AU452" i="3"/>
  <c r="AM452" i="3"/>
  <c r="AE452" i="3"/>
  <c r="W452" i="3"/>
  <c r="O452" i="3"/>
  <c r="BF452" i="3"/>
  <c r="BB452" i="3"/>
  <c r="AX452" i="3"/>
  <c r="AT452" i="3"/>
  <c r="AP452" i="3"/>
  <c r="AL452" i="3"/>
  <c r="AH452" i="3"/>
  <c r="AD452" i="3"/>
  <c r="Z452" i="3"/>
  <c r="V452" i="3"/>
  <c r="R452" i="3"/>
  <c r="N452" i="3"/>
  <c r="BB456" i="3"/>
  <c r="AT456" i="3"/>
  <c r="AL456" i="3"/>
  <c r="AD456" i="3"/>
  <c r="V456" i="3"/>
  <c r="N456" i="3"/>
  <c r="BD456" i="3"/>
  <c r="AV456" i="3"/>
  <c r="AN456" i="3"/>
  <c r="AF456" i="3"/>
  <c r="X456" i="3"/>
  <c r="P456" i="3"/>
  <c r="BG456" i="3"/>
  <c r="BC456" i="3"/>
  <c r="AY456" i="3"/>
  <c r="AU456" i="3"/>
  <c r="AQ456" i="3"/>
  <c r="AM456" i="3"/>
  <c r="AI456" i="3"/>
  <c r="AE456" i="3"/>
  <c r="AA456" i="3"/>
  <c r="W456" i="3"/>
  <c r="S456" i="3"/>
  <c r="O456" i="3"/>
  <c r="BF460" i="3"/>
  <c r="BB460" i="3"/>
  <c r="AX460" i="3"/>
  <c r="AT460" i="3"/>
  <c r="AP460" i="3"/>
  <c r="AL460" i="3"/>
  <c r="AH460" i="3"/>
  <c r="AD460" i="3"/>
  <c r="Z460" i="3"/>
  <c r="V460" i="3"/>
  <c r="R460" i="3"/>
  <c r="N460" i="3"/>
  <c r="BG460" i="3"/>
  <c r="BC460" i="3"/>
  <c r="AY460" i="3"/>
  <c r="AU460" i="3"/>
  <c r="AQ460" i="3"/>
  <c r="AM460" i="3"/>
  <c r="AI460" i="3"/>
  <c r="AE460" i="3"/>
  <c r="AA460" i="3"/>
  <c r="W460" i="3"/>
  <c r="S460" i="3"/>
  <c r="O460" i="3"/>
  <c r="BG438" i="3"/>
  <c r="AY438" i="3"/>
  <c r="AQ438" i="3"/>
  <c r="AI438" i="3"/>
  <c r="AA438" i="3"/>
  <c r="S438" i="3"/>
  <c r="BI438" i="3"/>
  <c r="BA438" i="3"/>
  <c r="AS438" i="3"/>
  <c r="AK438" i="3"/>
  <c r="AC438" i="3"/>
  <c r="U438" i="3"/>
  <c r="M438" i="3"/>
  <c r="BF438" i="3"/>
  <c r="BB438" i="3"/>
  <c r="AX438" i="3"/>
  <c r="AT438" i="3"/>
  <c r="AP438" i="3"/>
  <c r="AL438" i="3"/>
  <c r="AH438" i="3"/>
  <c r="AD438" i="3"/>
  <c r="Z438" i="3"/>
  <c r="V438" i="3"/>
  <c r="R438" i="3"/>
  <c r="N438" i="3"/>
  <c r="BE442" i="3"/>
  <c r="AW442" i="3"/>
  <c r="AO442" i="3"/>
  <c r="AG442" i="3"/>
  <c r="Y442" i="3"/>
  <c r="Q442" i="3"/>
  <c r="BG442" i="3"/>
  <c r="AY442" i="3"/>
  <c r="AQ442" i="3"/>
  <c r="AI442" i="3"/>
  <c r="AA442" i="3"/>
  <c r="S442" i="3"/>
  <c r="BH442" i="3"/>
  <c r="BD442" i="3"/>
  <c r="AZ442" i="3"/>
  <c r="AV442" i="3"/>
  <c r="AR442" i="3"/>
  <c r="AN442" i="3"/>
  <c r="AJ442" i="3"/>
  <c r="AF442" i="3"/>
  <c r="AB442" i="3"/>
  <c r="X442" i="3"/>
  <c r="T442" i="3"/>
  <c r="P442" i="3"/>
  <c r="BI446" i="3"/>
  <c r="BA446" i="3"/>
  <c r="AS446" i="3"/>
  <c r="AK446" i="3"/>
  <c r="AC446" i="3"/>
  <c r="U446" i="3"/>
  <c r="M446" i="3"/>
  <c r="BC446" i="3"/>
  <c r="AU446" i="3"/>
  <c r="AM446" i="3"/>
  <c r="AE446" i="3"/>
  <c r="W446" i="3"/>
  <c r="O446" i="3"/>
  <c r="BF446" i="3"/>
  <c r="BB446" i="3"/>
  <c r="AX446" i="3"/>
  <c r="AT446" i="3"/>
  <c r="AP446" i="3"/>
  <c r="AL446" i="3"/>
  <c r="AH446" i="3"/>
  <c r="AD446" i="3"/>
  <c r="Z446" i="3"/>
  <c r="V446" i="3"/>
  <c r="R446" i="3"/>
  <c r="N446" i="3"/>
  <c r="BE450" i="3"/>
  <c r="AW450" i="3"/>
  <c r="AO450" i="3"/>
  <c r="AG450" i="3"/>
  <c r="Y450" i="3"/>
  <c r="Q450" i="3"/>
  <c r="BG450" i="3"/>
  <c r="AY450" i="3"/>
  <c r="AQ450" i="3"/>
  <c r="AI450" i="3"/>
  <c r="AA450" i="3"/>
  <c r="S450" i="3"/>
  <c r="BH450" i="3"/>
  <c r="BD450" i="3"/>
  <c r="AZ450" i="3"/>
  <c r="AV450" i="3"/>
  <c r="AR450" i="3"/>
  <c r="AN450" i="3"/>
  <c r="AJ450" i="3"/>
  <c r="AF450" i="3"/>
  <c r="AB450" i="3"/>
  <c r="X450" i="3"/>
  <c r="T450" i="3"/>
  <c r="P450" i="3"/>
  <c r="BI454" i="3"/>
  <c r="BA454" i="3"/>
  <c r="AS454" i="3"/>
  <c r="AK454" i="3"/>
  <c r="AC454" i="3"/>
  <c r="U454" i="3"/>
  <c r="M454" i="3"/>
  <c r="BC454" i="3"/>
  <c r="AU454" i="3"/>
  <c r="AM454" i="3"/>
  <c r="AE454" i="3"/>
  <c r="W454" i="3"/>
  <c r="O454" i="3"/>
  <c r="BF454" i="3"/>
  <c r="BB454" i="3"/>
  <c r="AX454" i="3"/>
  <c r="AT454" i="3"/>
  <c r="AP454" i="3"/>
  <c r="AL454" i="3"/>
  <c r="AH454" i="3"/>
  <c r="AD454" i="3"/>
  <c r="Z454" i="3"/>
  <c r="V454" i="3"/>
  <c r="R454" i="3"/>
  <c r="N454" i="3"/>
  <c r="BB458" i="3"/>
  <c r="AT458" i="3"/>
  <c r="AL458" i="3"/>
  <c r="AD458" i="3"/>
  <c r="V458" i="3"/>
  <c r="N458" i="3"/>
  <c r="BD458" i="3"/>
  <c r="AV458" i="3"/>
  <c r="AN458" i="3"/>
  <c r="AF458" i="3"/>
  <c r="X458" i="3"/>
  <c r="P458" i="3"/>
  <c r="BG458" i="3"/>
  <c r="BC458" i="3"/>
  <c r="AY458" i="3"/>
  <c r="AU458" i="3"/>
  <c r="AQ458" i="3"/>
  <c r="AM458" i="3"/>
  <c r="AI458" i="3"/>
  <c r="AE458" i="3"/>
  <c r="AA458" i="3"/>
  <c r="W458" i="3"/>
  <c r="S458" i="3"/>
  <c r="O458" i="3"/>
  <c r="BF462" i="3"/>
  <c r="BB462" i="3"/>
  <c r="AX462" i="3"/>
  <c r="AT462" i="3"/>
  <c r="AP462" i="3"/>
  <c r="AL462" i="3"/>
  <c r="AH462" i="3"/>
  <c r="AD462" i="3"/>
  <c r="Z462" i="3"/>
  <c r="V462" i="3"/>
  <c r="R462" i="3"/>
  <c r="N462" i="3"/>
  <c r="BG462" i="3"/>
  <c r="BC462" i="3"/>
  <c r="AY462" i="3"/>
  <c r="AU462" i="3"/>
  <c r="AQ462" i="3"/>
  <c r="AM462" i="3"/>
  <c r="AI462" i="3"/>
  <c r="AE462" i="3"/>
  <c r="AA462" i="3"/>
  <c r="W462" i="3"/>
  <c r="S462" i="3"/>
  <c r="O462" i="3"/>
  <c r="BF466" i="3"/>
  <c r="BB466" i="3"/>
  <c r="AX466" i="3"/>
  <c r="AT466" i="3"/>
  <c r="AP466" i="3"/>
  <c r="AL466" i="3"/>
  <c r="AH466" i="3"/>
  <c r="AD466" i="3"/>
  <c r="Z466" i="3"/>
  <c r="V466" i="3"/>
  <c r="R466" i="3"/>
  <c r="N466" i="3"/>
  <c r="BG466" i="3"/>
  <c r="BC466" i="3"/>
  <c r="AY466" i="3"/>
  <c r="AU466" i="3"/>
  <c r="AQ466" i="3"/>
  <c r="AM466" i="3"/>
  <c r="AI466" i="3"/>
  <c r="AE466" i="3"/>
  <c r="AA466" i="3"/>
  <c r="W466" i="3"/>
  <c r="S466" i="3"/>
  <c r="O466" i="3"/>
  <c r="BH468" i="3"/>
  <c r="BD468" i="3"/>
  <c r="AZ468" i="3"/>
  <c r="AV468" i="3"/>
  <c r="AR468" i="3"/>
  <c r="AN468" i="3"/>
  <c r="AJ468" i="3"/>
  <c r="AF468" i="3"/>
  <c r="AB468" i="3"/>
  <c r="X468" i="3"/>
  <c r="T468" i="3"/>
  <c r="P468" i="3"/>
  <c r="BI468" i="3"/>
  <c r="BE468" i="3"/>
  <c r="BA468" i="3"/>
  <c r="AW468" i="3"/>
  <c r="AS468" i="3"/>
  <c r="AO468" i="3"/>
  <c r="AK468" i="3"/>
  <c r="AG468" i="3"/>
  <c r="AC468" i="3"/>
  <c r="Y468" i="3"/>
  <c r="U468" i="3"/>
  <c r="Q468" i="3"/>
  <c r="M468" i="3"/>
  <c r="BF464" i="3"/>
  <c r="BB464" i="3"/>
  <c r="AX464" i="3"/>
  <c r="AT464" i="3"/>
  <c r="AP464" i="3"/>
  <c r="AL464" i="3"/>
  <c r="AH464" i="3"/>
  <c r="AD464" i="3"/>
  <c r="Z464" i="3"/>
  <c r="V464" i="3"/>
  <c r="R464" i="3"/>
  <c r="N464" i="3"/>
  <c r="BG464" i="3"/>
  <c r="BC464" i="3"/>
  <c r="AY464" i="3"/>
  <c r="AU464" i="3"/>
  <c r="AQ464" i="3"/>
  <c r="AM464" i="3"/>
  <c r="AI464" i="3"/>
  <c r="AE464" i="3"/>
  <c r="AA464" i="3"/>
  <c r="W464" i="3"/>
  <c r="S464" i="3"/>
  <c r="O464" i="3"/>
  <c r="BM467" i="3"/>
  <c r="BK467" i="3"/>
  <c r="BN467" i="3"/>
  <c r="BF470" i="3"/>
  <c r="BB470" i="3"/>
  <c r="AX470" i="3"/>
  <c r="AT470" i="3"/>
  <c r="AP470" i="3"/>
  <c r="AL470" i="3"/>
  <c r="AH470" i="3"/>
  <c r="AD470" i="3"/>
  <c r="Z470" i="3"/>
  <c r="V470" i="3"/>
  <c r="R470" i="3"/>
  <c r="N470" i="3"/>
  <c r="BG470" i="3"/>
  <c r="BC470" i="3"/>
  <c r="AY470" i="3"/>
  <c r="AU470" i="3"/>
  <c r="AQ470" i="3"/>
  <c r="AM470" i="3"/>
  <c r="AI470" i="3"/>
  <c r="AE470" i="3"/>
  <c r="AA470" i="3"/>
  <c r="W470" i="3"/>
  <c r="S470" i="3"/>
  <c r="O470" i="3"/>
  <c r="BM409" i="3"/>
  <c r="BK422" i="3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O355" i="3"/>
  <c r="S355" i="3"/>
  <c r="W355" i="3"/>
  <c r="AA355" i="3"/>
  <c r="AE355" i="3"/>
  <c r="AI355" i="3"/>
  <c r="AM355" i="3"/>
  <c r="AQ355" i="3"/>
  <c r="AU355" i="3"/>
  <c r="AY355" i="3"/>
  <c r="BC355" i="3"/>
  <c r="BG355" i="3"/>
  <c r="M355" i="3"/>
  <c r="Q355" i="3"/>
  <c r="U355" i="3"/>
  <c r="Y355" i="3"/>
  <c r="AC355" i="3"/>
  <c r="AG355" i="3"/>
  <c r="AK355" i="3"/>
  <c r="AO355" i="3"/>
  <c r="AS355" i="3"/>
  <c r="AW355" i="3"/>
  <c r="BA355" i="3"/>
  <c r="BE355" i="3"/>
  <c r="BI355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O356" i="3"/>
  <c r="S356" i="3"/>
  <c r="W356" i="3"/>
  <c r="AA356" i="3"/>
  <c r="AE356" i="3"/>
  <c r="AI356" i="3"/>
  <c r="AM356" i="3"/>
  <c r="AQ356" i="3"/>
  <c r="AU356" i="3"/>
  <c r="AY356" i="3"/>
  <c r="BC356" i="3"/>
  <c r="BG356" i="3"/>
  <c r="M356" i="3"/>
  <c r="Q356" i="3"/>
  <c r="U356" i="3"/>
  <c r="Y356" i="3"/>
  <c r="AC356" i="3"/>
  <c r="AG356" i="3"/>
  <c r="AK356" i="3"/>
  <c r="AO356" i="3"/>
  <c r="AS356" i="3"/>
  <c r="AW356" i="3"/>
  <c r="BA356" i="3"/>
  <c r="BE356" i="3"/>
  <c r="BI356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O363" i="3"/>
  <c r="S363" i="3"/>
  <c r="W363" i="3"/>
  <c r="AA363" i="3"/>
  <c r="AE363" i="3"/>
  <c r="AI363" i="3"/>
  <c r="AM363" i="3"/>
  <c r="AQ363" i="3"/>
  <c r="AU363" i="3"/>
  <c r="AY363" i="3"/>
  <c r="BC363" i="3"/>
  <c r="BG363" i="3"/>
  <c r="M363" i="3"/>
  <c r="Q363" i="3"/>
  <c r="U363" i="3"/>
  <c r="Y363" i="3"/>
  <c r="AC363" i="3"/>
  <c r="AG363" i="3"/>
  <c r="AK363" i="3"/>
  <c r="AO363" i="3"/>
  <c r="AS363" i="3"/>
  <c r="AW363" i="3"/>
  <c r="BA363" i="3"/>
  <c r="BE363" i="3"/>
  <c r="BI363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O364" i="3"/>
  <c r="S364" i="3"/>
  <c r="W364" i="3"/>
  <c r="AA364" i="3"/>
  <c r="AE364" i="3"/>
  <c r="AI364" i="3"/>
  <c r="AM364" i="3"/>
  <c r="AQ364" i="3"/>
  <c r="AU364" i="3"/>
  <c r="AY364" i="3"/>
  <c r="BC364" i="3"/>
  <c r="BG364" i="3"/>
  <c r="M364" i="3"/>
  <c r="Q364" i="3"/>
  <c r="U364" i="3"/>
  <c r="Y364" i="3"/>
  <c r="AC364" i="3"/>
  <c r="AG364" i="3"/>
  <c r="AK364" i="3"/>
  <c r="AO364" i="3"/>
  <c r="AS364" i="3"/>
  <c r="AW364" i="3"/>
  <c r="BA364" i="3"/>
  <c r="BE364" i="3"/>
  <c r="BI364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Q371" i="3"/>
  <c r="U371" i="3"/>
  <c r="Y371" i="3"/>
  <c r="AC371" i="3"/>
  <c r="AG371" i="3"/>
  <c r="AK371" i="3"/>
  <c r="AO371" i="3"/>
  <c r="AS371" i="3"/>
  <c r="AW371" i="3"/>
  <c r="BA371" i="3"/>
  <c r="BE371" i="3"/>
  <c r="BI371" i="3"/>
  <c r="O371" i="3"/>
  <c r="S371" i="3"/>
  <c r="W371" i="3"/>
  <c r="AA371" i="3"/>
  <c r="AE371" i="3"/>
  <c r="AI371" i="3"/>
  <c r="AM371" i="3"/>
  <c r="AQ371" i="3"/>
  <c r="AU371" i="3"/>
  <c r="AY371" i="3"/>
  <c r="BC371" i="3"/>
  <c r="BG371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N372" i="3"/>
  <c r="R372" i="3"/>
  <c r="V372" i="3"/>
  <c r="Z372" i="3"/>
  <c r="AD372" i="3"/>
  <c r="AH372" i="3"/>
  <c r="AL372" i="3"/>
  <c r="AP372" i="3"/>
  <c r="AT372" i="3"/>
  <c r="AX372" i="3"/>
  <c r="BB372" i="3"/>
  <c r="BF372" i="3"/>
  <c r="P372" i="3"/>
  <c r="T372" i="3"/>
  <c r="X372" i="3"/>
  <c r="AB372" i="3"/>
  <c r="AF372" i="3"/>
  <c r="AJ372" i="3"/>
  <c r="AN372" i="3"/>
  <c r="AR372" i="3"/>
  <c r="AV372" i="3"/>
  <c r="AZ372" i="3"/>
  <c r="BD372" i="3"/>
  <c r="BH372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Q379" i="3"/>
  <c r="U379" i="3"/>
  <c r="Y379" i="3"/>
  <c r="AC379" i="3"/>
  <c r="AG379" i="3"/>
  <c r="AK379" i="3"/>
  <c r="AO379" i="3"/>
  <c r="AS379" i="3"/>
  <c r="AW379" i="3"/>
  <c r="BA379" i="3"/>
  <c r="BE379" i="3"/>
  <c r="BI379" i="3"/>
  <c r="O379" i="3"/>
  <c r="S379" i="3"/>
  <c r="W379" i="3"/>
  <c r="AA379" i="3"/>
  <c r="AE379" i="3"/>
  <c r="AI379" i="3"/>
  <c r="AM379" i="3"/>
  <c r="AQ379" i="3"/>
  <c r="AU379" i="3"/>
  <c r="AY379" i="3"/>
  <c r="BC379" i="3"/>
  <c r="BG379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0" i="3"/>
  <c r="R380" i="3"/>
  <c r="V380" i="3"/>
  <c r="Z380" i="3"/>
  <c r="AD380" i="3"/>
  <c r="AH380" i="3"/>
  <c r="AL380" i="3"/>
  <c r="AP380" i="3"/>
  <c r="AT380" i="3"/>
  <c r="AX380" i="3"/>
  <c r="BB380" i="3"/>
  <c r="BF380" i="3"/>
  <c r="P380" i="3"/>
  <c r="T380" i="3"/>
  <c r="X380" i="3"/>
  <c r="AB380" i="3"/>
  <c r="AF380" i="3"/>
  <c r="AJ380" i="3"/>
  <c r="AN380" i="3"/>
  <c r="AR380" i="3"/>
  <c r="AV380" i="3"/>
  <c r="AZ380" i="3"/>
  <c r="BD380" i="3"/>
  <c r="BH380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O387" i="3"/>
  <c r="S387" i="3"/>
  <c r="W387" i="3"/>
  <c r="AA387" i="3"/>
  <c r="AE387" i="3"/>
  <c r="AI387" i="3"/>
  <c r="AM387" i="3"/>
  <c r="AQ387" i="3"/>
  <c r="AU387" i="3"/>
  <c r="AY387" i="3"/>
  <c r="BC387" i="3"/>
  <c r="BG387" i="3"/>
  <c r="M387" i="3"/>
  <c r="Q387" i="3"/>
  <c r="U387" i="3"/>
  <c r="Y387" i="3"/>
  <c r="AC387" i="3"/>
  <c r="AG387" i="3"/>
  <c r="AK387" i="3"/>
  <c r="AO387" i="3"/>
  <c r="AS387" i="3"/>
  <c r="AW387" i="3"/>
  <c r="BA387" i="3"/>
  <c r="BE387" i="3"/>
  <c r="BI387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P388" i="3"/>
  <c r="T388" i="3"/>
  <c r="X388" i="3"/>
  <c r="AB388" i="3"/>
  <c r="AF388" i="3"/>
  <c r="AJ388" i="3"/>
  <c r="AN388" i="3"/>
  <c r="AR388" i="3"/>
  <c r="AV388" i="3"/>
  <c r="AZ388" i="3"/>
  <c r="BD388" i="3"/>
  <c r="BH388" i="3"/>
  <c r="N388" i="3"/>
  <c r="R388" i="3"/>
  <c r="V388" i="3"/>
  <c r="Z388" i="3"/>
  <c r="AD388" i="3"/>
  <c r="AH388" i="3"/>
  <c r="AL388" i="3"/>
  <c r="AP388" i="3"/>
  <c r="AT388" i="3"/>
  <c r="AX388" i="3"/>
  <c r="BB388" i="3"/>
  <c r="BF388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O395" i="3"/>
  <c r="S395" i="3"/>
  <c r="W395" i="3"/>
  <c r="AA395" i="3"/>
  <c r="AE395" i="3"/>
  <c r="AI395" i="3"/>
  <c r="AM395" i="3"/>
  <c r="AQ395" i="3"/>
  <c r="AU395" i="3"/>
  <c r="AY395" i="3"/>
  <c r="BC395" i="3"/>
  <c r="BG395" i="3"/>
  <c r="M395" i="3"/>
  <c r="Q395" i="3"/>
  <c r="U395" i="3"/>
  <c r="Y395" i="3"/>
  <c r="AC395" i="3"/>
  <c r="AG395" i="3"/>
  <c r="AK395" i="3"/>
  <c r="AO395" i="3"/>
  <c r="AS395" i="3"/>
  <c r="AW395" i="3"/>
  <c r="BA395" i="3"/>
  <c r="BE395" i="3"/>
  <c r="BI395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P396" i="3"/>
  <c r="T396" i="3"/>
  <c r="X396" i="3"/>
  <c r="AB396" i="3"/>
  <c r="AF396" i="3"/>
  <c r="AJ396" i="3"/>
  <c r="AN396" i="3"/>
  <c r="AR396" i="3"/>
  <c r="AV396" i="3"/>
  <c r="AZ396" i="3"/>
  <c r="BD396" i="3"/>
  <c r="BH396" i="3"/>
  <c r="N396" i="3"/>
  <c r="R396" i="3"/>
  <c r="V396" i="3"/>
  <c r="Z396" i="3"/>
  <c r="AD396" i="3"/>
  <c r="AH396" i="3"/>
  <c r="AL396" i="3"/>
  <c r="AP396" i="3"/>
  <c r="AT396" i="3"/>
  <c r="AX396" i="3"/>
  <c r="BB396" i="3"/>
  <c r="BF396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N403" i="3"/>
  <c r="R403" i="3"/>
  <c r="V403" i="3"/>
  <c r="Z403" i="3"/>
  <c r="AD403" i="3"/>
  <c r="AH403" i="3"/>
  <c r="AL403" i="3"/>
  <c r="AP403" i="3"/>
  <c r="AT403" i="3"/>
  <c r="AX403" i="3"/>
  <c r="BB403" i="3"/>
  <c r="BF403" i="3"/>
  <c r="P403" i="3"/>
  <c r="T403" i="3"/>
  <c r="X403" i="3"/>
  <c r="AB403" i="3"/>
  <c r="AF403" i="3"/>
  <c r="AJ403" i="3"/>
  <c r="AN403" i="3"/>
  <c r="AR403" i="3"/>
  <c r="AV403" i="3"/>
  <c r="AZ403" i="3"/>
  <c r="BD403" i="3"/>
  <c r="BH403" i="3"/>
  <c r="M404" i="3"/>
  <c r="O404" i="3"/>
  <c r="Q404" i="3"/>
  <c r="S404" i="3"/>
  <c r="U404" i="3"/>
  <c r="W404" i="3"/>
  <c r="Y404" i="3"/>
  <c r="AA404" i="3"/>
  <c r="AC404" i="3"/>
  <c r="AE404" i="3"/>
  <c r="AG404" i="3"/>
  <c r="AI404" i="3"/>
  <c r="AK404" i="3"/>
  <c r="AM404" i="3"/>
  <c r="AO404" i="3"/>
  <c r="AQ404" i="3"/>
  <c r="AS404" i="3"/>
  <c r="AU404" i="3"/>
  <c r="AW404" i="3"/>
  <c r="AY404" i="3"/>
  <c r="BA404" i="3"/>
  <c r="BC404" i="3"/>
  <c r="BE404" i="3"/>
  <c r="BG404" i="3"/>
  <c r="BI404" i="3"/>
  <c r="P404" i="3"/>
  <c r="T404" i="3"/>
  <c r="X404" i="3"/>
  <c r="AB404" i="3"/>
  <c r="AF404" i="3"/>
  <c r="AJ404" i="3"/>
  <c r="AN404" i="3"/>
  <c r="AR404" i="3"/>
  <c r="AV404" i="3"/>
  <c r="AZ404" i="3"/>
  <c r="BD404" i="3"/>
  <c r="BH404" i="3"/>
  <c r="N404" i="3"/>
  <c r="R404" i="3"/>
  <c r="V404" i="3"/>
  <c r="Z404" i="3"/>
  <c r="AD404" i="3"/>
  <c r="AH404" i="3"/>
  <c r="AL404" i="3"/>
  <c r="AP404" i="3"/>
  <c r="AT404" i="3"/>
  <c r="AX404" i="3"/>
  <c r="BB404" i="3"/>
  <c r="BF404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N411" i="3"/>
  <c r="R411" i="3"/>
  <c r="V411" i="3"/>
  <c r="Z411" i="3"/>
  <c r="AD411" i="3"/>
  <c r="AH411" i="3"/>
  <c r="AL411" i="3"/>
  <c r="AP411" i="3"/>
  <c r="AT411" i="3"/>
  <c r="AX411" i="3"/>
  <c r="BB411" i="3"/>
  <c r="BF411" i="3"/>
  <c r="P411" i="3"/>
  <c r="T411" i="3"/>
  <c r="X411" i="3"/>
  <c r="AB411" i="3"/>
  <c r="AF411" i="3"/>
  <c r="AJ411" i="3"/>
  <c r="AN411" i="3"/>
  <c r="AR411" i="3"/>
  <c r="AV411" i="3"/>
  <c r="AZ411" i="3"/>
  <c r="BD411" i="3"/>
  <c r="BH41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P412" i="3"/>
  <c r="T412" i="3"/>
  <c r="X412" i="3"/>
  <c r="AB412" i="3"/>
  <c r="AF412" i="3"/>
  <c r="AJ412" i="3"/>
  <c r="AN412" i="3"/>
  <c r="AR412" i="3"/>
  <c r="AV412" i="3"/>
  <c r="AZ412" i="3"/>
  <c r="BD412" i="3"/>
  <c r="BH412" i="3"/>
  <c r="N412" i="3"/>
  <c r="R412" i="3"/>
  <c r="V412" i="3"/>
  <c r="Z412" i="3"/>
  <c r="AD412" i="3"/>
  <c r="AH412" i="3"/>
  <c r="AL412" i="3"/>
  <c r="AP412" i="3"/>
  <c r="AT412" i="3"/>
  <c r="AX412" i="3"/>
  <c r="BB412" i="3"/>
  <c r="BF412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19" i="3"/>
  <c r="R419" i="3"/>
  <c r="V419" i="3"/>
  <c r="Z419" i="3"/>
  <c r="AD419" i="3"/>
  <c r="AH419" i="3"/>
  <c r="AL419" i="3"/>
  <c r="AP419" i="3"/>
  <c r="AT419" i="3"/>
  <c r="AX419" i="3"/>
  <c r="BB419" i="3"/>
  <c r="BF419" i="3"/>
  <c r="P419" i="3"/>
  <c r="T419" i="3"/>
  <c r="X419" i="3"/>
  <c r="AB419" i="3"/>
  <c r="AF419" i="3"/>
  <c r="AJ419" i="3"/>
  <c r="AN419" i="3"/>
  <c r="AR419" i="3"/>
  <c r="AV419" i="3"/>
  <c r="AZ419" i="3"/>
  <c r="BD419" i="3"/>
  <c r="BH419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P420" i="3"/>
  <c r="T420" i="3"/>
  <c r="X420" i="3"/>
  <c r="AB420" i="3"/>
  <c r="AF420" i="3"/>
  <c r="AJ420" i="3"/>
  <c r="AN420" i="3"/>
  <c r="AR420" i="3"/>
  <c r="AV420" i="3"/>
  <c r="AZ420" i="3"/>
  <c r="BD420" i="3"/>
  <c r="BH420" i="3"/>
  <c r="N420" i="3"/>
  <c r="R420" i="3"/>
  <c r="V420" i="3"/>
  <c r="Z420" i="3"/>
  <c r="AD420" i="3"/>
  <c r="AH420" i="3"/>
  <c r="AL420" i="3"/>
  <c r="AP420" i="3"/>
  <c r="AT420" i="3"/>
  <c r="AX420" i="3"/>
  <c r="BB420" i="3"/>
  <c r="BF420" i="3"/>
  <c r="N427" i="3"/>
  <c r="P427" i="3"/>
  <c r="R427" i="3"/>
  <c r="T427" i="3"/>
  <c r="V427" i="3"/>
  <c r="X427" i="3"/>
  <c r="Z427" i="3"/>
  <c r="AB427" i="3"/>
  <c r="AD427" i="3"/>
  <c r="AF427" i="3"/>
  <c r="AH427" i="3"/>
  <c r="AJ427" i="3"/>
  <c r="AL427" i="3"/>
  <c r="AN427" i="3"/>
  <c r="AP427" i="3"/>
  <c r="AR427" i="3"/>
  <c r="AT427" i="3"/>
  <c r="AV427" i="3"/>
  <c r="AX427" i="3"/>
  <c r="AZ427" i="3"/>
  <c r="BB427" i="3"/>
  <c r="BD427" i="3"/>
  <c r="BF427" i="3"/>
  <c r="BH427" i="3"/>
  <c r="O427" i="3"/>
  <c r="S427" i="3"/>
  <c r="W427" i="3"/>
  <c r="AA427" i="3"/>
  <c r="AE427" i="3"/>
  <c r="AI427" i="3"/>
  <c r="AM427" i="3"/>
  <c r="AQ427" i="3"/>
  <c r="AU427" i="3"/>
  <c r="AY427" i="3"/>
  <c r="BC427" i="3"/>
  <c r="BG427" i="3"/>
  <c r="M427" i="3"/>
  <c r="Q427" i="3"/>
  <c r="U427" i="3"/>
  <c r="Y427" i="3"/>
  <c r="AC427" i="3"/>
  <c r="AG427" i="3"/>
  <c r="AK427" i="3"/>
  <c r="AO427" i="3"/>
  <c r="AS427" i="3"/>
  <c r="AW427" i="3"/>
  <c r="BA427" i="3"/>
  <c r="BE427" i="3"/>
  <c r="BI427" i="3"/>
  <c r="M428" i="3"/>
  <c r="O428" i="3"/>
  <c r="Q428" i="3"/>
  <c r="S428" i="3"/>
  <c r="U428" i="3"/>
  <c r="W428" i="3"/>
  <c r="Y428" i="3"/>
  <c r="AA428" i="3"/>
  <c r="AC428" i="3"/>
  <c r="AE428" i="3"/>
  <c r="AG428" i="3"/>
  <c r="AI428" i="3"/>
  <c r="AK428" i="3"/>
  <c r="AM428" i="3"/>
  <c r="AO428" i="3"/>
  <c r="AQ428" i="3"/>
  <c r="AS428" i="3"/>
  <c r="AU428" i="3"/>
  <c r="AW428" i="3"/>
  <c r="AY428" i="3"/>
  <c r="BA428" i="3"/>
  <c r="BC428" i="3"/>
  <c r="BE428" i="3"/>
  <c r="BG428" i="3"/>
  <c r="BI428" i="3"/>
  <c r="P428" i="3"/>
  <c r="T428" i="3"/>
  <c r="X428" i="3"/>
  <c r="AB428" i="3"/>
  <c r="AF428" i="3"/>
  <c r="AJ428" i="3"/>
  <c r="AN428" i="3"/>
  <c r="AR428" i="3"/>
  <c r="AV428" i="3"/>
  <c r="AZ428" i="3"/>
  <c r="BD428" i="3"/>
  <c r="BH428" i="3"/>
  <c r="N428" i="3"/>
  <c r="R428" i="3"/>
  <c r="V428" i="3"/>
  <c r="Z428" i="3"/>
  <c r="AD428" i="3"/>
  <c r="AH428" i="3"/>
  <c r="AL428" i="3"/>
  <c r="AP428" i="3"/>
  <c r="AT428" i="3"/>
  <c r="AX428" i="3"/>
  <c r="BB428" i="3"/>
  <c r="BF428" i="3"/>
  <c r="M435" i="3"/>
  <c r="O435" i="3"/>
  <c r="Q435" i="3"/>
  <c r="S435" i="3"/>
  <c r="U435" i="3"/>
  <c r="W435" i="3"/>
  <c r="Y435" i="3"/>
  <c r="AA435" i="3"/>
  <c r="AC435" i="3"/>
  <c r="AE435" i="3"/>
  <c r="AG435" i="3"/>
  <c r="AI435" i="3"/>
  <c r="AK435" i="3"/>
  <c r="AM435" i="3"/>
  <c r="AO435" i="3"/>
  <c r="AQ435" i="3"/>
  <c r="AS435" i="3"/>
  <c r="AU435" i="3"/>
  <c r="AW435" i="3"/>
  <c r="AY435" i="3"/>
  <c r="BA435" i="3"/>
  <c r="BC435" i="3"/>
  <c r="BE435" i="3"/>
  <c r="BG435" i="3"/>
  <c r="BI435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N435" i="3"/>
  <c r="R435" i="3"/>
  <c r="V435" i="3"/>
  <c r="Z435" i="3"/>
  <c r="AD435" i="3"/>
  <c r="AH435" i="3"/>
  <c r="AL435" i="3"/>
  <c r="AP435" i="3"/>
  <c r="AT435" i="3"/>
  <c r="AX435" i="3"/>
  <c r="BB435" i="3"/>
  <c r="BF435" i="3"/>
  <c r="M436" i="3"/>
  <c r="O436" i="3"/>
  <c r="Q436" i="3"/>
  <c r="S436" i="3"/>
  <c r="U436" i="3"/>
  <c r="W436" i="3"/>
  <c r="Y436" i="3"/>
  <c r="AA436" i="3"/>
  <c r="AC436" i="3"/>
  <c r="AE436" i="3"/>
  <c r="AG436" i="3"/>
  <c r="AI436" i="3"/>
  <c r="AK436" i="3"/>
  <c r="AM436" i="3"/>
  <c r="AO436" i="3"/>
  <c r="AQ436" i="3"/>
  <c r="AS436" i="3"/>
  <c r="AU436" i="3"/>
  <c r="AW436" i="3"/>
  <c r="AY436" i="3"/>
  <c r="BA436" i="3"/>
  <c r="BC436" i="3"/>
  <c r="BE436" i="3"/>
  <c r="BG436" i="3"/>
  <c r="BI436" i="3"/>
  <c r="N436" i="3"/>
  <c r="R436" i="3"/>
  <c r="V436" i="3"/>
  <c r="Z436" i="3"/>
  <c r="AD436" i="3"/>
  <c r="AH436" i="3"/>
  <c r="AL436" i="3"/>
  <c r="AP436" i="3"/>
  <c r="AT436" i="3"/>
  <c r="AX436" i="3"/>
  <c r="BB436" i="3"/>
  <c r="BF436" i="3"/>
  <c r="P436" i="3"/>
  <c r="T436" i="3"/>
  <c r="X436" i="3"/>
  <c r="AB436" i="3"/>
  <c r="AF436" i="3"/>
  <c r="AJ436" i="3"/>
  <c r="AN436" i="3"/>
  <c r="AR436" i="3"/>
  <c r="AV436" i="3"/>
  <c r="AZ436" i="3"/>
  <c r="BD436" i="3"/>
  <c r="BH436" i="3"/>
  <c r="BN354" i="3"/>
  <c r="BN358" i="3"/>
  <c r="BN362" i="3"/>
  <c r="BJ366" i="3"/>
  <c r="BN369" i="3"/>
  <c r="BL370" i="3"/>
  <c r="BJ374" i="3"/>
  <c r="BN377" i="3"/>
  <c r="BL378" i="3"/>
  <c r="BJ382" i="3"/>
  <c r="BJ385" i="3"/>
  <c r="BM397" i="3"/>
  <c r="BK401" i="3"/>
  <c r="BM402" i="3"/>
  <c r="BM405" i="3"/>
  <c r="BK409" i="3"/>
  <c r="BM410" i="3"/>
  <c r="BM413" i="3"/>
  <c r="BK417" i="3"/>
  <c r="BM418" i="3"/>
  <c r="BM421" i="3"/>
  <c r="BK429" i="3"/>
  <c r="BM441" i="3"/>
  <c r="BN445" i="3"/>
  <c r="BN449" i="3"/>
  <c r="BN453" i="3"/>
  <c r="BJ461" i="3"/>
  <c r="BJ463" i="3"/>
  <c r="BJ465" i="3"/>
  <c r="BJ469" i="3"/>
  <c r="BM353" i="3"/>
  <c r="BK353" i="3"/>
  <c r="BJ354" i="3"/>
  <c r="BJ357" i="3"/>
  <c r="BM358" i="3"/>
  <c r="BK358" i="3"/>
  <c r="BM361" i="3"/>
  <c r="BK361" i="3"/>
  <c r="BJ362" i="3"/>
  <c r="BJ365" i="3"/>
  <c r="BN366" i="3"/>
  <c r="BL369" i="3"/>
  <c r="BJ369" i="3"/>
  <c r="BN370" i="3"/>
  <c r="BL373" i="3"/>
  <c r="BJ373" i="3"/>
  <c r="BN374" i="3"/>
  <c r="BL377" i="3"/>
  <c r="BJ377" i="3"/>
  <c r="BN378" i="3"/>
  <c r="BL381" i="3"/>
  <c r="BJ381" i="3"/>
  <c r="BN382" i="3"/>
  <c r="BN386" i="3"/>
  <c r="BJ386" i="3"/>
  <c r="BN390" i="3"/>
  <c r="BJ390" i="3"/>
  <c r="BN394" i="3"/>
  <c r="BJ394" i="3"/>
  <c r="BK425" i="3"/>
  <c r="BM430" i="3"/>
  <c r="BK433" i="3"/>
  <c r="BM439" i="3"/>
  <c r="BM443" i="3"/>
  <c r="BK443" i="3"/>
  <c r="BM445" i="3"/>
  <c r="BK445" i="3"/>
  <c r="BM447" i="3"/>
  <c r="BK447" i="3"/>
  <c r="BM449" i="3"/>
  <c r="BK449" i="3"/>
  <c r="BM451" i="3"/>
  <c r="BK451" i="3"/>
  <c r="BM453" i="3"/>
  <c r="BK453" i="3"/>
  <c r="BN455" i="3"/>
  <c r="BL457" i="3"/>
  <c r="BF440" i="3"/>
  <c r="AX440" i="3"/>
  <c r="AP440" i="3"/>
  <c r="AH440" i="3"/>
  <c r="Z440" i="3"/>
  <c r="R440" i="3"/>
  <c r="BH440" i="3"/>
  <c r="AZ440" i="3"/>
  <c r="AR440" i="3"/>
  <c r="AJ440" i="3"/>
  <c r="AB440" i="3"/>
  <c r="T440" i="3"/>
  <c r="BI440" i="3"/>
  <c r="BE440" i="3"/>
  <c r="BA440" i="3"/>
  <c r="AW440" i="3"/>
  <c r="AS440" i="3"/>
  <c r="AO440" i="3"/>
  <c r="AK440" i="3"/>
  <c r="AG440" i="3"/>
  <c r="AC440" i="3"/>
  <c r="Y440" i="3"/>
  <c r="U440" i="3"/>
  <c r="Q440" i="3"/>
  <c r="BE444" i="3"/>
  <c r="AW444" i="3"/>
  <c r="AO444" i="3"/>
  <c r="AG444" i="3"/>
  <c r="Y444" i="3"/>
  <c r="Q444" i="3"/>
  <c r="BG444" i="3"/>
  <c r="AY444" i="3"/>
  <c r="AQ444" i="3"/>
  <c r="AI444" i="3"/>
  <c r="AA444" i="3"/>
  <c r="S444" i="3"/>
  <c r="BH444" i="3"/>
  <c r="BD444" i="3"/>
  <c r="AZ444" i="3"/>
  <c r="AV444" i="3"/>
  <c r="AR444" i="3"/>
  <c r="AN444" i="3"/>
  <c r="AJ444" i="3"/>
  <c r="AF444" i="3"/>
  <c r="AB444" i="3"/>
  <c r="X444" i="3"/>
  <c r="T444" i="3"/>
  <c r="BI448" i="3"/>
  <c r="BA448" i="3"/>
  <c r="AS448" i="3"/>
  <c r="AK448" i="3"/>
  <c r="AC448" i="3"/>
  <c r="U448" i="3"/>
  <c r="M448" i="3"/>
  <c r="BC448" i="3"/>
  <c r="AU448" i="3"/>
  <c r="AM448" i="3"/>
  <c r="AE448" i="3"/>
  <c r="W448" i="3"/>
  <c r="O448" i="3"/>
  <c r="BF448" i="3"/>
  <c r="BB448" i="3"/>
  <c r="AX448" i="3"/>
  <c r="AT448" i="3"/>
  <c r="AP448" i="3"/>
  <c r="AL448" i="3"/>
  <c r="AH448" i="3"/>
  <c r="AD448" i="3"/>
  <c r="Z448" i="3"/>
  <c r="V448" i="3"/>
  <c r="R448" i="3"/>
  <c r="BE452" i="3"/>
  <c r="AW452" i="3"/>
  <c r="AO452" i="3"/>
  <c r="AG452" i="3"/>
  <c r="Y452" i="3"/>
  <c r="Q452" i="3"/>
  <c r="BG452" i="3"/>
  <c r="AY452" i="3"/>
  <c r="AQ452" i="3"/>
  <c r="AI452" i="3"/>
  <c r="AA452" i="3"/>
  <c r="S452" i="3"/>
  <c r="BH452" i="3"/>
  <c r="BD452" i="3"/>
  <c r="AZ452" i="3"/>
  <c r="AV452" i="3"/>
  <c r="AR452" i="3"/>
  <c r="AN452" i="3"/>
  <c r="AJ452" i="3"/>
  <c r="AF452" i="3"/>
  <c r="AB452" i="3"/>
  <c r="X452" i="3"/>
  <c r="T452" i="3"/>
  <c r="BF456" i="3"/>
  <c r="AX456" i="3"/>
  <c r="AP456" i="3"/>
  <c r="AH456" i="3"/>
  <c r="Z456" i="3"/>
  <c r="R456" i="3"/>
  <c r="BH456" i="3"/>
  <c r="AZ456" i="3"/>
  <c r="AR456" i="3"/>
  <c r="AJ456" i="3"/>
  <c r="AB456" i="3"/>
  <c r="T456" i="3"/>
  <c r="BI456" i="3"/>
  <c r="BE456" i="3"/>
  <c r="BA456" i="3"/>
  <c r="AW456" i="3"/>
  <c r="AS456" i="3"/>
  <c r="AO456" i="3"/>
  <c r="AK456" i="3"/>
  <c r="AG456" i="3"/>
  <c r="AC456" i="3"/>
  <c r="Y456" i="3"/>
  <c r="U456" i="3"/>
  <c r="Q456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I460" i="3"/>
  <c r="BE460" i="3"/>
  <c r="BA460" i="3"/>
  <c r="AW460" i="3"/>
  <c r="AS460" i="3"/>
  <c r="AO460" i="3"/>
  <c r="AK460" i="3"/>
  <c r="AG460" i="3"/>
  <c r="AC460" i="3"/>
  <c r="Y460" i="3"/>
  <c r="U460" i="3"/>
  <c r="Q460" i="3"/>
  <c r="BN469" i="3"/>
  <c r="BC438" i="3"/>
  <c r="AU438" i="3"/>
  <c r="AM438" i="3"/>
  <c r="AE438" i="3"/>
  <c r="W438" i="3"/>
  <c r="O438" i="3"/>
  <c r="BE438" i="3"/>
  <c r="AW438" i="3"/>
  <c r="AO438" i="3"/>
  <c r="AG438" i="3"/>
  <c r="Y438" i="3"/>
  <c r="Q438" i="3"/>
  <c r="BH438" i="3"/>
  <c r="BD438" i="3"/>
  <c r="AZ438" i="3"/>
  <c r="AV438" i="3"/>
  <c r="AR438" i="3"/>
  <c r="AN438" i="3"/>
  <c r="AJ438" i="3"/>
  <c r="AF438" i="3"/>
  <c r="AB438" i="3"/>
  <c r="X438" i="3"/>
  <c r="T438" i="3"/>
  <c r="BI442" i="3"/>
  <c r="BA442" i="3"/>
  <c r="AS442" i="3"/>
  <c r="AK442" i="3"/>
  <c r="AC442" i="3"/>
  <c r="U442" i="3"/>
  <c r="M442" i="3"/>
  <c r="BC442" i="3"/>
  <c r="AU442" i="3"/>
  <c r="AM442" i="3"/>
  <c r="AE442" i="3"/>
  <c r="W442" i="3"/>
  <c r="O442" i="3"/>
  <c r="BF442" i="3"/>
  <c r="BB442" i="3"/>
  <c r="AX442" i="3"/>
  <c r="AT442" i="3"/>
  <c r="AP442" i="3"/>
  <c r="AL442" i="3"/>
  <c r="AH442" i="3"/>
  <c r="AD442" i="3"/>
  <c r="Z442" i="3"/>
  <c r="V442" i="3"/>
  <c r="R442" i="3"/>
  <c r="BE446" i="3"/>
  <c r="AW446" i="3"/>
  <c r="AO446" i="3"/>
  <c r="AG446" i="3"/>
  <c r="Y446" i="3"/>
  <c r="Q446" i="3"/>
  <c r="BG446" i="3"/>
  <c r="AY446" i="3"/>
  <c r="AQ446" i="3"/>
  <c r="AI446" i="3"/>
  <c r="AA446" i="3"/>
  <c r="S446" i="3"/>
  <c r="BH446" i="3"/>
  <c r="BD446" i="3"/>
  <c r="AZ446" i="3"/>
  <c r="AV446" i="3"/>
  <c r="AR446" i="3"/>
  <c r="AN446" i="3"/>
  <c r="AJ446" i="3"/>
  <c r="AF446" i="3"/>
  <c r="AB446" i="3"/>
  <c r="X446" i="3"/>
  <c r="T446" i="3"/>
  <c r="BI450" i="3"/>
  <c r="BA450" i="3"/>
  <c r="AS450" i="3"/>
  <c r="AK450" i="3"/>
  <c r="AC450" i="3"/>
  <c r="U450" i="3"/>
  <c r="M450" i="3"/>
  <c r="BC450" i="3"/>
  <c r="AU450" i="3"/>
  <c r="AM450" i="3"/>
  <c r="AE450" i="3"/>
  <c r="W450" i="3"/>
  <c r="O450" i="3"/>
  <c r="BF450" i="3"/>
  <c r="BB450" i="3"/>
  <c r="AX450" i="3"/>
  <c r="AT450" i="3"/>
  <c r="AP450" i="3"/>
  <c r="AL450" i="3"/>
  <c r="AH450" i="3"/>
  <c r="AD450" i="3"/>
  <c r="Z450" i="3"/>
  <c r="V450" i="3"/>
  <c r="R450" i="3"/>
  <c r="BE454" i="3"/>
  <c r="AW454" i="3"/>
  <c r="AO454" i="3"/>
  <c r="AG454" i="3"/>
  <c r="Y454" i="3"/>
  <c r="Q454" i="3"/>
  <c r="BG454" i="3"/>
  <c r="AY454" i="3"/>
  <c r="AQ454" i="3"/>
  <c r="AI454" i="3"/>
  <c r="AA454" i="3"/>
  <c r="S454" i="3"/>
  <c r="BH454" i="3"/>
  <c r="BD454" i="3"/>
  <c r="AZ454" i="3"/>
  <c r="AV454" i="3"/>
  <c r="AR454" i="3"/>
  <c r="AN454" i="3"/>
  <c r="AJ454" i="3"/>
  <c r="AF454" i="3"/>
  <c r="AB454" i="3"/>
  <c r="X454" i="3"/>
  <c r="T454" i="3"/>
  <c r="BF458" i="3"/>
  <c r="AX458" i="3"/>
  <c r="AP458" i="3"/>
  <c r="AH458" i="3"/>
  <c r="Z458" i="3"/>
  <c r="R458" i="3"/>
  <c r="BH458" i="3"/>
  <c r="AZ458" i="3"/>
  <c r="AR458" i="3"/>
  <c r="AJ458" i="3"/>
  <c r="AB458" i="3"/>
  <c r="T458" i="3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BH462" i="3"/>
  <c r="BD462" i="3"/>
  <c r="AZ462" i="3"/>
  <c r="AV462" i="3"/>
  <c r="AR462" i="3"/>
  <c r="AN462" i="3"/>
  <c r="AJ462" i="3"/>
  <c r="AF462" i="3"/>
  <c r="AB462" i="3"/>
  <c r="X462" i="3"/>
  <c r="T462" i="3"/>
  <c r="P462" i="3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BH466" i="3"/>
  <c r="BD466" i="3"/>
  <c r="AZ466" i="3"/>
  <c r="AV466" i="3"/>
  <c r="AR466" i="3"/>
  <c r="AN466" i="3"/>
  <c r="AJ466" i="3"/>
  <c r="AF466" i="3"/>
  <c r="AB466" i="3"/>
  <c r="X466" i="3"/>
  <c r="T466" i="3"/>
  <c r="P466" i="3"/>
  <c r="BI466" i="3"/>
  <c r="BE466" i="3"/>
  <c r="BA466" i="3"/>
  <c r="AW466" i="3"/>
  <c r="AS466" i="3"/>
  <c r="AO466" i="3"/>
  <c r="AK466" i="3"/>
  <c r="AG466" i="3"/>
  <c r="AC466" i="3"/>
  <c r="Y466" i="3"/>
  <c r="U466" i="3"/>
  <c r="Q466" i="3"/>
  <c r="BF468" i="3"/>
  <c r="BB468" i="3"/>
  <c r="AX468" i="3"/>
  <c r="AT468" i="3"/>
  <c r="AP468" i="3"/>
  <c r="AL468" i="3"/>
  <c r="AH468" i="3"/>
  <c r="AD468" i="3"/>
  <c r="Z468" i="3"/>
  <c r="V468" i="3"/>
  <c r="R468" i="3"/>
  <c r="N468" i="3"/>
  <c r="BG468" i="3"/>
  <c r="BC468" i="3"/>
  <c r="AY468" i="3"/>
  <c r="AU468" i="3"/>
  <c r="AQ468" i="3"/>
  <c r="AM468" i="3"/>
  <c r="AI468" i="3"/>
  <c r="AE468" i="3"/>
  <c r="AA468" i="3"/>
  <c r="W468" i="3"/>
  <c r="S468" i="3"/>
  <c r="BH464" i="3"/>
  <c r="BD464" i="3"/>
  <c r="AZ464" i="3"/>
  <c r="AV464" i="3"/>
  <c r="AR464" i="3"/>
  <c r="AN464" i="3"/>
  <c r="AJ464" i="3"/>
  <c r="AF464" i="3"/>
  <c r="AB464" i="3"/>
  <c r="X464" i="3"/>
  <c r="T464" i="3"/>
  <c r="P464" i="3"/>
  <c r="BI464" i="3"/>
  <c r="BE464" i="3"/>
  <c r="BA464" i="3"/>
  <c r="AW464" i="3"/>
  <c r="AS464" i="3"/>
  <c r="AO464" i="3"/>
  <c r="AK464" i="3"/>
  <c r="AG464" i="3"/>
  <c r="AC464" i="3"/>
  <c r="Y464" i="3"/>
  <c r="U464" i="3"/>
  <c r="Q464" i="3"/>
  <c r="BJ467" i="3"/>
  <c r="BL467" i="3"/>
  <c r="BH470" i="3"/>
  <c r="BD470" i="3"/>
  <c r="AZ470" i="3"/>
  <c r="AV470" i="3"/>
  <c r="AR470" i="3"/>
  <c r="AN470" i="3"/>
  <c r="AJ470" i="3"/>
  <c r="AF470" i="3"/>
  <c r="AB470" i="3"/>
  <c r="X470" i="3"/>
  <c r="T470" i="3"/>
  <c r="P470" i="3"/>
  <c r="BI470" i="3"/>
  <c r="BE470" i="3"/>
  <c r="BA470" i="3"/>
  <c r="AW470" i="3"/>
  <c r="AS470" i="3"/>
  <c r="AO470" i="3"/>
  <c r="AK470" i="3"/>
  <c r="AG470" i="3"/>
  <c r="AC470" i="3"/>
  <c r="Y470" i="3"/>
  <c r="U470" i="3"/>
  <c r="Q470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BL441" i="3" l="1"/>
  <c r="BL430" i="3"/>
  <c r="BJ422" i="3"/>
  <c r="BK397" i="3"/>
  <c r="BL433" i="3"/>
  <c r="BJ430" i="3"/>
  <c r="BJ402" i="3"/>
  <c r="BL402" i="3"/>
  <c r="BJ433" i="3"/>
  <c r="BL406" i="3"/>
  <c r="BL398" i="3"/>
  <c r="BJ441" i="3"/>
  <c r="BJ418" i="3"/>
  <c r="BL418" i="3"/>
  <c r="BJ414" i="3"/>
  <c r="BJ410" i="3"/>
  <c r="BL410" i="3"/>
  <c r="BM390" i="3"/>
  <c r="BL390" i="3"/>
  <c r="BM378" i="3"/>
  <c r="BM374" i="3"/>
  <c r="BN364" i="3"/>
  <c r="BN356" i="3"/>
  <c r="BM429" i="3"/>
  <c r="BJ401" i="3"/>
  <c r="BN360" i="3"/>
  <c r="BL360" i="3"/>
  <c r="BJ360" i="3"/>
  <c r="BM386" i="3"/>
  <c r="BK386" i="3"/>
  <c r="BK378" i="3"/>
  <c r="BN402" i="3"/>
  <c r="BN441" i="3"/>
  <c r="BN430" i="3"/>
  <c r="BN414" i="3"/>
  <c r="BL422" i="3"/>
  <c r="BJ425" i="3"/>
  <c r="BJ426" i="3"/>
  <c r="BL426" i="3"/>
  <c r="BJ421" i="3"/>
  <c r="BL421" i="3"/>
  <c r="BJ406" i="3"/>
  <c r="BJ398" i="3"/>
  <c r="BL394" i="3"/>
  <c r="BL386" i="3"/>
  <c r="BM382" i="3"/>
  <c r="BM366" i="3"/>
  <c r="BM394" i="3"/>
  <c r="BJ397" i="3"/>
  <c r="BL357" i="3"/>
  <c r="BJ405" i="3"/>
  <c r="BL397" i="3"/>
  <c r="BJ437" i="3"/>
  <c r="BJ429" i="3"/>
  <c r="BJ417" i="3"/>
  <c r="BL409" i="3"/>
  <c r="BJ361" i="3"/>
  <c r="BJ353" i="3"/>
  <c r="BL425" i="3"/>
  <c r="BN425" i="3"/>
  <c r="BL405" i="3"/>
  <c r="BN413" i="3"/>
  <c r="BN397" i="3"/>
  <c r="BN433" i="3"/>
  <c r="BN405" i="3"/>
  <c r="BK470" i="3"/>
  <c r="BK464" i="3"/>
  <c r="BL468" i="3"/>
  <c r="BM446" i="3"/>
  <c r="BM444" i="3"/>
  <c r="BN466" i="3"/>
  <c r="BN458" i="3"/>
  <c r="BJ442" i="3"/>
  <c r="BJ448" i="3"/>
  <c r="BM377" i="3"/>
  <c r="BK377" i="3"/>
  <c r="BM369" i="3"/>
  <c r="BK369" i="3"/>
  <c r="BJ450" i="3"/>
  <c r="BK440" i="3"/>
  <c r="BJ409" i="3"/>
  <c r="BM381" i="3"/>
  <c r="BK381" i="3"/>
  <c r="BM373" i="3"/>
  <c r="BK373" i="3"/>
  <c r="BM365" i="3"/>
  <c r="BK365" i="3"/>
  <c r="BM466" i="3"/>
  <c r="BM470" i="3"/>
  <c r="BM464" i="3"/>
  <c r="BJ468" i="3"/>
  <c r="BK466" i="3"/>
  <c r="BK462" i="3"/>
  <c r="BM458" i="3"/>
  <c r="BM454" i="3"/>
  <c r="BL450" i="3"/>
  <c r="BN450" i="3"/>
  <c r="BK460" i="3"/>
  <c r="BM456" i="3"/>
  <c r="BM452" i="3"/>
  <c r="BL448" i="3"/>
  <c r="BN448" i="3"/>
  <c r="BJ436" i="3"/>
  <c r="BM436" i="3"/>
  <c r="BL436" i="3"/>
  <c r="BN435" i="3"/>
  <c r="BK435" i="3"/>
  <c r="BJ428" i="3"/>
  <c r="BM428" i="3"/>
  <c r="BL428" i="3"/>
  <c r="BK427" i="3"/>
  <c r="BN427" i="3"/>
  <c r="BL427" i="3"/>
  <c r="BJ427" i="3"/>
  <c r="BJ420" i="3"/>
  <c r="BM420" i="3"/>
  <c r="BL420" i="3"/>
  <c r="BK419" i="3"/>
  <c r="BN419" i="3"/>
  <c r="BJ412" i="3"/>
  <c r="BM412" i="3"/>
  <c r="BL412" i="3"/>
  <c r="BK411" i="3"/>
  <c r="BN411" i="3"/>
  <c r="BJ404" i="3"/>
  <c r="BM404" i="3"/>
  <c r="BL404" i="3"/>
  <c r="BK403" i="3"/>
  <c r="BN403" i="3"/>
  <c r="BJ396" i="3"/>
  <c r="BM396" i="3"/>
  <c r="BL396" i="3"/>
  <c r="BK395" i="3"/>
  <c r="BN395" i="3"/>
  <c r="BL395" i="3"/>
  <c r="BJ395" i="3"/>
  <c r="BN388" i="3"/>
  <c r="BJ388" i="3"/>
  <c r="BM388" i="3"/>
  <c r="BL388" i="3"/>
  <c r="BN387" i="3"/>
  <c r="BK387" i="3"/>
  <c r="BL387" i="3"/>
  <c r="BJ387" i="3"/>
  <c r="BJ380" i="3"/>
  <c r="BM380" i="3"/>
  <c r="BM379" i="3"/>
  <c r="BN379" i="3"/>
  <c r="BK379" i="3"/>
  <c r="BL379" i="3"/>
  <c r="BJ379" i="3"/>
  <c r="BJ372" i="3"/>
  <c r="BM372" i="3"/>
  <c r="BM371" i="3"/>
  <c r="BN371" i="3"/>
  <c r="BK371" i="3"/>
  <c r="BL371" i="3"/>
  <c r="BJ371" i="3"/>
  <c r="BM364" i="3"/>
  <c r="BK364" i="3"/>
  <c r="BN363" i="3"/>
  <c r="BL363" i="3"/>
  <c r="BJ363" i="3"/>
  <c r="BM356" i="3"/>
  <c r="BK356" i="3"/>
  <c r="BN355" i="3"/>
  <c r="BL355" i="3"/>
  <c r="BJ355" i="3"/>
  <c r="BL464" i="3"/>
  <c r="BJ464" i="3"/>
  <c r="BN468" i="3"/>
  <c r="BM468" i="3"/>
  <c r="BJ454" i="3"/>
  <c r="BK450" i="3"/>
  <c r="BJ446" i="3"/>
  <c r="BL446" i="3"/>
  <c r="BN446" i="3"/>
  <c r="BM442" i="3"/>
  <c r="BM438" i="3"/>
  <c r="BL460" i="3"/>
  <c r="BJ460" i="3"/>
  <c r="BL456" i="3"/>
  <c r="BK456" i="3"/>
  <c r="BJ456" i="3"/>
  <c r="BJ452" i="3"/>
  <c r="BL452" i="3"/>
  <c r="BN452" i="3"/>
  <c r="BM448" i="3"/>
  <c r="BL440" i="3"/>
  <c r="BJ440" i="3"/>
  <c r="BL437" i="3"/>
  <c r="BL429" i="3"/>
  <c r="BL417" i="3"/>
  <c r="BL401" i="3"/>
  <c r="BL393" i="3"/>
  <c r="BM393" i="3"/>
  <c r="BM389" i="3"/>
  <c r="BL389" i="3"/>
  <c r="BM385" i="3"/>
  <c r="BL385" i="3"/>
  <c r="BJ393" i="3"/>
  <c r="BN432" i="3"/>
  <c r="BK432" i="3"/>
  <c r="BL432" i="3"/>
  <c r="BJ432" i="3"/>
  <c r="BJ431" i="3"/>
  <c r="BM431" i="3"/>
  <c r="BL431" i="3"/>
  <c r="BN424" i="3"/>
  <c r="BK424" i="3"/>
  <c r="BL423" i="3"/>
  <c r="BK416" i="3"/>
  <c r="BN416" i="3"/>
  <c r="BJ415" i="3"/>
  <c r="BM415" i="3"/>
  <c r="BL415" i="3"/>
  <c r="BK408" i="3"/>
  <c r="BN408" i="3"/>
  <c r="BJ407" i="3"/>
  <c r="BM407" i="3"/>
  <c r="BL407" i="3"/>
  <c r="BK400" i="3"/>
  <c r="BN400" i="3"/>
  <c r="BJ399" i="3"/>
  <c r="BM399" i="3"/>
  <c r="BL399" i="3"/>
  <c r="BK392" i="3"/>
  <c r="BL391" i="3"/>
  <c r="BK384" i="3"/>
  <c r="BL376" i="3"/>
  <c r="BN376" i="3"/>
  <c r="BK376" i="3"/>
  <c r="BL368" i="3"/>
  <c r="BN368" i="3"/>
  <c r="BK368" i="3"/>
  <c r="BM359" i="3"/>
  <c r="BK359" i="3"/>
  <c r="BJ389" i="3"/>
  <c r="BN464" i="3"/>
  <c r="BN456" i="3"/>
  <c r="BN440" i="3"/>
  <c r="BM462" i="3"/>
  <c r="BL442" i="3"/>
  <c r="BN442" i="3"/>
  <c r="BL438" i="3"/>
  <c r="BM460" i="3"/>
  <c r="BK436" i="3"/>
  <c r="BN436" i="3"/>
  <c r="BJ435" i="3"/>
  <c r="BM435" i="3"/>
  <c r="BL435" i="3"/>
  <c r="BK428" i="3"/>
  <c r="BN428" i="3"/>
  <c r="BM427" i="3"/>
  <c r="BK420" i="3"/>
  <c r="BN420" i="3"/>
  <c r="BJ419" i="3"/>
  <c r="BM419" i="3"/>
  <c r="BL419" i="3"/>
  <c r="BK412" i="3"/>
  <c r="BN412" i="3"/>
  <c r="BJ411" i="3"/>
  <c r="BM411" i="3"/>
  <c r="BL411" i="3"/>
  <c r="BK404" i="3"/>
  <c r="BN404" i="3"/>
  <c r="BJ403" i="3"/>
  <c r="BM403" i="3"/>
  <c r="BL403" i="3"/>
  <c r="BK396" i="3"/>
  <c r="BN396" i="3"/>
  <c r="BM395" i="3"/>
  <c r="BK388" i="3"/>
  <c r="BM387" i="3"/>
  <c r="BL380" i="3"/>
  <c r="BN380" i="3"/>
  <c r="BK380" i="3"/>
  <c r="BL372" i="3"/>
  <c r="BN372" i="3"/>
  <c r="BK372" i="3"/>
  <c r="BL364" i="3"/>
  <c r="BJ364" i="3"/>
  <c r="BM363" i="3"/>
  <c r="BK363" i="3"/>
  <c r="BL356" i="3"/>
  <c r="BJ356" i="3"/>
  <c r="BM355" i="3"/>
  <c r="BK355" i="3"/>
  <c r="BL470" i="3"/>
  <c r="BJ470" i="3"/>
  <c r="BK468" i="3"/>
  <c r="BL466" i="3"/>
  <c r="BJ466" i="3"/>
  <c r="BL462" i="3"/>
  <c r="BJ462" i="3"/>
  <c r="BL458" i="3"/>
  <c r="BK458" i="3"/>
  <c r="BJ458" i="3"/>
  <c r="BL454" i="3"/>
  <c r="BN454" i="3"/>
  <c r="BM450" i="3"/>
  <c r="BK442" i="3"/>
  <c r="BJ438" i="3"/>
  <c r="BK438" i="3"/>
  <c r="BN438" i="3"/>
  <c r="BK448" i="3"/>
  <c r="BJ444" i="3"/>
  <c r="BL444" i="3"/>
  <c r="BN444" i="3"/>
  <c r="BM440" i="3"/>
  <c r="BM432" i="3"/>
  <c r="BK431" i="3"/>
  <c r="BN431" i="3"/>
  <c r="BJ424" i="3"/>
  <c r="BM424" i="3"/>
  <c r="BL424" i="3"/>
  <c r="BM423" i="3"/>
  <c r="BK423" i="3"/>
  <c r="BN423" i="3"/>
  <c r="BJ423" i="3"/>
  <c r="BJ416" i="3"/>
  <c r="BM416" i="3"/>
  <c r="BL416" i="3"/>
  <c r="BK415" i="3"/>
  <c r="BN415" i="3"/>
  <c r="BJ408" i="3"/>
  <c r="BM408" i="3"/>
  <c r="BL408" i="3"/>
  <c r="BK407" i="3"/>
  <c r="BN407" i="3"/>
  <c r="BJ400" i="3"/>
  <c r="BM400" i="3"/>
  <c r="BL400" i="3"/>
  <c r="BK399" i="3"/>
  <c r="BN399" i="3"/>
  <c r="BN392" i="3"/>
  <c r="BJ392" i="3"/>
  <c r="BM392" i="3"/>
  <c r="BL392" i="3"/>
  <c r="BM391" i="3"/>
  <c r="BN391" i="3"/>
  <c r="BK391" i="3"/>
  <c r="BJ391" i="3"/>
  <c r="BN384" i="3"/>
  <c r="BJ384" i="3"/>
  <c r="BM384" i="3"/>
  <c r="BL384" i="3"/>
  <c r="BM383" i="3"/>
  <c r="BN383" i="3"/>
  <c r="BK383" i="3"/>
  <c r="BL383" i="3"/>
  <c r="BJ383" i="3"/>
  <c r="BJ376" i="3"/>
  <c r="BM376" i="3"/>
  <c r="BM375" i="3"/>
  <c r="BN375" i="3"/>
  <c r="BK375" i="3"/>
  <c r="BL375" i="3"/>
  <c r="BJ375" i="3"/>
  <c r="BJ368" i="3"/>
  <c r="BM368" i="3"/>
  <c r="BM367" i="3"/>
  <c r="BN367" i="3"/>
  <c r="BK367" i="3"/>
  <c r="BL367" i="3"/>
  <c r="BJ367" i="3"/>
  <c r="BM360" i="3"/>
  <c r="BK360" i="3"/>
  <c r="BN359" i="3"/>
  <c r="BL359" i="3"/>
  <c r="BJ359" i="3"/>
  <c r="BM437" i="3"/>
  <c r="BN437" i="3"/>
  <c r="BN429" i="3"/>
  <c r="BN417" i="3"/>
  <c r="BN409" i="3"/>
  <c r="BN401" i="3"/>
  <c r="BN470" i="3"/>
  <c r="BN462" i="3"/>
  <c r="BK454" i="3"/>
  <c r="BK446" i="3"/>
  <c r="BN460" i="3"/>
  <c r="BK452" i="3"/>
  <c r="BK444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M347" i="3" l="1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R347" i="3"/>
  <c r="V347" i="3"/>
  <c r="Z347" i="3"/>
  <c r="AD347" i="3"/>
  <c r="AH347" i="3"/>
  <c r="AL347" i="3"/>
  <c r="AP347" i="3"/>
  <c r="AT347" i="3"/>
  <c r="AX347" i="3"/>
  <c r="BB347" i="3"/>
  <c r="BF347" i="3"/>
  <c r="P347" i="3"/>
  <c r="T347" i="3"/>
  <c r="X347" i="3"/>
  <c r="AB347" i="3"/>
  <c r="AF347" i="3"/>
  <c r="AJ347" i="3"/>
  <c r="AN347" i="3"/>
  <c r="AR347" i="3"/>
  <c r="AV347" i="3"/>
  <c r="AZ347" i="3"/>
  <c r="BD347" i="3"/>
  <c r="BH347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P348" i="3"/>
  <c r="T348" i="3"/>
  <c r="X348" i="3"/>
  <c r="AB348" i="3"/>
  <c r="AF348" i="3"/>
  <c r="AJ348" i="3"/>
  <c r="AN348" i="3"/>
  <c r="AR348" i="3"/>
  <c r="AV348" i="3"/>
  <c r="AZ348" i="3"/>
  <c r="BD348" i="3"/>
  <c r="BH348" i="3"/>
  <c r="N348" i="3"/>
  <c r="R348" i="3"/>
  <c r="V348" i="3"/>
  <c r="Z348" i="3"/>
  <c r="AD348" i="3"/>
  <c r="AH348" i="3"/>
  <c r="AL348" i="3"/>
  <c r="AP348" i="3"/>
  <c r="AT348" i="3"/>
  <c r="AX348" i="3"/>
  <c r="BB348" i="3"/>
  <c r="BF348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Q349" i="3"/>
  <c r="U349" i="3"/>
  <c r="Y349" i="3"/>
  <c r="AC349" i="3"/>
  <c r="AG349" i="3"/>
  <c r="AK349" i="3"/>
  <c r="AO349" i="3"/>
  <c r="AS349" i="3"/>
  <c r="AW349" i="3"/>
  <c r="BA349" i="3"/>
  <c r="BE349" i="3"/>
  <c r="BI349" i="3"/>
  <c r="O349" i="3"/>
  <c r="S349" i="3"/>
  <c r="W349" i="3"/>
  <c r="AA349" i="3"/>
  <c r="AE349" i="3"/>
  <c r="AI349" i="3"/>
  <c r="AM349" i="3"/>
  <c r="AQ349" i="3"/>
  <c r="AU349" i="3"/>
  <c r="AY349" i="3"/>
  <c r="BC349" i="3"/>
  <c r="BG349" i="3"/>
  <c r="N350" i="3"/>
  <c r="P350" i="3"/>
  <c r="R350" i="3"/>
  <c r="T350" i="3"/>
  <c r="V350" i="3"/>
  <c r="X350" i="3"/>
  <c r="Z350" i="3"/>
  <c r="AB350" i="3"/>
  <c r="AD350" i="3"/>
  <c r="O350" i="3"/>
  <c r="S350" i="3"/>
  <c r="W350" i="3"/>
  <c r="AA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M350" i="3"/>
  <c r="Q350" i="3"/>
  <c r="U350" i="3"/>
  <c r="Y350" i="3"/>
  <c r="AC350" i="3"/>
  <c r="AF350" i="3"/>
  <c r="AH350" i="3"/>
  <c r="AJ350" i="3"/>
  <c r="AL350" i="3"/>
  <c r="AN350" i="3"/>
  <c r="AP350" i="3"/>
  <c r="AR350" i="3"/>
  <c r="AT350" i="3"/>
  <c r="AX350" i="3"/>
  <c r="BB350" i="3"/>
  <c r="BF350" i="3"/>
  <c r="AV350" i="3"/>
  <c r="AZ350" i="3"/>
  <c r="BD350" i="3"/>
  <c r="BH350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O351" i="3"/>
  <c r="S351" i="3"/>
  <c r="W351" i="3"/>
  <c r="AA351" i="3"/>
  <c r="AE351" i="3"/>
  <c r="AI351" i="3"/>
  <c r="AM351" i="3"/>
  <c r="AQ351" i="3"/>
  <c r="AU351" i="3"/>
  <c r="AY351" i="3"/>
  <c r="BC351" i="3"/>
  <c r="BG351" i="3"/>
  <c r="M351" i="3"/>
  <c r="Q351" i="3"/>
  <c r="U351" i="3"/>
  <c r="Y351" i="3"/>
  <c r="AC351" i="3"/>
  <c r="AG351" i="3"/>
  <c r="AK351" i="3"/>
  <c r="AO351" i="3"/>
  <c r="AS351" i="3"/>
  <c r="AW351" i="3"/>
  <c r="BA351" i="3"/>
  <c r="BE351" i="3"/>
  <c r="BI351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M352" i="3"/>
  <c r="Q352" i="3"/>
  <c r="U352" i="3"/>
  <c r="Y352" i="3"/>
  <c r="AC352" i="3"/>
  <c r="AG352" i="3"/>
  <c r="AK352" i="3"/>
  <c r="AO352" i="3"/>
  <c r="AS352" i="3"/>
  <c r="AW352" i="3"/>
  <c r="BA352" i="3"/>
  <c r="BE352" i="3"/>
  <c r="BI352" i="3"/>
  <c r="O352" i="3"/>
  <c r="S352" i="3"/>
  <c r="W352" i="3"/>
  <c r="AA352" i="3"/>
  <c r="AE352" i="3"/>
  <c r="AI352" i="3"/>
  <c r="AM352" i="3"/>
  <c r="AQ352" i="3"/>
  <c r="AU352" i="3"/>
  <c r="AY352" i="3"/>
  <c r="BC352" i="3"/>
  <c r="BG352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K264" i="3" l="1"/>
  <c r="K244" i="3"/>
  <c r="K252" i="3"/>
  <c r="K296" i="3"/>
  <c r="K288" i="3"/>
  <c r="K280" i="3"/>
  <c r="K272" i="3"/>
  <c r="K236" i="3"/>
  <c r="K221" i="3"/>
  <c r="K292" i="3"/>
  <c r="K291" i="3"/>
  <c r="K276" i="3"/>
  <c r="K275" i="3"/>
  <c r="K259" i="3"/>
  <c r="K256" i="3"/>
  <c r="K240" i="3"/>
  <c r="K239" i="3"/>
  <c r="L342" i="3"/>
  <c r="L310" i="3"/>
  <c r="K300" i="3"/>
  <c r="K284" i="3"/>
  <c r="K283" i="3"/>
  <c r="K268" i="3"/>
  <c r="K267" i="3"/>
  <c r="K248" i="3"/>
  <c r="K247" i="3"/>
  <c r="K228" i="3"/>
  <c r="K224" i="3"/>
  <c r="BN350" i="3"/>
  <c r="K313" i="3"/>
  <c r="K311" i="3"/>
  <c r="K295" i="3"/>
  <c r="K287" i="3"/>
  <c r="K279" i="3"/>
  <c r="K271" i="3"/>
  <c r="K260" i="3"/>
  <c r="K251" i="3"/>
  <c r="K243" i="3"/>
  <c r="K232" i="3"/>
  <c r="K220" i="3"/>
  <c r="BM352" i="3"/>
  <c r="BN352" i="3"/>
  <c r="BK352" i="3"/>
  <c r="BL352" i="3"/>
  <c r="BJ352" i="3"/>
  <c r="BM351" i="3"/>
  <c r="BN351" i="3"/>
  <c r="BM350" i="3"/>
  <c r="BK350" i="3"/>
  <c r="BL350" i="3"/>
  <c r="BJ350" i="3"/>
  <c r="BL349" i="3"/>
  <c r="BM349" i="3"/>
  <c r="BN349" i="3"/>
  <c r="BL348" i="3"/>
  <c r="BN348" i="3"/>
  <c r="BN347" i="3"/>
  <c r="BJ347" i="3"/>
  <c r="BL347" i="3"/>
  <c r="BK351" i="3"/>
  <c r="BL351" i="3"/>
  <c r="BJ351" i="3"/>
  <c r="BK349" i="3"/>
  <c r="BJ349" i="3"/>
  <c r="BK348" i="3"/>
  <c r="BJ348" i="3"/>
  <c r="BM348" i="3"/>
  <c r="BM347" i="3"/>
  <c r="BK347" i="3"/>
  <c r="L341" i="3"/>
  <c r="L340" i="3"/>
  <c r="L339" i="3"/>
  <c r="L338" i="3"/>
  <c r="L337" i="3"/>
  <c r="L336" i="3"/>
  <c r="L335" i="3"/>
  <c r="L334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K303" i="3"/>
  <c r="K302" i="3"/>
  <c r="K301" i="3"/>
  <c r="L333" i="3"/>
  <c r="L332" i="3"/>
  <c r="L331" i="3"/>
  <c r="L330" i="3"/>
  <c r="L329" i="3"/>
  <c r="L328" i="3"/>
  <c r="L327" i="3"/>
  <c r="K263" i="3"/>
  <c r="K262" i="3"/>
  <c r="K261" i="3"/>
  <c r="K258" i="3"/>
  <c r="K257" i="3"/>
  <c r="K235" i="3"/>
  <c r="K234" i="3"/>
  <c r="K233" i="3"/>
  <c r="K227" i="3"/>
  <c r="K226" i="3"/>
  <c r="K225" i="3"/>
  <c r="L346" i="3"/>
  <c r="L345" i="3"/>
  <c r="AG345" i="3" s="1"/>
  <c r="K345" i="3"/>
  <c r="L344" i="3"/>
  <c r="L343" i="3"/>
  <c r="K343" i="3"/>
  <c r="T343" i="3" s="1"/>
  <c r="L309" i="3"/>
  <c r="L308" i="3"/>
  <c r="L307" i="3"/>
  <c r="L306" i="3"/>
  <c r="L305" i="3"/>
  <c r="L304" i="3"/>
  <c r="K299" i="3"/>
  <c r="K298" i="3"/>
  <c r="K297" i="3"/>
  <c r="K294" i="3"/>
  <c r="K293" i="3"/>
  <c r="K290" i="3"/>
  <c r="K289" i="3"/>
  <c r="K286" i="3"/>
  <c r="K285" i="3"/>
  <c r="K282" i="3"/>
  <c r="K281" i="3"/>
  <c r="K278" i="3"/>
  <c r="K277" i="3"/>
  <c r="K274" i="3"/>
  <c r="K273" i="3"/>
  <c r="K270" i="3"/>
  <c r="K269" i="3"/>
  <c r="K266" i="3"/>
  <c r="K265" i="3"/>
  <c r="K255" i="3"/>
  <c r="K254" i="3"/>
  <c r="K253" i="3"/>
  <c r="K250" i="3"/>
  <c r="K249" i="3"/>
  <c r="K246" i="3"/>
  <c r="K245" i="3"/>
  <c r="K242" i="3"/>
  <c r="K241" i="3"/>
  <c r="K238" i="3"/>
  <c r="K237" i="3"/>
  <c r="K231" i="3"/>
  <c r="K230" i="3"/>
  <c r="K229" i="3"/>
  <c r="K223" i="3"/>
  <c r="K222" i="3"/>
  <c r="K219" i="3"/>
  <c r="K329" i="3"/>
  <c r="AX329" i="3" s="1"/>
  <c r="K327" i="3"/>
  <c r="AY327" i="3" s="1"/>
  <c r="K337" i="3"/>
  <c r="K335" i="3"/>
  <c r="K321" i="3"/>
  <c r="K319" i="3"/>
  <c r="AB319" i="3" s="1"/>
  <c r="K305" i="3"/>
  <c r="BE305" i="3" s="1"/>
  <c r="L298" i="3"/>
  <c r="L295" i="3"/>
  <c r="L293" i="3"/>
  <c r="L290" i="3"/>
  <c r="L287" i="3"/>
  <c r="L285" i="3"/>
  <c r="L282" i="3"/>
  <c r="L279" i="3"/>
  <c r="L277" i="3"/>
  <c r="L274" i="3"/>
  <c r="L271" i="3"/>
  <c r="AA271" i="3" s="1"/>
  <c r="L269" i="3"/>
  <c r="L266" i="3"/>
  <c r="L256" i="3"/>
  <c r="L254" i="3"/>
  <c r="L251" i="3"/>
  <c r="L249" i="3"/>
  <c r="L246" i="3"/>
  <c r="L243" i="3"/>
  <c r="U243" i="3" s="1"/>
  <c r="L241" i="3"/>
  <c r="L238" i="3"/>
  <c r="L231" i="3"/>
  <c r="L229" i="3"/>
  <c r="P229" i="3" s="1"/>
  <c r="L224" i="3"/>
  <c r="L222" i="3"/>
  <c r="L219" i="3"/>
  <c r="K341" i="3"/>
  <c r="AM341" i="3" s="1"/>
  <c r="K339" i="3"/>
  <c r="K333" i="3"/>
  <c r="K331" i="3"/>
  <c r="K325" i="3"/>
  <c r="AA325" i="3" s="1"/>
  <c r="K323" i="3"/>
  <c r="K317" i="3"/>
  <c r="K315" i="3"/>
  <c r="K309" i="3"/>
  <c r="N309" i="3" s="1"/>
  <c r="K307" i="3"/>
  <c r="L303" i="3"/>
  <c r="AQ303" i="3" s="1"/>
  <c r="L302" i="3"/>
  <c r="L301" i="3"/>
  <c r="L296" i="3"/>
  <c r="L292" i="3"/>
  <c r="L288" i="3"/>
  <c r="L284" i="3"/>
  <c r="AL284" i="3" s="1"/>
  <c r="L280" i="3"/>
  <c r="L276" i="3"/>
  <c r="L272" i="3"/>
  <c r="L268" i="3"/>
  <c r="W268" i="3" s="1"/>
  <c r="L264" i="3"/>
  <c r="Q264" i="3" s="1"/>
  <c r="L263" i="3"/>
  <c r="L262" i="3"/>
  <c r="L261" i="3"/>
  <c r="AA261" i="3" s="1"/>
  <c r="L259" i="3"/>
  <c r="L258" i="3"/>
  <c r="AK258" i="3" s="1"/>
  <c r="L257" i="3"/>
  <c r="L252" i="3"/>
  <c r="AM252" i="3" s="1"/>
  <c r="L248" i="3"/>
  <c r="L244" i="3"/>
  <c r="L240" i="3"/>
  <c r="L236" i="3"/>
  <c r="L235" i="3"/>
  <c r="L234" i="3"/>
  <c r="L233" i="3"/>
  <c r="L228" i="3"/>
  <c r="Q228" i="3" s="1"/>
  <c r="L227" i="3"/>
  <c r="L226" i="3"/>
  <c r="R226" i="3" s="1"/>
  <c r="L225" i="3"/>
  <c r="L221" i="3"/>
  <c r="U221" i="3" s="1"/>
  <c r="R329" i="3"/>
  <c r="L300" i="3"/>
  <c r="L299" i="3"/>
  <c r="U299" i="3" s="1"/>
  <c r="L297" i="3"/>
  <c r="AA297" i="3" s="1"/>
  <c r="L294" i="3"/>
  <c r="L291" i="3"/>
  <c r="W291" i="3" s="1"/>
  <c r="L289" i="3"/>
  <c r="L286" i="3"/>
  <c r="L283" i="3"/>
  <c r="L281" i="3"/>
  <c r="BF281" i="3" s="1"/>
  <c r="L278" i="3"/>
  <c r="L275" i="3"/>
  <c r="O275" i="3" s="1"/>
  <c r="L273" i="3"/>
  <c r="L270" i="3"/>
  <c r="L267" i="3"/>
  <c r="L265" i="3"/>
  <c r="L260" i="3"/>
  <c r="L255" i="3"/>
  <c r="L253" i="3"/>
  <c r="L250" i="3"/>
  <c r="BB250" i="3" s="1"/>
  <c r="L247" i="3"/>
  <c r="L245" i="3"/>
  <c r="L242" i="3"/>
  <c r="L239" i="3"/>
  <c r="O239" i="3" s="1"/>
  <c r="L237" i="3"/>
  <c r="L232" i="3"/>
  <c r="L230" i="3"/>
  <c r="L223" i="3"/>
  <c r="L220" i="3"/>
  <c r="AF281" i="3"/>
  <c r="BC233" i="3"/>
  <c r="BE303" i="3"/>
  <c r="AK299" i="3"/>
  <c r="R299" i="3"/>
  <c r="AX299" i="3"/>
  <c r="AI299" i="3"/>
  <c r="AR299" i="3"/>
  <c r="X299" i="3"/>
  <c r="W285" i="3"/>
  <c r="AM285" i="3"/>
  <c r="BC285" i="3"/>
  <c r="X285" i="3"/>
  <c r="AN285" i="3"/>
  <c r="BD285" i="3"/>
  <c r="U285" i="3"/>
  <c r="AK285" i="3"/>
  <c r="BA285" i="3"/>
  <c r="AD285" i="3"/>
  <c r="AX285" i="3"/>
  <c r="Z285" i="3"/>
  <c r="X269" i="3"/>
  <c r="AN269" i="3"/>
  <c r="BD269" i="3"/>
  <c r="U269" i="3"/>
  <c r="AK269" i="3"/>
  <c r="BA269" i="3"/>
  <c r="R269" i="3"/>
  <c r="AH269" i="3"/>
  <c r="AX269" i="3"/>
  <c r="AI269" i="3"/>
  <c r="BC269" i="3"/>
  <c r="O269" i="3"/>
  <c r="W249" i="3"/>
  <c r="Q246" i="3"/>
  <c r="AG246" i="3"/>
  <c r="AW246" i="3"/>
  <c r="N246" i="3"/>
  <c r="AD246" i="3"/>
  <c r="AT246" i="3"/>
  <c r="O246" i="3"/>
  <c r="AE246" i="3"/>
  <c r="AU246" i="3"/>
  <c r="T246" i="3"/>
  <c r="AN246" i="3"/>
  <c r="BH246" i="3"/>
  <c r="R231" i="3"/>
  <c r="AH231" i="3"/>
  <c r="AX231" i="3"/>
  <c r="S231" i="3"/>
  <c r="AI231" i="3"/>
  <c r="AY231" i="3"/>
  <c r="T231" i="3"/>
  <c r="AJ231" i="3"/>
  <c r="AZ231" i="3"/>
  <c r="AC231" i="3"/>
  <c r="AG231" i="3"/>
  <c r="U231" i="3"/>
  <c r="BA231" i="3"/>
  <c r="AO231" i="3"/>
  <c r="AY219" i="3"/>
  <c r="AA262" i="3"/>
  <c r="AQ262" i="3"/>
  <c r="BG262" i="3"/>
  <c r="AB262" i="3"/>
  <c r="AR262" i="3"/>
  <c r="BH262" i="3"/>
  <c r="Y262" i="3"/>
  <c r="AO262" i="3"/>
  <c r="BE262" i="3"/>
  <c r="AT262" i="3"/>
  <c r="V262" i="3"/>
  <c r="BF262" i="3"/>
  <c r="AB234" i="3"/>
  <c r="AW234" i="3"/>
  <c r="AU234" i="3"/>
  <c r="M225" i="3"/>
  <c r="BI255" i="3"/>
  <c r="AA242" i="3"/>
  <c r="BG242" i="3"/>
  <c r="AR242" i="3"/>
  <c r="Y242" i="3"/>
  <c r="BE242" i="3"/>
  <c r="V242" i="3"/>
  <c r="AT230" i="3"/>
  <c r="BG315" i="3"/>
  <c r="S331" i="3"/>
  <c r="AA331" i="3"/>
  <c r="AI331" i="3"/>
  <c r="AQ331" i="3"/>
  <c r="AY331" i="3"/>
  <c r="BG331" i="3"/>
  <c r="T331" i="3"/>
  <c r="AB331" i="3"/>
  <c r="AJ331" i="3"/>
  <c r="AR331" i="3"/>
  <c r="AZ331" i="3"/>
  <c r="BH331" i="3"/>
  <c r="Q331" i="3"/>
  <c r="Y331" i="3"/>
  <c r="AG331" i="3"/>
  <c r="AO331" i="3"/>
  <c r="AS331" i="3"/>
  <c r="AW331" i="3"/>
  <c r="BA331" i="3"/>
  <c r="BE331" i="3"/>
  <c r="BI331" i="3"/>
  <c r="S327" i="3"/>
  <c r="AW327" i="3"/>
  <c r="P323" i="3"/>
  <c r="T323" i="3"/>
  <c r="X323" i="3"/>
  <c r="AB323" i="3"/>
  <c r="AF323" i="3"/>
  <c r="AJ323" i="3"/>
  <c r="AN323" i="3"/>
  <c r="AR323" i="3"/>
  <c r="AV323" i="3"/>
  <c r="AZ323" i="3"/>
  <c r="BD323" i="3"/>
  <c r="BH323" i="3"/>
  <c r="M323" i="3"/>
  <c r="Q323" i="3"/>
  <c r="U323" i="3"/>
  <c r="Y323" i="3"/>
  <c r="AC323" i="3"/>
  <c r="AG323" i="3"/>
  <c r="AK323" i="3"/>
  <c r="AO323" i="3"/>
  <c r="AS323" i="3"/>
  <c r="AW323" i="3"/>
  <c r="BA323" i="3"/>
  <c r="BE323" i="3"/>
  <c r="BI323" i="3"/>
  <c r="N323" i="3"/>
  <c r="R323" i="3"/>
  <c r="V323" i="3"/>
  <c r="Z323" i="3"/>
  <c r="AD323" i="3"/>
  <c r="AH323" i="3"/>
  <c r="AL323" i="3"/>
  <c r="AP323" i="3"/>
  <c r="AT323" i="3"/>
  <c r="AX323" i="3"/>
  <c r="BB323" i="3"/>
  <c r="BF323" i="3"/>
  <c r="AQ319" i="3"/>
  <c r="P315" i="3"/>
  <c r="T315" i="3"/>
  <c r="X315" i="3"/>
  <c r="AB315" i="3"/>
  <c r="AF315" i="3"/>
  <c r="AJ315" i="3"/>
  <c r="AN315" i="3"/>
  <c r="AR315" i="3"/>
  <c r="AV315" i="3"/>
  <c r="AZ315" i="3"/>
  <c r="BD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N315" i="3"/>
  <c r="R315" i="3"/>
  <c r="V315" i="3"/>
  <c r="Z315" i="3"/>
  <c r="AD315" i="3"/>
  <c r="AH315" i="3"/>
  <c r="AL315" i="3"/>
  <c r="AP315" i="3"/>
  <c r="AT315" i="3"/>
  <c r="AX315" i="3"/>
  <c r="BB315" i="3"/>
  <c r="BF315" i="3"/>
  <c r="M311" i="3"/>
  <c r="Q311" i="3"/>
  <c r="U311" i="3"/>
  <c r="Y311" i="3"/>
  <c r="AC311" i="3"/>
  <c r="AG311" i="3"/>
  <c r="AK311" i="3"/>
  <c r="AO311" i="3"/>
  <c r="AS311" i="3"/>
  <c r="AW311" i="3"/>
  <c r="BA311" i="3"/>
  <c r="BE311" i="3"/>
  <c r="BI311" i="3"/>
  <c r="O311" i="3"/>
  <c r="S311" i="3"/>
  <c r="W311" i="3"/>
  <c r="AA311" i="3"/>
  <c r="AE311" i="3"/>
  <c r="AI311" i="3"/>
  <c r="AM311" i="3"/>
  <c r="AQ311" i="3"/>
  <c r="AU311" i="3"/>
  <c r="AY311" i="3"/>
  <c r="BC311" i="3"/>
  <c r="BG311" i="3"/>
  <c r="P311" i="3"/>
  <c r="X311" i="3"/>
  <c r="AF311" i="3"/>
  <c r="AN311" i="3"/>
  <c r="AV311" i="3"/>
  <c r="BD311" i="3"/>
  <c r="R311" i="3"/>
  <c r="Z311" i="3"/>
  <c r="AH311" i="3"/>
  <c r="AP311" i="3"/>
  <c r="AX311" i="3"/>
  <c r="BF311" i="3"/>
  <c r="T311" i="3"/>
  <c r="AB311" i="3"/>
  <c r="AJ311" i="3"/>
  <c r="AR311" i="3"/>
  <c r="AZ311" i="3"/>
  <c r="BH311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O307" i="3"/>
  <c r="S307" i="3"/>
  <c r="W307" i="3"/>
  <c r="AA307" i="3"/>
  <c r="AE307" i="3"/>
  <c r="AI307" i="3"/>
  <c r="AM307" i="3"/>
  <c r="AQ307" i="3"/>
  <c r="AU307" i="3"/>
  <c r="AY307" i="3"/>
  <c r="BC307" i="3"/>
  <c r="BG307" i="3"/>
  <c r="X307" i="3"/>
  <c r="AN307" i="3"/>
  <c r="BD307" i="3"/>
  <c r="AB307" i="3"/>
  <c r="AR307" i="3"/>
  <c r="BH307" i="3"/>
  <c r="P307" i="3"/>
  <c r="AF307" i="3"/>
  <c r="AV307" i="3"/>
  <c r="AS296" i="3"/>
  <c r="X296" i="3"/>
  <c r="V292" i="3"/>
  <c r="BB292" i="3"/>
  <c r="W292" i="3"/>
  <c r="Y292" i="3"/>
  <c r="AA292" i="3"/>
  <c r="AO292" i="3"/>
  <c r="P288" i="3"/>
  <c r="T288" i="3"/>
  <c r="X288" i="3"/>
  <c r="AB288" i="3"/>
  <c r="AF288" i="3"/>
  <c r="AJ288" i="3"/>
  <c r="AN288" i="3"/>
  <c r="AR288" i="3"/>
  <c r="AV288" i="3"/>
  <c r="AZ288" i="3"/>
  <c r="BD288" i="3"/>
  <c r="BH288" i="3"/>
  <c r="M288" i="3"/>
  <c r="Q288" i="3"/>
  <c r="U288" i="3"/>
  <c r="Y288" i="3"/>
  <c r="AC288" i="3"/>
  <c r="AG288" i="3"/>
  <c r="AK288" i="3"/>
  <c r="AO288" i="3"/>
  <c r="AS288" i="3"/>
  <c r="AW288" i="3"/>
  <c r="BA288" i="3"/>
  <c r="BE288" i="3"/>
  <c r="BI288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S288" i="3"/>
  <c r="AI288" i="3"/>
  <c r="AY288" i="3"/>
  <c r="W288" i="3"/>
  <c r="AM288" i="3"/>
  <c r="BC288" i="3"/>
  <c r="AA288" i="3"/>
  <c r="AQ288" i="3"/>
  <c r="BG288" i="3"/>
  <c r="O288" i="3"/>
  <c r="AE288" i="3"/>
  <c r="BE284" i="3"/>
  <c r="AB284" i="3"/>
  <c r="V280" i="3"/>
  <c r="BB280" i="3"/>
  <c r="AM280" i="3"/>
  <c r="X280" i="3"/>
  <c r="BD280" i="3"/>
  <c r="Y280" i="3"/>
  <c r="BD276" i="3"/>
  <c r="AU276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P272" i="3"/>
  <c r="T272" i="3"/>
  <c r="X272" i="3"/>
  <c r="AB272" i="3"/>
  <c r="AF272" i="3"/>
  <c r="AJ272" i="3"/>
  <c r="AN272" i="3"/>
  <c r="AR272" i="3"/>
  <c r="AV272" i="3"/>
  <c r="AZ272" i="3"/>
  <c r="BD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V272" i="3"/>
  <c r="AL272" i="3"/>
  <c r="BB272" i="3"/>
  <c r="Z272" i="3"/>
  <c r="AP272" i="3"/>
  <c r="BF272" i="3"/>
  <c r="N272" i="3"/>
  <c r="AD272" i="3"/>
  <c r="AT272" i="3"/>
  <c r="AX272" i="3"/>
  <c r="R272" i="3"/>
  <c r="U268" i="3"/>
  <c r="M264" i="3"/>
  <c r="U264" i="3"/>
  <c r="AC264" i="3"/>
  <c r="AK264" i="3"/>
  <c r="AS264" i="3"/>
  <c r="BA264" i="3"/>
  <c r="BI264" i="3"/>
  <c r="R264" i="3"/>
  <c r="Z264" i="3"/>
  <c r="AH264" i="3"/>
  <c r="AP264" i="3"/>
  <c r="AX264" i="3"/>
  <c r="BF264" i="3"/>
  <c r="S264" i="3"/>
  <c r="AA264" i="3"/>
  <c r="AI264" i="3"/>
  <c r="AQ264" i="3"/>
  <c r="AY264" i="3"/>
  <c r="BG264" i="3"/>
  <c r="AN264" i="3"/>
  <c r="AB264" i="3"/>
  <c r="BH264" i="3"/>
  <c r="AF264" i="3"/>
  <c r="T264" i="3"/>
  <c r="AZ264" i="3"/>
  <c r="AK260" i="3"/>
  <c r="AA260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U256" i="3"/>
  <c r="AK256" i="3"/>
  <c r="BA256" i="3"/>
  <c r="Y256" i="3"/>
  <c r="AO256" i="3"/>
  <c r="BE256" i="3"/>
  <c r="M256" i="3"/>
  <c r="AC256" i="3"/>
  <c r="AS256" i="3"/>
  <c r="BI256" i="3"/>
  <c r="Q256" i="3"/>
  <c r="AG256" i="3"/>
  <c r="AW256" i="3"/>
  <c r="BB252" i="3"/>
  <c r="M252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AD248" i="3"/>
  <c r="AT248" i="3"/>
  <c r="R248" i="3"/>
  <c r="AH248" i="3"/>
  <c r="AX248" i="3"/>
  <c r="V248" i="3"/>
  <c r="AL248" i="3"/>
  <c r="BB248" i="3"/>
  <c r="AP248" i="3"/>
  <c r="BF248" i="3"/>
  <c r="Z248" i="3"/>
  <c r="AL244" i="3"/>
  <c r="S244" i="3"/>
  <c r="AI244" i="3"/>
  <c r="AY244" i="3"/>
  <c r="T244" i="3"/>
  <c r="AJ244" i="3"/>
  <c r="AZ244" i="3"/>
  <c r="AO244" i="3"/>
  <c r="AS244" i="3"/>
  <c r="AW244" i="3"/>
  <c r="P240" i="3"/>
  <c r="AC240" i="3"/>
  <c r="AP240" i="3"/>
  <c r="AU240" i="3"/>
  <c r="AA236" i="3"/>
  <c r="AR236" i="3"/>
  <c r="AK236" i="3"/>
  <c r="P232" i="3"/>
  <c r="X232" i="3"/>
  <c r="AF232" i="3"/>
  <c r="AN232" i="3"/>
  <c r="AV232" i="3"/>
  <c r="BD232" i="3"/>
  <c r="M232" i="3"/>
  <c r="U232" i="3"/>
  <c r="AC232" i="3"/>
  <c r="AK232" i="3"/>
  <c r="AS232" i="3"/>
  <c r="BA232" i="3"/>
  <c r="BI232" i="3"/>
  <c r="R232" i="3"/>
  <c r="Z232" i="3"/>
  <c r="AH232" i="3"/>
  <c r="AP232" i="3"/>
  <c r="AX232" i="3"/>
  <c r="BF232" i="3"/>
  <c r="AQ232" i="3"/>
  <c r="O232" i="3"/>
  <c r="AU232" i="3"/>
  <c r="AI232" i="3"/>
  <c r="W232" i="3"/>
  <c r="BC232" i="3"/>
  <c r="AZ228" i="3"/>
  <c r="N228" i="3"/>
  <c r="AM228" i="3"/>
  <c r="AU224" i="3"/>
  <c r="V224" i="3"/>
  <c r="AX224" i="3"/>
  <c r="AQ220" i="3"/>
  <c r="BH220" i="3"/>
  <c r="BF220" i="3"/>
  <c r="AJ343" i="3"/>
  <c r="AH272" i="3"/>
  <c r="K344" i="3"/>
  <c r="K340" i="3"/>
  <c r="K336" i="3"/>
  <c r="K332" i="3"/>
  <c r="K328" i="3"/>
  <c r="K324" i="3"/>
  <c r="K320" i="3"/>
  <c r="K316" i="3"/>
  <c r="K312" i="3"/>
  <c r="K308" i="3"/>
  <c r="K304" i="3"/>
  <c r="BD221" i="3"/>
  <c r="R221" i="3"/>
  <c r="BG221" i="3"/>
  <c r="V345" i="3"/>
  <c r="BC341" i="3"/>
  <c r="AO339" i="3"/>
  <c r="BI337" i="3"/>
  <c r="AS337" i="3"/>
  <c r="AC337" i="3"/>
  <c r="AP333" i="3"/>
  <c r="BB331" i="3"/>
  <c r="AL331" i="3"/>
  <c r="V331" i="3"/>
  <c r="AT329" i="3"/>
  <c r="AD329" i="3"/>
  <c r="AY323" i="3"/>
  <c r="AI323" i="3"/>
  <c r="S323" i="3"/>
  <c r="BD321" i="3"/>
  <c r="AN321" i="3"/>
  <c r="BC315" i="3"/>
  <c r="AM315" i="3"/>
  <c r="W315" i="3"/>
  <c r="AL311" i="3"/>
  <c r="T307" i="3"/>
  <c r="AT311" i="3"/>
  <c r="N311" i="3"/>
  <c r="AJ307" i="3"/>
  <c r="S333" i="3"/>
  <c r="AI333" i="3"/>
  <c r="AY333" i="3"/>
  <c r="Q333" i="3"/>
  <c r="AG333" i="3"/>
  <c r="AW333" i="3"/>
  <c r="O329" i="3"/>
  <c r="S329" i="3"/>
  <c r="W329" i="3"/>
  <c r="AA329" i="3"/>
  <c r="AE329" i="3"/>
  <c r="AI329" i="3"/>
  <c r="AM329" i="3"/>
  <c r="AQ329" i="3"/>
  <c r="AU329" i="3"/>
  <c r="AY329" i="3"/>
  <c r="BC329" i="3"/>
  <c r="BG329" i="3"/>
  <c r="P329" i="3"/>
  <c r="T329" i="3"/>
  <c r="X329" i="3"/>
  <c r="AB329" i="3"/>
  <c r="AF329" i="3"/>
  <c r="AJ329" i="3"/>
  <c r="AN329" i="3"/>
  <c r="AR329" i="3"/>
  <c r="AV329" i="3"/>
  <c r="AZ329" i="3"/>
  <c r="BD329" i="3"/>
  <c r="BH329" i="3"/>
  <c r="M329" i="3"/>
  <c r="Q329" i="3"/>
  <c r="U329" i="3"/>
  <c r="Y329" i="3"/>
  <c r="AC329" i="3"/>
  <c r="AG329" i="3"/>
  <c r="AK329" i="3"/>
  <c r="AO329" i="3"/>
  <c r="AS329" i="3"/>
  <c r="AW329" i="3"/>
  <c r="BA329" i="3"/>
  <c r="BE329" i="3"/>
  <c r="BI329" i="3"/>
  <c r="AB325" i="3"/>
  <c r="AO325" i="3"/>
  <c r="M321" i="3"/>
  <c r="Q321" i="3"/>
  <c r="U321" i="3"/>
  <c r="Y321" i="3"/>
  <c r="AC321" i="3"/>
  <c r="AG321" i="3"/>
  <c r="AK321" i="3"/>
  <c r="AO321" i="3"/>
  <c r="AS321" i="3"/>
  <c r="AW321" i="3"/>
  <c r="BA321" i="3"/>
  <c r="BE321" i="3"/>
  <c r="BI321" i="3"/>
  <c r="N321" i="3"/>
  <c r="R321" i="3"/>
  <c r="V321" i="3"/>
  <c r="Z321" i="3"/>
  <c r="AD321" i="3"/>
  <c r="AH321" i="3"/>
  <c r="AL321" i="3"/>
  <c r="AP321" i="3"/>
  <c r="AT321" i="3"/>
  <c r="AX321" i="3"/>
  <c r="BB321" i="3"/>
  <c r="BF321" i="3"/>
  <c r="O321" i="3"/>
  <c r="S321" i="3"/>
  <c r="W321" i="3"/>
  <c r="AA321" i="3"/>
  <c r="AE321" i="3"/>
  <c r="AI321" i="3"/>
  <c r="AM321" i="3"/>
  <c r="AQ321" i="3"/>
  <c r="AU321" i="3"/>
  <c r="AY321" i="3"/>
  <c r="BC321" i="3"/>
  <c r="BG321" i="3"/>
  <c r="S317" i="3"/>
  <c r="AI317" i="3"/>
  <c r="AY317" i="3"/>
  <c r="T317" i="3"/>
  <c r="AJ317" i="3"/>
  <c r="AZ317" i="3"/>
  <c r="Q317" i="3"/>
  <c r="AG317" i="3"/>
  <c r="AW317" i="3"/>
  <c r="P313" i="3"/>
  <c r="AF313" i="3"/>
  <c r="M313" i="3"/>
  <c r="AH313" i="3"/>
  <c r="BA313" i="3"/>
  <c r="S313" i="3"/>
  <c r="AO313" i="3"/>
  <c r="BF313" i="3"/>
  <c r="AE313" i="3"/>
  <c r="AY313" i="3"/>
  <c r="AW309" i="3"/>
  <c r="S309" i="3"/>
  <c r="AJ309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O305" i="3"/>
  <c r="S305" i="3"/>
  <c r="W305" i="3"/>
  <c r="AA305" i="3"/>
  <c r="AE305" i="3"/>
  <c r="AI305" i="3"/>
  <c r="AM305" i="3"/>
  <c r="AQ305" i="3"/>
  <c r="AU305" i="3"/>
  <c r="AY305" i="3"/>
  <c r="BC305" i="3"/>
  <c r="BG305" i="3"/>
  <c r="P305" i="3"/>
  <c r="T305" i="3"/>
  <c r="X305" i="3"/>
  <c r="AB305" i="3"/>
  <c r="AF305" i="3"/>
  <c r="AJ305" i="3"/>
  <c r="AN305" i="3"/>
  <c r="AR305" i="3"/>
  <c r="AV305" i="3"/>
  <c r="AZ305" i="3"/>
  <c r="BD305" i="3"/>
  <c r="BH305" i="3"/>
  <c r="M305" i="3"/>
  <c r="AC305" i="3"/>
  <c r="AS305" i="3"/>
  <c r="BI305" i="3"/>
  <c r="Q305" i="3"/>
  <c r="AG305" i="3"/>
  <c r="AW305" i="3"/>
  <c r="U305" i="3"/>
  <c r="AK305" i="3"/>
  <c r="BA305" i="3"/>
  <c r="AW345" i="3"/>
  <c r="AH343" i="3"/>
  <c r="R341" i="3"/>
  <c r="AZ337" i="3"/>
  <c r="AJ337" i="3"/>
  <c r="T337" i="3"/>
  <c r="AV333" i="3"/>
  <c r="P333" i="3"/>
  <c r="AX331" i="3"/>
  <c r="AH331" i="3"/>
  <c r="R331" i="3"/>
  <c r="BF329" i="3"/>
  <c r="AP329" i="3"/>
  <c r="Z329" i="3"/>
  <c r="BF325" i="3"/>
  <c r="AU323" i="3"/>
  <c r="AE323" i="3"/>
  <c r="O323" i="3"/>
  <c r="AZ321" i="3"/>
  <c r="AJ321" i="3"/>
  <c r="T321" i="3"/>
  <c r="N317" i="3"/>
  <c r="AY315" i="3"/>
  <c r="AI315" i="3"/>
  <c r="S315" i="3"/>
  <c r="BD313" i="3"/>
  <c r="AD311" i="3"/>
  <c r="AO305" i="3"/>
  <c r="AJ292" i="3"/>
  <c r="AT339" i="3"/>
  <c r="BF331" i="3"/>
  <c r="AP331" i="3"/>
  <c r="Z331" i="3"/>
  <c r="AM323" i="3"/>
  <c r="S337" i="3"/>
  <c r="K346" i="3"/>
  <c r="K342" i="3"/>
  <c r="K338" i="3"/>
  <c r="K334" i="3"/>
  <c r="K330" i="3"/>
  <c r="K326" i="3"/>
  <c r="K322" i="3"/>
  <c r="K318" i="3"/>
  <c r="K314" i="3"/>
  <c r="K310" i="3"/>
  <c r="K306" i="3"/>
  <c r="O295" i="3"/>
  <c r="AF295" i="3"/>
  <c r="AS295" i="3"/>
  <c r="P291" i="3"/>
  <c r="T291" i="3"/>
  <c r="X291" i="3"/>
  <c r="AB291" i="3"/>
  <c r="AF291" i="3"/>
  <c r="AJ291" i="3"/>
  <c r="AN291" i="3"/>
  <c r="AR291" i="3"/>
  <c r="AV291" i="3"/>
  <c r="AZ291" i="3"/>
  <c r="BD291" i="3"/>
  <c r="BH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Q291" i="3"/>
  <c r="Y291" i="3"/>
  <c r="AG291" i="3"/>
  <c r="AO291" i="3"/>
  <c r="AW291" i="3"/>
  <c r="BE291" i="3"/>
  <c r="S291" i="3"/>
  <c r="AA291" i="3"/>
  <c r="AI291" i="3"/>
  <c r="AQ291" i="3"/>
  <c r="AY291" i="3"/>
  <c r="BG291" i="3"/>
  <c r="M291" i="3"/>
  <c r="U291" i="3"/>
  <c r="AC291" i="3"/>
  <c r="AK291" i="3"/>
  <c r="AS291" i="3"/>
  <c r="BA291" i="3"/>
  <c r="BI291" i="3"/>
  <c r="AE291" i="3"/>
  <c r="AM291" i="3"/>
  <c r="O291" i="3"/>
  <c r="AU291" i="3"/>
  <c r="R287" i="3"/>
  <c r="AH287" i="3"/>
  <c r="AX287" i="3"/>
  <c r="S287" i="3"/>
  <c r="AI287" i="3"/>
  <c r="AY287" i="3"/>
  <c r="T287" i="3"/>
  <c r="AJ287" i="3"/>
  <c r="AZ287" i="3"/>
  <c r="AK287" i="3"/>
  <c r="BE287" i="3"/>
  <c r="BI287" i="3"/>
  <c r="AA283" i="3"/>
  <c r="BG283" i="3"/>
  <c r="AR283" i="3"/>
  <c r="Y283" i="3"/>
  <c r="BE283" i="3"/>
  <c r="R283" i="3"/>
  <c r="Q279" i="3"/>
  <c r="AG279" i="3"/>
  <c r="AW279" i="3"/>
  <c r="N279" i="3"/>
  <c r="AD279" i="3"/>
  <c r="AT279" i="3"/>
  <c r="O279" i="3"/>
  <c r="AE279" i="3"/>
  <c r="AU279" i="3"/>
  <c r="T279" i="3"/>
  <c r="AN279" i="3"/>
  <c r="BH279" i="3"/>
  <c r="AA275" i="3"/>
  <c r="AQ275" i="3"/>
  <c r="BG275" i="3"/>
  <c r="AB275" i="3"/>
  <c r="AR275" i="3"/>
  <c r="BH275" i="3"/>
  <c r="Y275" i="3"/>
  <c r="AO275" i="3"/>
  <c r="BE275" i="3"/>
  <c r="AT275" i="3"/>
  <c r="V275" i="3"/>
  <c r="AP275" i="3"/>
  <c r="BF271" i="3"/>
  <c r="AB271" i="3"/>
  <c r="Q271" i="3"/>
  <c r="BF267" i="3"/>
  <c r="AB267" i="3"/>
  <c r="Q267" i="3"/>
  <c r="AB259" i="3"/>
  <c r="AR259" i="3"/>
  <c r="BH259" i="3"/>
  <c r="Y259" i="3"/>
  <c r="AO259" i="3"/>
  <c r="BE259" i="3"/>
  <c r="AH259" i="3"/>
  <c r="AX259" i="3"/>
  <c r="S259" i="3"/>
  <c r="AI259" i="3"/>
  <c r="AY259" i="3"/>
  <c r="N259" i="3"/>
  <c r="AD259" i="3"/>
  <c r="AT259" i="3"/>
  <c r="W259" i="3"/>
  <c r="AE259" i="3"/>
  <c r="O259" i="3"/>
  <c r="M251" i="3"/>
  <c r="N251" i="3"/>
  <c r="R251" i="3"/>
  <c r="V251" i="3"/>
  <c r="Z251" i="3"/>
  <c r="AD251" i="3"/>
  <c r="AH251" i="3"/>
  <c r="O251" i="3"/>
  <c r="S251" i="3"/>
  <c r="W251" i="3"/>
  <c r="AA251" i="3"/>
  <c r="AE251" i="3"/>
  <c r="AI251" i="3"/>
  <c r="P251" i="3"/>
  <c r="X251" i="3"/>
  <c r="AF251" i="3"/>
  <c r="AL251" i="3"/>
  <c r="AP251" i="3"/>
  <c r="AT251" i="3"/>
  <c r="AX251" i="3"/>
  <c r="BB251" i="3"/>
  <c r="BF251" i="3"/>
  <c r="Q251" i="3"/>
  <c r="Y251" i="3"/>
  <c r="AG251" i="3"/>
  <c r="AM251" i="3"/>
  <c r="AQ251" i="3"/>
  <c r="AU251" i="3"/>
  <c r="AY251" i="3"/>
  <c r="BC251" i="3"/>
  <c r="BG251" i="3"/>
  <c r="T251" i="3"/>
  <c r="AB251" i="3"/>
  <c r="AJ251" i="3"/>
  <c r="AN251" i="3"/>
  <c r="AR251" i="3"/>
  <c r="AV251" i="3"/>
  <c r="AZ251" i="3"/>
  <c r="BD251" i="3"/>
  <c r="BH251" i="3"/>
  <c r="AO251" i="3"/>
  <c r="BE251" i="3"/>
  <c r="U251" i="3"/>
  <c r="AS251" i="3"/>
  <c r="BI251" i="3"/>
  <c r="AC251" i="3"/>
  <c r="AW251" i="3"/>
  <c r="AK251" i="3"/>
  <c r="BA251" i="3"/>
  <c r="S247" i="3"/>
  <c r="AA247" i="3"/>
  <c r="AI247" i="3"/>
  <c r="AQ247" i="3"/>
  <c r="AY247" i="3"/>
  <c r="BG247" i="3"/>
  <c r="T247" i="3"/>
  <c r="AB247" i="3"/>
  <c r="AJ247" i="3"/>
  <c r="AR247" i="3"/>
  <c r="AZ247" i="3"/>
  <c r="BH247" i="3"/>
  <c r="Q247" i="3"/>
  <c r="Y247" i="3"/>
  <c r="AG247" i="3"/>
  <c r="AO247" i="3"/>
  <c r="AW247" i="3"/>
  <c r="BE247" i="3"/>
  <c r="R247" i="3"/>
  <c r="AX247" i="3"/>
  <c r="AL247" i="3"/>
  <c r="Z247" i="3"/>
  <c r="BF247" i="3"/>
  <c r="AT247" i="3"/>
  <c r="M243" i="3"/>
  <c r="AS243" i="3"/>
  <c r="Z243" i="3"/>
  <c r="BF243" i="3"/>
  <c r="AQ243" i="3"/>
  <c r="P243" i="3"/>
  <c r="X243" i="3"/>
  <c r="AQ239" i="3"/>
  <c r="AN239" i="3"/>
  <c r="Y239" i="3"/>
  <c r="BE239" i="3"/>
  <c r="AY239" i="3"/>
  <c r="N239" i="3"/>
  <c r="AF345" i="3"/>
  <c r="AS343" i="3"/>
  <c r="BI341" i="3"/>
  <c r="AC341" i="3"/>
  <c r="BG339" i="3"/>
  <c r="AQ339" i="3"/>
  <c r="AA339" i="3"/>
  <c r="BC337" i="3"/>
  <c r="AU337" i="3"/>
  <c r="AM337" i="3"/>
  <c r="AE337" i="3"/>
  <c r="W337" i="3"/>
  <c r="M337" i="3"/>
  <c r="AT335" i="3"/>
  <c r="N335" i="3"/>
  <c r="AT333" i="3"/>
  <c r="AD333" i="3"/>
  <c r="N333" i="3"/>
  <c r="AT331" i="3"/>
  <c r="AD331" i="3"/>
  <c r="N331" i="3"/>
  <c r="BB329" i="3"/>
  <c r="AL329" i="3"/>
  <c r="V329" i="3"/>
  <c r="V325" i="3"/>
  <c r="BG323" i="3"/>
  <c r="AQ323" i="3"/>
  <c r="AA323" i="3"/>
  <c r="AV321" i="3"/>
  <c r="AF321" i="3"/>
  <c r="P321" i="3"/>
  <c r="BF317" i="3"/>
  <c r="Z317" i="3"/>
  <c r="AU315" i="3"/>
  <c r="AE315" i="3"/>
  <c r="O315" i="3"/>
  <c r="AZ313" i="3"/>
  <c r="BB311" i="3"/>
  <c r="V311" i="3"/>
  <c r="AZ307" i="3"/>
  <c r="Y305" i="3"/>
  <c r="V300" i="3"/>
  <c r="BC291" i="3"/>
  <c r="AU288" i="3"/>
  <c r="BK272" i="3"/>
  <c r="AN237" i="3" l="1"/>
  <c r="AM335" i="3"/>
  <c r="AX223" i="3"/>
  <c r="AK301" i="3"/>
  <c r="Y339" i="3"/>
  <c r="BG220" i="3"/>
  <c r="R260" i="3"/>
  <c r="AX295" i="3"/>
  <c r="T224" i="3"/>
  <c r="AA267" i="3"/>
  <c r="X300" i="3"/>
  <c r="AF240" i="3"/>
  <c r="AK276" i="3"/>
  <c r="Z236" i="3"/>
  <c r="Z296" i="3"/>
  <c r="R295" i="3"/>
  <c r="AK319" i="3"/>
  <c r="BB325" i="3"/>
  <c r="AD335" i="3"/>
  <c r="S339" i="3"/>
  <c r="AY339" i="3"/>
  <c r="AK341" i="3"/>
  <c r="U343" i="3"/>
  <c r="BA343" i="3"/>
  <c r="AN345" i="3"/>
  <c r="AT239" i="3"/>
  <c r="V239" i="3"/>
  <c r="AW239" i="3"/>
  <c r="Q239" i="3"/>
  <c r="AF239" i="3"/>
  <c r="AI239" i="3"/>
  <c r="AN243" i="3"/>
  <c r="AR243" i="3"/>
  <c r="AI243" i="3"/>
  <c r="AX243" i="3"/>
  <c r="R243" i="3"/>
  <c r="AK243" i="3"/>
  <c r="M267" i="3"/>
  <c r="BG267" i="3"/>
  <c r="AP267" i="3"/>
  <c r="M271" i="3"/>
  <c r="BG271" i="3"/>
  <c r="AP271" i="3"/>
  <c r="Z275" i="3"/>
  <c r="AX275" i="3"/>
  <c r="AD275" i="3"/>
  <c r="BA275" i="3"/>
  <c r="AK275" i="3"/>
  <c r="U275" i="3"/>
  <c r="BD275" i="3"/>
  <c r="AN275" i="3"/>
  <c r="X275" i="3"/>
  <c r="BC275" i="3"/>
  <c r="AM275" i="3"/>
  <c r="W275" i="3"/>
  <c r="AD295" i="3"/>
  <c r="AC295" i="3"/>
  <c r="P295" i="3"/>
  <c r="AW319" i="3"/>
  <c r="AO319" i="3"/>
  <c r="AF335" i="3"/>
  <c r="T339" i="3"/>
  <c r="AH341" i="3"/>
  <c r="AX343" i="3"/>
  <c r="AF309" i="3"/>
  <c r="AT309" i="3"/>
  <c r="AG309" i="3"/>
  <c r="Y325" i="3"/>
  <c r="BG325" i="3"/>
  <c r="AC319" i="3"/>
  <c r="BE339" i="3"/>
  <c r="W343" i="3"/>
  <c r="AL345" i="3"/>
  <c r="AM221" i="3"/>
  <c r="BA221" i="3"/>
  <c r="AN221" i="3"/>
  <c r="AZ343" i="3"/>
  <c r="BE220" i="3"/>
  <c r="AR220" i="3"/>
  <c r="AA220" i="3"/>
  <c r="R224" i="3"/>
  <c r="AZ224" i="3"/>
  <c r="AE224" i="3"/>
  <c r="S228" i="3"/>
  <c r="AW228" i="3"/>
  <c r="AJ228" i="3"/>
  <c r="Q236" i="3"/>
  <c r="AB236" i="3"/>
  <c r="BF236" i="3"/>
  <c r="AQ240" i="3"/>
  <c r="Z240" i="3"/>
  <c r="M240" i="3"/>
  <c r="BD252" i="3"/>
  <c r="V252" i="3"/>
  <c r="BC260" i="3"/>
  <c r="AN268" i="3"/>
  <c r="AX276" i="3"/>
  <c r="X276" i="3"/>
  <c r="BC284" i="3"/>
  <c r="Y284" i="3"/>
  <c r="AQ296" i="3"/>
  <c r="M296" i="3"/>
  <c r="BF319" i="3"/>
  <c r="Q327" i="3"/>
  <c r="AS341" i="3"/>
  <c r="BI343" i="3"/>
  <c r="BB239" i="3"/>
  <c r="AX239" i="3"/>
  <c r="BD239" i="3"/>
  <c r="AA239" i="3"/>
  <c r="BG243" i="3"/>
  <c r="AA243" i="3"/>
  <c r="AP243" i="3"/>
  <c r="BI243" i="3"/>
  <c r="AC243" i="3"/>
  <c r="BH267" i="3"/>
  <c r="AQ267" i="3"/>
  <c r="Z267" i="3"/>
  <c r="BH271" i="3"/>
  <c r="AQ271" i="3"/>
  <c r="Z271" i="3"/>
  <c r="BB275" i="3"/>
  <c r="AH275" i="3"/>
  <c r="N275" i="3"/>
  <c r="AW275" i="3"/>
  <c r="AG275" i="3"/>
  <c r="Q275" i="3"/>
  <c r="AZ275" i="3"/>
  <c r="AJ275" i="3"/>
  <c r="T275" i="3"/>
  <c r="AY275" i="3"/>
  <c r="AI275" i="3"/>
  <c r="S275" i="3"/>
  <c r="Z295" i="3"/>
  <c r="M295" i="3"/>
  <c r="AU295" i="3"/>
  <c r="N339" i="3"/>
  <c r="AJ339" i="3"/>
  <c r="AX341" i="3"/>
  <c r="Q345" i="3"/>
  <c r="AY309" i="3"/>
  <c r="AD309" i="3"/>
  <c r="Q309" i="3"/>
  <c r="BH325" i="3"/>
  <c r="AQ325" i="3"/>
  <c r="AZ335" i="3"/>
  <c r="Z335" i="3"/>
  <c r="W341" i="3"/>
  <c r="AM343" i="3"/>
  <c r="BB345" i="3"/>
  <c r="AX221" i="3"/>
  <c r="AK221" i="3"/>
  <c r="X221" i="3"/>
  <c r="BB220" i="3"/>
  <c r="AO220" i="3"/>
  <c r="AB220" i="3"/>
  <c r="AK224" i="3"/>
  <c r="AG224" i="3"/>
  <c r="AJ224" i="3"/>
  <c r="O224" i="3"/>
  <c r="AT228" i="3"/>
  <c r="AG228" i="3"/>
  <c r="T228" i="3"/>
  <c r="M236" i="3"/>
  <c r="BG236" i="3"/>
  <c r="AP236" i="3"/>
  <c r="W240" i="3"/>
  <c r="BI240" i="3"/>
  <c r="AV240" i="3"/>
  <c r="X252" i="3"/>
  <c r="AX260" i="3"/>
  <c r="BF268" i="3"/>
  <c r="BC268" i="3"/>
  <c r="R276" i="3"/>
  <c r="W284" i="3"/>
  <c r="BF296" i="3"/>
  <c r="AK300" i="3"/>
  <c r="BH319" i="3"/>
  <c r="Z319" i="3"/>
  <c r="AJ327" i="3"/>
  <c r="BA335" i="3"/>
  <c r="AF250" i="3"/>
  <c r="AD327" i="3"/>
  <c r="AC343" i="3"/>
  <c r="AV345" i="3"/>
  <c r="AO239" i="3"/>
  <c r="X239" i="3"/>
  <c r="AJ243" i="3"/>
  <c r="AI339" i="3"/>
  <c r="U341" i="3"/>
  <c r="BA341" i="3"/>
  <c r="AK343" i="3"/>
  <c r="X345" i="3"/>
  <c r="BD345" i="3"/>
  <c r="Z239" i="3"/>
  <c r="R239" i="3"/>
  <c r="AG239" i="3"/>
  <c r="AV239" i="3"/>
  <c r="P239" i="3"/>
  <c r="S239" i="3"/>
  <c r="AV243" i="3"/>
  <c r="AY243" i="3"/>
  <c r="S243" i="3"/>
  <c r="AH243" i="3"/>
  <c r="BA243" i="3"/>
  <c r="BA267" i="3"/>
  <c r="AR267" i="3"/>
  <c r="BA271" i="3"/>
  <c r="AR271" i="3"/>
  <c r="BF275" i="3"/>
  <c r="AL275" i="3"/>
  <c r="R275" i="3"/>
  <c r="BI275" i="3"/>
  <c r="AS275" i="3"/>
  <c r="AC275" i="3"/>
  <c r="M275" i="3"/>
  <c r="AV275" i="3"/>
  <c r="AF275" i="3"/>
  <c r="P275" i="3"/>
  <c r="AU275" i="3"/>
  <c r="AE275" i="3"/>
  <c r="BI295" i="3"/>
  <c r="AV295" i="3"/>
  <c r="AE295" i="3"/>
  <c r="AD339" i="3"/>
  <c r="AZ339" i="3"/>
  <c r="R343" i="3"/>
  <c r="BD309" i="3"/>
  <c r="AI309" i="3"/>
  <c r="BE325" i="3"/>
  <c r="AR325" i="3"/>
  <c r="V327" i="3"/>
  <c r="BF335" i="3"/>
  <c r="BC343" i="3"/>
  <c r="AY221" i="3"/>
  <c r="AH221" i="3"/>
  <c r="R220" i="3"/>
  <c r="Y220" i="3"/>
  <c r="U224" i="3"/>
  <c r="BB224" i="3"/>
  <c r="BG228" i="3"/>
  <c r="AD228" i="3"/>
  <c r="BH236" i="3"/>
  <c r="AQ236" i="3"/>
  <c r="BF240" i="3"/>
  <c r="AS240" i="3"/>
  <c r="AZ260" i="3"/>
  <c r="BA268" i="3"/>
  <c r="V250" i="3"/>
  <c r="BI223" i="3"/>
  <c r="BA237" i="3"/>
  <c r="AD245" i="3"/>
  <c r="AW253" i="3"/>
  <c r="X227" i="3"/>
  <c r="W257" i="3"/>
  <c r="AZ250" i="3"/>
  <c r="AO250" i="3"/>
  <c r="AH227" i="3"/>
  <c r="AM237" i="3"/>
  <c r="AM250" i="3"/>
  <c r="BA257" i="3"/>
  <c r="AF263" i="3"/>
  <c r="Z278" i="3"/>
  <c r="N286" i="3"/>
  <c r="Q243" i="3"/>
  <c r="O247" i="3"/>
  <c r="T221" i="3"/>
  <c r="AB221" i="3"/>
  <c r="AJ221" i="3"/>
  <c r="AR221" i="3"/>
  <c r="AZ221" i="3"/>
  <c r="BH221" i="3"/>
  <c r="Q221" i="3"/>
  <c r="Y221" i="3"/>
  <c r="AG221" i="3"/>
  <c r="AO221" i="3"/>
  <c r="AW221" i="3"/>
  <c r="BE221" i="3"/>
  <c r="N221" i="3"/>
  <c r="V221" i="3"/>
  <c r="AD221" i="3"/>
  <c r="AL221" i="3"/>
  <c r="AT221" i="3"/>
  <c r="BB221" i="3"/>
  <c r="W221" i="3"/>
  <c r="BC221" i="3"/>
  <c r="AQ221" i="3"/>
  <c r="O221" i="3"/>
  <c r="AU221" i="3"/>
  <c r="S221" i="3"/>
  <c r="P228" i="3"/>
  <c r="X228" i="3"/>
  <c r="AF228" i="3"/>
  <c r="AN228" i="3"/>
  <c r="AV228" i="3"/>
  <c r="BD228" i="3"/>
  <c r="M228" i="3"/>
  <c r="U228" i="3"/>
  <c r="AC228" i="3"/>
  <c r="AK228" i="3"/>
  <c r="AS228" i="3"/>
  <c r="BA228" i="3"/>
  <c r="BI228" i="3"/>
  <c r="R228" i="3"/>
  <c r="Z228" i="3"/>
  <c r="AH228" i="3"/>
  <c r="AP228" i="3"/>
  <c r="AX228" i="3"/>
  <c r="BF228" i="3"/>
  <c r="AI228" i="3"/>
  <c r="W228" i="3"/>
  <c r="BC228" i="3"/>
  <c r="AQ228" i="3"/>
  <c r="AU228" i="3"/>
  <c r="AE228" i="3"/>
  <c r="R252" i="3"/>
  <c r="Z252" i="3"/>
  <c r="AH252" i="3"/>
  <c r="AP252" i="3"/>
  <c r="AX252" i="3"/>
  <c r="BF252" i="3"/>
  <c r="S252" i="3"/>
  <c r="AA252" i="3"/>
  <c r="AI252" i="3"/>
  <c r="AQ252" i="3"/>
  <c r="AY252" i="3"/>
  <c r="BG252" i="3"/>
  <c r="T252" i="3"/>
  <c r="AB252" i="3"/>
  <c r="AJ252" i="3"/>
  <c r="AR252" i="3"/>
  <c r="AZ252" i="3"/>
  <c r="BH252" i="3"/>
  <c r="AK252" i="3"/>
  <c r="Y252" i="3"/>
  <c r="BE252" i="3"/>
  <c r="AC252" i="3"/>
  <c r="BI252" i="3"/>
  <c r="AG252" i="3"/>
  <c r="N252" i="3"/>
  <c r="AD252" i="3"/>
  <c r="AT252" i="3"/>
  <c r="O252" i="3"/>
  <c r="AE252" i="3"/>
  <c r="AU252" i="3"/>
  <c r="P252" i="3"/>
  <c r="AF252" i="3"/>
  <c r="AV252" i="3"/>
  <c r="U252" i="3"/>
  <c r="AO252" i="3"/>
  <c r="AS252" i="3"/>
  <c r="AW252" i="3"/>
  <c r="S268" i="3"/>
  <c r="AA268" i="3"/>
  <c r="AI268" i="3"/>
  <c r="AQ268" i="3"/>
  <c r="AY268" i="3"/>
  <c r="BG268" i="3"/>
  <c r="T268" i="3"/>
  <c r="AB268" i="3"/>
  <c r="AJ268" i="3"/>
  <c r="AR268" i="3"/>
  <c r="AZ268" i="3"/>
  <c r="BH268" i="3"/>
  <c r="Q268" i="3"/>
  <c r="Y268" i="3"/>
  <c r="AG268" i="3"/>
  <c r="AO268" i="3"/>
  <c r="AW268" i="3"/>
  <c r="BE268" i="3"/>
  <c r="V268" i="3"/>
  <c r="BB268" i="3"/>
  <c r="AP268" i="3"/>
  <c r="N268" i="3"/>
  <c r="AT268" i="3"/>
  <c r="R268" i="3"/>
  <c r="O268" i="3"/>
  <c r="AE268" i="3"/>
  <c r="AU268" i="3"/>
  <c r="P268" i="3"/>
  <c r="AF268" i="3"/>
  <c r="AV268" i="3"/>
  <c r="M268" i="3"/>
  <c r="AC268" i="3"/>
  <c r="AS268" i="3"/>
  <c r="BI268" i="3"/>
  <c r="Z268" i="3"/>
  <c r="AD268" i="3"/>
  <c r="AH268" i="3"/>
  <c r="M284" i="3"/>
  <c r="U284" i="3"/>
  <c r="AC284" i="3"/>
  <c r="AK284" i="3"/>
  <c r="AS284" i="3"/>
  <c r="BA284" i="3"/>
  <c r="BI284" i="3"/>
  <c r="R284" i="3"/>
  <c r="Z284" i="3"/>
  <c r="AH284" i="3"/>
  <c r="AP284" i="3"/>
  <c r="AX284" i="3"/>
  <c r="BF284" i="3"/>
  <c r="S284" i="3"/>
  <c r="AA284" i="3"/>
  <c r="AI284" i="3"/>
  <c r="AQ284" i="3"/>
  <c r="AY284" i="3"/>
  <c r="BG284" i="3"/>
  <c r="AJ284" i="3"/>
  <c r="X284" i="3"/>
  <c r="BD284" i="3"/>
  <c r="AR284" i="3"/>
  <c r="P284" i="3"/>
  <c r="AV284" i="3"/>
  <c r="Q284" i="3"/>
  <c r="AG284" i="3"/>
  <c r="AW284" i="3"/>
  <c r="N284" i="3"/>
  <c r="AD284" i="3"/>
  <c r="AT284" i="3"/>
  <c r="O284" i="3"/>
  <c r="AE284" i="3"/>
  <c r="AU284" i="3"/>
  <c r="T284" i="3"/>
  <c r="AN284" i="3"/>
  <c r="BH284" i="3"/>
  <c r="M309" i="3"/>
  <c r="U309" i="3"/>
  <c r="AC309" i="3"/>
  <c r="AK309" i="3"/>
  <c r="AS309" i="3"/>
  <c r="BA309" i="3"/>
  <c r="BI309" i="3"/>
  <c r="R309" i="3"/>
  <c r="Z309" i="3"/>
  <c r="AH309" i="3"/>
  <c r="AP309" i="3"/>
  <c r="AX309" i="3"/>
  <c r="O309" i="3"/>
  <c r="W309" i="3"/>
  <c r="AE309" i="3"/>
  <c r="AM309" i="3"/>
  <c r="AU309" i="3"/>
  <c r="BC309" i="3"/>
  <c r="P309" i="3"/>
  <c r="AV309" i="3"/>
  <c r="T309" i="3"/>
  <c r="AZ309" i="3"/>
  <c r="AN309" i="3"/>
  <c r="BB317" i="3"/>
  <c r="AH317" i="3"/>
  <c r="O317" i="3"/>
  <c r="W317" i="3"/>
  <c r="AE317" i="3"/>
  <c r="AM317" i="3"/>
  <c r="AU317" i="3"/>
  <c r="BC317" i="3"/>
  <c r="P317" i="3"/>
  <c r="X317" i="3"/>
  <c r="AF317" i="3"/>
  <c r="AN317" i="3"/>
  <c r="AV317" i="3"/>
  <c r="BD317" i="3"/>
  <c r="M317" i="3"/>
  <c r="U317" i="3"/>
  <c r="AC317" i="3"/>
  <c r="AK317" i="3"/>
  <c r="AS317" i="3"/>
  <c r="BA317" i="3"/>
  <c r="BI317" i="3"/>
  <c r="AD317" i="3"/>
  <c r="AT325" i="3"/>
  <c r="O325" i="3"/>
  <c r="W325" i="3"/>
  <c r="AE325" i="3"/>
  <c r="AM325" i="3"/>
  <c r="AU325" i="3"/>
  <c r="BC325" i="3"/>
  <c r="P325" i="3"/>
  <c r="X325" i="3"/>
  <c r="AF325" i="3"/>
  <c r="AN325" i="3"/>
  <c r="AV325" i="3"/>
  <c r="BD325" i="3"/>
  <c r="M325" i="3"/>
  <c r="U325" i="3"/>
  <c r="AC325" i="3"/>
  <c r="AK325" i="3"/>
  <c r="AS325" i="3"/>
  <c r="BA325" i="3"/>
  <c r="BI325" i="3"/>
  <c r="AP325" i="3"/>
  <c r="AR333" i="3"/>
  <c r="AX333" i="3"/>
  <c r="AH333" i="3"/>
  <c r="O333" i="3"/>
  <c r="W333" i="3"/>
  <c r="AE333" i="3"/>
  <c r="AM333" i="3"/>
  <c r="AU333" i="3"/>
  <c r="BC333" i="3"/>
  <c r="M333" i="3"/>
  <c r="U333" i="3"/>
  <c r="AC333" i="3"/>
  <c r="AK333" i="3"/>
  <c r="AS333" i="3"/>
  <c r="BA333" i="3"/>
  <c r="BI333" i="3"/>
  <c r="BD333" i="3"/>
  <c r="AN333" i="3"/>
  <c r="X333" i="3"/>
  <c r="T341" i="3"/>
  <c r="BG341" i="3"/>
  <c r="AY341" i="3"/>
  <c r="AQ341" i="3"/>
  <c r="AI341" i="3"/>
  <c r="AA341" i="3"/>
  <c r="S341" i="3"/>
  <c r="BB341" i="3"/>
  <c r="AT341" i="3"/>
  <c r="AL341" i="3"/>
  <c r="AD341" i="3"/>
  <c r="V341" i="3"/>
  <c r="N341" i="3"/>
  <c r="M222" i="3"/>
  <c r="AS222" i="3"/>
  <c r="Z222" i="3"/>
  <c r="BF222" i="3"/>
  <c r="AQ222" i="3"/>
  <c r="X222" i="3"/>
  <c r="AV222" i="3"/>
  <c r="AC222" i="3"/>
  <c r="AP222" i="3"/>
  <c r="BG222" i="3"/>
  <c r="BI222" i="3"/>
  <c r="AR222" i="3"/>
  <c r="O229" i="3"/>
  <c r="AU229" i="3"/>
  <c r="AF229" i="3"/>
  <c r="Q229" i="3"/>
  <c r="AH229" i="3"/>
  <c r="BA229" i="3"/>
  <c r="AE229" i="3"/>
  <c r="AV229" i="3"/>
  <c r="U229" i="3"/>
  <c r="AW229" i="3"/>
  <c r="AT229" i="3"/>
  <c r="N238" i="3"/>
  <c r="BC238" i="3"/>
  <c r="W238" i="3"/>
  <c r="AB238" i="3"/>
  <c r="AQ254" i="3"/>
  <c r="AT254" i="3"/>
  <c r="BH254" i="3"/>
  <c r="N271" i="3"/>
  <c r="V271" i="3"/>
  <c r="AD271" i="3"/>
  <c r="AL271" i="3"/>
  <c r="AT271" i="3"/>
  <c r="BB271" i="3"/>
  <c r="O271" i="3"/>
  <c r="W271" i="3"/>
  <c r="AE271" i="3"/>
  <c r="AM271" i="3"/>
  <c r="AU271" i="3"/>
  <c r="BC271" i="3"/>
  <c r="P271" i="3"/>
  <c r="X271" i="3"/>
  <c r="AF271" i="3"/>
  <c r="AN271" i="3"/>
  <c r="AV271" i="3"/>
  <c r="BD271" i="3"/>
  <c r="Y271" i="3"/>
  <c r="BE271" i="3"/>
  <c r="AC271" i="3"/>
  <c r="BI271" i="3"/>
  <c r="AG271" i="3"/>
  <c r="AK271" i="3"/>
  <c r="BI277" i="3"/>
  <c r="BB277" i="3"/>
  <c r="N287" i="3"/>
  <c r="V287" i="3"/>
  <c r="AD287" i="3"/>
  <c r="AL287" i="3"/>
  <c r="AT287" i="3"/>
  <c r="BB287" i="3"/>
  <c r="O287" i="3"/>
  <c r="W287" i="3"/>
  <c r="AE287" i="3"/>
  <c r="AM287" i="3"/>
  <c r="AU287" i="3"/>
  <c r="BC287" i="3"/>
  <c r="P287" i="3"/>
  <c r="X287" i="3"/>
  <c r="AF287" i="3"/>
  <c r="AN287" i="3"/>
  <c r="AV287" i="3"/>
  <c r="BD287" i="3"/>
  <c r="U287" i="3"/>
  <c r="BA287" i="3"/>
  <c r="AO287" i="3"/>
  <c r="M287" i="3"/>
  <c r="AS287" i="3"/>
  <c r="AW287" i="3"/>
  <c r="BH293" i="3"/>
  <c r="M293" i="3"/>
  <c r="N319" i="3"/>
  <c r="V319" i="3"/>
  <c r="AD319" i="3"/>
  <c r="AL319" i="3"/>
  <c r="AT319" i="3"/>
  <c r="BB319" i="3"/>
  <c r="O319" i="3"/>
  <c r="W319" i="3"/>
  <c r="AE319" i="3"/>
  <c r="AM319" i="3"/>
  <c r="AU319" i="3"/>
  <c r="BC319" i="3"/>
  <c r="P319" i="3"/>
  <c r="X319" i="3"/>
  <c r="AF319" i="3"/>
  <c r="AN319" i="3"/>
  <c r="AV319" i="3"/>
  <c r="BD319" i="3"/>
  <c r="R319" i="3"/>
  <c r="AH319" i="3"/>
  <c r="AX319" i="3"/>
  <c r="S319" i="3"/>
  <c r="AI319" i="3"/>
  <c r="AY319" i="3"/>
  <c r="T319" i="3"/>
  <c r="AJ319" i="3"/>
  <c r="AZ319" i="3"/>
  <c r="AS319" i="3"/>
  <c r="M319" i="3"/>
  <c r="BE319" i="3"/>
  <c r="Y319" i="3"/>
  <c r="AG319" i="3"/>
  <c r="O335" i="3"/>
  <c r="AE335" i="3"/>
  <c r="AU335" i="3"/>
  <c r="M335" i="3"/>
  <c r="AC335" i="3"/>
  <c r="AS335" i="3"/>
  <c r="BI335" i="3"/>
  <c r="W335" i="3"/>
  <c r="BC335" i="3"/>
  <c r="AK335" i="3"/>
  <c r="AX335" i="3"/>
  <c r="AH335" i="3"/>
  <c r="R335" i="3"/>
  <c r="AJ335" i="3"/>
  <c r="BD335" i="3"/>
  <c r="AN335" i="3"/>
  <c r="X335" i="3"/>
  <c r="BH335" i="3"/>
  <c r="AB335" i="3"/>
  <c r="AP327" i="3"/>
  <c r="O327" i="3"/>
  <c r="W327" i="3"/>
  <c r="AE327" i="3"/>
  <c r="AM327" i="3"/>
  <c r="AU327" i="3"/>
  <c r="BC327" i="3"/>
  <c r="P327" i="3"/>
  <c r="X327" i="3"/>
  <c r="AF327" i="3"/>
  <c r="AN327" i="3"/>
  <c r="AV327" i="3"/>
  <c r="BD327" i="3"/>
  <c r="M327" i="3"/>
  <c r="U327" i="3"/>
  <c r="AC327" i="3"/>
  <c r="AK327" i="3"/>
  <c r="AS327" i="3"/>
  <c r="BA327" i="3"/>
  <c r="BI327" i="3"/>
  <c r="BF327" i="3"/>
  <c r="AA327" i="3"/>
  <c r="AQ327" i="3"/>
  <c r="BG327" i="3"/>
  <c r="AB327" i="3"/>
  <c r="AR327" i="3"/>
  <c r="BH327" i="3"/>
  <c r="Y327" i="3"/>
  <c r="AO327" i="3"/>
  <c r="BE327" i="3"/>
  <c r="AL327" i="3"/>
  <c r="AX327" i="3"/>
  <c r="R327" i="3"/>
  <c r="Z219" i="3"/>
  <c r="AP219" i="3"/>
  <c r="BF219" i="3"/>
  <c r="AA219" i="3"/>
  <c r="AQ219" i="3"/>
  <c r="BG219" i="3"/>
  <c r="AB219" i="3"/>
  <c r="AR219" i="3"/>
  <c r="BH219" i="3"/>
  <c r="BI219" i="3"/>
  <c r="U219" i="3"/>
  <c r="AO219" i="3"/>
  <c r="R219" i="3"/>
  <c r="AX219" i="3"/>
  <c r="AI219" i="3"/>
  <c r="T219" i="3"/>
  <c r="AZ219" i="3"/>
  <c r="AG219" i="3"/>
  <c r="S219" i="3"/>
  <c r="AJ219" i="3"/>
  <c r="BA219" i="3"/>
  <c r="AH219" i="3"/>
  <c r="AC219" i="3"/>
  <c r="Q223" i="3"/>
  <c r="AG223" i="3"/>
  <c r="AW223" i="3"/>
  <c r="Z223" i="3"/>
  <c r="AP223" i="3"/>
  <c r="BF223" i="3"/>
  <c r="AA223" i="3"/>
  <c r="AQ223" i="3"/>
  <c r="BG223" i="3"/>
  <c r="BE223" i="3"/>
  <c r="AO223" i="3"/>
  <c r="AH223" i="3"/>
  <c r="S223" i="3"/>
  <c r="AY223" i="3"/>
  <c r="AJ223" i="3"/>
  <c r="AN223" i="3"/>
  <c r="AR223" i="3"/>
  <c r="R223" i="3"/>
  <c r="AI223" i="3"/>
  <c r="BH223" i="3"/>
  <c r="Q230" i="3"/>
  <c r="AW230" i="3"/>
  <c r="AD230" i="3"/>
  <c r="O230" i="3"/>
  <c r="AU230" i="3"/>
  <c r="AJ230" i="3"/>
  <c r="N230" i="3"/>
  <c r="AE230" i="3"/>
  <c r="BD230" i="3"/>
  <c r="AG230" i="3"/>
  <c r="P230" i="3"/>
  <c r="T237" i="3"/>
  <c r="AB237" i="3"/>
  <c r="AJ237" i="3"/>
  <c r="AR237" i="3"/>
  <c r="AZ237" i="3"/>
  <c r="BH237" i="3"/>
  <c r="Q237" i="3"/>
  <c r="Y237" i="3"/>
  <c r="AG237" i="3"/>
  <c r="AO237" i="3"/>
  <c r="AW237" i="3"/>
  <c r="BE237" i="3"/>
  <c r="N237" i="3"/>
  <c r="V237" i="3"/>
  <c r="AD237" i="3"/>
  <c r="AL237" i="3"/>
  <c r="AT237" i="3"/>
  <c r="BB237" i="3"/>
  <c r="W237" i="3"/>
  <c r="BC237" i="3"/>
  <c r="AQ237" i="3"/>
  <c r="O237" i="3"/>
  <c r="AU237" i="3"/>
  <c r="AI237" i="3"/>
  <c r="P237" i="3"/>
  <c r="AF237" i="3"/>
  <c r="AV237" i="3"/>
  <c r="M237" i="3"/>
  <c r="AC237" i="3"/>
  <c r="AS237" i="3"/>
  <c r="BI237" i="3"/>
  <c r="Z237" i="3"/>
  <c r="AP237" i="3"/>
  <c r="BF237" i="3"/>
  <c r="AA237" i="3"/>
  <c r="AE237" i="3"/>
  <c r="AY237" i="3"/>
  <c r="X237" i="3"/>
  <c r="BD237" i="3"/>
  <c r="AK237" i="3"/>
  <c r="R237" i="3"/>
  <c r="AX237" i="3"/>
  <c r="BG237" i="3"/>
  <c r="AD241" i="3"/>
  <c r="O241" i="3"/>
  <c r="AU241" i="3"/>
  <c r="AF241" i="3"/>
  <c r="Q241" i="3"/>
  <c r="BE241" i="3"/>
  <c r="AT241" i="3"/>
  <c r="P241" i="3"/>
  <c r="AK241" i="3"/>
  <c r="N241" i="3"/>
  <c r="AV241" i="3"/>
  <c r="BI241" i="3"/>
  <c r="X245" i="3"/>
  <c r="AR245" i="3"/>
  <c r="BH245" i="3"/>
  <c r="Y245" i="3"/>
  <c r="AO245" i="3"/>
  <c r="BE245" i="3"/>
  <c r="V245" i="3"/>
  <c r="AL245" i="3"/>
  <c r="BB245" i="3"/>
  <c r="BC245" i="3"/>
  <c r="O245" i="3"/>
  <c r="AI245" i="3"/>
  <c r="AZ245" i="3"/>
  <c r="AG245" i="3"/>
  <c r="N245" i="3"/>
  <c r="AT245" i="3"/>
  <c r="AQ245" i="3"/>
  <c r="AJ245" i="3"/>
  <c r="AW245" i="3"/>
  <c r="W245" i="3"/>
  <c r="AM249" i="3"/>
  <c r="X249" i="3"/>
  <c r="BD249" i="3"/>
  <c r="AK249" i="3"/>
  <c r="AP249" i="3"/>
  <c r="BB249" i="3"/>
  <c r="BC249" i="3"/>
  <c r="U249" i="3"/>
  <c r="AT249" i="3"/>
  <c r="AN249" i="3"/>
  <c r="BA249" i="3"/>
  <c r="V253" i="3"/>
  <c r="BB253" i="3"/>
  <c r="AM253" i="3"/>
  <c r="X253" i="3"/>
  <c r="BD253" i="3"/>
  <c r="Y253" i="3"/>
  <c r="W253" i="3"/>
  <c r="AN253" i="3"/>
  <c r="AS253" i="3"/>
  <c r="BC253" i="3"/>
  <c r="AF255" i="3"/>
  <c r="M255" i="3"/>
  <c r="AS255" i="3"/>
  <c r="Z255" i="3"/>
  <c r="BF255" i="3"/>
  <c r="AI255" i="3"/>
  <c r="P255" i="3"/>
  <c r="AC255" i="3"/>
  <c r="AP255" i="3"/>
  <c r="AM255" i="3"/>
  <c r="AV255" i="3"/>
  <c r="O255" i="3"/>
  <c r="Q266" i="3"/>
  <c r="AU266" i="3"/>
  <c r="AD266" i="3"/>
  <c r="AJ266" i="3"/>
  <c r="Y274" i="3"/>
  <c r="AL274" i="3"/>
  <c r="BC274" i="3"/>
  <c r="W274" i="3"/>
  <c r="BE274" i="3"/>
  <c r="X274" i="3"/>
  <c r="Y282" i="3"/>
  <c r="BC282" i="3"/>
  <c r="AA290" i="3"/>
  <c r="AO290" i="3"/>
  <c r="AT290" i="3"/>
  <c r="BG290" i="3"/>
  <c r="R290" i="3"/>
  <c r="AJ290" i="3"/>
  <c r="U294" i="3"/>
  <c r="S294" i="3"/>
  <c r="AJ298" i="3"/>
  <c r="O298" i="3"/>
  <c r="AW298" i="3"/>
  <c r="BD343" i="3"/>
  <c r="AV343" i="3"/>
  <c r="AN343" i="3"/>
  <c r="AF343" i="3"/>
  <c r="X343" i="3"/>
  <c r="P343" i="3"/>
  <c r="BG343" i="3"/>
  <c r="AY343" i="3"/>
  <c r="AQ343" i="3"/>
  <c r="AI343" i="3"/>
  <c r="AA343" i="3"/>
  <c r="S343" i="3"/>
  <c r="BB343" i="3"/>
  <c r="AT343" i="3"/>
  <c r="AL343" i="3"/>
  <c r="AD343" i="3"/>
  <c r="V343" i="3"/>
  <c r="N343" i="3"/>
  <c r="BF345" i="3"/>
  <c r="AX345" i="3"/>
  <c r="AP345" i="3"/>
  <c r="AH345" i="3"/>
  <c r="Z345" i="3"/>
  <c r="R345" i="3"/>
  <c r="BI345" i="3"/>
  <c r="BA345" i="3"/>
  <c r="AS345" i="3"/>
  <c r="AK345" i="3"/>
  <c r="AC345" i="3"/>
  <c r="U345" i="3"/>
  <c r="M345" i="3"/>
  <c r="Z225" i="3"/>
  <c r="AP225" i="3"/>
  <c r="AA225" i="3"/>
  <c r="AV225" i="3"/>
  <c r="Q225" i="3"/>
  <c r="AM225" i="3"/>
  <c r="BE225" i="3"/>
  <c r="X225" i="3"/>
  <c r="AS225" i="3"/>
  <c r="T225" i="3"/>
  <c r="AU225" i="3"/>
  <c r="AJ225" i="3"/>
  <c r="R225" i="3"/>
  <c r="P225" i="3"/>
  <c r="BD225" i="3"/>
  <c r="AW225" i="3"/>
  <c r="AI225" i="3"/>
  <c r="BG225" i="3"/>
  <c r="AH225" i="3"/>
  <c r="AB225" i="3"/>
  <c r="BB225" i="3"/>
  <c r="O227" i="3"/>
  <c r="AE227" i="3"/>
  <c r="AU227" i="3"/>
  <c r="P227" i="3"/>
  <c r="AF227" i="3"/>
  <c r="AV227" i="3"/>
  <c r="M227" i="3"/>
  <c r="AC227" i="3"/>
  <c r="AS227" i="3"/>
  <c r="BI227" i="3"/>
  <c r="Z227" i="3"/>
  <c r="AD227" i="3"/>
  <c r="R227" i="3"/>
  <c r="W227" i="3"/>
  <c r="BC227" i="3"/>
  <c r="AN227" i="3"/>
  <c r="U227" i="3"/>
  <c r="BA227" i="3"/>
  <c r="BF227" i="3"/>
  <c r="AM227" i="3"/>
  <c r="BD227" i="3"/>
  <c r="AL227" i="3"/>
  <c r="S234" i="3"/>
  <c r="AA234" i="3"/>
  <c r="P234" i="3"/>
  <c r="X234" i="3"/>
  <c r="AF234" i="3"/>
  <c r="AN234" i="3"/>
  <c r="AV234" i="3"/>
  <c r="M234" i="3"/>
  <c r="U234" i="3"/>
  <c r="AC234" i="3"/>
  <c r="AK234" i="3"/>
  <c r="AS234" i="3"/>
  <c r="BA234" i="3"/>
  <c r="AI234" i="3"/>
  <c r="AY234" i="3"/>
  <c r="BI234" i="3"/>
  <c r="AL234" i="3"/>
  <c r="BB234" i="3"/>
  <c r="N234" i="3"/>
  <c r="AM234" i="3"/>
  <c r="BC234" i="3"/>
  <c r="AP234" i="3"/>
  <c r="R234" i="3"/>
  <c r="AH234" i="3"/>
  <c r="W234" i="3"/>
  <c r="T234" i="3"/>
  <c r="AJ234" i="3"/>
  <c r="AZ234" i="3"/>
  <c r="Y234" i="3"/>
  <c r="AO234" i="3"/>
  <c r="V234" i="3"/>
  <c r="BE234" i="3"/>
  <c r="AT234" i="3"/>
  <c r="AD234" i="3"/>
  <c r="BG234" i="3"/>
  <c r="BD234" i="3"/>
  <c r="AE234" i="3"/>
  <c r="AR234" i="3"/>
  <c r="AG234" i="3"/>
  <c r="AQ234" i="3"/>
  <c r="BF234" i="3"/>
  <c r="AX234" i="3"/>
  <c r="O257" i="3"/>
  <c r="AE257" i="3"/>
  <c r="AU257" i="3"/>
  <c r="P257" i="3"/>
  <c r="AF257" i="3"/>
  <c r="AV257" i="3"/>
  <c r="M257" i="3"/>
  <c r="AC257" i="3"/>
  <c r="AS257" i="3"/>
  <c r="BI257" i="3"/>
  <c r="V257" i="3"/>
  <c r="AP257" i="3"/>
  <c r="AT257" i="3"/>
  <c r="AM257" i="3"/>
  <c r="X257" i="3"/>
  <c r="BD257" i="3"/>
  <c r="AK257" i="3"/>
  <c r="AH257" i="3"/>
  <c r="N257" i="3"/>
  <c r="BC257" i="3"/>
  <c r="U257" i="3"/>
  <c r="BB257" i="3"/>
  <c r="Z263" i="3"/>
  <c r="T301" i="3"/>
  <c r="AB301" i="3"/>
  <c r="AJ301" i="3"/>
  <c r="AR301" i="3"/>
  <c r="AZ301" i="3"/>
  <c r="BH301" i="3"/>
  <c r="Q301" i="3"/>
  <c r="Y301" i="3"/>
  <c r="AG301" i="3"/>
  <c r="AO301" i="3"/>
  <c r="AW301" i="3"/>
  <c r="BE301" i="3"/>
  <c r="N301" i="3"/>
  <c r="V301" i="3"/>
  <c r="AD301" i="3"/>
  <c r="AL301" i="3"/>
  <c r="AT301" i="3"/>
  <c r="BB301" i="3"/>
  <c r="W301" i="3"/>
  <c r="BC301" i="3"/>
  <c r="AQ301" i="3"/>
  <c r="O301" i="3"/>
  <c r="AU301" i="3"/>
  <c r="AY301" i="3"/>
  <c r="P301" i="3"/>
  <c r="AF301" i="3"/>
  <c r="AV301" i="3"/>
  <c r="M301" i="3"/>
  <c r="AC301" i="3"/>
  <c r="AS301" i="3"/>
  <c r="BI301" i="3"/>
  <c r="Z301" i="3"/>
  <c r="AP301" i="3"/>
  <c r="BF301" i="3"/>
  <c r="AA301" i="3"/>
  <c r="AE301" i="3"/>
  <c r="S301" i="3"/>
  <c r="AN301" i="3"/>
  <c r="U301" i="3"/>
  <c r="BA301" i="3"/>
  <c r="AH301" i="3"/>
  <c r="AM301" i="3"/>
  <c r="AI301" i="3"/>
  <c r="BD301" i="3"/>
  <c r="R301" i="3"/>
  <c r="BG301" i="3"/>
  <c r="BG303" i="3"/>
  <c r="Y303" i="3"/>
  <c r="Z303" i="3"/>
  <c r="AR303" i="3"/>
  <c r="AA303" i="3"/>
  <c r="Q337" i="3"/>
  <c r="N337" i="3"/>
  <c r="BE337" i="3"/>
  <c r="AW337" i="3"/>
  <c r="AO337" i="3"/>
  <c r="AG337" i="3"/>
  <c r="Y337" i="3"/>
  <c r="P337" i="3"/>
  <c r="BD337" i="3"/>
  <c r="AV337" i="3"/>
  <c r="AN337" i="3"/>
  <c r="AF337" i="3"/>
  <c r="X337" i="3"/>
  <c r="O337" i="3"/>
  <c r="BI339" i="3"/>
  <c r="BA339" i="3"/>
  <c r="AS339" i="3"/>
  <c r="AK339" i="3"/>
  <c r="AC339" i="3"/>
  <c r="U339" i="3"/>
  <c r="M339" i="3"/>
  <c r="BF339" i="3"/>
  <c r="BD339" i="3"/>
  <c r="AV339" i="3"/>
  <c r="AN339" i="3"/>
  <c r="AF339" i="3"/>
  <c r="X339" i="3"/>
  <c r="P339" i="3"/>
  <c r="AX339" i="3"/>
  <c r="AP339" i="3"/>
  <c r="AH339" i="3"/>
  <c r="Z339" i="3"/>
  <c r="R339" i="3"/>
  <c r="O220" i="3"/>
  <c r="W220" i="3"/>
  <c r="AE220" i="3"/>
  <c r="AM220" i="3"/>
  <c r="AU220" i="3"/>
  <c r="BC220" i="3"/>
  <c r="P220" i="3"/>
  <c r="X220" i="3"/>
  <c r="AF220" i="3"/>
  <c r="AN220" i="3"/>
  <c r="AV220" i="3"/>
  <c r="BD220" i="3"/>
  <c r="M220" i="3"/>
  <c r="U220" i="3"/>
  <c r="AC220" i="3"/>
  <c r="AK220" i="3"/>
  <c r="AS220" i="3"/>
  <c r="BA220" i="3"/>
  <c r="BI220" i="3"/>
  <c r="AP220" i="3"/>
  <c r="N220" i="3"/>
  <c r="AT220" i="3"/>
  <c r="AH220" i="3"/>
  <c r="AL220" i="3"/>
  <c r="V220" i="3"/>
  <c r="Q260" i="3"/>
  <c r="Y260" i="3"/>
  <c r="AG260" i="3"/>
  <c r="AO260" i="3"/>
  <c r="AW260" i="3"/>
  <c r="BE260" i="3"/>
  <c r="N260" i="3"/>
  <c r="V260" i="3"/>
  <c r="AD260" i="3"/>
  <c r="AL260" i="3"/>
  <c r="AT260" i="3"/>
  <c r="BB260" i="3"/>
  <c r="O260" i="3"/>
  <c r="AE260" i="3"/>
  <c r="AU260" i="3"/>
  <c r="P260" i="3"/>
  <c r="AF260" i="3"/>
  <c r="AV260" i="3"/>
  <c r="S260" i="3"/>
  <c r="AI260" i="3"/>
  <c r="AY260" i="3"/>
  <c r="AJ260" i="3"/>
  <c r="T260" i="3"/>
  <c r="AB260" i="3"/>
  <c r="M260" i="3"/>
  <c r="AC260" i="3"/>
  <c r="AS260" i="3"/>
  <c r="BI260" i="3"/>
  <c r="Z260" i="3"/>
  <c r="AP260" i="3"/>
  <c r="BF260" i="3"/>
  <c r="AM260" i="3"/>
  <c r="X260" i="3"/>
  <c r="BD260" i="3"/>
  <c r="AQ260" i="3"/>
  <c r="AR260" i="3"/>
  <c r="BH260" i="3"/>
  <c r="M279" i="3"/>
  <c r="U279" i="3"/>
  <c r="AC279" i="3"/>
  <c r="AK279" i="3"/>
  <c r="AS279" i="3"/>
  <c r="BA279" i="3"/>
  <c r="BI279" i="3"/>
  <c r="R279" i="3"/>
  <c r="Z279" i="3"/>
  <c r="AH279" i="3"/>
  <c r="AP279" i="3"/>
  <c r="AX279" i="3"/>
  <c r="BF279" i="3"/>
  <c r="S279" i="3"/>
  <c r="AA279" i="3"/>
  <c r="AI279" i="3"/>
  <c r="AQ279" i="3"/>
  <c r="AY279" i="3"/>
  <c r="BG279" i="3"/>
  <c r="AJ279" i="3"/>
  <c r="X279" i="3"/>
  <c r="BD279" i="3"/>
  <c r="AR279" i="3"/>
  <c r="P279" i="3"/>
  <c r="AV279" i="3"/>
  <c r="S295" i="3"/>
  <c r="AA295" i="3"/>
  <c r="AI295" i="3"/>
  <c r="AQ295" i="3"/>
  <c r="AY295" i="3"/>
  <c r="BG295" i="3"/>
  <c r="T295" i="3"/>
  <c r="AB295" i="3"/>
  <c r="AJ295" i="3"/>
  <c r="AR295" i="3"/>
  <c r="AZ295" i="3"/>
  <c r="BH295" i="3"/>
  <c r="Q295" i="3"/>
  <c r="Y295" i="3"/>
  <c r="AG295" i="3"/>
  <c r="AO295" i="3"/>
  <c r="AW295" i="3"/>
  <c r="BE295" i="3"/>
  <c r="V295" i="3"/>
  <c r="BB295" i="3"/>
  <c r="AP295" i="3"/>
  <c r="N295" i="3"/>
  <c r="BN295" i="3" s="1"/>
  <c r="AT295" i="3"/>
  <c r="BH313" i="3"/>
  <c r="T313" i="3"/>
  <c r="AB313" i="3"/>
  <c r="AJ313" i="3"/>
  <c r="AR313" i="3"/>
  <c r="R313" i="3"/>
  <c r="AC313" i="3"/>
  <c r="AM313" i="3"/>
  <c r="AW313" i="3"/>
  <c r="BE313" i="3"/>
  <c r="N313" i="3"/>
  <c r="Y313" i="3"/>
  <c r="AI313" i="3"/>
  <c r="AT313" i="3"/>
  <c r="BB313" i="3"/>
  <c r="O313" i="3"/>
  <c r="Z313" i="3"/>
  <c r="AK313" i="3"/>
  <c r="AU313" i="3"/>
  <c r="BC313" i="3"/>
  <c r="AL313" i="3"/>
  <c r="S224" i="3"/>
  <c r="AA224" i="3"/>
  <c r="AI224" i="3"/>
  <c r="AQ224" i="3"/>
  <c r="AY224" i="3"/>
  <c r="P224" i="3"/>
  <c r="X224" i="3"/>
  <c r="AF224" i="3"/>
  <c r="AN224" i="3"/>
  <c r="AV224" i="3"/>
  <c r="BD224" i="3"/>
  <c r="N224" i="3"/>
  <c r="AD224" i="3"/>
  <c r="AT224" i="3"/>
  <c r="BI224" i="3"/>
  <c r="Y224" i="3"/>
  <c r="AO224" i="3"/>
  <c r="BE224" i="3"/>
  <c r="Z224" i="3"/>
  <c r="AP224" i="3"/>
  <c r="BF224" i="3"/>
  <c r="AS224" i="3"/>
  <c r="BA224" i="3"/>
  <c r="BG224" i="3"/>
  <c r="N267" i="3"/>
  <c r="V267" i="3"/>
  <c r="AD267" i="3"/>
  <c r="AL267" i="3"/>
  <c r="AT267" i="3"/>
  <c r="BB267" i="3"/>
  <c r="O267" i="3"/>
  <c r="W267" i="3"/>
  <c r="AE267" i="3"/>
  <c r="AM267" i="3"/>
  <c r="AU267" i="3"/>
  <c r="BC267" i="3"/>
  <c r="P267" i="3"/>
  <c r="X267" i="3"/>
  <c r="AF267" i="3"/>
  <c r="AN267" i="3"/>
  <c r="AV267" i="3"/>
  <c r="BD267" i="3"/>
  <c r="Y267" i="3"/>
  <c r="BE267" i="3"/>
  <c r="AC267" i="3"/>
  <c r="BI267" i="3"/>
  <c r="AG267" i="3"/>
  <c r="AK267" i="3"/>
  <c r="S283" i="3"/>
  <c r="AI283" i="3"/>
  <c r="AY283" i="3"/>
  <c r="T283" i="3"/>
  <c r="AJ283" i="3"/>
  <c r="AZ283" i="3"/>
  <c r="Q283" i="3"/>
  <c r="AG283" i="3"/>
  <c r="AW283" i="3"/>
  <c r="Z283" i="3"/>
  <c r="AD283" i="3"/>
  <c r="AX283" i="3"/>
  <c r="O300" i="3"/>
  <c r="AE300" i="3"/>
  <c r="AU300" i="3"/>
  <c r="P300" i="3"/>
  <c r="AF300" i="3"/>
  <c r="AV300" i="3"/>
  <c r="M300" i="3"/>
  <c r="AC300" i="3"/>
  <c r="AS300" i="3"/>
  <c r="BI300" i="3"/>
  <c r="N300" i="3"/>
  <c r="AH300" i="3"/>
  <c r="W300" i="3"/>
  <c r="BC300" i="3"/>
  <c r="AN300" i="3"/>
  <c r="U300" i="3"/>
  <c r="BA300" i="3"/>
  <c r="AT300" i="3"/>
  <c r="BB300" i="3"/>
  <c r="T240" i="3"/>
  <c r="AB240" i="3"/>
  <c r="AJ240" i="3"/>
  <c r="AR240" i="3"/>
  <c r="AZ240" i="3"/>
  <c r="BH240" i="3"/>
  <c r="Q240" i="3"/>
  <c r="Y240" i="3"/>
  <c r="AG240" i="3"/>
  <c r="AO240" i="3"/>
  <c r="AW240" i="3"/>
  <c r="BE240" i="3"/>
  <c r="N240" i="3"/>
  <c r="V240" i="3"/>
  <c r="AD240" i="3"/>
  <c r="AL240" i="3"/>
  <c r="AT240" i="3"/>
  <c r="BB240" i="3"/>
  <c r="S240" i="3"/>
  <c r="AY240" i="3"/>
  <c r="AM240" i="3"/>
  <c r="AA240" i="3"/>
  <c r="BG240" i="3"/>
  <c r="AE240" i="3"/>
  <c r="P259" i="3"/>
  <c r="X259" i="3"/>
  <c r="AF259" i="3"/>
  <c r="AN259" i="3"/>
  <c r="AV259" i="3"/>
  <c r="BD259" i="3"/>
  <c r="M259" i="3"/>
  <c r="U259" i="3"/>
  <c r="AC259" i="3"/>
  <c r="AK259" i="3"/>
  <c r="AS259" i="3"/>
  <c r="BA259" i="3"/>
  <c r="BI259" i="3"/>
  <c r="Z259" i="3"/>
  <c r="T276" i="3"/>
  <c r="AB276" i="3"/>
  <c r="AJ276" i="3"/>
  <c r="AR276" i="3"/>
  <c r="AZ276" i="3"/>
  <c r="BH276" i="3"/>
  <c r="Q276" i="3"/>
  <c r="Y276" i="3"/>
  <c r="AG276" i="3"/>
  <c r="AO276" i="3"/>
  <c r="AW276" i="3"/>
  <c r="BE276" i="3"/>
  <c r="N276" i="3"/>
  <c r="V276" i="3"/>
  <c r="AD276" i="3"/>
  <c r="AL276" i="3"/>
  <c r="AT276" i="3"/>
  <c r="BB276" i="3"/>
  <c r="AA276" i="3"/>
  <c r="BG276" i="3"/>
  <c r="AE276" i="3"/>
  <c r="S276" i="3"/>
  <c r="AY276" i="3"/>
  <c r="BC276" i="3"/>
  <c r="P276" i="3"/>
  <c r="AF276" i="3"/>
  <c r="AV276" i="3"/>
  <c r="M276" i="3"/>
  <c r="AC276" i="3"/>
  <c r="AS276" i="3"/>
  <c r="BI276" i="3"/>
  <c r="Z276" i="3"/>
  <c r="AP276" i="3"/>
  <c r="BF276" i="3"/>
  <c r="O276" i="3"/>
  <c r="AI276" i="3"/>
  <c r="R292" i="3"/>
  <c r="Z292" i="3"/>
  <c r="AH292" i="3"/>
  <c r="AP292" i="3"/>
  <c r="AX292" i="3"/>
  <c r="BF292" i="3"/>
  <c r="T292" i="3"/>
  <c r="AB292" i="3"/>
  <c r="O292" i="3"/>
  <c r="AE292" i="3"/>
  <c r="AQ292" i="3"/>
  <c r="BA292" i="3"/>
  <c r="Q292" i="3"/>
  <c r="AG292" i="3"/>
  <c r="AR292" i="3"/>
  <c r="BC292" i="3"/>
  <c r="S292" i="3"/>
  <c r="AI292" i="3"/>
  <c r="AS292" i="3"/>
  <c r="BD292" i="3"/>
  <c r="M292" i="3"/>
  <c r="U292" i="3"/>
  <c r="AC292" i="3"/>
  <c r="N292" i="3"/>
  <c r="AD292" i="3"/>
  <c r="AT292" i="3"/>
  <c r="P292" i="3"/>
  <c r="AF292" i="3"/>
  <c r="AK292" i="3"/>
  <c r="BG292" i="3"/>
  <c r="AM292" i="3"/>
  <c r="BH292" i="3"/>
  <c r="AN292" i="3"/>
  <c r="BI292" i="3"/>
  <c r="AU292" i="3"/>
  <c r="BE292" i="3"/>
  <c r="N236" i="3"/>
  <c r="V236" i="3"/>
  <c r="AD236" i="3"/>
  <c r="AL236" i="3"/>
  <c r="AT236" i="3"/>
  <c r="BB236" i="3"/>
  <c r="O236" i="3"/>
  <c r="W236" i="3"/>
  <c r="AE236" i="3"/>
  <c r="AM236" i="3"/>
  <c r="AU236" i="3"/>
  <c r="BC236" i="3"/>
  <c r="P236" i="3"/>
  <c r="X236" i="3"/>
  <c r="AF236" i="3"/>
  <c r="AN236" i="3"/>
  <c r="AV236" i="3"/>
  <c r="BD236" i="3"/>
  <c r="Y236" i="3"/>
  <c r="BE236" i="3"/>
  <c r="AC236" i="3"/>
  <c r="BI236" i="3"/>
  <c r="AG236" i="3"/>
  <c r="U236" i="3"/>
  <c r="BA236" i="3"/>
  <c r="R280" i="3"/>
  <c r="Z280" i="3"/>
  <c r="AH280" i="3"/>
  <c r="AP280" i="3"/>
  <c r="AX280" i="3"/>
  <c r="BF280" i="3"/>
  <c r="S280" i="3"/>
  <c r="AA280" i="3"/>
  <c r="AI280" i="3"/>
  <c r="AQ280" i="3"/>
  <c r="AY280" i="3"/>
  <c r="BG280" i="3"/>
  <c r="T280" i="3"/>
  <c r="AB280" i="3"/>
  <c r="AJ280" i="3"/>
  <c r="AR280" i="3"/>
  <c r="AZ280" i="3"/>
  <c r="BH280" i="3"/>
  <c r="AG280" i="3"/>
  <c r="U280" i="3"/>
  <c r="BA280" i="3"/>
  <c r="AO280" i="3"/>
  <c r="AC280" i="3"/>
  <c r="BI280" i="3"/>
  <c r="N280" i="3"/>
  <c r="AD280" i="3"/>
  <c r="AT280" i="3"/>
  <c r="O280" i="3"/>
  <c r="AE280" i="3"/>
  <c r="AU280" i="3"/>
  <c r="P280" i="3"/>
  <c r="AF280" i="3"/>
  <c r="AV280" i="3"/>
  <c r="Q280" i="3"/>
  <c r="AK280" i="3"/>
  <c r="BE280" i="3"/>
  <c r="M280" i="3"/>
  <c r="Q296" i="3"/>
  <c r="Y296" i="3"/>
  <c r="AG296" i="3"/>
  <c r="AO296" i="3"/>
  <c r="AW296" i="3"/>
  <c r="BE296" i="3"/>
  <c r="N296" i="3"/>
  <c r="V296" i="3"/>
  <c r="AD296" i="3"/>
  <c r="AL296" i="3"/>
  <c r="AT296" i="3"/>
  <c r="BB296" i="3"/>
  <c r="O296" i="3"/>
  <c r="W296" i="3"/>
  <c r="AE296" i="3"/>
  <c r="AM296" i="3"/>
  <c r="AU296" i="3"/>
  <c r="BC296" i="3"/>
  <c r="T296" i="3"/>
  <c r="AZ296" i="3"/>
  <c r="AN296" i="3"/>
  <c r="AB296" i="3"/>
  <c r="BH296" i="3"/>
  <c r="U296" i="3"/>
  <c r="AK296" i="3"/>
  <c r="BA296" i="3"/>
  <c r="R296" i="3"/>
  <c r="AH296" i="3"/>
  <c r="AX296" i="3"/>
  <c r="S296" i="3"/>
  <c r="AI296" i="3"/>
  <c r="AY296" i="3"/>
  <c r="AJ296" i="3"/>
  <c r="BD296" i="3"/>
  <c r="AV296" i="3"/>
  <c r="R244" i="3"/>
  <c r="Z244" i="3"/>
  <c r="AH244" i="3"/>
  <c r="AP244" i="3"/>
  <c r="AX244" i="3"/>
  <c r="BF244" i="3"/>
  <c r="N244" i="3"/>
  <c r="AD244" i="3"/>
  <c r="AT244" i="3"/>
  <c r="O244" i="3"/>
  <c r="W244" i="3"/>
  <c r="AE244" i="3"/>
  <c r="AM244" i="3"/>
  <c r="AU244" i="3"/>
  <c r="BC244" i="3"/>
  <c r="P244" i="3"/>
  <c r="X244" i="3"/>
  <c r="AF244" i="3"/>
  <c r="AN244" i="3"/>
  <c r="AV244" i="3"/>
  <c r="BD244" i="3"/>
  <c r="Y244" i="3"/>
  <c r="BE244" i="3"/>
  <c r="AC244" i="3"/>
  <c r="BI244" i="3"/>
  <c r="AG244" i="3"/>
  <c r="BA244" i="3"/>
  <c r="AK244" i="3"/>
  <c r="BB283" i="3"/>
  <c r="AF296" i="3"/>
  <c r="AG313" i="3"/>
  <c r="AP317" i="3"/>
  <c r="U319" i="3"/>
  <c r="BA319" i="3"/>
  <c r="AL325" i="3"/>
  <c r="N327" i="3"/>
  <c r="AT327" i="3"/>
  <c r="V333" i="3"/>
  <c r="AL333" i="3"/>
  <c r="BB333" i="3"/>
  <c r="V335" i="3"/>
  <c r="AL335" i="3"/>
  <c r="BB335" i="3"/>
  <c r="R337" i="3"/>
  <c r="AA337" i="3"/>
  <c r="AI337" i="3"/>
  <c r="AQ337" i="3"/>
  <c r="AY337" i="3"/>
  <c r="BG337" i="3"/>
  <c r="W339" i="3"/>
  <c r="AE339" i="3"/>
  <c r="AM339" i="3"/>
  <c r="AU339" i="3"/>
  <c r="BC339" i="3"/>
  <c r="Q341" i="3"/>
  <c r="Y341" i="3"/>
  <c r="AG341" i="3"/>
  <c r="AO341" i="3"/>
  <c r="AW341" i="3"/>
  <c r="BE341" i="3"/>
  <c r="Q343" i="3"/>
  <c r="Y343" i="3"/>
  <c r="AG343" i="3"/>
  <c r="AO343" i="3"/>
  <c r="AW343" i="3"/>
  <c r="BE343" i="3"/>
  <c r="T345" i="3"/>
  <c r="AB345" i="3"/>
  <c r="AJ345" i="3"/>
  <c r="AR345" i="3"/>
  <c r="AZ345" i="3"/>
  <c r="BH345" i="3"/>
  <c r="BD243" i="3"/>
  <c r="AZ243" i="3"/>
  <c r="T243" i="3"/>
  <c r="AF243" i="3"/>
  <c r="BH243" i="3"/>
  <c r="AB243" i="3"/>
  <c r="BC243" i="3"/>
  <c r="AU243" i="3"/>
  <c r="AM243" i="3"/>
  <c r="AE243" i="3"/>
  <c r="W243" i="3"/>
  <c r="O243" i="3"/>
  <c r="BB243" i="3"/>
  <c r="AT243" i="3"/>
  <c r="AL243" i="3"/>
  <c r="AD243" i="3"/>
  <c r="V243" i="3"/>
  <c r="N243" i="3"/>
  <c r="BE243" i="3"/>
  <c r="AW243" i="3"/>
  <c r="AO243" i="3"/>
  <c r="AG243" i="3"/>
  <c r="Y243" i="3"/>
  <c r="N247" i="3"/>
  <c r="AD247" i="3"/>
  <c r="AP247" i="3"/>
  <c r="BB247" i="3"/>
  <c r="V247" i="3"/>
  <c r="AH247" i="3"/>
  <c r="BI247" i="3"/>
  <c r="BA247" i="3"/>
  <c r="AS247" i="3"/>
  <c r="AK247" i="3"/>
  <c r="AC247" i="3"/>
  <c r="U247" i="3"/>
  <c r="M247" i="3"/>
  <c r="BD247" i="3"/>
  <c r="AV247" i="3"/>
  <c r="AN247" i="3"/>
  <c r="AF247" i="3"/>
  <c r="X247" i="3"/>
  <c r="P247" i="3"/>
  <c r="BC247" i="3"/>
  <c r="AU247" i="3"/>
  <c r="AM247" i="3"/>
  <c r="AE247" i="3"/>
  <c r="W247" i="3"/>
  <c r="AU259" i="3"/>
  <c r="AM259" i="3"/>
  <c r="BC259" i="3"/>
  <c r="BB259" i="3"/>
  <c r="AL259" i="3"/>
  <c r="V259" i="3"/>
  <c r="BG259" i="3"/>
  <c r="AQ259" i="3"/>
  <c r="AA259" i="3"/>
  <c r="BF259" i="3"/>
  <c r="AP259" i="3"/>
  <c r="R259" i="3"/>
  <c r="AW259" i="3"/>
  <c r="AG259" i="3"/>
  <c r="Q259" i="3"/>
  <c r="AZ259" i="3"/>
  <c r="AJ259" i="3"/>
  <c r="T259" i="3"/>
  <c r="AW267" i="3"/>
  <c r="AS267" i="3"/>
  <c r="AO267" i="3"/>
  <c r="AZ267" i="3"/>
  <c r="AJ267" i="3"/>
  <c r="T267" i="3"/>
  <c r="AY267" i="3"/>
  <c r="AI267" i="3"/>
  <c r="S267" i="3"/>
  <c r="AX267" i="3"/>
  <c r="AH267" i="3"/>
  <c r="R267" i="3"/>
  <c r="AW271" i="3"/>
  <c r="AS271" i="3"/>
  <c r="AO271" i="3"/>
  <c r="AZ271" i="3"/>
  <c r="AJ271" i="3"/>
  <c r="T271" i="3"/>
  <c r="AY271" i="3"/>
  <c r="AI271" i="3"/>
  <c r="S271" i="3"/>
  <c r="AX271" i="3"/>
  <c r="AH271" i="3"/>
  <c r="R271" i="3"/>
  <c r="AF279" i="3"/>
  <c r="AB279" i="3"/>
  <c r="AZ279" i="3"/>
  <c r="BC279" i="3"/>
  <c r="AM279" i="3"/>
  <c r="W279" i="3"/>
  <c r="BB279" i="3"/>
  <c r="AL279" i="3"/>
  <c r="V279" i="3"/>
  <c r="BE279" i="3"/>
  <c r="AO279" i="3"/>
  <c r="Y279" i="3"/>
  <c r="AL283" i="3"/>
  <c r="BF283" i="3"/>
  <c r="AO283" i="3"/>
  <c r="BH283" i="3"/>
  <c r="AB283" i="3"/>
  <c r="AQ283" i="3"/>
  <c r="Q287" i="3"/>
  <c r="AC287" i="3"/>
  <c r="Y287" i="3"/>
  <c r="BH287" i="3"/>
  <c r="AR287" i="3"/>
  <c r="AB287" i="3"/>
  <c r="BG287" i="3"/>
  <c r="AQ287" i="3"/>
  <c r="AA287" i="3"/>
  <c r="BF287" i="3"/>
  <c r="AP287" i="3"/>
  <c r="Z287" i="3"/>
  <c r="BF295" i="3"/>
  <c r="AL295" i="3"/>
  <c r="BA295" i="3"/>
  <c r="AK295" i="3"/>
  <c r="U295" i="3"/>
  <c r="BD295" i="3"/>
  <c r="AN295" i="3"/>
  <c r="X295" i="3"/>
  <c r="BC295" i="3"/>
  <c r="AM295" i="3"/>
  <c r="W295" i="3"/>
  <c r="Q319" i="3"/>
  <c r="AR335" i="3"/>
  <c r="V339" i="3"/>
  <c r="AL339" i="3"/>
  <c r="BB339" i="3"/>
  <c r="AL300" i="3"/>
  <c r="AB309" i="3"/>
  <c r="Q313" i="3"/>
  <c r="AT317" i="3"/>
  <c r="Z325" i="3"/>
  <c r="AH327" i="3"/>
  <c r="AF333" i="3"/>
  <c r="P335" i="3"/>
  <c r="AV335" i="3"/>
  <c r="AB337" i="3"/>
  <c r="AR337" i="3"/>
  <c r="BH337" i="3"/>
  <c r="AB339" i="3"/>
  <c r="AR339" i="3"/>
  <c r="BH339" i="3"/>
  <c r="Z341" i="3"/>
  <c r="AP341" i="3"/>
  <c r="BF341" i="3"/>
  <c r="Z343" i="3"/>
  <c r="AP343" i="3"/>
  <c r="BF343" i="3"/>
  <c r="Y345" i="3"/>
  <c r="AO345" i="3"/>
  <c r="BE345" i="3"/>
  <c r="X309" i="3"/>
  <c r="BH309" i="3"/>
  <c r="BG309" i="3"/>
  <c r="AQ309" i="3"/>
  <c r="AA309" i="3"/>
  <c r="BB309" i="3"/>
  <c r="AL309" i="3"/>
  <c r="V309" i="3"/>
  <c r="BE309" i="3"/>
  <c r="AO309" i="3"/>
  <c r="Y309" i="3"/>
  <c r="BG313" i="3"/>
  <c r="AP313" i="3"/>
  <c r="U313" i="3"/>
  <c r="AX313" i="3"/>
  <c r="AD313" i="3"/>
  <c r="BI313" i="3"/>
  <c r="AS313" i="3"/>
  <c r="W313" i="3"/>
  <c r="AN313" i="3"/>
  <c r="X313" i="3"/>
  <c r="BE317" i="3"/>
  <c r="AO317" i="3"/>
  <c r="Y317" i="3"/>
  <c r="BH317" i="3"/>
  <c r="AR317" i="3"/>
  <c r="AB317" i="3"/>
  <c r="BG317" i="3"/>
  <c r="AQ317" i="3"/>
  <c r="AA317" i="3"/>
  <c r="AW325" i="3"/>
  <c r="AG325" i="3"/>
  <c r="Q325" i="3"/>
  <c r="AZ325" i="3"/>
  <c r="AJ325" i="3"/>
  <c r="T325" i="3"/>
  <c r="AY325" i="3"/>
  <c r="AI325" i="3"/>
  <c r="S325" i="3"/>
  <c r="BE333" i="3"/>
  <c r="AO333" i="3"/>
  <c r="Y333" i="3"/>
  <c r="BG333" i="3"/>
  <c r="AQ333" i="3"/>
  <c r="AA333" i="3"/>
  <c r="P296" i="3"/>
  <c r="T335" i="3"/>
  <c r="W276" i="3"/>
  <c r="AQ313" i="3"/>
  <c r="AX317" i="3"/>
  <c r="BI319" i="3"/>
  <c r="AD325" i="3"/>
  <c r="BB327" i="3"/>
  <c r="Z333" i="3"/>
  <c r="BF333" i="3"/>
  <c r="AP335" i="3"/>
  <c r="U337" i="3"/>
  <c r="AK337" i="3"/>
  <c r="BA337" i="3"/>
  <c r="Q339" i="3"/>
  <c r="AG339" i="3"/>
  <c r="AW339" i="3"/>
  <c r="O341" i="3"/>
  <c r="AE341" i="3"/>
  <c r="AU341" i="3"/>
  <c r="O343" i="3"/>
  <c r="AE343" i="3"/>
  <c r="AU343" i="3"/>
  <c r="N345" i="3"/>
  <c r="AD345" i="3"/>
  <c r="AT345" i="3"/>
  <c r="AI221" i="3"/>
  <c r="AE221" i="3"/>
  <c r="AA221" i="3"/>
  <c r="BF221" i="3"/>
  <c r="AP221" i="3"/>
  <c r="Z221" i="3"/>
  <c r="BI221" i="3"/>
  <c r="AS221" i="3"/>
  <c r="AC221" i="3"/>
  <c r="M221" i="3"/>
  <c r="AV221" i="3"/>
  <c r="AF221" i="3"/>
  <c r="P221" i="3"/>
  <c r="AB343" i="3"/>
  <c r="AR343" i="3"/>
  <c r="BH343" i="3"/>
  <c r="AX220" i="3"/>
  <c r="AD220" i="3"/>
  <c r="Z220" i="3"/>
  <c r="AW220" i="3"/>
  <c r="AG220" i="3"/>
  <c r="Q220" i="3"/>
  <c r="BN220" i="3" s="1"/>
  <c r="AZ220" i="3"/>
  <c r="AJ220" i="3"/>
  <c r="T220" i="3"/>
  <c r="AY220" i="3"/>
  <c r="AI220" i="3"/>
  <c r="S220" i="3"/>
  <c r="AC224" i="3"/>
  <c r="M224" i="3"/>
  <c r="AH224" i="3"/>
  <c r="AW224" i="3"/>
  <c r="Q224" i="3"/>
  <c r="AL224" i="3"/>
  <c r="BH224" i="3"/>
  <c r="AR224" i="3"/>
  <c r="AB224" i="3"/>
  <c r="BC224" i="3"/>
  <c r="AM224" i="3"/>
  <c r="W224" i="3"/>
  <c r="O228" i="3"/>
  <c r="AA228" i="3"/>
  <c r="AY228" i="3"/>
  <c r="BB228" i="3"/>
  <c r="AL228" i="3"/>
  <c r="V228" i="3"/>
  <c r="BE228" i="3"/>
  <c r="AO228" i="3"/>
  <c r="Y228" i="3"/>
  <c r="BH228" i="3"/>
  <c r="AR228" i="3"/>
  <c r="AB228" i="3"/>
  <c r="AW236" i="3"/>
  <c r="AS236" i="3"/>
  <c r="AO236" i="3"/>
  <c r="AZ236" i="3"/>
  <c r="AJ236" i="3"/>
  <c r="T236" i="3"/>
  <c r="AY236" i="3"/>
  <c r="AI236" i="3"/>
  <c r="S236" i="3"/>
  <c r="AX236" i="3"/>
  <c r="AH236" i="3"/>
  <c r="R236" i="3"/>
  <c r="O240" i="3"/>
  <c r="BC240" i="3"/>
  <c r="AI240" i="3"/>
  <c r="AX240" i="3"/>
  <c r="AH240" i="3"/>
  <c r="R240" i="3"/>
  <c r="BA240" i="3"/>
  <c r="AK240" i="3"/>
  <c r="U240" i="3"/>
  <c r="BD240" i="3"/>
  <c r="AN240" i="3"/>
  <c r="X240" i="3"/>
  <c r="U244" i="3"/>
  <c r="Q244" i="3"/>
  <c r="M244" i="3"/>
  <c r="BH244" i="3"/>
  <c r="AR244" i="3"/>
  <c r="AB244" i="3"/>
  <c r="BG244" i="3"/>
  <c r="AQ244" i="3"/>
  <c r="AA244" i="3"/>
  <c r="BB244" i="3"/>
  <c r="V244" i="3"/>
  <c r="Q252" i="3"/>
  <c r="BA252" i="3"/>
  <c r="AN252" i="3"/>
  <c r="BC252" i="3"/>
  <c r="W252" i="3"/>
  <c r="AL252" i="3"/>
  <c r="BG260" i="3"/>
  <c r="AN260" i="3"/>
  <c r="W260" i="3"/>
  <c r="AH260" i="3"/>
  <c r="BA260" i="3"/>
  <c r="U260" i="3"/>
  <c r="AX268" i="3"/>
  <c r="AL268" i="3"/>
  <c r="BK268" i="3" s="1"/>
  <c r="AK268" i="3"/>
  <c r="BD268" i="3"/>
  <c r="X268" i="3"/>
  <c r="AM268" i="3"/>
  <c r="AM276" i="3"/>
  <c r="AQ276" i="3"/>
  <c r="AH276" i="3"/>
  <c r="BA276" i="3"/>
  <c r="U276" i="3"/>
  <c r="AN276" i="3"/>
  <c r="AS280" i="3"/>
  <c r="AW280" i="3"/>
  <c r="AN280" i="3"/>
  <c r="BC280" i="3"/>
  <c r="W280" i="3"/>
  <c r="AL280" i="3"/>
  <c r="BK280" i="3" s="1"/>
  <c r="AF284" i="3"/>
  <c r="AZ284" i="3"/>
  <c r="AM284" i="3"/>
  <c r="BB284" i="3"/>
  <c r="V284" i="3"/>
  <c r="AO284" i="3"/>
  <c r="AZ292" i="3"/>
  <c r="AY292" i="3"/>
  <c r="AW292" i="3"/>
  <c r="AV292" i="3"/>
  <c r="X292" i="3"/>
  <c r="AL292" i="3"/>
  <c r="AR296" i="3"/>
  <c r="BG296" i="3"/>
  <c r="AA296" i="3"/>
  <c r="AP296" i="3"/>
  <c r="BI296" i="3"/>
  <c r="AC296" i="3"/>
  <c r="AP300" i="3"/>
  <c r="BD300" i="3"/>
  <c r="AM300" i="3"/>
  <c r="AR319" i="3"/>
  <c r="BG319" i="3"/>
  <c r="AA319" i="3"/>
  <c r="AP319" i="3"/>
  <c r="AG327" i="3"/>
  <c r="AZ327" i="3"/>
  <c r="T327" i="3"/>
  <c r="AI327" i="3"/>
  <c r="U335" i="3"/>
  <c r="AF223" i="3"/>
  <c r="Y223" i="3"/>
  <c r="S237" i="3"/>
  <c r="AH237" i="3"/>
  <c r="U237" i="3"/>
  <c r="AU245" i="3"/>
  <c r="Q245" i="3"/>
  <c r="AL253" i="3"/>
  <c r="AY225" i="3"/>
  <c r="AK225" i="3"/>
  <c r="AK227" i="3"/>
  <c r="BH234" i="3"/>
  <c r="Z234" i="3"/>
  <c r="Q234" i="3"/>
  <c r="BJ234" i="3" s="1"/>
  <c r="O234" i="3"/>
  <c r="AN257" i="3"/>
  <c r="AX301" i="3"/>
  <c r="X301" i="3"/>
  <c r="AA222" i="3"/>
  <c r="AE241" i="3"/>
  <c r="AL282" i="3"/>
  <c r="M223" i="3"/>
  <c r="BG270" i="3"/>
  <c r="AE286" i="3"/>
  <c r="AJ294" i="3"/>
  <c r="AV286" i="3"/>
  <c r="AC297" i="3"/>
  <c r="BD261" i="3"/>
  <c r="AB226" i="3"/>
  <c r="AO261" i="3"/>
  <c r="AV299" i="3"/>
  <c r="AY299" i="3"/>
  <c r="S299" i="3"/>
  <c r="AH299" i="3"/>
  <c r="BA299" i="3"/>
  <c r="BF226" i="3"/>
  <c r="AX258" i="3"/>
  <c r="M261" i="3"/>
  <c r="AI263" i="3"/>
  <c r="M263" i="3"/>
  <c r="BG345" i="3"/>
  <c r="AT303" i="3"/>
  <c r="AX303" i="3"/>
  <c r="AO303" i="3"/>
  <c r="BH303" i="3"/>
  <c r="AB303" i="3"/>
  <c r="AZ226" i="3"/>
  <c r="AQ226" i="3"/>
  <c r="AR258" i="3"/>
  <c r="AY261" i="3"/>
  <c r="AC261" i="3"/>
  <c r="BF263" i="3"/>
  <c r="AS263" i="3"/>
  <c r="AU278" i="3"/>
  <c r="M281" i="3"/>
  <c r="AS281" i="3"/>
  <c r="AK226" i="3"/>
  <c r="AP226" i="3"/>
  <c r="AA226" i="3"/>
  <c r="BG226" i="3"/>
  <c r="AF226" i="3"/>
  <c r="R258" i="3"/>
  <c r="AI258" i="3"/>
  <c r="X258" i="3"/>
  <c r="AZ341" i="3"/>
  <c r="AJ341" i="3"/>
  <c r="AW266" i="3"/>
  <c r="O266" i="3"/>
  <c r="P266" i="3"/>
  <c r="BD266" i="3"/>
  <c r="AP270" i="3"/>
  <c r="BD270" i="3"/>
  <c r="AO274" i="3"/>
  <c r="V274" i="3"/>
  <c r="BB274" i="3"/>
  <c r="AM274" i="3"/>
  <c r="AV274" i="3"/>
  <c r="AR274" i="3"/>
  <c r="BE282" i="3"/>
  <c r="W282" i="3"/>
  <c r="T282" i="3"/>
  <c r="AG286" i="3"/>
  <c r="AT286" i="3"/>
  <c r="X286" i="3"/>
  <c r="AQ290" i="3"/>
  <c r="Y290" i="3"/>
  <c r="BE290" i="3"/>
  <c r="N290" i="3"/>
  <c r="AF290" i="3"/>
  <c r="AH290" i="3"/>
  <c r="AH294" i="3"/>
  <c r="AY294" i="3"/>
  <c r="AO294" i="3"/>
  <c r="Q298" i="3"/>
  <c r="AD298" i="3"/>
  <c r="BC298" i="3"/>
  <c r="V261" i="3"/>
  <c r="BE261" i="3"/>
  <c r="AT261" i="3"/>
  <c r="AI261" i="3"/>
  <c r="AJ261" i="3"/>
  <c r="AF261" i="3"/>
  <c r="P263" i="3"/>
  <c r="AV263" i="3"/>
  <c r="AC263" i="3"/>
  <c r="BI263" i="3"/>
  <c r="AP263" i="3"/>
  <c r="O263" i="3"/>
  <c r="AM263" i="3"/>
  <c r="S303" i="3"/>
  <c r="AI303" i="3"/>
  <c r="AY303" i="3"/>
  <c r="T303" i="3"/>
  <c r="AJ303" i="3"/>
  <c r="AZ303" i="3"/>
  <c r="Q303" i="3"/>
  <c r="AG303" i="3"/>
  <c r="AW303" i="3"/>
  <c r="R303" i="3"/>
  <c r="AL303" i="3"/>
  <c r="BF303" i="3"/>
  <c r="U230" i="3"/>
  <c r="Z253" i="3"/>
  <c r="U267" i="3"/>
  <c r="M278" i="3"/>
  <c r="O283" i="3"/>
  <c r="S300" i="3"/>
  <c r="O339" i="3"/>
  <c r="N219" i="3"/>
  <c r="AH295" i="3"/>
  <c r="V337" i="3"/>
  <c r="U222" i="3"/>
  <c r="W229" i="3"/>
  <c r="M343" i="3"/>
  <c r="BJ309" i="3"/>
  <c r="BN307" i="3"/>
  <c r="BN237" i="3"/>
  <c r="AQ242" i="3"/>
  <c r="Y250" i="3"/>
  <c r="BD265" i="3"/>
  <c r="BE273" i="3"/>
  <c r="Y233" i="3"/>
  <c r="AP235" i="3"/>
  <c r="S262" i="3"/>
  <c r="Z327" i="3"/>
  <c r="BH333" i="3"/>
  <c r="AF302" i="3"/>
  <c r="N325" i="3"/>
  <c r="AG287" i="3"/>
  <c r="BL272" i="3"/>
  <c r="BK296" i="3"/>
  <c r="AM281" i="3"/>
  <c r="Z281" i="3"/>
  <c r="R241" i="3"/>
  <c r="Z241" i="3"/>
  <c r="AH241" i="3"/>
  <c r="AP241" i="3"/>
  <c r="AX241" i="3"/>
  <c r="BF241" i="3"/>
  <c r="S241" i="3"/>
  <c r="AA241" i="3"/>
  <c r="AI241" i="3"/>
  <c r="AQ241" i="3"/>
  <c r="AY241" i="3"/>
  <c r="BG241" i="3"/>
  <c r="T241" i="3"/>
  <c r="AB241" i="3"/>
  <c r="AJ241" i="3"/>
  <c r="AR241" i="3"/>
  <c r="AZ241" i="3"/>
  <c r="BH241" i="3"/>
  <c r="AG241" i="3"/>
  <c r="U241" i="3"/>
  <c r="BA241" i="3"/>
  <c r="AO241" i="3"/>
  <c r="M241" i="3"/>
  <c r="AS241" i="3"/>
  <c r="M274" i="3"/>
  <c r="U274" i="3"/>
  <c r="AC274" i="3"/>
  <c r="AK274" i="3"/>
  <c r="AS274" i="3"/>
  <c r="BA274" i="3"/>
  <c r="BI274" i="3"/>
  <c r="R274" i="3"/>
  <c r="Z274" i="3"/>
  <c r="AH274" i="3"/>
  <c r="AP274" i="3"/>
  <c r="AX274" i="3"/>
  <c r="BF274" i="3"/>
  <c r="S274" i="3"/>
  <c r="AA274" i="3"/>
  <c r="AI274" i="3"/>
  <c r="AQ274" i="3"/>
  <c r="AY274" i="3"/>
  <c r="BG274" i="3"/>
  <c r="AF274" i="3"/>
  <c r="T274" i="3"/>
  <c r="AZ274" i="3"/>
  <c r="AN274" i="3"/>
  <c r="AB274" i="3"/>
  <c r="BH274" i="3"/>
  <c r="O290" i="3"/>
  <c r="W290" i="3"/>
  <c r="AE290" i="3"/>
  <c r="AM290" i="3"/>
  <c r="AU290" i="3"/>
  <c r="BC290" i="3"/>
  <c r="M290" i="3"/>
  <c r="U290" i="3"/>
  <c r="AC290" i="3"/>
  <c r="AK290" i="3"/>
  <c r="AS290" i="3"/>
  <c r="BA290" i="3"/>
  <c r="BI290" i="3"/>
  <c r="AB290" i="3"/>
  <c r="AR290" i="3"/>
  <c r="BH290" i="3"/>
  <c r="V290" i="3"/>
  <c r="AL290" i="3"/>
  <c r="BB290" i="3"/>
  <c r="X290" i="3"/>
  <c r="AN290" i="3"/>
  <c r="BD290" i="3"/>
  <c r="AX290" i="3"/>
  <c r="BF290" i="3"/>
  <c r="AP290" i="3"/>
  <c r="AB321" i="3"/>
  <c r="AR321" i="3"/>
  <c r="AL337" i="3"/>
  <c r="BB337" i="3"/>
  <c r="AD337" i="3"/>
  <c r="AX337" i="3"/>
  <c r="N231" i="3"/>
  <c r="V231" i="3"/>
  <c r="AD231" i="3"/>
  <c r="AL231" i="3"/>
  <c r="AT231" i="3"/>
  <c r="BB231" i="3"/>
  <c r="O231" i="3"/>
  <c r="W231" i="3"/>
  <c r="AE231" i="3"/>
  <c r="AM231" i="3"/>
  <c r="AU231" i="3"/>
  <c r="BC231" i="3"/>
  <c r="P231" i="3"/>
  <c r="X231" i="3"/>
  <c r="AF231" i="3"/>
  <c r="AN231" i="3"/>
  <c r="AV231" i="3"/>
  <c r="BD231" i="3"/>
  <c r="M231" i="3"/>
  <c r="AS231" i="3"/>
  <c r="Q231" i="3"/>
  <c r="Q238" i="3"/>
  <c r="AW238" i="3"/>
  <c r="AD238" i="3"/>
  <c r="O238" i="3"/>
  <c r="AE238" i="3"/>
  <c r="AU238" i="3"/>
  <c r="T238" i="3"/>
  <c r="AN238" i="3"/>
  <c r="BH238" i="3"/>
  <c r="M246" i="3"/>
  <c r="U246" i="3"/>
  <c r="AC246" i="3"/>
  <c r="AK246" i="3"/>
  <c r="AS246" i="3"/>
  <c r="BA246" i="3"/>
  <c r="BI246" i="3"/>
  <c r="R246" i="3"/>
  <c r="Z246" i="3"/>
  <c r="AH246" i="3"/>
  <c r="AP246" i="3"/>
  <c r="AX246" i="3"/>
  <c r="BF246" i="3"/>
  <c r="S246" i="3"/>
  <c r="AA246" i="3"/>
  <c r="AI246" i="3"/>
  <c r="AQ246" i="3"/>
  <c r="AY246" i="3"/>
  <c r="BG246" i="3"/>
  <c r="AJ246" i="3"/>
  <c r="X246" i="3"/>
  <c r="BD246" i="3"/>
  <c r="AR246" i="3"/>
  <c r="P246" i="3"/>
  <c r="AV246" i="3"/>
  <c r="AA254" i="3"/>
  <c r="BG254" i="3"/>
  <c r="AR254" i="3"/>
  <c r="Y254" i="3"/>
  <c r="BE254" i="3"/>
  <c r="V254" i="3"/>
  <c r="T269" i="3"/>
  <c r="AB269" i="3"/>
  <c r="AJ269" i="3"/>
  <c r="AR269" i="3"/>
  <c r="AZ269" i="3"/>
  <c r="BH269" i="3"/>
  <c r="Q269" i="3"/>
  <c r="Y269" i="3"/>
  <c r="AG269" i="3"/>
  <c r="AO269" i="3"/>
  <c r="AW269" i="3"/>
  <c r="BE269" i="3"/>
  <c r="N269" i="3"/>
  <c r="V269" i="3"/>
  <c r="AD269" i="3"/>
  <c r="AL269" i="3"/>
  <c r="AT269" i="3"/>
  <c r="BB269" i="3"/>
  <c r="S269" i="3"/>
  <c r="AY269" i="3"/>
  <c r="AM269" i="3"/>
  <c r="AA269" i="3"/>
  <c r="BG269" i="3"/>
  <c r="AE269" i="3"/>
  <c r="V277" i="3"/>
  <c r="AM277" i="3"/>
  <c r="BD277" i="3"/>
  <c r="T281" i="3"/>
  <c r="X281" i="3"/>
  <c r="AN281" i="3"/>
  <c r="BD281" i="3"/>
  <c r="U281" i="3"/>
  <c r="AK281" i="3"/>
  <c r="BA281" i="3"/>
  <c r="R281" i="3"/>
  <c r="AH281" i="3"/>
  <c r="AX281" i="3"/>
  <c r="AE281" i="3"/>
  <c r="AY281" i="3"/>
  <c r="AQ281" i="3"/>
  <c r="S285" i="3"/>
  <c r="AA285" i="3"/>
  <c r="AI285" i="3"/>
  <c r="AQ285" i="3"/>
  <c r="AY285" i="3"/>
  <c r="BG285" i="3"/>
  <c r="T285" i="3"/>
  <c r="AB285" i="3"/>
  <c r="AJ285" i="3"/>
  <c r="AR285" i="3"/>
  <c r="AZ285" i="3"/>
  <c r="BH285" i="3"/>
  <c r="Q285" i="3"/>
  <c r="Y285" i="3"/>
  <c r="AG285" i="3"/>
  <c r="AO285" i="3"/>
  <c r="AW285" i="3"/>
  <c r="BE285" i="3"/>
  <c r="N285" i="3"/>
  <c r="AT285" i="3"/>
  <c r="AH285" i="3"/>
  <c r="V285" i="3"/>
  <c r="BB285" i="3"/>
  <c r="AP285" i="3"/>
  <c r="AE293" i="3"/>
  <c r="BD293" i="3"/>
  <c r="AP293" i="3"/>
  <c r="AP297" i="3"/>
  <c r="BG297" i="3"/>
  <c r="U297" i="3"/>
  <c r="Q299" i="3"/>
  <c r="Y299" i="3"/>
  <c r="AG299" i="3"/>
  <c r="AO299" i="3"/>
  <c r="AW299" i="3"/>
  <c r="BE299" i="3"/>
  <c r="N299" i="3"/>
  <c r="V299" i="3"/>
  <c r="AD299" i="3"/>
  <c r="AL299" i="3"/>
  <c r="AT299" i="3"/>
  <c r="BB299" i="3"/>
  <c r="O299" i="3"/>
  <c r="W299" i="3"/>
  <c r="AE299" i="3"/>
  <c r="AM299" i="3"/>
  <c r="AU299" i="3"/>
  <c r="BC299" i="3"/>
  <c r="AB299" i="3"/>
  <c r="BH299" i="3"/>
  <c r="AF299" i="3"/>
  <c r="T299" i="3"/>
  <c r="AZ299" i="3"/>
  <c r="BD299" i="3"/>
  <c r="W345" i="3"/>
  <c r="AA345" i="3"/>
  <c r="O345" i="3"/>
  <c r="AY345" i="3"/>
  <c r="M226" i="3"/>
  <c r="AC226" i="3"/>
  <c r="AS226" i="3"/>
  <c r="BI226" i="3"/>
  <c r="Z226" i="3"/>
  <c r="AL226" i="3"/>
  <c r="AT226" i="3"/>
  <c r="BB226" i="3"/>
  <c r="O226" i="3"/>
  <c r="W226" i="3"/>
  <c r="AE226" i="3"/>
  <c r="AM226" i="3"/>
  <c r="AU226" i="3"/>
  <c r="BC226" i="3"/>
  <c r="X226" i="3"/>
  <c r="BD226" i="3"/>
  <c r="AR226" i="3"/>
  <c r="P226" i="3"/>
  <c r="AV226" i="3"/>
  <c r="AJ226" i="3"/>
  <c r="Q258" i="3"/>
  <c r="M258" i="3"/>
  <c r="AC258" i="3"/>
  <c r="AS258" i="3"/>
  <c r="BI258" i="3"/>
  <c r="Z258" i="3"/>
  <c r="AP258" i="3"/>
  <c r="BF258" i="3"/>
  <c r="AA258" i="3"/>
  <c r="AQ258" i="3"/>
  <c r="BG258" i="3"/>
  <c r="P258" i="3"/>
  <c r="AJ258" i="3"/>
  <c r="BD258" i="3"/>
  <c r="AA313" i="3"/>
  <c r="AV313" i="3"/>
  <c r="AX300" i="3"/>
  <c r="R300" i="3"/>
  <c r="AD300" i="3"/>
  <c r="BF300" i="3"/>
  <c r="Z300" i="3"/>
  <c r="BE300" i="3"/>
  <c r="AW300" i="3"/>
  <c r="AO300" i="3"/>
  <c r="AG300" i="3"/>
  <c r="Y300" i="3"/>
  <c r="Q300" i="3"/>
  <c r="BH300" i="3"/>
  <c r="AZ300" i="3"/>
  <c r="AR300" i="3"/>
  <c r="AJ300" i="3"/>
  <c r="AB300" i="3"/>
  <c r="T300" i="3"/>
  <c r="BG300" i="3"/>
  <c r="AY300" i="3"/>
  <c r="AQ300" i="3"/>
  <c r="AI300" i="3"/>
  <c r="AA300" i="3"/>
  <c r="AP242" i="3"/>
  <c r="AT242" i="3"/>
  <c r="AO242" i="3"/>
  <c r="BH242" i="3"/>
  <c r="AB242" i="3"/>
  <c r="AB250" i="3"/>
  <c r="BC250" i="3"/>
  <c r="W250" i="3"/>
  <c r="AL250" i="3"/>
  <c r="BE250" i="3"/>
  <c r="BB262" i="3"/>
  <c r="AH262" i="3"/>
  <c r="N262" i="3"/>
  <c r="AW262" i="3"/>
  <c r="AG262" i="3"/>
  <c r="Q262" i="3"/>
  <c r="AZ262" i="3"/>
  <c r="AJ262" i="3"/>
  <c r="T262" i="3"/>
  <c r="AY262" i="3"/>
  <c r="AI262" i="3"/>
  <c r="BE219" i="3"/>
  <c r="Y219" i="3"/>
  <c r="AK219" i="3"/>
  <c r="AW219" i="3"/>
  <c r="Q219" i="3"/>
  <c r="AS219" i="3"/>
  <c r="M219" i="3"/>
  <c r="BD219" i="3"/>
  <c r="AV219" i="3"/>
  <c r="AN219" i="3"/>
  <c r="AF219" i="3"/>
  <c r="X219" i="3"/>
  <c r="P219" i="3"/>
  <c r="BC219" i="3"/>
  <c r="AU219" i="3"/>
  <c r="AM219" i="3"/>
  <c r="AE219" i="3"/>
  <c r="W219" i="3"/>
  <c r="O219" i="3"/>
  <c r="BB219" i="3"/>
  <c r="AT219" i="3"/>
  <c r="AL219" i="3"/>
  <c r="AD219" i="3"/>
  <c r="V219" i="3"/>
  <c r="P222" i="3"/>
  <c r="BD222" i="3"/>
  <c r="AJ222" i="3"/>
  <c r="AY222" i="3"/>
  <c r="AI222" i="3"/>
  <c r="S222" i="3"/>
  <c r="AX222" i="3"/>
  <c r="AH222" i="3"/>
  <c r="R222" i="3"/>
  <c r="BA222" i="3"/>
  <c r="AK222" i="3"/>
  <c r="BB229" i="3"/>
  <c r="AL229" i="3"/>
  <c r="AK229" i="3"/>
  <c r="AX229" i="3"/>
  <c r="R229" i="3"/>
  <c r="AG229" i="3"/>
  <c r="BD229" i="3"/>
  <c r="AN229" i="3"/>
  <c r="X229" i="3"/>
  <c r="BC229" i="3"/>
  <c r="AM229" i="3"/>
  <c r="BE231" i="3"/>
  <c r="Y231" i="3"/>
  <c r="AK231" i="3"/>
  <c r="AW231" i="3"/>
  <c r="BI231" i="3"/>
  <c r="BH231" i="3"/>
  <c r="AR231" i="3"/>
  <c r="AB231" i="3"/>
  <c r="BG231" i="3"/>
  <c r="AQ231" i="3"/>
  <c r="AA231" i="3"/>
  <c r="BF231" i="3"/>
  <c r="AP231" i="3"/>
  <c r="Z231" i="3"/>
  <c r="AV238" i="3"/>
  <c r="AZ238" i="3"/>
  <c r="AM238" i="3"/>
  <c r="AT238" i="3"/>
  <c r="AG238" i="3"/>
  <c r="AC241" i="3"/>
  <c r="Y241" i="3"/>
  <c r="AW241" i="3"/>
  <c r="BD241" i="3"/>
  <c r="AN241" i="3"/>
  <c r="X241" i="3"/>
  <c r="BC241" i="3"/>
  <c r="AM241" i="3"/>
  <c r="W241" i="3"/>
  <c r="BB241" i="3"/>
  <c r="AL241" i="3"/>
  <c r="V241" i="3"/>
  <c r="AF246" i="3"/>
  <c r="AB246" i="3"/>
  <c r="AZ246" i="3"/>
  <c r="BC246" i="3"/>
  <c r="AM246" i="3"/>
  <c r="W246" i="3"/>
  <c r="BB246" i="3"/>
  <c r="AL246" i="3"/>
  <c r="V246" i="3"/>
  <c r="BE246" i="3"/>
  <c r="AO246" i="3"/>
  <c r="Y246" i="3"/>
  <c r="BF254" i="3"/>
  <c r="AO254" i="3"/>
  <c r="AB254" i="3"/>
  <c r="AU269" i="3"/>
  <c r="AQ269" i="3"/>
  <c r="W269" i="3"/>
  <c r="BF269" i="3"/>
  <c r="AP269" i="3"/>
  <c r="Z269" i="3"/>
  <c r="BI269" i="3"/>
  <c r="AS269" i="3"/>
  <c r="AC269" i="3"/>
  <c r="M269" i="3"/>
  <c r="AV269" i="3"/>
  <c r="AF269" i="3"/>
  <c r="P269" i="3"/>
  <c r="BD274" i="3"/>
  <c r="AJ274" i="3"/>
  <c r="P274" i="3"/>
  <c r="AU274" i="3"/>
  <c r="AE274" i="3"/>
  <c r="O274" i="3"/>
  <c r="AT274" i="3"/>
  <c r="AD274" i="3"/>
  <c r="N274" i="3"/>
  <c r="AW274" i="3"/>
  <c r="AG274" i="3"/>
  <c r="Q274" i="3"/>
  <c r="X277" i="3"/>
  <c r="BF285" i="3"/>
  <c r="AL285" i="3"/>
  <c r="R285" i="3"/>
  <c r="BI285" i="3"/>
  <c r="AS285" i="3"/>
  <c r="AC285" i="3"/>
  <c r="M285" i="3"/>
  <c r="AV285" i="3"/>
  <c r="AF285" i="3"/>
  <c r="P285" i="3"/>
  <c r="AU285" i="3"/>
  <c r="AE285" i="3"/>
  <c r="O285" i="3"/>
  <c r="Z290" i="3"/>
  <c r="AV290" i="3"/>
  <c r="P290" i="3"/>
  <c r="AD290" i="3"/>
  <c r="AZ290" i="3"/>
  <c r="T290" i="3"/>
  <c r="AW290" i="3"/>
  <c r="AG290" i="3"/>
  <c r="Q290" i="3"/>
  <c r="AY290" i="3"/>
  <c r="AI290" i="3"/>
  <c r="S290" i="3"/>
  <c r="AT293" i="3"/>
  <c r="AR297" i="3"/>
  <c r="AN299" i="3"/>
  <c r="AJ299" i="3"/>
  <c r="P299" i="3"/>
  <c r="BG299" i="3"/>
  <c r="AQ299" i="3"/>
  <c r="AA299" i="3"/>
  <c r="BF299" i="3"/>
  <c r="AP299" i="3"/>
  <c r="Z299" i="3"/>
  <c r="BI299" i="3"/>
  <c r="AS299" i="3"/>
  <c r="AC299" i="3"/>
  <c r="M299" i="3"/>
  <c r="T226" i="3"/>
  <c r="BH226" i="3"/>
  <c r="AN226" i="3"/>
  <c r="AY226" i="3"/>
  <c r="AI226" i="3"/>
  <c r="S226" i="3"/>
  <c r="AX226" i="3"/>
  <c r="AH226" i="3"/>
  <c r="BA226" i="3"/>
  <c r="U226" i="3"/>
  <c r="AV258" i="3"/>
  <c r="AY258" i="3"/>
  <c r="S258" i="3"/>
  <c r="AH258" i="3"/>
  <c r="BA258" i="3"/>
  <c r="U258" i="3"/>
  <c r="AA281" i="3"/>
  <c r="S281" i="3"/>
  <c r="AP281" i="3"/>
  <c r="BI281" i="3"/>
  <c r="AC281" i="3"/>
  <c r="AV281" i="3"/>
  <c r="P281" i="3"/>
  <c r="T232" i="3"/>
  <c r="AG270" i="3"/>
  <c r="AA270" i="3"/>
  <c r="AR270" i="3"/>
  <c r="U286" i="3"/>
  <c r="Q286" i="3"/>
  <c r="AW286" i="3"/>
  <c r="AD286" i="3"/>
  <c r="O286" i="3"/>
  <c r="AU286" i="3"/>
  <c r="AR286" i="3"/>
  <c r="P345" i="3"/>
  <c r="AU345" i="3"/>
  <c r="AM345" i="3"/>
  <c r="AP337" i="3"/>
  <c r="Q226" i="3"/>
  <c r="V258" i="3"/>
  <c r="O261" i="3"/>
  <c r="S261" i="3"/>
  <c r="P261" i="3"/>
  <c r="AG261" i="3"/>
  <c r="AW261" i="3"/>
  <c r="R261" i="3"/>
  <c r="AL261" i="3"/>
  <c r="BB261" i="3"/>
  <c r="Y261" i="3"/>
  <c r="AQ261" i="3"/>
  <c r="BG261" i="3"/>
  <c r="U261" i="3"/>
  <c r="AR261" i="3"/>
  <c r="T263" i="3"/>
  <c r="X263" i="3"/>
  <c r="AN263" i="3"/>
  <c r="BD263" i="3"/>
  <c r="U263" i="3"/>
  <c r="AK263" i="3"/>
  <c r="BA263" i="3"/>
  <c r="R263" i="3"/>
  <c r="AH263" i="3"/>
  <c r="AX263" i="3"/>
  <c r="AQ263" i="3"/>
  <c r="AU263" i="3"/>
  <c r="BC263" i="3"/>
  <c r="O303" i="3"/>
  <c r="W303" i="3"/>
  <c r="AE303" i="3"/>
  <c r="AM303" i="3"/>
  <c r="AU303" i="3"/>
  <c r="BC303" i="3"/>
  <c r="P303" i="3"/>
  <c r="X303" i="3"/>
  <c r="AF303" i="3"/>
  <c r="AN303" i="3"/>
  <c r="AV303" i="3"/>
  <c r="BD303" i="3"/>
  <c r="M303" i="3"/>
  <c r="U303" i="3"/>
  <c r="AC303" i="3"/>
  <c r="AK303" i="3"/>
  <c r="AS303" i="3"/>
  <c r="BA303" i="3"/>
  <c r="BI303" i="3"/>
  <c r="AH303" i="3"/>
  <c r="V303" i="3"/>
  <c r="BB303" i="3"/>
  <c r="AP303" i="3"/>
  <c r="N303" i="3"/>
  <c r="AD303" i="3"/>
  <c r="BF309" i="3"/>
  <c r="AR309" i="3"/>
  <c r="AL317" i="3"/>
  <c r="V317" i="3"/>
  <c r="R317" i="3"/>
  <c r="BL317" i="3" s="1"/>
  <c r="AH325" i="3"/>
  <c r="AX325" i="3"/>
  <c r="T333" i="3"/>
  <c r="AZ333" i="3"/>
  <c r="X341" i="3"/>
  <c r="AN341" i="3"/>
  <c r="AR341" i="3"/>
  <c r="AF341" i="3"/>
  <c r="M341" i="3"/>
  <c r="U271" i="3"/>
  <c r="BM271" i="3" s="1"/>
  <c r="AJ264" i="3"/>
  <c r="AV264" i="3"/>
  <c r="P264" i="3"/>
  <c r="AR264" i="3"/>
  <c r="BD264" i="3"/>
  <c r="X264" i="3"/>
  <c r="BC264" i="3"/>
  <c r="AU264" i="3"/>
  <c r="AM264" i="3"/>
  <c r="AE264" i="3"/>
  <c r="W264" i="3"/>
  <c r="O264" i="3"/>
  <c r="BB264" i="3"/>
  <c r="AT264" i="3"/>
  <c r="AL264" i="3"/>
  <c r="AD264" i="3"/>
  <c r="V264" i="3"/>
  <c r="N264" i="3"/>
  <c r="BE264" i="3"/>
  <c r="AW264" i="3"/>
  <c r="AO264" i="3"/>
  <c r="AG264" i="3"/>
  <c r="Y264" i="3"/>
  <c r="BL292" i="3"/>
  <c r="AD226" i="3"/>
  <c r="V226" i="3"/>
  <c r="N226" i="3"/>
  <c r="BE226" i="3"/>
  <c r="AW226" i="3"/>
  <c r="AO226" i="3"/>
  <c r="AG226" i="3"/>
  <c r="Y226" i="3"/>
  <c r="AN258" i="3"/>
  <c r="AZ258" i="3"/>
  <c r="T258" i="3"/>
  <c r="AF258" i="3"/>
  <c r="BH258" i="3"/>
  <c r="AB258" i="3"/>
  <c r="BC258" i="3"/>
  <c r="AU258" i="3"/>
  <c r="AM258" i="3"/>
  <c r="AE258" i="3"/>
  <c r="W258" i="3"/>
  <c r="O258" i="3"/>
  <c r="BB258" i="3"/>
  <c r="AT258" i="3"/>
  <c r="AL258" i="3"/>
  <c r="AD258" i="3"/>
  <c r="N258" i="3"/>
  <c r="BE258" i="3"/>
  <c r="AW258" i="3"/>
  <c r="AO258" i="3"/>
  <c r="AG258" i="3"/>
  <c r="Y258" i="3"/>
  <c r="AV261" i="3"/>
  <c r="BH261" i="3"/>
  <c r="Z261" i="3"/>
  <c r="AN261" i="3"/>
  <c r="AZ261" i="3"/>
  <c r="N261" i="3"/>
  <c r="BC261" i="3"/>
  <c r="AU261" i="3"/>
  <c r="AM261" i="3"/>
  <c r="AD261" i="3"/>
  <c r="T261" i="3"/>
  <c r="BF261" i="3"/>
  <c r="AX261" i="3"/>
  <c r="AP261" i="3"/>
  <c r="AH261" i="3"/>
  <c r="X261" i="3"/>
  <c r="BI261" i="3"/>
  <c r="BA261" i="3"/>
  <c r="AS261" i="3"/>
  <c r="AK261" i="3"/>
  <c r="AB261" i="3"/>
  <c r="Q261" i="3"/>
  <c r="AE261" i="3"/>
  <c r="W261" i="3"/>
  <c r="W263" i="3"/>
  <c r="AY263" i="3"/>
  <c r="S263" i="3"/>
  <c r="AE263" i="3"/>
  <c r="BG263" i="3"/>
  <c r="AA263" i="3"/>
  <c r="BB263" i="3"/>
  <c r="AT263" i="3"/>
  <c r="AL263" i="3"/>
  <c r="AD263" i="3"/>
  <c r="V263" i="3"/>
  <c r="N263" i="3"/>
  <c r="BE263" i="3"/>
  <c r="AW263" i="3"/>
  <c r="AO263" i="3"/>
  <c r="AG263" i="3"/>
  <c r="Y263" i="3"/>
  <c r="Q263" i="3"/>
  <c r="BH263" i="3"/>
  <c r="AZ263" i="3"/>
  <c r="AR263" i="3"/>
  <c r="AJ263" i="3"/>
  <c r="AB263" i="3"/>
  <c r="BG281" i="3"/>
  <c r="BC281" i="3"/>
  <c r="W281" i="3"/>
  <c r="AI281" i="3"/>
  <c r="AU281" i="3"/>
  <c r="O281" i="3"/>
  <c r="BB281" i="3"/>
  <c r="AT281" i="3"/>
  <c r="AL281" i="3"/>
  <c r="AD281" i="3"/>
  <c r="V281" i="3"/>
  <c r="N281" i="3"/>
  <c r="BE281" i="3"/>
  <c r="AW281" i="3"/>
  <c r="AO281" i="3"/>
  <c r="AG281" i="3"/>
  <c r="Y281" i="3"/>
  <c r="Q281" i="3"/>
  <c r="BH281" i="3"/>
  <c r="AZ281" i="3"/>
  <c r="AR281" i="3"/>
  <c r="AJ281" i="3"/>
  <c r="AB281" i="3"/>
  <c r="O242" i="3"/>
  <c r="M289" i="3"/>
  <c r="R333" i="3"/>
  <c r="V313" i="3"/>
  <c r="BK313" i="3" s="1"/>
  <c r="N329" i="3"/>
  <c r="BJ329" i="3" s="1"/>
  <c r="X321" i="3"/>
  <c r="AH329" i="3"/>
  <c r="BM329" i="3" s="1"/>
  <c r="AI345" i="3"/>
  <c r="AE345" i="3"/>
  <c r="S345" i="3"/>
  <c r="BK345" i="3" s="1"/>
  <c r="AQ345" i="3"/>
  <c r="BC345" i="3"/>
  <c r="AH337" i="3"/>
  <c r="AT337" i="3"/>
  <c r="BF337" i="3"/>
  <c r="Z337" i="3"/>
  <c r="R325" i="3"/>
  <c r="AV341" i="3"/>
  <c r="P341" i="3"/>
  <c r="BH341" i="3"/>
  <c r="AB341" i="3"/>
  <c r="BD341" i="3"/>
  <c r="AJ333" i="3"/>
  <c r="AB333" i="3"/>
  <c r="BH321" i="3"/>
  <c r="AR273" i="3"/>
  <c r="AY273" i="3"/>
  <c r="Q294" i="3"/>
  <c r="AX294" i="3"/>
  <c r="AI294" i="3"/>
  <c r="T294" i="3"/>
  <c r="AZ294" i="3"/>
  <c r="BI294" i="3"/>
  <c r="Z297" i="3"/>
  <c r="BF297" i="3"/>
  <c r="AQ297" i="3"/>
  <c r="AB297" i="3"/>
  <c r="BH297" i="3"/>
  <c r="AO297" i="3"/>
  <c r="AL233" i="3"/>
  <c r="AZ233" i="3"/>
  <c r="AC235" i="3"/>
  <c r="BG235" i="3"/>
  <c r="O302" i="3"/>
  <c r="AS302" i="3"/>
  <c r="Y238" i="3"/>
  <c r="AO238" i="3"/>
  <c r="BE238" i="3"/>
  <c r="V238" i="3"/>
  <c r="AL238" i="3"/>
  <c r="BB238" i="3"/>
  <c r="O249" i="3"/>
  <c r="BL249" i="3" s="1"/>
  <c r="AE249" i="3"/>
  <c r="AU249" i="3"/>
  <c r="P249" i="3"/>
  <c r="AF249" i="3"/>
  <c r="AV249" i="3"/>
  <c r="M249" i="3"/>
  <c r="BK249" i="3" s="1"/>
  <c r="AC249" i="3"/>
  <c r="AS249" i="3"/>
  <c r="BI249" i="3"/>
  <c r="N249" i="3"/>
  <c r="BJ249" i="3" s="1"/>
  <c r="AH249" i="3"/>
  <c r="AL249" i="3"/>
  <c r="S254" i="3"/>
  <c r="AI254" i="3"/>
  <c r="AY254" i="3"/>
  <c r="T254" i="3"/>
  <c r="AJ254" i="3"/>
  <c r="AZ254" i="3"/>
  <c r="Q254" i="3"/>
  <c r="AG254" i="3"/>
  <c r="AW254" i="3"/>
  <c r="N254" i="3"/>
  <c r="AH254" i="3"/>
  <c r="BB254" i="3"/>
  <c r="AG266" i="3"/>
  <c r="N266" i="3"/>
  <c r="AT266" i="3"/>
  <c r="AE266" i="3"/>
  <c r="AB266" i="3"/>
  <c r="AV266" i="3"/>
  <c r="X266" i="3"/>
  <c r="AL277" i="3"/>
  <c r="W277" i="3"/>
  <c r="BC277" i="3"/>
  <c r="AN277" i="3"/>
  <c r="BE277" i="3"/>
  <c r="BA277" i="3"/>
  <c r="AO282" i="3"/>
  <c r="V282" i="3"/>
  <c r="BB282" i="3"/>
  <c r="AM282" i="3"/>
  <c r="BH282" i="3"/>
  <c r="X282" i="3"/>
  <c r="O293" i="3"/>
  <c r="AU293" i="3"/>
  <c r="AH293" i="3"/>
  <c r="Y293" i="3"/>
  <c r="U293" i="3"/>
  <c r="AG293" i="3"/>
  <c r="AB293" i="3"/>
  <c r="T298" i="3"/>
  <c r="AZ298" i="3"/>
  <c r="AG298" i="3"/>
  <c r="N298" i="3"/>
  <c r="AT298" i="3"/>
  <c r="AI298" i="3"/>
  <c r="AQ289" i="3"/>
  <c r="BL237" i="3"/>
  <c r="N225" i="3"/>
  <c r="V225" i="3"/>
  <c r="AD225" i="3"/>
  <c r="AL225" i="3"/>
  <c r="AT225" i="3"/>
  <c r="U225" i="3"/>
  <c r="AF225" i="3"/>
  <c r="AQ225" i="3"/>
  <c r="AZ225" i="3"/>
  <c r="BH225" i="3"/>
  <c r="W225" i="3"/>
  <c r="AG225" i="3"/>
  <c r="AR225" i="3"/>
  <c r="BA225" i="3"/>
  <c r="BI225" i="3"/>
  <c r="S225" i="3"/>
  <c r="AC225" i="3"/>
  <c r="AN225" i="3"/>
  <c r="AX225" i="3"/>
  <c r="BF225" i="3"/>
  <c r="AO225" i="3"/>
  <c r="Y225" i="3"/>
  <c r="AE225" i="3"/>
  <c r="O225" i="3"/>
  <c r="BC225" i="3"/>
  <c r="S227" i="3"/>
  <c r="AA227" i="3"/>
  <c r="AI227" i="3"/>
  <c r="AQ227" i="3"/>
  <c r="AY227" i="3"/>
  <c r="BG227" i="3"/>
  <c r="T227" i="3"/>
  <c r="AB227" i="3"/>
  <c r="AJ227" i="3"/>
  <c r="AR227" i="3"/>
  <c r="AZ227" i="3"/>
  <c r="BH227" i="3"/>
  <c r="Q227" i="3"/>
  <c r="Y227" i="3"/>
  <c r="AG227" i="3"/>
  <c r="AO227" i="3"/>
  <c r="AW227" i="3"/>
  <c r="BE227" i="3"/>
  <c r="V227" i="3"/>
  <c r="BB227" i="3"/>
  <c r="AP227" i="3"/>
  <c r="N227" i="3"/>
  <c r="AT227" i="3"/>
  <c r="AX227" i="3"/>
  <c r="M233" i="3"/>
  <c r="U233" i="3"/>
  <c r="AC233" i="3"/>
  <c r="AK233" i="3"/>
  <c r="AS233" i="3"/>
  <c r="BA233" i="3"/>
  <c r="BI233" i="3"/>
  <c r="R233" i="3"/>
  <c r="Z233" i="3"/>
  <c r="AH233" i="3"/>
  <c r="AP233" i="3"/>
  <c r="AX233" i="3"/>
  <c r="BF233" i="3"/>
  <c r="S233" i="3"/>
  <c r="AA233" i="3"/>
  <c r="AI233" i="3"/>
  <c r="AQ233" i="3"/>
  <c r="AY233" i="3"/>
  <c r="BG233" i="3"/>
  <c r="AN233" i="3"/>
  <c r="AB233" i="3"/>
  <c r="BH233" i="3"/>
  <c r="Q233" i="3"/>
  <c r="AG233" i="3"/>
  <c r="AW233" i="3"/>
  <c r="N233" i="3"/>
  <c r="AD233" i="3"/>
  <c r="AT233" i="3"/>
  <c r="O233" i="3"/>
  <c r="AE233" i="3"/>
  <c r="AU233" i="3"/>
  <c r="X233" i="3"/>
  <c r="AR233" i="3"/>
  <c r="AF233" i="3"/>
  <c r="AJ233" i="3"/>
  <c r="T233" i="3"/>
  <c r="AO233" i="3"/>
  <c r="V233" i="3"/>
  <c r="BB233" i="3"/>
  <c r="AM233" i="3"/>
  <c r="BD233" i="3"/>
  <c r="AV233" i="3"/>
  <c r="Q235" i="3"/>
  <c r="Y235" i="3"/>
  <c r="AG235" i="3"/>
  <c r="AO235" i="3"/>
  <c r="AW235" i="3"/>
  <c r="BE235" i="3"/>
  <c r="N235" i="3"/>
  <c r="V235" i="3"/>
  <c r="AD235" i="3"/>
  <c r="AL235" i="3"/>
  <c r="AT235" i="3"/>
  <c r="BB235" i="3"/>
  <c r="O235" i="3"/>
  <c r="W235" i="3"/>
  <c r="AE235" i="3"/>
  <c r="AM235" i="3"/>
  <c r="AU235" i="3"/>
  <c r="BC235" i="3"/>
  <c r="AB235" i="3"/>
  <c r="BH235" i="3"/>
  <c r="AF235" i="3"/>
  <c r="T235" i="3"/>
  <c r="AZ235" i="3"/>
  <c r="X235" i="3"/>
  <c r="U235" i="3"/>
  <c r="AK235" i="3"/>
  <c r="BA235" i="3"/>
  <c r="R235" i="3"/>
  <c r="AH235" i="3"/>
  <c r="AX235" i="3"/>
  <c r="S235" i="3"/>
  <c r="AI235" i="3"/>
  <c r="AY235" i="3"/>
  <c r="AR235" i="3"/>
  <c r="AV235" i="3"/>
  <c r="BD235" i="3"/>
  <c r="M235" i="3"/>
  <c r="AS235" i="3"/>
  <c r="Z235" i="3"/>
  <c r="BF235" i="3"/>
  <c r="AQ235" i="3"/>
  <c r="P235" i="3"/>
  <c r="AN235" i="3"/>
  <c r="S257" i="3"/>
  <c r="AA257" i="3"/>
  <c r="AI257" i="3"/>
  <c r="AQ257" i="3"/>
  <c r="AY257" i="3"/>
  <c r="BG257" i="3"/>
  <c r="T257" i="3"/>
  <c r="AB257" i="3"/>
  <c r="AJ257" i="3"/>
  <c r="AR257" i="3"/>
  <c r="AZ257" i="3"/>
  <c r="BH257" i="3"/>
  <c r="Q257" i="3"/>
  <c r="Y257" i="3"/>
  <c r="AG257" i="3"/>
  <c r="AO257" i="3"/>
  <c r="AW257" i="3"/>
  <c r="BE257" i="3"/>
  <c r="R257" i="3"/>
  <c r="AX257" i="3"/>
  <c r="AL257" i="3"/>
  <c r="Z257" i="3"/>
  <c r="BF257" i="3"/>
  <c r="AD257" i="3"/>
  <c r="O262" i="3"/>
  <c r="W262" i="3"/>
  <c r="AE262" i="3"/>
  <c r="AM262" i="3"/>
  <c r="AU262" i="3"/>
  <c r="BC262" i="3"/>
  <c r="P262" i="3"/>
  <c r="X262" i="3"/>
  <c r="AF262" i="3"/>
  <c r="AN262" i="3"/>
  <c r="AV262" i="3"/>
  <c r="BD262" i="3"/>
  <c r="M262" i="3"/>
  <c r="U262" i="3"/>
  <c r="AC262" i="3"/>
  <c r="AK262" i="3"/>
  <c r="AS262" i="3"/>
  <c r="BA262" i="3"/>
  <c r="BI262" i="3"/>
  <c r="AD262" i="3"/>
  <c r="R262" i="3"/>
  <c r="AX262" i="3"/>
  <c r="AL262" i="3"/>
  <c r="AP262" i="3"/>
  <c r="Z262" i="3"/>
  <c r="R302" i="3"/>
  <c r="Z302" i="3"/>
  <c r="AH302" i="3"/>
  <c r="AP302" i="3"/>
  <c r="AX302" i="3"/>
  <c r="BF302" i="3"/>
  <c r="S302" i="3"/>
  <c r="AA302" i="3"/>
  <c r="AI302" i="3"/>
  <c r="AQ302" i="3"/>
  <c r="AY302" i="3"/>
  <c r="BG302" i="3"/>
  <c r="T302" i="3"/>
  <c r="AB302" i="3"/>
  <c r="AJ302" i="3"/>
  <c r="AR302" i="3"/>
  <c r="AZ302" i="3"/>
  <c r="BH302" i="3"/>
  <c r="AK302" i="3"/>
  <c r="Y302" i="3"/>
  <c r="BE302" i="3"/>
  <c r="AC302" i="3"/>
  <c r="BI302" i="3"/>
  <c r="AG302" i="3"/>
  <c r="V302" i="3"/>
  <c r="AL302" i="3"/>
  <c r="BB302" i="3"/>
  <c r="W302" i="3"/>
  <c r="AM302" i="3"/>
  <c r="BC302" i="3"/>
  <c r="X302" i="3"/>
  <c r="AN302" i="3"/>
  <c r="BD302" i="3"/>
  <c r="BA302" i="3"/>
  <c r="M302" i="3"/>
  <c r="AW302" i="3"/>
  <c r="N302" i="3"/>
  <c r="AT302" i="3"/>
  <c r="AE302" i="3"/>
  <c r="P302" i="3"/>
  <c r="AV302" i="3"/>
  <c r="AO302" i="3"/>
  <c r="Q302" i="3"/>
  <c r="AA315" i="3"/>
  <c r="BL315" i="3" s="1"/>
  <c r="AQ315" i="3"/>
  <c r="W323" i="3"/>
  <c r="BC323" i="3"/>
  <c r="O331" i="3"/>
  <c r="W331" i="3"/>
  <c r="AE331" i="3"/>
  <c r="AM331" i="3"/>
  <c r="AU331" i="3"/>
  <c r="BC331" i="3"/>
  <c r="P331" i="3"/>
  <c r="X331" i="3"/>
  <c r="AF331" i="3"/>
  <c r="AN331" i="3"/>
  <c r="AV331" i="3"/>
  <c r="BD331" i="3"/>
  <c r="M331" i="3"/>
  <c r="U331" i="3"/>
  <c r="AC331" i="3"/>
  <c r="AK331" i="3"/>
  <c r="Q222" i="3"/>
  <c r="Y222" i="3"/>
  <c r="AG222" i="3"/>
  <c r="AO222" i="3"/>
  <c r="AW222" i="3"/>
  <c r="BE222" i="3"/>
  <c r="N222" i="3"/>
  <c r="V222" i="3"/>
  <c r="AD222" i="3"/>
  <c r="AL222" i="3"/>
  <c r="AT222" i="3"/>
  <c r="BB222" i="3"/>
  <c r="O222" i="3"/>
  <c r="W222" i="3"/>
  <c r="AE222" i="3"/>
  <c r="AM222" i="3"/>
  <c r="AU222" i="3"/>
  <c r="BC222" i="3"/>
  <c r="T222" i="3"/>
  <c r="AZ222" i="3"/>
  <c r="AN222" i="3"/>
  <c r="AB222" i="3"/>
  <c r="BH222" i="3"/>
  <c r="AF222" i="3"/>
  <c r="N229" i="3"/>
  <c r="S229" i="3"/>
  <c r="AA229" i="3"/>
  <c r="AI229" i="3"/>
  <c r="AQ229" i="3"/>
  <c r="AY229" i="3"/>
  <c r="BG229" i="3"/>
  <c r="T229" i="3"/>
  <c r="AB229" i="3"/>
  <c r="AJ229" i="3"/>
  <c r="AR229" i="3"/>
  <c r="AZ229" i="3"/>
  <c r="BH229" i="3"/>
  <c r="Y229" i="3"/>
  <c r="AO229" i="3"/>
  <c r="BE229" i="3"/>
  <c r="Z229" i="3"/>
  <c r="AP229" i="3"/>
  <c r="BF229" i="3"/>
  <c r="AC229" i="3"/>
  <c r="AS229" i="3"/>
  <c r="BI229" i="3"/>
  <c r="M229" i="3"/>
  <c r="V229" i="3"/>
  <c r="AD229" i="3"/>
  <c r="M238" i="3"/>
  <c r="U238" i="3"/>
  <c r="AC238" i="3"/>
  <c r="AK238" i="3"/>
  <c r="AS238" i="3"/>
  <c r="BA238" i="3"/>
  <c r="BI238" i="3"/>
  <c r="R238" i="3"/>
  <c r="Z238" i="3"/>
  <c r="AH238" i="3"/>
  <c r="AP238" i="3"/>
  <c r="AX238" i="3"/>
  <c r="BF238" i="3"/>
  <c r="S238" i="3"/>
  <c r="AA238" i="3"/>
  <c r="AI238" i="3"/>
  <c r="AQ238" i="3"/>
  <c r="AY238" i="3"/>
  <c r="BG238" i="3"/>
  <c r="AJ238" i="3"/>
  <c r="X238" i="3"/>
  <c r="BD238" i="3"/>
  <c r="AR238" i="3"/>
  <c r="AF238" i="3"/>
  <c r="P238" i="3"/>
  <c r="S249" i="3"/>
  <c r="BM249" i="3" s="1"/>
  <c r="AA249" i="3"/>
  <c r="AI249" i="3"/>
  <c r="AQ249" i="3"/>
  <c r="AY249" i="3"/>
  <c r="BG249" i="3"/>
  <c r="T249" i="3"/>
  <c r="AB249" i="3"/>
  <c r="AJ249" i="3"/>
  <c r="AR249" i="3"/>
  <c r="AZ249" i="3"/>
  <c r="BH249" i="3"/>
  <c r="Q249" i="3"/>
  <c r="Y249" i="3"/>
  <c r="AG249" i="3"/>
  <c r="AO249" i="3"/>
  <c r="AW249" i="3"/>
  <c r="BE249" i="3"/>
  <c r="Z249" i="3"/>
  <c r="BF249" i="3"/>
  <c r="AD249" i="3"/>
  <c r="R249" i="3"/>
  <c r="AX249" i="3"/>
  <c r="V249" i="3"/>
  <c r="O254" i="3"/>
  <c r="W254" i="3"/>
  <c r="AE254" i="3"/>
  <c r="AM254" i="3"/>
  <c r="AU254" i="3"/>
  <c r="BC254" i="3"/>
  <c r="P254" i="3"/>
  <c r="X254" i="3"/>
  <c r="AF254" i="3"/>
  <c r="AN254" i="3"/>
  <c r="AV254" i="3"/>
  <c r="BD254" i="3"/>
  <c r="M254" i="3"/>
  <c r="U254" i="3"/>
  <c r="AC254" i="3"/>
  <c r="AK254" i="3"/>
  <c r="AS254" i="3"/>
  <c r="BA254" i="3"/>
  <c r="BI254" i="3"/>
  <c r="AD254" i="3"/>
  <c r="R254" i="3"/>
  <c r="AX254" i="3"/>
  <c r="AL254" i="3"/>
  <c r="AP254" i="3"/>
  <c r="Z254" i="3"/>
  <c r="M266" i="3"/>
  <c r="U266" i="3"/>
  <c r="AC266" i="3"/>
  <c r="AK266" i="3"/>
  <c r="AS266" i="3"/>
  <c r="BA266" i="3"/>
  <c r="BI266" i="3"/>
  <c r="R266" i="3"/>
  <c r="Z266" i="3"/>
  <c r="AH266" i="3"/>
  <c r="AP266" i="3"/>
  <c r="AX266" i="3"/>
  <c r="BF266" i="3"/>
  <c r="S266" i="3"/>
  <c r="AA266" i="3"/>
  <c r="AI266" i="3"/>
  <c r="AQ266" i="3"/>
  <c r="AY266" i="3"/>
  <c r="BG266" i="3"/>
  <c r="AR266" i="3"/>
  <c r="Y266" i="3"/>
  <c r="AO266" i="3"/>
  <c r="BE266" i="3"/>
  <c r="V266" i="3"/>
  <c r="AL266" i="3"/>
  <c r="BB266" i="3"/>
  <c r="W266" i="3"/>
  <c r="AM266" i="3"/>
  <c r="BC266" i="3"/>
  <c r="BH266" i="3"/>
  <c r="AF266" i="3"/>
  <c r="T266" i="3"/>
  <c r="AZ266" i="3"/>
  <c r="AN266" i="3"/>
  <c r="R277" i="3"/>
  <c r="Z277" i="3"/>
  <c r="AH277" i="3"/>
  <c r="AP277" i="3"/>
  <c r="AX277" i="3"/>
  <c r="BF277" i="3"/>
  <c r="S277" i="3"/>
  <c r="AA277" i="3"/>
  <c r="AI277" i="3"/>
  <c r="AQ277" i="3"/>
  <c r="AY277" i="3"/>
  <c r="BG277" i="3"/>
  <c r="T277" i="3"/>
  <c r="AB277" i="3"/>
  <c r="AJ277" i="3"/>
  <c r="AR277" i="3"/>
  <c r="AZ277" i="3"/>
  <c r="BH277" i="3"/>
  <c r="AO277" i="3"/>
  <c r="M277" i="3"/>
  <c r="AS277" i="3"/>
  <c r="Q277" i="3"/>
  <c r="AW277" i="3"/>
  <c r="U277" i="3"/>
  <c r="N277" i="3"/>
  <c r="AD277" i="3"/>
  <c r="AT277" i="3"/>
  <c r="O277" i="3"/>
  <c r="AE277" i="3"/>
  <c r="AU277" i="3"/>
  <c r="P277" i="3"/>
  <c r="AF277" i="3"/>
  <c r="AV277" i="3"/>
  <c r="Y277" i="3"/>
  <c r="AC277" i="3"/>
  <c r="AG277" i="3"/>
  <c r="AK277" i="3"/>
  <c r="M282" i="3"/>
  <c r="U282" i="3"/>
  <c r="AC282" i="3"/>
  <c r="AK282" i="3"/>
  <c r="AS282" i="3"/>
  <c r="BA282" i="3"/>
  <c r="BI282" i="3"/>
  <c r="R282" i="3"/>
  <c r="Z282" i="3"/>
  <c r="AH282" i="3"/>
  <c r="AP282" i="3"/>
  <c r="AX282" i="3"/>
  <c r="BF282" i="3"/>
  <c r="S282" i="3"/>
  <c r="AA282" i="3"/>
  <c r="AI282" i="3"/>
  <c r="AQ282" i="3"/>
  <c r="AY282" i="3"/>
  <c r="BG282" i="3"/>
  <c r="AR282" i="3"/>
  <c r="P282" i="3"/>
  <c r="AV282" i="3"/>
  <c r="AJ282" i="3"/>
  <c r="BD282" i="3"/>
  <c r="AN282" i="3"/>
  <c r="Q282" i="3"/>
  <c r="AG282" i="3"/>
  <c r="AW282" i="3"/>
  <c r="N282" i="3"/>
  <c r="AD282" i="3"/>
  <c r="AT282" i="3"/>
  <c r="O282" i="3"/>
  <c r="AE282" i="3"/>
  <c r="AU282" i="3"/>
  <c r="AB282" i="3"/>
  <c r="AF282" i="3"/>
  <c r="AZ282" i="3"/>
  <c r="S293" i="3"/>
  <c r="AA293" i="3"/>
  <c r="AI293" i="3"/>
  <c r="AQ293" i="3"/>
  <c r="AY293" i="3"/>
  <c r="BG293" i="3"/>
  <c r="R293" i="3"/>
  <c r="AC293" i="3"/>
  <c r="AN293" i="3"/>
  <c r="AX293" i="3"/>
  <c r="BI293" i="3"/>
  <c r="T293" i="3"/>
  <c r="AD293" i="3"/>
  <c r="AO293" i="3"/>
  <c r="AZ293" i="3"/>
  <c r="P293" i="3"/>
  <c r="Z293" i="3"/>
  <c r="AK293" i="3"/>
  <c r="AV293" i="3"/>
  <c r="BF293" i="3"/>
  <c r="BB293" i="3"/>
  <c r="AL293" i="3"/>
  <c r="V293" i="3"/>
  <c r="AW293" i="3"/>
  <c r="W293" i="3"/>
  <c r="AM293" i="3"/>
  <c r="BC293" i="3"/>
  <c r="X293" i="3"/>
  <c r="AS293" i="3"/>
  <c r="N293" i="3"/>
  <c r="AJ293" i="3"/>
  <c r="BE293" i="3"/>
  <c r="AF293" i="3"/>
  <c r="BA293" i="3"/>
  <c r="Q293" i="3"/>
  <c r="AR293" i="3"/>
  <c r="P298" i="3"/>
  <c r="X298" i="3"/>
  <c r="AF298" i="3"/>
  <c r="AN298" i="3"/>
  <c r="AV298" i="3"/>
  <c r="BD298" i="3"/>
  <c r="M298" i="3"/>
  <c r="U298" i="3"/>
  <c r="AC298" i="3"/>
  <c r="AK298" i="3"/>
  <c r="AS298" i="3"/>
  <c r="BA298" i="3"/>
  <c r="BI298" i="3"/>
  <c r="R298" i="3"/>
  <c r="Z298" i="3"/>
  <c r="AH298" i="3"/>
  <c r="AP298" i="3"/>
  <c r="AX298" i="3"/>
  <c r="BF298" i="3"/>
  <c r="AE298" i="3"/>
  <c r="S298" i="3"/>
  <c r="AY298" i="3"/>
  <c r="AM298" i="3"/>
  <c r="BG298" i="3"/>
  <c r="AA298" i="3"/>
  <c r="AB298" i="3"/>
  <c r="AR298" i="3"/>
  <c r="BH298" i="3"/>
  <c r="Y298" i="3"/>
  <c r="AO298" i="3"/>
  <c r="BE298" i="3"/>
  <c r="V298" i="3"/>
  <c r="AL298" i="3"/>
  <c r="BB298" i="3"/>
  <c r="AU298" i="3"/>
  <c r="W298" i="3"/>
  <c r="AQ298" i="3"/>
  <c r="S335" i="3"/>
  <c r="AA335" i="3"/>
  <c r="AI335" i="3"/>
  <c r="AQ335" i="3"/>
  <c r="AY335" i="3"/>
  <c r="BG335" i="3"/>
  <c r="Q335" i="3"/>
  <c r="Y335" i="3"/>
  <c r="AG335" i="3"/>
  <c r="AO335" i="3"/>
  <c r="AW335" i="3"/>
  <c r="BE335" i="3"/>
  <c r="BK291" i="3"/>
  <c r="BK256" i="3"/>
  <c r="BM272" i="3"/>
  <c r="BM280" i="3"/>
  <c r="BK288" i="3"/>
  <c r="BK292" i="3"/>
  <c r="BK307" i="3"/>
  <c r="BM311" i="3"/>
  <c r="BN231" i="3"/>
  <c r="P233" i="3"/>
  <c r="W233" i="3"/>
  <c r="BE233" i="3"/>
  <c r="AJ235" i="3"/>
  <c r="AA235" i="3"/>
  <c r="BI235" i="3"/>
  <c r="U302" i="3"/>
  <c r="AU302" i="3"/>
  <c r="AD302" i="3"/>
  <c r="BJ226" i="3"/>
  <c r="X265" i="3"/>
  <c r="AK265" i="3"/>
  <c r="BF265" i="3"/>
  <c r="AM265" i="3"/>
  <c r="AH265" i="3"/>
  <c r="Q270" i="3"/>
  <c r="Z270" i="3"/>
  <c r="BF270" i="3"/>
  <c r="AQ270" i="3"/>
  <c r="AW270" i="3"/>
  <c r="AK270" i="3"/>
  <c r="Y273" i="3"/>
  <c r="AL273" i="3"/>
  <c r="AE273" i="3"/>
  <c r="O278" i="3"/>
  <c r="AF278" i="3"/>
  <c r="AS278" i="3"/>
  <c r="AX278" i="3"/>
  <c r="Z289" i="3"/>
  <c r="BH289" i="3"/>
  <c r="T245" i="3"/>
  <c r="AB245" i="3"/>
  <c r="M250" i="3"/>
  <c r="U250" i="3"/>
  <c r="AC250" i="3"/>
  <c r="AK250" i="3"/>
  <c r="AS250" i="3"/>
  <c r="BA250" i="3"/>
  <c r="BI250" i="3"/>
  <c r="R250" i="3"/>
  <c r="Z250" i="3"/>
  <c r="AH250" i="3"/>
  <c r="AP250" i="3"/>
  <c r="AX250" i="3"/>
  <c r="BF250" i="3"/>
  <c r="S250" i="3"/>
  <c r="AA250" i="3"/>
  <c r="AI250" i="3"/>
  <c r="AQ250" i="3"/>
  <c r="AY250" i="3"/>
  <c r="BG250" i="3"/>
  <c r="AJ250" i="3"/>
  <c r="X250" i="3"/>
  <c r="BD250" i="3"/>
  <c r="AR250" i="3"/>
  <c r="P250" i="3"/>
  <c r="AV250" i="3"/>
  <c r="T255" i="3"/>
  <c r="AB255" i="3"/>
  <c r="AJ255" i="3"/>
  <c r="AR255" i="3"/>
  <c r="AZ255" i="3"/>
  <c r="BH255" i="3"/>
  <c r="Q255" i="3"/>
  <c r="Y255" i="3"/>
  <c r="AG255" i="3"/>
  <c r="AO255" i="3"/>
  <c r="AW255" i="3"/>
  <c r="BE255" i="3"/>
  <c r="N255" i="3"/>
  <c r="V255" i="3"/>
  <c r="AD255" i="3"/>
  <c r="AL255" i="3"/>
  <c r="AT255" i="3"/>
  <c r="BB255" i="3"/>
  <c r="AA255" i="3"/>
  <c r="BG255" i="3"/>
  <c r="AE255" i="3"/>
  <c r="S255" i="3"/>
  <c r="AY255" i="3"/>
  <c r="W255" i="3"/>
  <c r="S265" i="3"/>
  <c r="AA265" i="3"/>
  <c r="AI265" i="3"/>
  <c r="AQ265" i="3"/>
  <c r="AY265" i="3"/>
  <c r="BG265" i="3"/>
  <c r="T265" i="3"/>
  <c r="AB265" i="3"/>
  <c r="AJ265" i="3"/>
  <c r="AR265" i="3"/>
  <c r="AZ265" i="3"/>
  <c r="BH265" i="3"/>
  <c r="Q265" i="3"/>
  <c r="Y265" i="3"/>
  <c r="AG265" i="3"/>
  <c r="AO265" i="3"/>
  <c r="AW265" i="3"/>
  <c r="BE265" i="3"/>
  <c r="R265" i="3"/>
  <c r="AX265" i="3"/>
  <c r="AL265" i="3"/>
  <c r="Z265" i="3"/>
  <c r="O265" i="3"/>
  <c r="AE265" i="3"/>
  <c r="AU265" i="3"/>
  <c r="P265" i="3"/>
  <c r="AF265" i="3"/>
  <c r="AV265" i="3"/>
  <c r="M265" i="3"/>
  <c r="AC265" i="3"/>
  <c r="AS265" i="3"/>
  <c r="BI265" i="3"/>
  <c r="V265" i="3"/>
  <c r="AP265" i="3"/>
  <c r="N265" i="3"/>
  <c r="AT265" i="3"/>
  <c r="M270" i="3"/>
  <c r="U270" i="3"/>
  <c r="AC270" i="3"/>
  <c r="N270" i="3"/>
  <c r="V270" i="3"/>
  <c r="AD270" i="3"/>
  <c r="AL270" i="3"/>
  <c r="AT270" i="3"/>
  <c r="BB270" i="3"/>
  <c r="O270" i="3"/>
  <c r="W270" i="3"/>
  <c r="AE270" i="3"/>
  <c r="AM270" i="3"/>
  <c r="AU270" i="3"/>
  <c r="BC270" i="3"/>
  <c r="P270" i="3"/>
  <c r="AO270" i="3"/>
  <c r="BE270" i="3"/>
  <c r="AJ270" i="3"/>
  <c r="AZ270" i="3"/>
  <c r="X270" i="3"/>
  <c r="AS270" i="3"/>
  <c r="BI270" i="3"/>
  <c r="AB270" i="3"/>
  <c r="AV270" i="3"/>
  <c r="P273" i="3"/>
  <c r="X273" i="3"/>
  <c r="AF273" i="3"/>
  <c r="AN273" i="3"/>
  <c r="AV273" i="3"/>
  <c r="BD273" i="3"/>
  <c r="M273" i="3"/>
  <c r="U273" i="3"/>
  <c r="AC273" i="3"/>
  <c r="AK273" i="3"/>
  <c r="AS273" i="3"/>
  <c r="BA273" i="3"/>
  <c r="BI273" i="3"/>
  <c r="R273" i="3"/>
  <c r="Z273" i="3"/>
  <c r="AH273" i="3"/>
  <c r="AP273" i="3"/>
  <c r="AX273" i="3"/>
  <c r="BF273" i="3"/>
  <c r="AI273" i="3"/>
  <c r="W273" i="3"/>
  <c r="BC273" i="3"/>
  <c r="AQ273" i="3"/>
  <c r="O273" i="3"/>
  <c r="AU273" i="3"/>
  <c r="T273" i="3"/>
  <c r="AJ273" i="3"/>
  <c r="AZ273" i="3"/>
  <c r="Q273" i="3"/>
  <c r="AG273" i="3"/>
  <c r="AW273" i="3"/>
  <c r="N273" i="3"/>
  <c r="AD273" i="3"/>
  <c r="AT273" i="3"/>
  <c r="S273" i="3"/>
  <c r="AM273" i="3"/>
  <c r="BG273" i="3"/>
  <c r="S278" i="3"/>
  <c r="AA278" i="3"/>
  <c r="AI278" i="3"/>
  <c r="AQ278" i="3"/>
  <c r="AY278" i="3"/>
  <c r="BG278" i="3"/>
  <c r="T278" i="3"/>
  <c r="AB278" i="3"/>
  <c r="AJ278" i="3"/>
  <c r="AR278" i="3"/>
  <c r="AZ278" i="3"/>
  <c r="BH278" i="3"/>
  <c r="Q278" i="3"/>
  <c r="Y278" i="3"/>
  <c r="AG278" i="3"/>
  <c r="AO278" i="3"/>
  <c r="AW278" i="3"/>
  <c r="BE278" i="3"/>
  <c r="V278" i="3"/>
  <c r="BB278" i="3"/>
  <c r="AP278" i="3"/>
  <c r="N278" i="3"/>
  <c r="AT278" i="3"/>
  <c r="AH278" i="3"/>
  <c r="W278" i="3"/>
  <c r="AM278" i="3"/>
  <c r="BC278" i="3"/>
  <c r="X278" i="3"/>
  <c r="AN278" i="3"/>
  <c r="BD278" i="3"/>
  <c r="U278" i="3"/>
  <c r="AK278" i="3"/>
  <c r="BA278" i="3"/>
  <c r="AL278" i="3"/>
  <c r="BF278" i="3"/>
  <c r="R278" i="3"/>
  <c r="U289" i="3"/>
  <c r="Q289" i="3"/>
  <c r="AG289" i="3"/>
  <c r="AW289" i="3"/>
  <c r="N289" i="3"/>
  <c r="AD289" i="3"/>
  <c r="AT289" i="3"/>
  <c r="O289" i="3"/>
  <c r="AE289" i="3"/>
  <c r="AU289" i="3"/>
  <c r="P289" i="3"/>
  <c r="AJ289" i="3"/>
  <c r="BD289" i="3"/>
  <c r="AC289" i="3"/>
  <c r="BI289" i="3"/>
  <c r="AP289" i="3"/>
  <c r="AA289" i="3"/>
  <c r="BG289" i="3"/>
  <c r="AN289" i="3"/>
  <c r="R294" i="3"/>
  <c r="V294" i="3"/>
  <c r="AD294" i="3"/>
  <c r="AL294" i="3"/>
  <c r="AT294" i="3"/>
  <c r="BB294" i="3"/>
  <c r="M294" i="3"/>
  <c r="W294" i="3"/>
  <c r="AE294" i="3"/>
  <c r="AM294" i="3"/>
  <c r="AU294" i="3"/>
  <c r="BC294" i="3"/>
  <c r="O294" i="3"/>
  <c r="X294" i="3"/>
  <c r="AF294" i="3"/>
  <c r="AN294" i="3"/>
  <c r="AV294" i="3"/>
  <c r="BD294" i="3"/>
  <c r="Y294" i="3"/>
  <c r="BE294" i="3"/>
  <c r="AS294" i="3"/>
  <c r="P294" i="3"/>
  <c r="AW294" i="3"/>
  <c r="BA294" i="3"/>
  <c r="N297" i="3"/>
  <c r="V297" i="3"/>
  <c r="AD297" i="3"/>
  <c r="AL297" i="3"/>
  <c r="AT297" i="3"/>
  <c r="BB297" i="3"/>
  <c r="O297" i="3"/>
  <c r="W297" i="3"/>
  <c r="AE297" i="3"/>
  <c r="AM297" i="3"/>
  <c r="AU297" i="3"/>
  <c r="BC297" i="3"/>
  <c r="P297" i="3"/>
  <c r="X297" i="3"/>
  <c r="AF297" i="3"/>
  <c r="AN297" i="3"/>
  <c r="AV297" i="3"/>
  <c r="BD297" i="3"/>
  <c r="Q297" i="3"/>
  <c r="AW297" i="3"/>
  <c r="AK297" i="3"/>
  <c r="Y297" i="3"/>
  <c r="BE297" i="3"/>
  <c r="BI297" i="3"/>
  <c r="M297" i="3"/>
  <c r="BK303" i="3"/>
  <c r="BM288" i="3"/>
  <c r="BK300" i="3"/>
  <c r="BK321" i="3"/>
  <c r="AD239" i="3"/>
  <c r="BC239" i="3"/>
  <c r="BH239" i="3"/>
  <c r="AP239" i="3"/>
  <c r="BG239" i="3"/>
  <c r="AL239" i="3"/>
  <c r="BF239" i="3"/>
  <c r="AH239" i="3"/>
  <c r="BI239" i="3"/>
  <c r="BA239" i="3"/>
  <c r="AS239" i="3"/>
  <c r="AK239" i="3"/>
  <c r="AC239" i="3"/>
  <c r="U239" i="3"/>
  <c r="M239" i="3"/>
  <c r="BN239" i="3" s="1"/>
  <c r="AZ239" i="3"/>
  <c r="AR239" i="3"/>
  <c r="AJ239" i="3"/>
  <c r="AB239" i="3"/>
  <c r="T239" i="3"/>
  <c r="AU239" i="3"/>
  <c r="AM239" i="3"/>
  <c r="AE239" i="3"/>
  <c r="W239" i="3"/>
  <c r="BL243" i="3"/>
  <c r="V283" i="3"/>
  <c r="AH283" i="3"/>
  <c r="AT283" i="3"/>
  <c r="N283" i="3"/>
  <c r="AP283" i="3"/>
  <c r="BI283" i="3"/>
  <c r="BA283" i="3"/>
  <c r="AS283" i="3"/>
  <c r="AK283" i="3"/>
  <c r="AC283" i="3"/>
  <c r="U283" i="3"/>
  <c r="M283" i="3"/>
  <c r="BD283" i="3"/>
  <c r="AV283" i="3"/>
  <c r="AN283" i="3"/>
  <c r="AF283" i="3"/>
  <c r="X283" i="3"/>
  <c r="P283" i="3"/>
  <c r="BC283" i="3"/>
  <c r="AU283" i="3"/>
  <c r="AM283" i="3"/>
  <c r="AE283" i="3"/>
  <c r="W283" i="3"/>
  <c r="BL291" i="3"/>
  <c r="BL296" i="3"/>
  <c r="BK315" i="3"/>
  <c r="BM319" i="3"/>
  <c r="BK305" i="3"/>
  <c r="BK329" i="3"/>
  <c r="BL307" i="3"/>
  <c r="BM292" i="3"/>
  <c r="BK323" i="3"/>
  <c r="BK327" i="3"/>
  <c r="AM232" i="3"/>
  <c r="AY232" i="3"/>
  <c r="S232" i="3"/>
  <c r="AE232" i="3"/>
  <c r="BG232" i="3"/>
  <c r="AA232" i="3"/>
  <c r="BB232" i="3"/>
  <c r="AT232" i="3"/>
  <c r="AL232" i="3"/>
  <c r="AD232" i="3"/>
  <c r="V232" i="3"/>
  <c r="N232" i="3"/>
  <c r="BE232" i="3"/>
  <c r="AW232" i="3"/>
  <c r="AO232" i="3"/>
  <c r="AG232" i="3"/>
  <c r="Y232" i="3"/>
  <c r="Q232" i="3"/>
  <c r="BH232" i="3"/>
  <c r="AZ232" i="3"/>
  <c r="AR232" i="3"/>
  <c r="AJ232" i="3"/>
  <c r="AB232" i="3"/>
  <c r="BN240" i="3"/>
  <c r="BD223" i="3"/>
  <c r="AB223" i="3"/>
  <c r="BA223" i="3"/>
  <c r="X223" i="3"/>
  <c r="AZ223" i="3"/>
  <c r="T223" i="3"/>
  <c r="AV223" i="3"/>
  <c r="P223" i="3"/>
  <c r="BC223" i="3"/>
  <c r="AU223" i="3"/>
  <c r="AM223" i="3"/>
  <c r="AE223" i="3"/>
  <c r="W223" i="3"/>
  <c r="O223" i="3"/>
  <c r="BB223" i="3"/>
  <c r="AT223" i="3"/>
  <c r="AL223" i="3"/>
  <c r="AD223" i="3"/>
  <c r="V223" i="3"/>
  <c r="N223" i="3"/>
  <c r="AS223" i="3"/>
  <c r="AK223" i="3"/>
  <c r="AC223" i="3"/>
  <c r="U223" i="3"/>
  <c r="AY245" i="3"/>
  <c r="S245" i="3"/>
  <c r="AE245" i="3"/>
  <c r="BG245" i="3"/>
  <c r="AA245" i="3"/>
  <c r="AM245" i="3"/>
  <c r="BF245" i="3"/>
  <c r="AX245" i="3"/>
  <c r="AP245" i="3"/>
  <c r="AH245" i="3"/>
  <c r="Z245" i="3"/>
  <c r="R245" i="3"/>
  <c r="BI245" i="3"/>
  <c r="BA245" i="3"/>
  <c r="AS245" i="3"/>
  <c r="AK245" i="3"/>
  <c r="AC245" i="3"/>
  <c r="U245" i="3"/>
  <c r="M245" i="3"/>
  <c r="BD245" i="3"/>
  <c r="AV245" i="3"/>
  <c r="AN245" i="3"/>
  <c r="AF245" i="3"/>
  <c r="P245" i="3"/>
  <c r="BH250" i="3"/>
  <c r="AN250" i="3"/>
  <c r="T250" i="3"/>
  <c r="AU250" i="3"/>
  <c r="AE250" i="3"/>
  <c r="O250" i="3"/>
  <c r="AT250" i="3"/>
  <c r="AD250" i="3"/>
  <c r="N250" i="3"/>
  <c r="AW250" i="3"/>
  <c r="AG250" i="3"/>
  <c r="Q250" i="3"/>
  <c r="BC255" i="3"/>
  <c r="AU255" i="3"/>
  <c r="AQ255" i="3"/>
  <c r="AX255" i="3"/>
  <c r="AH255" i="3"/>
  <c r="R255" i="3"/>
  <c r="BA255" i="3"/>
  <c r="AK255" i="3"/>
  <c r="U255" i="3"/>
  <c r="BD255" i="3"/>
  <c r="AN255" i="3"/>
  <c r="X255" i="3"/>
  <c r="AN270" i="3"/>
  <c r="BA270" i="3"/>
  <c r="BH270" i="3"/>
  <c r="T270" i="3"/>
  <c r="AF270" i="3"/>
  <c r="AY270" i="3"/>
  <c r="AI270" i="3"/>
  <c r="S270" i="3"/>
  <c r="AX270" i="3"/>
  <c r="AH270" i="3"/>
  <c r="R270" i="3"/>
  <c r="Y270" i="3"/>
  <c r="AK294" i="3"/>
  <c r="AG294" i="3"/>
  <c r="AC294" i="3"/>
  <c r="BH294" i="3"/>
  <c r="AR294" i="3"/>
  <c r="AB294" i="3"/>
  <c r="BG294" i="3"/>
  <c r="AQ294" i="3"/>
  <c r="AA294" i="3"/>
  <c r="BF294" i="3"/>
  <c r="AP294" i="3"/>
  <c r="Z294" i="3"/>
  <c r="N294" i="3"/>
  <c r="AS297" i="3"/>
  <c r="BA297" i="3"/>
  <c r="AG297" i="3"/>
  <c r="AZ297" i="3"/>
  <c r="AJ297" i="3"/>
  <c r="T297" i="3"/>
  <c r="AY297" i="3"/>
  <c r="AI297" i="3"/>
  <c r="S297" i="3"/>
  <c r="AX297" i="3"/>
  <c r="AH297" i="3"/>
  <c r="R297" i="3"/>
  <c r="AD265" i="3"/>
  <c r="BB265" i="3"/>
  <c r="BA265" i="3"/>
  <c r="U265" i="3"/>
  <c r="AN265" i="3"/>
  <c r="BC265" i="3"/>
  <c r="W265" i="3"/>
  <c r="AA273" i="3"/>
  <c r="BB273" i="3"/>
  <c r="V273" i="3"/>
  <c r="AO273" i="3"/>
  <c r="BH273" i="3"/>
  <c r="AB273" i="3"/>
  <c r="AD278" i="3"/>
  <c r="BI278" i="3"/>
  <c r="AC278" i="3"/>
  <c r="AV278" i="3"/>
  <c r="P278" i="3"/>
  <c r="AE278" i="3"/>
  <c r="T289" i="3"/>
  <c r="BF289" i="3"/>
  <c r="AS289" i="3"/>
  <c r="BK241" i="3"/>
  <c r="BN305" i="3"/>
  <c r="BL288" i="3"/>
  <c r="BM307" i="3"/>
  <c r="BK311" i="3"/>
  <c r="BL284" i="3"/>
  <c r="BM247" i="3"/>
  <c r="BK325" i="3"/>
  <c r="BL343" i="3"/>
  <c r="BJ247" i="3"/>
  <c r="BK259" i="3"/>
  <c r="BM267" i="3"/>
  <c r="BM275" i="3"/>
  <c r="BL275" i="3"/>
  <c r="BN279" i="3"/>
  <c r="BK287" i="3"/>
  <c r="BM291" i="3"/>
  <c r="BK295" i="3"/>
  <c r="BL323" i="3"/>
  <c r="BL305" i="3"/>
  <c r="BM305" i="3"/>
  <c r="BM313" i="3"/>
  <c r="AR230" i="3"/>
  <c r="AN230" i="3"/>
  <c r="T230" i="3"/>
  <c r="BG230" i="3"/>
  <c r="AQ230" i="3"/>
  <c r="AA230" i="3"/>
  <c r="BF230" i="3"/>
  <c r="AP230" i="3"/>
  <c r="Z230" i="3"/>
  <c r="BI230" i="3"/>
  <c r="AS230" i="3"/>
  <c r="AC230" i="3"/>
  <c r="M230" i="3"/>
  <c r="Z242" i="3"/>
  <c r="AX242" i="3"/>
  <c r="AD242" i="3"/>
  <c r="BA242" i="3"/>
  <c r="AK242" i="3"/>
  <c r="U242" i="3"/>
  <c r="BD242" i="3"/>
  <c r="AN242" i="3"/>
  <c r="X242" i="3"/>
  <c r="BC242" i="3"/>
  <c r="AM242" i="3"/>
  <c r="W242" i="3"/>
  <c r="AC253" i="3"/>
  <c r="BA253" i="3"/>
  <c r="AG253" i="3"/>
  <c r="AZ253" i="3"/>
  <c r="AJ253" i="3"/>
  <c r="T253" i="3"/>
  <c r="AY253" i="3"/>
  <c r="AI253" i="3"/>
  <c r="S253" i="3"/>
  <c r="AX253" i="3"/>
  <c r="AH253" i="3"/>
  <c r="R253" i="3"/>
  <c r="T286" i="3"/>
  <c r="AF286" i="3"/>
  <c r="AB286" i="3"/>
  <c r="BG286" i="3"/>
  <c r="AQ286" i="3"/>
  <c r="AA286" i="3"/>
  <c r="BF286" i="3"/>
  <c r="AP286" i="3"/>
  <c r="Z286" i="3"/>
  <c r="BI286" i="3"/>
  <c r="AS286" i="3"/>
  <c r="AC286" i="3"/>
  <c r="M286" i="3"/>
  <c r="BL311" i="3"/>
  <c r="BL224" i="3"/>
  <c r="BJ236" i="3"/>
  <c r="BJ244" i="3"/>
  <c r="BJ248" i="3"/>
  <c r="BM248" i="3"/>
  <c r="BM256" i="3"/>
  <c r="AB230" i="3"/>
  <c r="X230" i="3"/>
  <c r="AV230" i="3"/>
  <c r="BC230" i="3"/>
  <c r="AM230" i="3"/>
  <c r="W230" i="3"/>
  <c r="BB230" i="3"/>
  <c r="AL230" i="3"/>
  <c r="V230" i="3"/>
  <c r="BE230" i="3"/>
  <c r="AO230" i="3"/>
  <c r="Y230" i="3"/>
  <c r="BB242" i="3"/>
  <c r="AH242" i="3"/>
  <c r="N242" i="3"/>
  <c r="AW242" i="3"/>
  <c r="AG242" i="3"/>
  <c r="Q242" i="3"/>
  <c r="AZ242" i="3"/>
  <c r="AJ242" i="3"/>
  <c r="T242" i="3"/>
  <c r="AY242" i="3"/>
  <c r="AI242" i="3"/>
  <c r="S242" i="3"/>
  <c r="M253" i="3"/>
  <c r="BE253" i="3"/>
  <c r="AK253" i="3"/>
  <c r="Q253" i="3"/>
  <c r="AV253" i="3"/>
  <c r="AF253" i="3"/>
  <c r="P253" i="3"/>
  <c r="AU253" i="3"/>
  <c r="AE253" i="3"/>
  <c r="O253" i="3"/>
  <c r="AT253" i="3"/>
  <c r="AD253" i="3"/>
  <c r="N253" i="3"/>
  <c r="AZ286" i="3"/>
  <c r="P286" i="3"/>
  <c r="BD286" i="3"/>
  <c r="BC286" i="3"/>
  <c r="AM286" i="3"/>
  <c r="W286" i="3"/>
  <c r="BB286" i="3"/>
  <c r="AL286" i="3"/>
  <c r="V286" i="3"/>
  <c r="BE286" i="3"/>
  <c r="AO286" i="3"/>
  <c r="Y286" i="3"/>
  <c r="AR289" i="3"/>
  <c r="X289" i="3"/>
  <c r="AV289" i="3"/>
  <c r="BC289" i="3"/>
  <c r="AM289" i="3"/>
  <c r="W289" i="3"/>
  <c r="BB289" i="3"/>
  <c r="AL289" i="3"/>
  <c r="V289" i="3"/>
  <c r="BE289" i="3"/>
  <c r="AO289" i="3"/>
  <c r="Y289" i="3"/>
  <c r="BJ325" i="3"/>
  <c r="BL248" i="3"/>
  <c r="BM284" i="3"/>
  <c r="BH230" i="3"/>
  <c r="AZ230" i="3"/>
  <c r="AF230" i="3"/>
  <c r="AY230" i="3"/>
  <c r="AI230" i="3"/>
  <c r="S230" i="3"/>
  <c r="AX230" i="3"/>
  <c r="AH230" i="3"/>
  <c r="R230" i="3"/>
  <c r="BA230" i="3"/>
  <c r="AK230" i="3"/>
  <c r="BF242" i="3"/>
  <c r="AL242" i="3"/>
  <c r="R242" i="3"/>
  <c r="BI242" i="3"/>
  <c r="AS242" i="3"/>
  <c r="AC242" i="3"/>
  <c r="M242" i="3"/>
  <c r="AV242" i="3"/>
  <c r="AF242" i="3"/>
  <c r="P242" i="3"/>
  <c r="AU242" i="3"/>
  <c r="AE242" i="3"/>
  <c r="BI253" i="3"/>
  <c r="AO253" i="3"/>
  <c r="U253" i="3"/>
  <c r="BH253" i="3"/>
  <c r="AR253" i="3"/>
  <c r="AB253" i="3"/>
  <c r="BG253" i="3"/>
  <c r="AQ253" i="3"/>
  <c r="AA253" i="3"/>
  <c r="BF253" i="3"/>
  <c r="AP253" i="3"/>
  <c r="BJ285" i="3"/>
  <c r="AJ286" i="3"/>
  <c r="BH286" i="3"/>
  <c r="AN286" i="3"/>
  <c r="AY286" i="3"/>
  <c r="AI286" i="3"/>
  <c r="S286" i="3"/>
  <c r="AX286" i="3"/>
  <c r="AH286" i="3"/>
  <c r="R286" i="3"/>
  <c r="BA286" i="3"/>
  <c r="AK286" i="3"/>
  <c r="AB289" i="3"/>
  <c r="AZ289" i="3"/>
  <c r="AF289" i="3"/>
  <c r="AY289" i="3"/>
  <c r="AI289" i="3"/>
  <c r="S289" i="3"/>
  <c r="AX289" i="3"/>
  <c r="AH289" i="3"/>
  <c r="R289" i="3"/>
  <c r="BA289" i="3"/>
  <c r="AK289" i="3"/>
  <c r="BJ287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P330" i="3"/>
  <c r="T330" i="3"/>
  <c r="X330" i="3"/>
  <c r="AB330" i="3"/>
  <c r="AF330" i="3"/>
  <c r="AJ330" i="3"/>
  <c r="AN330" i="3"/>
  <c r="AR330" i="3"/>
  <c r="AV330" i="3"/>
  <c r="AZ330" i="3"/>
  <c r="BD330" i="3"/>
  <c r="BH330" i="3"/>
  <c r="M330" i="3"/>
  <c r="Q330" i="3"/>
  <c r="U330" i="3"/>
  <c r="Y330" i="3"/>
  <c r="AC330" i="3"/>
  <c r="AG330" i="3"/>
  <c r="AK330" i="3"/>
  <c r="AO330" i="3"/>
  <c r="AS330" i="3"/>
  <c r="AW330" i="3"/>
  <c r="BA330" i="3"/>
  <c r="BE330" i="3"/>
  <c r="BI330" i="3"/>
  <c r="R330" i="3"/>
  <c r="AH330" i="3"/>
  <c r="AX330" i="3"/>
  <c r="N330" i="3"/>
  <c r="AD330" i="3"/>
  <c r="AT330" i="3"/>
  <c r="V330" i="3"/>
  <c r="AL330" i="3"/>
  <c r="BB330" i="3"/>
  <c r="Z330" i="3"/>
  <c r="AP330" i="3"/>
  <c r="BF330" i="3"/>
  <c r="BK309" i="3"/>
  <c r="BJ313" i="3"/>
  <c r="BN333" i="3"/>
  <c r="BN339" i="3"/>
  <c r="BK275" i="3"/>
  <c r="BK271" i="3"/>
  <c r="BM251" i="3"/>
  <c r="BL251" i="3"/>
  <c r="BJ267" i="3"/>
  <c r="BJ275" i="3"/>
  <c r="BJ295" i="3"/>
  <c r="P306" i="3"/>
  <c r="T306" i="3"/>
  <c r="X306" i="3"/>
  <c r="AB306" i="3"/>
  <c r="AF306" i="3"/>
  <c r="AJ306" i="3"/>
  <c r="AN306" i="3"/>
  <c r="AR306" i="3"/>
  <c r="AV306" i="3"/>
  <c r="AZ306" i="3"/>
  <c r="BD306" i="3"/>
  <c r="BH306" i="3"/>
  <c r="M306" i="3"/>
  <c r="Q306" i="3"/>
  <c r="U306" i="3"/>
  <c r="Y306" i="3"/>
  <c r="AC306" i="3"/>
  <c r="AG306" i="3"/>
  <c r="AK306" i="3"/>
  <c r="AO306" i="3"/>
  <c r="AS306" i="3"/>
  <c r="AW306" i="3"/>
  <c r="BA306" i="3"/>
  <c r="BE306" i="3"/>
  <c r="BI306" i="3"/>
  <c r="N306" i="3"/>
  <c r="R306" i="3"/>
  <c r="V306" i="3"/>
  <c r="Z306" i="3"/>
  <c r="AD306" i="3"/>
  <c r="AH306" i="3"/>
  <c r="AL306" i="3"/>
  <c r="AP306" i="3"/>
  <c r="AT306" i="3"/>
  <c r="AX306" i="3"/>
  <c r="BB306" i="3"/>
  <c r="BF306" i="3"/>
  <c r="AA306" i="3"/>
  <c r="AQ306" i="3"/>
  <c r="BG306" i="3"/>
  <c r="O306" i="3"/>
  <c r="AE306" i="3"/>
  <c r="AU306" i="3"/>
  <c r="S306" i="3"/>
  <c r="AI306" i="3"/>
  <c r="AY306" i="3"/>
  <c r="AM306" i="3"/>
  <c r="BC306" i="3"/>
  <c r="W306" i="3"/>
  <c r="N322" i="3"/>
  <c r="R322" i="3"/>
  <c r="V322" i="3"/>
  <c r="Z322" i="3"/>
  <c r="AD322" i="3"/>
  <c r="AH322" i="3"/>
  <c r="AL322" i="3"/>
  <c r="AP322" i="3"/>
  <c r="AT322" i="3"/>
  <c r="AX322" i="3"/>
  <c r="BB322" i="3"/>
  <c r="BF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P322" i="3"/>
  <c r="T322" i="3"/>
  <c r="X322" i="3"/>
  <c r="AB322" i="3"/>
  <c r="AF322" i="3"/>
  <c r="AJ322" i="3"/>
  <c r="AN322" i="3"/>
  <c r="AR322" i="3"/>
  <c r="AV322" i="3"/>
  <c r="AZ322" i="3"/>
  <c r="BD322" i="3"/>
  <c r="BH322" i="3"/>
  <c r="M322" i="3"/>
  <c r="AC322" i="3"/>
  <c r="AS322" i="3"/>
  <c r="BI322" i="3"/>
  <c r="Y322" i="3"/>
  <c r="BE322" i="3"/>
  <c r="Q322" i="3"/>
  <c r="AG322" i="3"/>
  <c r="AW322" i="3"/>
  <c r="U322" i="3"/>
  <c r="AK322" i="3"/>
  <c r="BA322" i="3"/>
  <c r="AO322" i="3"/>
  <c r="O338" i="3"/>
  <c r="S338" i="3"/>
  <c r="W338" i="3"/>
  <c r="AA338" i="3"/>
  <c r="AE338" i="3"/>
  <c r="AI338" i="3"/>
  <c r="AM338" i="3"/>
  <c r="AQ338" i="3"/>
  <c r="AU338" i="3"/>
  <c r="AY338" i="3"/>
  <c r="BC338" i="3"/>
  <c r="BG338" i="3"/>
  <c r="AD338" i="3"/>
  <c r="AL338" i="3"/>
  <c r="AT338" i="3"/>
  <c r="BB338" i="3"/>
  <c r="P338" i="3"/>
  <c r="T338" i="3"/>
  <c r="X338" i="3"/>
  <c r="AB338" i="3"/>
  <c r="AF338" i="3"/>
  <c r="AJ338" i="3"/>
  <c r="AN338" i="3"/>
  <c r="AR338" i="3"/>
  <c r="AV338" i="3"/>
  <c r="AZ338" i="3"/>
  <c r="BD338" i="3"/>
  <c r="BH338" i="3"/>
  <c r="N338" i="3"/>
  <c r="R338" i="3"/>
  <c r="V338" i="3"/>
  <c r="Z338" i="3"/>
  <c r="AH338" i="3"/>
  <c r="AP338" i="3"/>
  <c r="AX338" i="3"/>
  <c r="BF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BJ305" i="3"/>
  <c r="BL325" i="3"/>
  <c r="BM341" i="3"/>
  <c r="BM221" i="3"/>
  <c r="M304" i="3"/>
  <c r="Q304" i="3"/>
  <c r="U304" i="3"/>
  <c r="Y304" i="3"/>
  <c r="AC304" i="3"/>
  <c r="AG304" i="3"/>
  <c r="AK304" i="3"/>
  <c r="AO304" i="3"/>
  <c r="AS304" i="3"/>
  <c r="AW304" i="3"/>
  <c r="BA304" i="3"/>
  <c r="BE304" i="3"/>
  <c r="BI304" i="3"/>
  <c r="N304" i="3"/>
  <c r="R304" i="3"/>
  <c r="V304" i="3"/>
  <c r="Z304" i="3"/>
  <c r="AD304" i="3"/>
  <c r="AH304" i="3"/>
  <c r="AL304" i="3"/>
  <c r="AP304" i="3"/>
  <c r="AT304" i="3"/>
  <c r="AX304" i="3"/>
  <c r="BB304" i="3"/>
  <c r="BF304" i="3"/>
  <c r="O304" i="3"/>
  <c r="S304" i="3"/>
  <c r="W304" i="3"/>
  <c r="AA304" i="3"/>
  <c r="AE304" i="3"/>
  <c r="AI304" i="3"/>
  <c r="AM304" i="3"/>
  <c r="AQ304" i="3"/>
  <c r="AU304" i="3"/>
  <c r="AY304" i="3"/>
  <c r="BC304" i="3"/>
  <c r="BG304" i="3"/>
  <c r="P304" i="3"/>
  <c r="AF304" i="3"/>
  <c r="AV304" i="3"/>
  <c r="T304" i="3"/>
  <c r="AJ304" i="3"/>
  <c r="AZ304" i="3"/>
  <c r="X304" i="3"/>
  <c r="AN304" i="3"/>
  <c r="BD304" i="3"/>
  <c r="AB304" i="3"/>
  <c r="BH304" i="3"/>
  <c r="AR304" i="3"/>
  <c r="O320" i="3"/>
  <c r="S320" i="3"/>
  <c r="W320" i="3"/>
  <c r="AA320" i="3"/>
  <c r="AE320" i="3"/>
  <c r="AI320" i="3"/>
  <c r="AM320" i="3"/>
  <c r="AQ320" i="3"/>
  <c r="AU320" i="3"/>
  <c r="AY320" i="3"/>
  <c r="BC320" i="3"/>
  <c r="BG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M320" i="3"/>
  <c r="Q320" i="3"/>
  <c r="U320" i="3"/>
  <c r="Y320" i="3"/>
  <c r="AC320" i="3"/>
  <c r="AG320" i="3"/>
  <c r="AK320" i="3"/>
  <c r="AO320" i="3"/>
  <c r="AS320" i="3"/>
  <c r="AW320" i="3"/>
  <c r="BA320" i="3"/>
  <c r="BE320" i="3"/>
  <c r="BI320" i="3"/>
  <c r="R320" i="3"/>
  <c r="AH320" i="3"/>
  <c r="AX320" i="3"/>
  <c r="N320" i="3"/>
  <c r="AD320" i="3"/>
  <c r="AT320" i="3"/>
  <c r="V320" i="3"/>
  <c r="AL320" i="3"/>
  <c r="BB320" i="3"/>
  <c r="Z320" i="3"/>
  <c r="AP320" i="3"/>
  <c r="BF320" i="3"/>
  <c r="M336" i="3"/>
  <c r="Q336" i="3"/>
  <c r="U336" i="3"/>
  <c r="Y336" i="3"/>
  <c r="AC336" i="3"/>
  <c r="AG336" i="3"/>
  <c r="AK336" i="3"/>
  <c r="AO336" i="3"/>
  <c r="AS336" i="3"/>
  <c r="AW336" i="3"/>
  <c r="BA336" i="3"/>
  <c r="BE336" i="3"/>
  <c r="BI336" i="3"/>
  <c r="O336" i="3"/>
  <c r="S336" i="3"/>
  <c r="W336" i="3"/>
  <c r="P336" i="3"/>
  <c r="X336" i="3"/>
  <c r="AD336" i="3"/>
  <c r="AI336" i="3"/>
  <c r="AN336" i="3"/>
  <c r="AT336" i="3"/>
  <c r="AY336" i="3"/>
  <c r="BD336" i="3"/>
  <c r="V336" i="3"/>
  <c r="AH336" i="3"/>
  <c r="AR336" i="3"/>
  <c r="BC336" i="3"/>
  <c r="R336" i="3"/>
  <c r="Z336" i="3"/>
  <c r="AE336" i="3"/>
  <c r="AJ336" i="3"/>
  <c r="AP336" i="3"/>
  <c r="AU336" i="3"/>
  <c r="AZ336" i="3"/>
  <c r="BF336" i="3"/>
  <c r="N336" i="3"/>
  <c r="AB336" i="3"/>
  <c r="AM336" i="3"/>
  <c r="AX336" i="3"/>
  <c r="BH336" i="3"/>
  <c r="T336" i="3"/>
  <c r="AA336" i="3"/>
  <c r="AF336" i="3"/>
  <c r="AL336" i="3"/>
  <c r="AQ336" i="3"/>
  <c r="AV336" i="3"/>
  <c r="BB336" i="3"/>
  <c r="BG336" i="3"/>
  <c r="BM224" i="3"/>
  <c r="BK252" i="3"/>
  <c r="BJ252" i="3"/>
  <c r="BL256" i="3"/>
  <c r="BN268" i="3"/>
  <c r="BN272" i="3"/>
  <c r="BN280" i="3"/>
  <c r="BJ288" i="3"/>
  <c r="BJ300" i="3"/>
  <c r="BL327" i="3"/>
  <c r="BN262" i="3"/>
  <c r="BN229" i="3"/>
  <c r="BN274" i="3"/>
  <c r="BK258" i="3"/>
  <c r="BK247" i="3"/>
  <c r="BJ251" i="3"/>
  <c r="N314" i="3"/>
  <c r="R314" i="3"/>
  <c r="V314" i="3"/>
  <c r="Z314" i="3"/>
  <c r="AD314" i="3"/>
  <c r="AH314" i="3"/>
  <c r="AL314" i="3"/>
  <c r="AP314" i="3"/>
  <c r="AT314" i="3"/>
  <c r="AX314" i="3"/>
  <c r="BB314" i="3"/>
  <c r="BF314" i="3"/>
  <c r="O314" i="3"/>
  <c r="S314" i="3"/>
  <c r="W314" i="3"/>
  <c r="AA314" i="3"/>
  <c r="AE314" i="3"/>
  <c r="AI314" i="3"/>
  <c r="AM314" i="3"/>
  <c r="AQ314" i="3"/>
  <c r="AU314" i="3"/>
  <c r="AY314" i="3"/>
  <c r="BC314" i="3"/>
  <c r="BG314" i="3"/>
  <c r="P314" i="3"/>
  <c r="T314" i="3"/>
  <c r="X314" i="3"/>
  <c r="AB314" i="3"/>
  <c r="AF314" i="3"/>
  <c r="AJ314" i="3"/>
  <c r="AN314" i="3"/>
  <c r="AR314" i="3"/>
  <c r="AV314" i="3"/>
  <c r="AZ314" i="3"/>
  <c r="BD314" i="3"/>
  <c r="BH314" i="3"/>
  <c r="Q314" i="3"/>
  <c r="AG314" i="3"/>
  <c r="AW314" i="3"/>
  <c r="AC314" i="3"/>
  <c r="U314" i="3"/>
  <c r="AK314" i="3"/>
  <c r="BA314" i="3"/>
  <c r="Y314" i="3"/>
  <c r="AO314" i="3"/>
  <c r="BE314" i="3"/>
  <c r="M314" i="3"/>
  <c r="AS314" i="3"/>
  <c r="BI314" i="3"/>
  <c r="M346" i="3"/>
  <c r="Q346" i="3"/>
  <c r="U346" i="3"/>
  <c r="Y346" i="3"/>
  <c r="AC346" i="3"/>
  <c r="AG346" i="3"/>
  <c r="AK346" i="3"/>
  <c r="AO346" i="3"/>
  <c r="AS346" i="3"/>
  <c r="AW346" i="3"/>
  <c r="BA346" i="3"/>
  <c r="BE346" i="3"/>
  <c r="BI346" i="3"/>
  <c r="N346" i="3"/>
  <c r="R346" i="3"/>
  <c r="V346" i="3"/>
  <c r="Z346" i="3"/>
  <c r="AD346" i="3"/>
  <c r="AH346" i="3"/>
  <c r="AL346" i="3"/>
  <c r="AP346" i="3"/>
  <c r="AT346" i="3"/>
  <c r="AX346" i="3"/>
  <c r="BB346" i="3"/>
  <c r="BF346" i="3"/>
  <c r="O346" i="3"/>
  <c r="S346" i="3"/>
  <c r="W346" i="3"/>
  <c r="AA346" i="3"/>
  <c r="AE346" i="3"/>
  <c r="AI346" i="3"/>
  <c r="AM346" i="3"/>
  <c r="AQ346" i="3"/>
  <c r="AU346" i="3"/>
  <c r="AY346" i="3"/>
  <c r="BC346" i="3"/>
  <c r="BG346" i="3"/>
  <c r="P346" i="3"/>
  <c r="T346" i="3"/>
  <c r="X346" i="3"/>
  <c r="AB346" i="3"/>
  <c r="AF346" i="3"/>
  <c r="AJ346" i="3"/>
  <c r="AN346" i="3"/>
  <c r="AR346" i="3"/>
  <c r="AV346" i="3"/>
  <c r="AZ346" i="3"/>
  <c r="BD346" i="3"/>
  <c r="BH346" i="3"/>
  <c r="O328" i="3"/>
  <c r="S328" i="3"/>
  <c r="W328" i="3"/>
  <c r="AA328" i="3"/>
  <c r="AE328" i="3"/>
  <c r="AI328" i="3"/>
  <c r="AM328" i="3"/>
  <c r="AQ328" i="3"/>
  <c r="AU328" i="3"/>
  <c r="AY328" i="3"/>
  <c r="BC328" i="3"/>
  <c r="BG328" i="3"/>
  <c r="P328" i="3"/>
  <c r="T328" i="3"/>
  <c r="X328" i="3"/>
  <c r="AB328" i="3"/>
  <c r="AF328" i="3"/>
  <c r="AJ328" i="3"/>
  <c r="AN328" i="3"/>
  <c r="AR328" i="3"/>
  <c r="AV328" i="3"/>
  <c r="AZ328" i="3"/>
  <c r="BD328" i="3"/>
  <c r="BH328" i="3"/>
  <c r="M328" i="3"/>
  <c r="Q328" i="3"/>
  <c r="U328" i="3"/>
  <c r="Y328" i="3"/>
  <c r="AC328" i="3"/>
  <c r="AG328" i="3"/>
  <c r="AK328" i="3"/>
  <c r="AO328" i="3"/>
  <c r="AS328" i="3"/>
  <c r="AW328" i="3"/>
  <c r="BA328" i="3"/>
  <c r="BE328" i="3"/>
  <c r="BI328" i="3"/>
  <c r="Z328" i="3"/>
  <c r="AP328" i="3"/>
  <c r="BF328" i="3"/>
  <c r="BB328" i="3"/>
  <c r="N328" i="3"/>
  <c r="AD328" i="3"/>
  <c r="AT328" i="3"/>
  <c r="R328" i="3"/>
  <c r="AH328" i="3"/>
  <c r="AX328" i="3"/>
  <c r="V328" i="3"/>
  <c r="AL328" i="3"/>
  <c r="BN228" i="3"/>
  <c r="BK333" i="3"/>
  <c r="BK339" i="3"/>
  <c r="BM345" i="3"/>
  <c r="BK243" i="3"/>
  <c r="BN267" i="3"/>
  <c r="BN275" i="3"/>
  <c r="BN291" i="3"/>
  <c r="BJ291" i="3"/>
  <c r="O310" i="3"/>
  <c r="S310" i="3"/>
  <c r="W310" i="3"/>
  <c r="AA310" i="3"/>
  <c r="AE310" i="3"/>
  <c r="AI310" i="3"/>
  <c r="AM310" i="3"/>
  <c r="AQ310" i="3"/>
  <c r="AU310" i="3"/>
  <c r="AY310" i="3"/>
  <c r="BC310" i="3"/>
  <c r="BG310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N310" i="3"/>
  <c r="V310" i="3"/>
  <c r="AD310" i="3"/>
  <c r="AL310" i="3"/>
  <c r="AT310" i="3"/>
  <c r="BB310" i="3"/>
  <c r="P310" i="3"/>
  <c r="X310" i="3"/>
  <c r="AF310" i="3"/>
  <c r="AN310" i="3"/>
  <c r="AV310" i="3"/>
  <c r="BD310" i="3"/>
  <c r="R310" i="3"/>
  <c r="Z310" i="3"/>
  <c r="AH310" i="3"/>
  <c r="AP310" i="3"/>
  <c r="AX310" i="3"/>
  <c r="BF310" i="3"/>
  <c r="AR310" i="3"/>
  <c r="T310" i="3"/>
  <c r="AZ310" i="3"/>
  <c r="AJ310" i="3"/>
  <c r="AB310" i="3"/>
  <c r="BH310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P326" i="3"/>
  <c r="T326" i="3"/>
  <c r="X326" i="3"/>
  <c r="AB326" i="3"/>
  <c r="AF326" i="3"/>
  <c r="AJ326" i="3"/>
  <c r="AN326" i="3"/>
  <c r="AR326" i="3"/>
  <c r="AV326" i="3"/>
  <c r="AZ326" i="3"/>
  <c r="BD326" i="3"/>
  <c r="BH326" i="3"/>
  <c r="M326" i="3"/>
  <c r="Q326" i="3"/>
  <c r="U326" i="3"/>
  <c r="Y326" i="3"/>
  <c r="AC326" i="3"/>
  <c r="AG326" i="3"/>
  <c r="AK326" i="3"/>
  <c r="AO326" i="3"/>
  <c r="AS326" i="3"/>
  <c r="AW326" i="3"/>
  <c r="BA326" i="3"/>
  <c r="BE326" i="3"/>
  <c r="BI326" i="3"/>
  <c r="R326" i="3"/>
  <c r="AH326" i="3"/>
  <c r="AX326" i="3"/>
  <c r="V326" i="3"/>
  <c r="AL326" i="3"/>
  <c r="BB326" i="3"/>
  <c r="Z326" i="3"/>
  <c r="AP326" i="3"/>
  <c r="BF326" i="3"/>
  <c r="N326" i="3"/>
  <c r="AD326" i="3"/>
  <c r="AT326" i="3"/>
  <c r="N342" i="3"/>
  <c r="R342" i="3"/>
  <c r="V342" i="3"/>
  <c r="Z342" i="3"/>
  <c r="AD342" i="3"/>
  <c r="AH342" i="3"/>
  <c r="AL342" i="3"/>
  <c r="AP342" i="3"/>
  <c r="AT342" i="3"/>
  <c r="AX342" i="3"/>
  <c r="BB342" i="3"/>
  <c r="BF342" i="3"/>
  <c r="O342" i="3"/>
  <c r="S342" i="3"/>
  <c r="W342" i="3"/>
  <c r="AA342" i="3"/>
  <c r="AE342" i="3"/>
  <c r="AI342" i="3"/>
  <c r="AM342" i="3"/>
  <c r="AQ342" i="3"/>
  <c r="AU342" i="3"/>
  <c r="AY342" i="3"/>
  <c r="BC342" i="3"/>
  <c r="BG342" i="3"/>
  <c r="P342" i="3"/>
  <c r="T342" i="3"/>
  <c r="X342" i="3"/>
  <c r="AB342" i="3"/>
  <c r="AF342" i="3"/>
  <c r="AJ342" i="3"/>
  <c r="AN342" i="3"/>
  <c r="AR342" i="3"/>
  <c r="AV342" i="3"/>
  <c r="AZ342" i="3"/>
  <c r="BD342" i="3"/>
  <c r="BH342" i="3"/>
  <c r="M342" i="3"/>
  <c r="Q342" i="3"/>
  <c r="U342" i="3"/>
  <c r="Y342" i="3"/>
  <c r="AC342" i="3"/>
  <c r="AG342" i="3"/>
  <c r="AK342" i="3"/>
  <c r="AO342" i="3"/>
  <c r="AS342" i="3"/>
  <c r="AW342" i="3"/>
  <c r="BA342" i="3"/>
  <c r="BE342" i="3"/>
  <c r="BI342" i="3"/>
  <c r="BN329" i="3"/>
  <c r="BL329" i="3"/>
  <c r="BJ311" i="3"/>
  <c r="O308" i="3"/>
  <c r="S308" i="3"/>
  <c r="W308" i="3"/>
  <c r="AA308" i="3"/>
  <c r="AE308" i="3"/>
  <c r="AI308" i="3"/>
  <c r="AM308" i="3"/>
  <c r="AQ308" i="3"/>
  <c r="AU308" i="3"/>
  <c r="AY308" i="3"/>
  <c r="BC308" i="3"/>
  <c r="BG308" i="3"/>
  <c r="P308" i="3"/>
  <c r="T308" i="3"/>
  <c r="X308" i="3"/>
  <c r="AB308" i="3"/>
  <c r="AF308" i="3"/>
  <c r="AJ308" i="3"/>
  <c r="AN308" i="3"/>
  <c r="AR308" i="3"/>
  <c r="AV308" i="3"/>
  <c r="AZ308" i="3"/>
  <c r="BD308" i="3"/>
  <c r="BH308" i="3"/>
  <c r="M308" i="3"/>
  <c r="Q308" i="3"/>
  <c r="U308" i="3"/>
  <c r="Y308" i="3"/>
  <c r="AC308" i="3"/>
  <c r="AG308" i="3"/>
  <c r="AK308" i="3"/>
  <c r="AO308" i="3"/>
  <c r="AS308" i="3"/>
  <c r="AW308" i="3"/>
  <c r="BA308" i="3"/>
  <c r="BE308" i="3"/>
  <c r="BI308" i="3"/>
  <c r="V308" i="3"/>
  <c r="AL308" i="3"/>
  <c r="BB308" i="3"/>
  <c r="Z308" i="3"/>
  <c r="AP308" i="3"/>
  <c r="BF308" i="3"/>
  <c r="N308" i="3"/>
  <c r="AD308" i="3"/>
  <c r="AT308" i="3"/>
  <c r="R308" i="3"/>
  <c r="AX308" i="3"/>
  <c r="AH308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N324" i="3"/>
  <c r="R324" i="3"/>
  <c r="V324" i="3"/>
  <c r="Z324" i="3"/>
  <c r="AD324" i="3"/>
  <c r="AH324" i="3"/>
  <c r="AL324" i="3"/>
  <c r="AP324" i="3"/>
  <c r="AT324" i="3"/>
  <c r="AX324" i="3"/>
  <c r="BB324" i="3"/>
  <c r="BF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X324" i="3"/>
  <c r="AN324" i="3"/>
  <c r="BD324" i="3"/>
  <c r="T324" i="3"/>
  <c r="AZ324" i="3"/>
  <c r="AB324" i="3"/>
  <c r="AR324" i="3"/>
  <c r="BH324" i="3"/>
  <c r="P324" i="3"/>
  <c r="AF324" i="3"/>
  <c r="AV324" i="3"/>
  <c r="AJ324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V340" i="3"/>
  <c r="AH340" i="3"/>
  <c r="AP340" i="3"/>
  <c r="AX340" i="3"/>
  <c r="BF340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N340" i="3"/>
  <c r="R340" i="3"/>
  <c r="Z340" i="3"/>
  <c r="AD340" i="3"/>
  <c r="AL340" i="3"/>
  <c r="AT340" i="3"/>
  <c r="BB340" i="3"/>
  <c r="M340" i="3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BM228" i="3"/>
  <c r="BK240" i="3"/>
  <c r="BJ256" i="3"/>
  <c r="BJ268" i="3"/>
  <c r="BJ272" i="3"/>
  <c r="BN284" i="3"/>
  <c r="BN288" i="3"/>
  <c r="BJ307" i="3"/>
  <c r="BN311" i="3"/>
  <c r="BJ315" i="3"/>
  <c r="BM219" i="3"/>
  <c r="BN290" i="3"/>
  <c r="BJ263" i="3"/>
  <c r="BN281" i="3"/>
  <c r="BK260" i="3"/>
  <c r="BN315" i="3"/>
  <c r="BK335" i="3"/>
  <c r="BN335" i="3"/>
  <c r="BK237" i="3"/>
  <c r="BK219" i="3"/>
  <c r="BM246" i="3"/>
  <c r="BJ290" i="3"/>
  <c r="BN261" i="3"/>
  <c r="BK251" i="3"/>
  <c r="BN283" i="3"/>
  <c r="N312" i="3"/>
  <c r="R312" i="3"/>
  <c r="V312" i="3"/>
  <c r="Z312" i="3"/>
  <c r="AD312" i="3"/>
  <c r="AH312" i="3"/>
  <c r="AL312" i="3"/>
  <c r="AP312" i="3"/>
  <c r="AT312" i="3"/>
  <c r="AX312" i="3"/>
  <c r="BB312" i="3"/>
  <c r="BF312" i="3"/>
  <c r="P312" i="3"/>
  <c r="T312" i="3"/>
  <c r="X312" i="3"/>
  <c r="AB312" i="3"/>
  <c r="AF312" i="3"/>
  <c r="AJ312" i="3"/>
  <c r="AN312" i="3"/>
  <c r="AR312" i="3"/>
  <c r="AV312" i="3"/>
  <c r="M312" i="3"/>
  <c r="U312" i="3"/>
  <c r="AC312" i="3"/>
  <c r="AK312" i="3"/>
  <c r="AS312" i="3"/>
  <c r="AZ312" i="3"/>
  <c r="BE312" i="3"/>
  <c r="O312" i="3"/>
  <c r="W312" i="3"/>
  <c r="AE312" i="3"/>
  <c r="AM312" i="3"/>
  <c r="AU312" i="3"/>
  <c r="BA312" i="3"/>
  <c r="BG312" i="3"/>
  <c r="Q312" i="3"/>
  <c r="Y312" i="3"/>
  <c r="AG312" i="3"/>
  <c r="AO312" i="3"/>
  <c r="AW312" i="3"/>
  <c r="BC312" i="3"/>
  <c r="BH312" i="3"/>
  <c r="AI312" i="3"/>
  <c r="BI312" i="3"/>
  <c r="AQ312" i="3"/>
  <c r="AA312" i="3"/>
  <c r="BD312" i="3"/>
  <c r="S312" i="3"/>
  <c r="AY312" i="3"/>
  <c r="N344" i="3"/>
  <c r="R344" i="3"/>
  <c r="V344" i="3"/>
  <c r="Z344" i="3"/>
  <c r="AD344" i="3"/>
  <c r="AH344" i="3"/>
  <c r="AL344" i="3"/>
  <c r="AP344" i="3"/>
  <c r="AT344" i="3"/>
  <c r="AX344" i="3"/>
  <c r="BB344" i="3"/>
  <c r="BF344" i="3"/>
  <c r="O344" i="3"/>
  <c r="S344" i="3"/>
  <c r="W344" i="3"/>
  <c r="AA344" i="3"/>
  <c r="AE344" i="3"/>
  <c r="AI344" i="3"/>
  <c r="AM344" i="3"/>
  <c r="AQ344" i="3"/>
  <c r="AU344" i="3"/>
  <c r="AY344" i="3"/>
  <c r="BC344" i="3"/>
  <c r="BG344" i="3"/>
  <c r="P344" i="3"/>
  <c r="T344" i="3"/>
  <c r="X344" i="3"/>
  <c r="AB344" i="3"/>
  <c r="AF344" i="3"/>
  <c r="AJ344" i="3"/>
  <c r="AN344" i="3"/>
  <c r="AR344" i="3"/>
  <c r="AV344" i="3"/>
  <c r="AZ344" i="3"/>
  <c r="BD344" i="3"/>
  <c r="BH344" i="3"/>
  <c r="M344" i="3"/>
  <c r="Q344" i="3"/>
  <c r="U344" i="3"/>
  <c r="Y344" i="3"/>
  <c r="AC344" i="3"/>
  <c r="AG344" i="3"/>
  <c r="AK344" i="3"/>
  <c r="AO344" i="3"/>
  <c r="AS344" i="3"/>
  <c r="AW344" i="3"/>
  <c r="BA344" i="3"/>
  <c r="BE344" i="3"/>
  <c r="BI344" i="3"/>
  <c r="BM239" i="3"/>
  <c r="BN251" i="3"/>
  <c r="BL259" i="3"/>
  <c r="BL271" i="3"/>
  <c r="P318" i="3"/>
  <c r="T318" i="3"/>
  <c r="X318" i="3"/>
  <c r="AB318" i="3"/>
  <c r="AF318" i="3"/>
  <c r="AJ318" i="3"/>
  <c r="AN318" i="3"/>
  <c r="AR318" i="3"/>
  <c r="AV318" i="3"/>
  <c r="AZ318" i="3"/>
  <c r="BD318" i="3"/>
  <c r="BH318" i="3"/>
  <c r="M318" i="3"/>
  <c r="Q318" i="3"/>
  <c r="U318" i="3"/>
  <c r="Y318" i="3"/>
  <c r="AC318" i="3"/>
  <c r="AG318" i="3"/>
  <c r="AK318" i="3"/>
  <c r="AO318" i="3"/>
  <c r="AS318" i="3"/>
  <c r="AW318" i="3"/>
  <c r="BA318" i="3"/>
  <c r="BE318" i="3"/>
  <c r="BI318" i="3"/>
  <c r="N318" i="3"/>
  <c r="R318" i="3"/>
  <c r="V318" i="3"/>
  <c r="Z318" i="3"/>
  <c r="AD318" i="3"/>
  <c r="AH318" i="3"/>
  <c r="AL318" i="3"/>
  <c r="AP318" i="3"/>
  <c r="AT318" i="3"/>
  <c r="AX318" i="3"/>
  <c r="BB318" i="3"/>
  <c r="BF318" i="3"/>
  <c r="W318" i="3"/>
  <c r="AM318" i="3"/>
  <c r="BC318" i="3"/>
  <c r="S318" i="3"/>
  <c r="AI318" i="3"/>
  <c r="AY318" i="3"/>
  <c r="AA318" i="3"/>
  <c r="AQ318" i="3"/>
  <c r="BG318" i="3"/>
  <c r="O318" i="3"/>
  <c r="AE318" i="3"/>
  <c r="AU318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M334" i="3"/>
  <c r="Q334" i="3"/>
  <c r="U334" i="3"/>
  <c r="Y334" i="3"/>
  <c r="AC334" i="3"/>
  <c r="AG334" i="3"/>
  <c r="AK334" i="3"/>
  <c r="AO334" i="3"/>
  <c r="AS334" i="3"/>
  <c r="AW334" i="3"/>
  <c r="BA334" i="3"/>
  <c r="BE334" i="3"/>
  <c r="BI334" i="3"/>
  <c r="R334" i="3"/>
  <c r="Z334" i="3"/>
  <c r="AH334" i="3"/>
  <c r="AP334" i="3"/>
  <c r="AX334" i="3"/>
  <c r="BF334" i="3"/>
  <c r="P334" i="3"/>
  <c r="AF334" i="3"/>
  <c r="AN334" i="3"/>
  <c r="AV334" i="3"/>
  <c r="T334" i="3"/>
  <c r="AB334" i="3"/>
  <c r="AJ334" i="3"/>
  <c r="AR334" i="3"/>
  <c r="AZ334" i="3"/>
  <c r="BH334" i="3"/>
  <c r="X334" i="3"/>
  <c r="BD334" i="3"/>
  <c r="N334" i="3"/>
  <c r="V334" i="3"/>
  <c r="AD334" i="3"/>
  <c r="AL334" i="3"/>
  <c r="AT334" i="3"/>
  <c r="BB334" i="3"/>
  <c r="BJ317" i="3"/>
  <c r="BN321" i="3"/>
  <c r="BN221" i="3"/>
  <c r="M316" i="3"/>
  <c r="Q316" i="3"/>
  <c r="U316" i="3"/>
  <c r="Y316" i="3"/>
  <c r="AC316" i="3"/>
  <c r="AG316" i="3"/>
  <c r="AK316" i="3"/>
  <c r="AO316" i="3"/>
  <c r="AS316" i="3"/>
  <c r="AW316" i="3"/>
  <c r="BA316" i="3"/>
  <c r="BE316" i="3"/>
  <c r="BI316" i="3"/>
  <c r="N316" i="3"/>
  <c r="R316" i="3"/>
  <c r="V316" i="3"/>
  <c r="Z316" i="3"/>
  <c r="AD316" i="3"/>
  <c r="AH316" i="3"/>
  <c r="AL316" i="3"/>
  <c r="AP316" i="3"/>
  <c r="AT316" i="3"/>
  <c r="AX316" i="3"/>
  <c r="BB316" i="3"/>
  <c r="BF316" i="3"/>
  <c r="O316" i="3"/>
  <c r="S316" i="3"/>
  <c r="W316" i="3"/>
  <c r="AA316" i="3"/>
  <c r="AE316" i="3"/>
  <c r="AI316" i="3"/>
  <c r="AM316" i="3"/>
  <c r="AQ316" i="3"/>
  <c r="AU316" i="3"/>
  <c r="AY316" i="3"/>
  <c r="BC316" i="3"/>
  <c r="BG316" i="3"/>
  <c r="AB316" i="3"/>
  <c r="AR316" i="3"/>
  <c r="BH316" i="3"/>
  <c r="BD316" i="3"/>
  <c r="P316" i="3"/>
  <c r="AF316" i="3"/>
  <c r="AV316" i="3"/>
  <c r="T316" i="3"/>
  <c r="AJ316" i="3"/>
  <c r="AZ316" i="3"/>
  <c r="X316" i="3"/>
  <c r="AN316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P332" i="3"/>
  <c r="T332" i="3"/>
  <c r="X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Z332" i="3"/>
  <c r="AH332" i="3"/>
  <c r="AP332" i="3"/>
  <c r="AX332" i="3"/>
  <c r="BF332" i="3"/>
  <c r="V332" i="3"/>
  <c r="AF332" i="3"/>
  <c r="AN332" i="3"/>
  <c r="AV332" i="3"/>
  <c r="BD332" i="3"/>
  <c r="N332" i="3"/>
  <c r="AB332" i="3"/>
  <c r="AJ332" i="3"/>
  <c r="AR332" i="3"/>
  <c r="AZ332" i="3"/>
  <c r="BH332" i="3"/>
  <c r="R332" i="3"/>
  <c r="AD332" i="3"/>
  <c r="AL332" i="3"/>
  <c r="AT332" i="3"/>
  <c r="BB332" i="3"/>
  <c r="BJ220" i="3"/>
  <c r="BK224" i="3"/>
  <c r="BK244" i="3"/>
  <c r="BN248" i="3"/>
  <c r="BK248" i="3"/>
  <c r="BN256" i="3"/>
  <c r="BK264" i="3"/>
  <c r="BN276" i="3"/>
  <c r="BN323" i="3"/>
  <c r="BN255" i="3"/>
  <c r="BK255" i="3"/>
  <c r="BN234" i="3"/>
  <c r="BK257" i="3"/>
  <c r="BK222" i="3"/>
  <c r="BN286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BL234" i="3" l="1"/>
  <c r="BK235" i="3"/>
  <c r="BN227" i="3"/>
  <c r="BN224" i="3"/>
  <c r="BK221" i="3"/>
  <c r="BL313" i="3"/>
  <c r="BN345" i="3"/>
  <c r="BM237" i="3"/>
  <c r="BL267" i="3"/>
  <c r="BN247" i="3"/>
  <c r="BN292" i="3"/>
  <c r="BN259" i="3"/>
  <c r="BN313" i="3"/>
  <c r="BN260" i="3"/>
  <c r="BK234" i="3"/>
  <c r="BK229" i="3"/>
  <c r="BM331" i="3"/>
  <c r="BK225" i="3"/>
  <c r="BL260" i="3"/>
  <c r="BM234" i="3"/>
  <c r="BJ277" i="3"/>
  <c r="BJ269" i="3"/>
  <c r="BM231" i="3"/>
  <c r="BM236" i="3"/>
  <c r="BM295" i="3"/>
  <c r="BM259" i="3"/>
  <c r="BL247" i="3"/>
  <c r="BJ327" i="3"/>
  <c r="BJ296" i="3"/>
  <c r="BK236" i="3"/>
  <c r="BN236" i="3"/>
  <c r="BJ292" i="3"/>
  <c r="BJ276" i="3"/>
  <c r="BM240" i="3"/>
  <c r="BK220" i="3"/>
  <c r="BL220" i="3"/>
  <c r="BN337" i="3"/>
  <c r="BN301" i="3"/>
  <c r="BN257" i="3"/>
  <c r="BM343" i="3"/>
  <c r="BL219" i="3"/>
  <c r="BN327" i="3"/>
  <c r="BN319" i="3"/>
  <c r="BJ319" i="3"/>
  <c r="BM287" i="3"/>
  <c r="BL287" i="3"/>
  <c r="BJ271" i="3"/>
  <c r="BK341" i="3"/>
  <c r="BN309" i="3"/>
  <c r="BN252" i="3"/>
  <c r="BJ221" i="3"/>
  <c r="BL337" i="3"/>
  <c r="BN299" i="3"/>
  <c r="BK246" i="3"/>
  <c r="BL331" i="3"/>
  <c r="BK233" i="3"/>
  <c r="BM269" i="3"/>
  <c r="BL321" i="3"/>
  <c r="BN219" i="3"/>
  <c r="BM220" i="3"/>
  <c r="BM279" i="3"/>
  <c r="BK267" i="3"/>
  <c r="BJ259" i="3"/>
  <c r="BN243" i="3"/>
  <c r="BM243" i="3"/>
  <c r="BJ339" i="3"/>
  <c r="BM244" i="3"/>
  <c r="BL244" i="3"/>
  <c r="BJ280" i="3"/>
  <c r="BJ240" i="3"/>
  <c r="BJ279" i="3"/>
  <c r="BK279" i="3"/>
  <c r="BM339" i="3"/>
  <c r="BK337" i="3"/>
  <c r="BN343" i="3"/>
  <c r="BK343" i="3"/>
  <c r="BN241" i="3"/>
  <c r="BN287" i="3"/>
  <c r="BN325" i="3"/>
  <c r="BM317" i="3"/>
  <c r="BK284" i="3"/>
  <c r="BL268" i="3"/>
  <c r="BM252" i="3"/>
  <c r="BK228" i="3"/>
  <c r="BL221" i="3"/>
  <c r="BN265" i="3"/>
  <c r="BJ294" i="3"/>
  <c r="BL333" i="3"/>
  <c r="BJ345" i="3"/>
  <c r="BL345" i="3"/>
  <c r="BK281" i="3"/>
  <c r="BN258" i="3"/>
  <c r="BL226" i="3"/>
  <c r="BJ303" i="3"/>
  <c r="BM263" i="3"/>
  <c r="BK261" i="3"/>
  <c r="BJ337" i="3"/>
  <c r="BK285" i="3"/>
  <c r="BK274" i="3"/>
  <c r="BN300" i="3"/>
  <c r="BL254" i="3"/>
  <c r="BK238" i="3"/>
  <c r="BN222" i="3"/>
  <c r="BM227" i="3"/>
  <c r="BM225" i="3"/>
  <c r="BJ281" i="3"/>
  <c r="BL246" i="3"/>
  <c r="BM300" i="3"/>
  <c r="BN296" i="3"/>
  <c r="BK231" i="3"/>
  <c r="BN271" i="3"/>
  <c r="BJ301" i="3"/>
  <c r="BL252" i="3"/>
  <c r="BJ343" i="3"/>
  <c r="BJ243" i="3"/>
  <c r="BL295" i="3"/>
  <c r="BL339" i="3"/>
  <c r="BM327" i="3"/>
  <c r="BL319" i="3"/>
  <c r="BM296" i="3"/>
  <c r="BJ284" i="3"/>
  <c r="BM268" i="3"/>
  <c r="BN244" i="3"/>
  <c r="BL240" i="3"/>
  <c r="BL236" i="3"/>
  <c r="BJ228" i="3"/>
  <c r="BL228" i="3"/>
  <c r="BJ224" i="3"/>
  <c r="BL279" i="3"/>
  <c r="BL280" i="3"/>
  <c r="BK276" i="3"/>
  <c r="BM276" i="3"/>
  <c r="BL276" i="3"/>
  <c r="BM260" i="3"/>
  <c r="BJ260" i="3"/>
  <c r="BK301" i="3"/>
  <c r="BL301" i="3"/>
  <c r="BK319" i="3"/>
  <c r="BK331" i="3"/>
  <c r="BJ266" i="3"/>
  <c r="BN226" i="3"/>
  <c r="BM337" i="3"/>
  <c r="BN249" i="3"/>
  <c r="BN331" i="3"/>
  <c r="BK299" i="3"/>
  <c r="BN341" i="3"/>
  <c r="BM301" i="3"/>
  <c r="BJ237" i="3"/>
  <c r="BL255" i="3"/>
  <c r="BJ335" i="3"/>
  <c r="BL257" i="3"/>
  <c r="BJ257" i="3"/>
  <c r="BL229" i="3"/>
  <c r="BL335" i="3"/>
  <c r="BM255" i="3"/>
  <c r="BM335" i="3"/>
  <c r="BJ229" i="3"/>
  <c r="BM257" i="3"/>
  <c r="BJ261" i="3"/>
  <c r="BL258" i="3"/>
  <c r="BN264" i="3"/>
  <c r="BM261" i="3"/>
  <c r="BJ255" i="3"/>
  <c r="BM229" i="3"/>
  <c r="BJ258" i="3"/>
  <c r="BL261" i="3"/>
  <c r="BM258" i="3"/>
  <c r="BM233" i="3"/>
  <c r="BM321" i="3"/>
  <c r="BJ341" i="3"/>
  <c r="BJ333" i="3"/>
  <c r="BM325" i="3"/>
  <c r="BK317" i="3"/>
  <c r="BL290" i="3"/>
  <c r="BL336" i="3"/>
  <c r="BJ336" i="3"/>
  <c r="BM336" i="3"/>
  <c r="K149" i="3"/>
  <c r="BN285" i="3"/>
  <c r="BL285" i="3"/>
  <c r="BN269" i="3"/>
  <c r="BL269" i="3"/>
  <c r="BJ241" i="3"/>
  <c r="K117" i="3"/>
  <c r="BN298" i="3"/>
  <c r="BJ293" i="3"/>
  <c r="BN282" i="3"/>
  <c r="BJ282" i="3"/>
  <c r="BM238" i="3"/>
  <c r="BN238" i="3"/>
  <c r="BL222" i="3"/>
  <c r="BJ331" i="3"/>
  <c r="BM323" i="3"/>
  <c r="BM315" i="3"/>
  <c r="BJ302" i="3"/>
  <c r="BN302" i="3"/>
  <c r="BL262" i="3"/>
  <c r="BJ262" i="3"/>
  <c r="BJ235" i="3"/>
  <c r="BK227" i="3"/>
  <c r="BL225" i="3"/>
  <c r="BK253" i="3"/>
  <c r="BN273" i="3"/>
  <c r="BM250" i="3"/>
  <c r="BJ298" i="3"/>
  <c r="BJ254" i="3"/>
  <c r="BL341" i="3"/>
  <c r="BN263" i="3"/>
  <c r="BM303" i="3"/>
  <c r="BL263" i="3"/>
  <c r="BK226" i="3"/>
  <c r="BM299" i="3"/>
  <c r="BJ299" i="3"/>
  <c r="BM285" i="3"/>
  <c r="BJ274" i="3"/>
  <c r="BM274" i="3"/>
  <c r="BJ231" i="3"/>
  <c r="BM222" i="3"/>
  <c r="BJ219" i="3"/>
  <c r="K181" i="3"/>
  <c r="BM226" i="3"/>
  <c r="BN254" i="3"/>
  <c r="BM241" i="3"/>
  <c r="BJ323" i="3"/>
  <c r="BJ321" i="3"/>
  <c r="BK242" i="3"/>
  <c r="BN317" i="3"/>
  <c r="BK278" i="3"/>
  <c r="BN294" i="3"/>
  <c r="BL270" i="3"/>
  <c r="BM264" i="3"/>
  <c r="BM309" i="3"/>
  <c r="BL274" i="3"/>
  <c r="K133" i="3"/>
  <c r="K127" i="3"/>
  <c r="BJ308" i="3"/>
  <c r="BM308" i="3"/>
  <c r="BL310" i="3"/>
  <c r="BJ264" i="3"/>
  <c r="BL264" i="3"/>
  <c r="BL309" i="3"/>
  <c r="K165" i="3"/>
  <c r="K159" i="3"/>
  <c r="BL308" i="3"/>
  <c r="BJ310" i="3"/>
  <c r="BM310" i="3"/>
  <c r="BJ265" i="3"/>
  <c r="BK265" i="3"/>
  <c r="BL265" i="3"/>
  <c r="BM265" i="3"/>
  <c r="BL241" i="3"/>
  <c r="K175" i="3"/>
  <c r="K143" i="3"/>
  <c r="BM223" i="3"/>
  <c r="BM333" i="3"/>
  <c r="BL281" i="3"/>
  <c r="BN303" i="3"/>
  <c r="BL303" i="3"/>
  <c r="BM290" i="3"/>
  <c r="BJ246" i="3"/>
  <c r="BL300" i="3"/>
  <c r="BN246" i="3"/>
  <c r="BL231" i="3"/>
  <c r="K115" i="3"/>
  <c r="BM235" i="3"/>
  <c r="BN266" i="3"/>
  <c r="BJ238" i="3"/>
  <c r="BM262" i="3"/>
  <c r="BK269" i="3"/>
  <c r="BL299" i="3"/>
  <c r="BK290" i="3"/>
  <c r="L197" i="3"/>
  <c r="L196" i="3"/>
  <c r="L194" i="3"/>
  <c r="L191" i="3"/>
  <c r="L188" i="3"/>
  <c r="L186" i="3"/>
  <c r="L183" i="3"/>
  <c r="K148" i="3"/>
  <c r="K147" i="3"/>
  <c r="K145" i="3"/>
  <c r="L140" i="3"/>
  <c r="BJ253" i="3"/>
  <c r="BM242" i="3"/>
  <c r="BJ286" i="3"/>
  <c r="BJ297" i="3"/>
  <c r="BJ250" i="3"/>
  <c r="BL283" i="3"/>
  <c r="BL239" i="3"/>
  <c r="BJ289" i="3"/>
  <c r="BN277" i="3"/>
  <c r="BL266" i="3"/>
  <c r="BK263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K180" i="3"/>
  <c r="K179" i="3"/>
  <c r="K177" i="3"/>
  <c r="L175" i="3"/>
  <c r="N175" i="3" s="1"/>
  <c r="L172" i="3"/>
  <c r="L170" i="3"/>
  <c r="L167" i="3"/>
  <c r="AF167" i="3" s="1"/>
  <c r="K164" i="3"/>
  <c r="K163" i="3"/>
  <c r="K161" i="3"/>
  <c r="L159" i="3"/>
  <c r="L156" i="3"/>
  <c r="L154" i="3"/>
  <c r="L151" i="3"/>
  <c r="L138" i="3"/>
  <c r="L135" i="3"/>
  <c r="K132" i="3"/>
  <c r="K131" i="3"/>
  <c r="K129" i="3"/>
  <c r="K128" i="3"/>
  <c r="L127" i="3"/>
  <c r="L124" i="3"/>
  <c r="L122" i="3"/>
  <c r="L119" i="3"/>
  <c r="K116" i="3"/>
  <c r="K112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196" i="3"/>
  <c r="K195" i="3"/>
  <c r="K193" i="3"/>
  <c r="K191" i="3"/>
  <c r="N191" i="3" s="1"/>
  <c r="K188" i="3"/>
  <c r="K187" i="3"/>
  <c r="K185" i="3"/>
  <c r="K183" i="3"/>
  <c r="L180" i="3"/>
  <c r="O180" i="3" s="1"/>
  <c r="L178" i="3"/>
  <c r="K173" i="3"/>
  <c r="K172" i="3"/>
  <c r="R172" i="3" s="1"/>
  <c r="K171" i="3"/>
  <c r="K169" i="3"/>
  <c r="K167" i="3"/>
  <c r="L164" i="3"/>
  <c r="L162" i="3"/>
  <c r="K157" i="3"/>
  <c r="K156" i="3"/>
  <c r="K155" i="3"/>
  <c r="K153" i="3"/>
  <c r="K151" i="3"/>
  <c r="K150" i="3"/>
  <c r="L148" i="3"/>
  <c r="BI148" i="3" s="1"/>
  <c r="L146" i="3"/>
  <c r="K141" i="3"/>
  <c r="K140" i="3"/>
  <c r="K139" i="3"/>
  <c r="K137" i="3"/>
  <c r="K136" i="3"/>
  <c r="K135" i="3"/>
  <c r="K134" i="3"/>
  <c r="L132" i="3"/>
  <c r="AA132" i="3" s="1"/>
  <c r="L130" i="3"/>
  <c r="K125" i="3"/>
  <c r="K124" i="3"/>
  <c r="AD124" i="3" s="1"/>
  <c r="K121" i="3"/>
  <c r="K120" i="3"/>
  <c r="K119" i="3"/>
  <c r="K118" i="3"/>
  <c r="L116" i="3"/>
  <c r="R116" i="3" s="1"/>
  <c r="L114" i="3"/>
  <c r="BN293" i="3"/>
  <c r="BM281" i="3"/>
  <c r="BL302" i="3"/>
  <c r="K182" i="3"/>
  <c r="K174" i="3"/>
  <c r="K166" i="3"/>
  <c r="K158" i="3"/>
  <c r="K138" i="3"/>
  <c r="K122" i="3"/>
  <c r="BN278" i="3"/>
  <c r="BN250" i="3"/>
  <c r="BM245" i="3"/>
  <c r="BJ232" i="3"/>
  <c r="BK254" i="3"/>
  <c r="BJ227" i="3"/>
  <c r="BN242" i="3"/>
  <c r="BM230" i="3"/>
  <c r="BL253" i="3"/>
  <c r="BN245" i="3"/>
  <c r="BL245" i="3"/>
  <c r="BK223" i="3"/>
  <c r="BL232" i="3"/>
  <c r="BK232" i="3"/>
  <c r="BJ283" i="3"/>
  <c r="BM283" i="3"/>
  <c r="BK283" i="3"/>
  <c r="BJ239" i="3"/>
  <c r="BM294" i="3"/>
  <c r="BN289" i="3"/>
  <c r="BJ278" i="3"/>
  <c r="BJ273" i="3"/>
  <c r="BJ270" i="3"/>
  <c r="BK250" i="3"/>
  <c r="BL250" i="3"/>
  <c r="BL298" i="3"/>
  <c r="BK293" i="3"/>
  <c r="BK282" i="3"/>
  <c r="BL277" i="3"/>
  <c r="BK277" i="3"/>
  <c r="BM266" i="3"/>
  <c r="BL238" i="3"/>
  <c r="BJ222" i="3"/>
  <c r="BK262" i="3"/>
  <c r="BJ233" i="3"/>
  <c r="BL227" i="3"/>
  <c r="BN225" i="3"/>
  <c r="BJ225" i="3"/>
  <c r="K206" i="3"/>
  <c r="AI206" i="3" s="1"/>
  <c r="K205" i="3"/>
  <c r="BG205" i="3" s="1"/>
  <c r="K204" i="3"/>
  <c r="K203" i="3"/>
  <c r="K202" i="3"/>
  <c r="BF202" i="3" s="1"/>
  <c r="K201" i="3"/>
  <c r="BD201" i="3" s="1"/>
  <c r="K200" i="3"/>
  <c r="K199" i="3"/>
  <c r="K198" i="3"/>
  <c r="Y198" i="3" s="1"/>
  <c r="K197" i="3"/>
  <c r="BF197" i="3" s="1"/>
  <c r="K194" i="3"/>
  <c r="K192" i="3"/>
  <c r="BK230" i="3"/>
  <c r="BM298" i="3"/>
  <c r="BK298" i="3"/>
  <c r="BL293" i="3"/>
  <c r="BM293" i="3"/>
  <c r="BM282" i="3"/>
  <c r="BL282" i="3"/>
  <c r="BM277" i="3"/>
  <c r="BK266" i="3"/>
  <c r="BM254" i="3"/>
  <c r="BK302" i="3"/>
  <c r="BM302" i="3"/>
  <c r="BN235" i="3"/>
  <c r="BL235" i="3"/>
  <c r="BL233" i="3"/>
  <c r="BN233" i="3"/>
  <c r="BN232" i="3"/>
  <c r="BM278" i="3"/>
  <c r="BL273" i="3"/>
  <c r="BN270" i="3"/>
  <c r="BK270" i="3"/>
  <c r="K113" i="3"/>
  <c r="BJ334" i="3"/>
  <c r="BK245" i="3"/>
  <c r="BM232" i="3"/>
  <c r="BK239" i="3"/>
  <c r="BM297" i="3"/>
  <c r="BM270" i="3"/>
  <c r="BJ223" i="3"/>
  <c r="BL223" i="3"/>
  <c r="BN297" i="3"/>
  <c r="BK297" i="3"/>
  <c r="BL297" i="3"/>
  <c r="BL294" i="3"/>
  <c r="BK294" i="3"/>
  <c r="BL278" i="3"/>
  <c r="BM273" i="3"/>
  <c r="BK273" i="3"/>
  <c r="BJ245" i="3"/>
  <c r="BN223" i="3"/>
  <c r="BM289" i="3"/>
  <c r="BK289" i="3"/>
  <c r="BL286" i="3"/>
  <c r="BL230" i="3"/>
  <c r="BN253" i="3"/>
  <c r="BL289" i="3"/>
  <c r="BJ230" i="3"/>
  <c r="Q196" i="3"/>
  <c r="BJ328" i="3"/>
  <c r="BJ320" i="3"/>
  <c r="BK286" i="3"/>
  <c r="BM253" i="3"/>
  <c r="BM286" i="3"/>
  <c r="BL242" i="3"/>
  <c r="BJ242" i="3"/>
  <c r="BN230" i="3"/>
  <c r="AT183" i="3"/>
  <c r="AP167" i="3"/>
  <c r="BF167" i="3"/>
  <c r="AB167" i="3"/>
  <c r="AW167" i="3"/>
  <c r="BI167" i="3"/>
  <c r="AE167" i="3"/>
  <c r="AP132" i="3"/>
  <c r="BF132" i="3"/>
  <c r="BG132" i="3"/>
  <c r="AB132" i="3"/>
  <c r="Y132" i="3"/>
  <c r="AO132" i="3"/>
  <c r="AK116" i="3"/>
  <c r="BA116" i="3"/>
  <c r="AX116" i="3"/>
  <c r="X116" i="3"/>
  <c r="AB116" i="3"/>
  <c r="BH116" i="3"/>
  <c r="BF216" i="3"/>
  <c r="Q213" i="3"/>
  <c r="AG209" i="3"/>
  <c r="AG196" i="3"/>
  <c r="AN180" i="3"/>
  <c r="V210" i="3"/>
  <c r="V196" i="3"/>
  <c r="AL196" i="3"/>
  <c r="BB196" i="3"/>
  <c r="W196" i="3"/>
  <c r="AM196" i="3"/>
  <c r="BC196" i="3"/>
  <c r="K190" i="3"/>
  <c r="K186" i="3"/>
  <c r="K184" i="3"/>
  <c r="K170" i="3"/>
  <c r="K168" i="3"/>
  <c r="R159" i="3"/>
  <c r="AH159" i="3"/>
  <c r="AX159" i="3"/>
  <c r="T159" i="3"/>
  <c r="AJ159" i="3"/>
  <c r="AZ159" i="3"/>
  <c r="U159" i="3"/>
  <c r="BA159" i="3"/>
  <c r="AE159" i="3"/>
  <c r="Q159" i="3"/>
  <c r="AW159" i="3"/>
  <c r="AI159" i="3"/>
  <c r="K154" i="3"/>
  <c r="K152" i="3"/>
  <c r="N138" i="3"/>
  <c r="AD138" i="3"/>
  <c r="AE138" i="3"/>
  <c r="AU138" i="3"/>
  <c r="AV138" i="3"/>
  <c r="M138" i="3"/>
  <c r="BI138" i="3"/>
  <c r="Z127" i="3"/>
  <c r="AP127" i="3"/>
  <c r="BF127" i="3"/>
  <c r="AA127" i="3"/>
  <c r="AQ127" i="3"/>
  <c r="BG127" i="3"/>
  <c r="AB127" i="3"/>
  <c r="AR127" i="3"/>
  <c r="BH127" i="3"/>
  <c r="Y127" i="3"/>
  <c r="AO127" i="3"/>
  <c r="BE127" i="3"/>
  <c r="X217" i="3"/>
  <c r="AR214" i="3"/>
  <c r="AY200" i="3"/>
  <c r="AV196" i="3"/>
  <c r="P196" i="3"/>
  <c r="AE180" i="3"/>
  <c r="Q180" i="3"/>
  <c r="AG180" i="3"/>
  <c r="AW180" i="3"/>
  <c r="N180" i="3"/>
  <c r="AD180" i="3"/>
  <c r="AT180" i="3"/>
  <c r="AC156" i="3"/>
  <c r="AX140" i="3"/>
  <c r="AG140" i="3"/>
  <c r="AM124" i="3"/>
  <c r="K123" i="3"/>
  <c r="AE214" i="3"/>
  <c r="AF198" i="3"/>
  <c r="AS196" i="3"/>
  <c r="M196" i="3"/>
  <c r="AZ180" i="3"/>
  <c r="AJ180" i="3"/>
  <c r="T180" i="3"/>
  <c r="AA202" i="3"/>
  <c r="BG202" i="3"/>
  <c r="BE198" i="3"/>
  <c r="AL198" i="3"/>
  <c r="U194" i="3"/>
  <c r="BA194" i="3"/>
  <c r="AH194" i="3"/>
  <c r="AA205" i="3"/>
  <c r="BE203" i="3"/>
  <c r="AK201" i="3"/>
  <c r="AW199" i="3"/>
  <c r="Z197" i="3"/>
  <c r="BE188" i="3"/>
  <c r="AH209" i="3"/>
  <c r="S209" i="3"/>
  <c r="AY209" i="3"/>
  <c r="K189" i="3"/>
  <c r="K178" i="3"/>
  <c r="K176" i="3"/>
  <c r="K162" i="3"/>
  <c r="K160" i="3"/>
  <c r="K146" i="3"/>
  <c r="K144" i="3"/>
  <c r="K142" i="3"/>
  <c r="K130" i="3"/>
  <c r="K126" i="3"/>
  <c r="K114" i="3"/>
  <c r="BA218" i="3"/>
  <c r="U218" i="3"/>
  <c r="AH217" i="3"/>
  <c r="AB215" i="3"/>
  <c r="AL214" i="3"/>
  <c r="AX213" i="3"/>
  <c r="R213" i="3"/>
  <c r="AE212" i="3"/>
  <c r="AQ210" i="3"/>
  <c r="AB209" i="3"/>
  <c r="AS208" i="3"/>
  <c r="BA206" i="3"/>
  <c r="U206" i="3"/>
  <c r="AQ203" i="3"/>
  <c r="AS202" i="3"/>
  <c r="M202" i="3"/>
  <c r="S199" i="3"/>
  <c r="AE198" i="3"/>
  <c r="BH196" i="3"/>
  <c r="AR196" i="3"/>
  <c r="AB196" i="3"/>
  <c r="BC194" i="3"/>
  <c r="W194" i="3"/>
  <c r="BG180" i="3"/>
  <c r="AQ180" i="3"/>
  <c r="AA180" i="3"/>
  <c r="BL332" i="3"/>
  <c r="BL316" i="3"/>
  <c r="BJ316" i="3"/>
  <c r="BN332" i="3"/>
  <c r="BK332" i="3"/>
  <c r="BN316" i="3"/>
  <c r="BK316" i="3"/>
  <c r="BN344" i="3"/>
  <c r="BK344" i="3"/>
  <c r="BL344" i="3"/>
  <c r="BJ344" i="3"/>
  <c r="BN312" i="3"/>
  <c r="BK312" i="3"/>
  <c r="BK308" i="3"/>
  <c r="BN308" i="3"/>
  <c r="BJ326" i="3"/>
  <c r="BN328" i="3"/>
  <c r="BK328" i="3"/>
  <c r="BL328" i="3"/>
  <c r="BM346" i="3"/>
  <c r="BN304" i="3"/>
  <c r="BK304" i="3"/>
  <c r="BL306" i="3"/>
  <c r="BN306" i="3"/>
  <c r="BK306" i="3"/>
  <c r="BM330" i="3"/>
  <c r="BJ332" i="3"/>
  <c r="BM334" i="3"/>
  <c r="BL318" i="3"/>
  <c r="BL312" i="3"/>
  <c r="BJ312" i="3"/>
  <c r="BJ340" i="3"/>
  <c r="BM340" i="3"/>
  <c r="BM324" i="3"/>
  <c r="BK342" i="3"/>
  <c r="BN342" i="3"/>
  <c r="BL342" i="3"/>
  <c r="BJ342" i="3"/>
  <c r="BM326" i="3"/>
  <c r="BL346" i="3"/>
  <c r="BJ346" i="3"/>
  <c r="BN314" i="3"/>
  <c r="BK314" i="3"/>
  <c r="BM338" i="3"/>
  <c r="BM306" i="3"/>
  <c r="BJ330" i="3"/>
  <c r="BN330" i="3"/>
  <c r="BK330" i="3"/>
  <c r="BL330" i="3"/>
  <c r="BM332" i="3"/>
  <c r="BM316" i="3"/>
  <c r="BN334" i="3"/>
  <c r="BK334" i="3"/>
  <c r="BL334" i="3"/>
  <c r="BJ318" i="3"/>
  <c r="BM312" i="3"/>
  <c r="BN340" i="3"/>
  <c r="BK340" i="3"/>
  <c r="BL340" i="3"/>
  <c r="BL324" i="3"/>
  <c r="BJ324" i="3"/>
  <c r="BM342" i="3"/>
  <c r="BN326" i="3"/>
  <c r="BK326" i="3"/>
  <c r="BL326" i="3"/>
  <c r="BK346" i="3"/>
  <c r="BN346" i="3"/>
  <c r="BM314" i="3"/>
  <c r="BN336" i="3"/>
  <c r="BK336" i="3"/>
  <c r="BM320" i="3"/>
  <c r="BM304" i="3"/>
  <c r="BN338" i="3"/>
  <c r="BK338" i="3"/>
  <c r="BJ338" i="3"/>
  <c r="BL338" i="3"/>
  <c r="BM322" i="3"/>
  <c r="BM318" i="3"/>
  <c r="BN318" i="3"/>
  <c r="BK318" i="3"/>
  <c r="BM344" i="3"/>
  <c r="BN324" i="3"/>
  <c r="BK324" i="3"/>
  <c r="BK310" i="3"/>
  <c r="BN310" i="3"/>
  <c r="BM328" i="3"/>
  <c r="BL314" i="3"/>
  <c r="BJ314" i="3"/>
  <c r="BK320" i="3"/>
  <c r="BN320" i="3"/>
  <c r="BL320" i="3"/>
  <c r="BL304" i="3"/>
  <c r="BJ304" i="3"/>
  <c r="BN322" i="3"/>
  <c r="BK322" i="3"/>
  <c r="BL322" i="3"/>
  <c r="BJ322" i="3"/>
  <c r="BJ306" i="3"/>
  <c r="L189" i="3"/>
  <c r="L181" i="3"/>
  <c r="L173" i="3"/>
  <c r="L165" i="3"/>
  <c r="L157" i="3"/>
  <c r="L149" i="3"/>
  <c r="L141" i="3"/>
  <c r="L133" i="3"/>
  <c r="L125" i="3"/>
  <c r="L117" i="3"/>
  <c r="L190" i="3"/>
  <c r="L182" i="3"/>
  <c r="L174" i="3"/>
  <c r="BC174" i="3" s="1"/>
  <c r="L166" i="3"/>
  <c r="L158" i="3"/>
  <c r="L150" i="3"/>
  <c r="L142" i="3"/>
  <c r="L134" i="3"/>
  <c r="L126" i="3"/>
  <c r="L118" i="3"/>
  <c r="L143" i="3"/>
  <c r="L184" i="3"/>
  <c r="L176" i="3"/>
  <c r="L168" i="3"/>
  <c r="L160" i="3"/>
  <c r="L152" i="3"/>
  <c r="L144" i="3"/>
  <c r="L136" i="3"/>
  <c r="L128" i="3"/>
  <c r="L120" i="3"/>
  <c r="L112" i="3"/>
  <c r="L192" i="3"/>
  <c r="L193" i="3"/>
  <c r="BE193" i="3" s="1"/>
  <c r="L185" i="3"/>
  <c r="L177" i="3"/>
  <c r="AR177" i="3" s="1"/>
  <c r="L169" i="3"/>
  <c r="L161" i="3"/>
  <c r="AL161" i="3" s="1"/>
  <c r="L153" i="3"/>
  <c r="L145" i="3"/>
  <c r="BE145" i="3" s="1"/>
  <c r="L137" i="3"/>
  <c r="L129" i="3"/>
  <c r="AA129" i="3" s="1"/>
  <c r="L121" i="3"/>
  <c r="L113" i="3"/>
  <c r="L195" i="3"/>
  <c r="L187" i="3"/>
  <c r="AV187" i="3" s="1"/>
  <c r="L179" i="3"/>
  <c r="L171" i="3"/>
  <c r="L163" i="3"/>
  <c r="L155" i="3"/>
  <c r="L147" i="3"/>
  <c r="L139" i="3"/>
  <c r="L131" i="3"/>
  <c r="L123" i="3"/>
  <c r="L115" i="3"/>
  <c r="AQ116" i="3" l="1"/>
  <c r="AH116" i="3"/>
  <c r="U116" i="3"/>
  <c r="BH132" i="3"/>
  <c r="AQ132" i="3"/>
  <c r="Z132" i="3"/>
  <c r="AN167" i="3"/>
  <c r="BA167" i="3"/>
  <c r="Z167" i="3"/>
  <c r="AM116" i="3"/>
  <c r="BD116" i="3"/>
  <c r="BE132" i="3"/>
  <c r="AR132" i="3"/>
  <c r="AZ167" i="3"/>
  <c r="S167" i="3"/>
  <c r="Z119" i="3"/>
  <c r="AT138" i="3"/>
  <c r="AR206" i="3"/>
  <c r="AD206" i="3"/>
  <c r="AS138" i="3"/>
  <c r="AF138" i="3"/>
  <c r="O138" i="3"/>
  <c r="BG164" i="3"/>
  <c r="O183" i="3"/>
  <c r="AR202" i="3"/>
  <c r="AC138" i="3"/>
  <c r="P138" i="3"/>
  <c r="AD122" i="3"/>
  <c r="AI207" i="3"/>
  <c r="AW211" i="3"/>
  <c r="BH215" i="3"/>
  <c r="AU151" i="3"/>
  <c r="Z200" i="3"/>
  <c r="AD204" i="3"/>
  <c r="AM208" i="3"/>
  <c r="AU212" i="3"/>
  <c r="AE216" i="3"/>
  <c r="AL188" i="3"/>
  <c r="O175" i="3"/>
  <c r="S197" i="3"/>
  <c r="W200" i="3"/>
  <c r="AZ207" i="3"/>
  <c r="Y188" i="3"/>
  <c r="AS197" i="3"/>
  <c r="X201" i="3"/>
  <c r="BH216" i="3"/>
  <c r="AW124" i="3"/>
  <c r="AK207" i="3"/>
  <c r="AF175" i="3"/>
  <c r="BD208" i="3"/>
  <c r="AD164" i="3"/>
  <c r="AP151" i="3"/>
  <c r="AG183" i="3"/>
  <c r="AY197" i="3"/>
  <c r="BC200" i="3"/>
  <c r="AH204" i="3"/>
  <c r="AG207" i="3"/>
  <c r="AU216" i="3"/>
  <c r="T207" i="3"/>
  <c r="AR188" i="3"/>
  <c r="M197" i="3"/>
  <c r="Z124" i="3"/>
  <c r="V172" i="3"/>
  <c r="M212" i="3"/>
  <c r="AU175" i="3"/>
  <c r="BI151" i="3"/>
  <c r="M119" i="3"/>
  <c r="X135" i="3"/>
  <c r="O210" i="3"/>
  <c r="T140" i="3"/>
  <c r="AG175" i="3"/>
  <c r="Y205" i="3"/>
  <c r="M208" i="3"/>
  <c r="AQ211" i="3"/>
  <c r="AJ211" i="3"/>
  <c r="AR205" i="3"/>
  <c r="AT175" i="3"/>
  <c r="AZ204" i="3"/>
  <c r="AZ197" i="3"/>
  <c r="AN197" i="3"/>
  <c r="AM197" i="3"/>
  <c r="AC197" i="3"/>
  <c r="BI197" i="3"/>
  <c r="AP197" i="3"/>
  <c r="Q199" i="3"/>
  <c r="AD199" i="3"/>
  <c r="Y203" i="3"/>
  <c r="AL203" i="3"/>
  <c r="AJ124" i="3"/>
  <c r="V124" i="3"/>
  <c r="R124" i="3"/>
  <c r="BH124" i="3"/>
  <c r="AY124" i="3"/>
  <c r="N183" i="3"/>
  <c r="AY183" i="3"/>
  <c r="AF183" i="3"/>
  <c r="S207" i="3"/>
  <c r="AY207" i="3"/>
  <c r="AJ207" i="3"/>
  <c r="AC209" i="3"/>
  <c r="R209" i="3"/>
  <c r="AX209" i="3"/>
  <c r="AI209" i="3"/>
  <c r="BH209" i="3"/>
  <c r="AY211" i="3"/>
  <c r="T211" i="3"/>
  <c r="BH211" i="3"/>
  <c r="V211" i="3"/>
  <c r="AB213" i="3"/>
  <c r="O213" i="3"/>
  <c r="AH213" i="3"/>
  <c r="BF215" i="3"/>
  <c r="AS215" i="3"/>
  <c r="AR215" i="3"/>
  <c r="AX217" i="3"/>
  <c r="R217" i="3"/>
  <c r="BB156" i="3"/>
  <c r="BE156" i="3"/>
  <c r="AW164" i="3"/>
  <c r="AO198" i="3"/>
  <c r="V198" i="3"/>
  <c r="BB198" i="3"/>
  <c r="AD202" i="3"/>
  <c r="AQ202" i="3"/>
  <c r="AB202" i="3"/>
  <c r="BH202" i="3"/>
  <c r="AP206" i="3"/>
  <c r="T206" i="3"/>
  <c r="BH206" i="3"/>
  <c r="AC214" i="3"/>
  <c r="BB214" i="3"/>
  <c r="V214" i="3"/>
  <c r="AM218" i="3"/>
  <c r="Z218" i="3"/>
  <c r="AK218" i="3"/>
  <c r="BC188" i="3"/>
  <c r="AB188" i="3"/>
  <c r="BH188" i="3"/>
  <c r="AO188" i="3"/>
  <c r="AR194" i="3"/>
  <c r="AK194" i="3"/>
  <c r="R194" i="3"/>
  <c r="AX194" i="3"/>
  <c r="AC175" i="3"/>
  <c r="AE175" i="3"/>
  <c r="P175" i="3"/>
  <c r="AV175" i="3"/>
  <c r="AD175" i="3"/>
  <c r="U175" i="3"/>
  <c r="Z202" i="3"/>
  <c r="AN199" i="3"/>
  <c r="AJ199" i="3"/>
  <c r="AA201" i="3"/>
  <c r="BF201" i="3"/>
  <c r="W201" i="3"/>
  <c r="AM203" i="3"/>
  <c r="AB203" i="3"/>
  <c r="BB205" i="3"/>
  <c r="U205" i="3"/>
  <c r="W122" i="3"/>
  <c r="AN122" i="3"/>
  <c r="AW122" i="3"/>
  <c r="AB124" i="3"/>
  <c r="AR124" i="3"/>
  <c r="O124" i="3"/>
  <c r="AK124" i="3"/>
  <c r="BF124" i="3"/>
  <c r="AG124" i="3"/>
  <c r="AQ124" i="3"/>
  <c r="BB124" i="3"/>
  <c r="M124" i="3"/>
  <c r="W124" i="3"/>
  <c r="AH124" i="3"/>
  <c r="AS124" i="3"/>
  <c r="BC124" i="3"/>
  <c r="N124" i="3"/>
  <c r="Y124" i="3"/>
  <c r="AI124" i="3"/>
  <c r="AT124" i="3"/>
  <c r="BE124" i="3"/>
  <c r="P148" i="3"/>
  <c r="AC148" i="3"/>
  <c r="AA148" i="3"/>
  <c r="BE148" i="3"/>
  <c r="AD148" i="3"/>
  <c r="W151" i="3"/>
  <c r="AM151" i="3"/>
  <c r="BC151" i="3"/>
  <c r="U151" i="3"/>
  <c r="AK151" i="3"/>
  <c r="BA151" i="3"/>
  <c r="V151" i="3"/>
  <c r="BB151" i="3"/>
  <c r="AN151" i="3"/>
  <c r="Z151" i="3"/>
  <c r="BF151" i="3"/>
  <c r="AR151" i="3"/>
  <c r="AE151" i="3"/>
  <c r="M151" i="3"/>
  <c r="AS151" i="3"/>
  <c r="AL151" i="3"/>
  <c r="BD151" i="3"/>
  <c r="AB151" i="3"/>
  <c r="AZ172" i="3"/>
  <c r="T172" i="3"/>
  <c r="BC172" i="3"/>
  <c r="BF172" i="3"/>
  <c r="M183" i="3"/>
  <c r="U183" i="3"/>
  <c r="AC183" i="3"/>
  <c r="AK183" i="3"/>
  <c r="AS183" i="3"/>
  <c r="BA183" i="3"/>
  <c r="BI183" i="3"/>
  <c r="R183" i="3"/>
  <c r="Z183" i="3"/>
  <c r="AH183" i="3"/>
  <c r="AP183" i="3"/>
  <c r="AX183" i="3"/>
  <c r="BF183" i="3"/>
  <c r="AA183" i="3"/>
  <c r="AQ183" i="3"/>
  <c r="BG183" i="3"/>
  <c r="AB183" i="3"/>
  <c r="AR183" i="3"/>
  <c r="BH183" i="3"/>
  <c r="W183" i="3"/>
  <c r="AM183" i="3"/>
  <c r="BC183" i="3"/>
  <c r="X183" i="3"/>
  <c r="AN183" i="3"/>
  <c r="BD183" i="3"/>
  <c r="Y183" i="3"/>
  <c r="AO183" i="3"/>
  <c r="BE183" i="3"/>
  <c r="V183" i="3"/>
  <c r="AL183" i="3"/>
  <c r="BB183" i="3"/>
  <c r="AI183" i="3"/>
  <c r="T183" i="3"/>
  <c r="AZ183" i="3"/>
  <c r="AE183" i="3"/>
  <c r="P183" i="3"/>
  <c r="AV183" i="3"/>
  <c r="Q191" i="3"/>
  <c r="AX191" i="3"/>
  <c r="AT191" i="3"/>
  <c r="AW191" i="3"/>
  <c r="AE191" i="3"/>
  <c r="V207" i="3"/>
  <c r="Z207" i="3"/>
  <c r="AF209" i="3"/>
  <c r="BI209" i="3"/>
  <c r="R211" i="3"/>
  <c r="AE211" i="3"/>
  <c r="AT211" i="3"/>
  <c r="AC211" i="3"/>
  <c r="AG213" i="3"/>
  <c r="AR213" i="3"/>
  <c r="AE213" i="3"/>
  <c r="BG215" i="3"/>
  <c r="AA215" i="3"/>
  <c r="AP215" i="3"/>
  <c r="BI215" i="3"/>
  <c r="AC215" i="3"/>
  <c r="BE217" i="3"/>
  <c r="Y217" i="3"/>
  <c r="AO217" i="3"/>
  <c r="AN217" i="3"/>
  <c r="BG217" i="3"/>
  <c r="AA217" i="3"/>
  <c r="P119" i="3"/>
  <c r="AV119" i="3"/>
  <c r="AC119" i="3"/>
  <c r="BI119" i="3"/>
  <c r="V119" i="3"/>
  <c r="AM119" i="3"/>
  <c r="BF119" i="3"/>
  <c r="AF119" i="3"/>
  <c r="AS119" i="3"/>
  <c r="BB119" i="3"/>
  <c r="AL135" i="3"/>
  <c r="W135" i="3"/>
  <c r="BC135" i="3"/>
  <c r="AN135" i="3"/>
  <c r="U135" i="3"/>
  <c r="BA135" i="3"/>
  <c r="V135" i="3"/>
  <c r="AM135" i="3"/>
  <c r="BD135" i="3"/>
  <c r="AL156" i="3"/>
  <c r="X156" i="3"/>
  <c r="BD156" i="3"/>
  <c r="BI156" i="3"/>
  <c r="Y156" i="3"/>
  <c r="AQ156" i="3"/>
  <c r="S164" i="3"/>
  <c r="AI164" i="3"/>
  <c r="AY164" i="3"/>
  <c r="U164" i="3"/>
  <c r="AP164" i="3"/>
  <c r="Q164" i="3"/>
  <c r="AL164" i="3"/>
  <c r="BH164" i="3"/>
  <c r="AC164" i="3"/>
  <c r="AX164" i="3"/>
  <c r="T164" i="3"/>
  <c r="AO164" i="3"/>
  <c r="AQ164" i="3"/>
  <c r="AF164" i="3"/>
  <c r="AB164" i="3"/>
  <c r="R164" i="3"/>
  <c r="BI164" i="3"/>
  <c r="AZ164" i="3"/>
  <c r="AR198" i="3"/>
  <c r="AA198" i="3"/>
  <c r="AC200" i="3"/>
  <c r="BI200" i="3"/>
  <c r="AP200" i="3"/>
  <c r="AS200" i="3"/>
  <c r="BF200" i="3"/>
  <c r="S200" i="3"/>
  <c r="AJ204" i="3"/>
  <c r="Q204" i="3"/>
  <c r="AW204" i="3"/>
  <c r="T204" i="3"/>
  <c r="AG204" i="3"/>
  <c r="O204" i="3"/>
  <c r="BG204" i="3"/>
  <c r="N206" i="3"/>
  <c r="BE206" i="3"/>
  <c r="AA206" i="3"/>
  <c r="AQ206" i="3"/>
  <c r="BG206" i="3"/>
  <c r="AB206" i="3"/>
  <c r="AX208" i="3"/>
  <c r="W208" i="3"/>
  <c r="BC208" i="3"/>
  <c r="AN208" i="3"/>
  <c r="Q208" i="3"/>
  <c r="AL208" i="3"/>
  <c r="X210" i="3"/>
  <c r="Y210" i="3"/>
  <c r="BE210" i="3"/>
  <c r="AL210" i="3"/>
  <c r="AU210" i="3"/>
  <c r="AX212" i="3"/>
  <c r="R212" i="3"/>
  <c r="BI212" i="3"/>
  <c r="AC212" i="3"/>
  <c r="AV212" i="3"/>
  <c r="P212" i="3"/>
  <c r="AS214" i="3"/>
  <c r="BI214" i="3"/>
  <c r="M214" i="3"/>
  <c r="BH214" i="3"/>
  <c r="AB214" i="3"/>
  <c r="AU214" i="3"/>
  <c r="O214" i="3"/>
  <c r="AP216" i="3"/>
  <c r="Z216" i="3"/>
  <c r="BE216" i="3"/>
  <c r="Y216" i="3"/>
  <c r="AR216" i="3"/>
  <c r="AN218" i="3"/>
  <c r="BD218" i="3"/>
  <c r="BC218" i="3"/>
  <c r="W218" i="3"/>
  <c r="AP218" i="3"/>
  <c r="AH140" i="3"/>
  <c r="S140" i="3"/>
  <c r="AY140" i="3"/>
  <c r="AJ140" i="3"/>
  <c r="Q140" i="3"/>
  <c r="AW140" i="3"/>
  <c r="BG188" i="3"/>
  <c r="R188" i="3"/>
  <c r="AM188" i="3"/>
  <c r="AI194" i="3"/>
  <c r="AF194" i="3"/>
  <c r="M175" i="3"/>
  <c r="AS175" i="3"/>
  <c r="S175" i="3"/>
  <c r="AA175" i="3"/>
  <c r="AI175" i="3"/>
  <c r="AQ175" i="3"/>
  <c r="AY175" i="3"/>
  <c r="BG175" i="3"/>
  <c r="T175" i="3"/>
  <c r="AB175" i="3"/>
  <c r="AJ175" i="3"/>
  <c r="AR175" i="3"/>
  <c r="AZ175" i="3"/>
  <c r="BH175" i="3"/>
  <c r="R175" i="3"/>
  <c r="Z175" i="3"/>
  <c r="AH175" i="3"/>
  <c r="AP175" i="3"/>
  <c r="AX175" i="3"/>
  <c r="BF175" i="3"/>
  <c r="BE175" i="3"/>
  <c r="Y175" i="3"/>
  <c r="AK175" i="3"/>
  <c r="P131" i="3"/>
  <c r="O147" i="3"/>
  <c r="AT195" i="3"/>
  <c r="AO192" i="3"/>
  <c r="N120" i="3"/>
  <c r="T136" i="3"/>
  <c r="BB182" i="3"/>
  <c r="AM181" i="3"/>
  <c r="Q175" i="3"/>
  <c r="AW175" i="3"/>
  <c r="V188" i="3"/>
  <c r="BB188" i="3"/>
  <c r="AM194" i="3"/>
  <c r="AI197" i="3"/>
  <c r="O198" i="3"/>
  <c r="AU198" i="3"/>
  <c r="AY199" i="3"/>
  <c r="AM200" i="3"/>
  <c r="AD201" i="3"/>
  <c r="AC202" i="3"/>
  <c r="BI202" i="3"/>
  <c r="R204" i="3"/>
  <c r="AX204" i="3"/>
  <c r="BE205" i="3"/>
  <c r="AK206" i="3"/>
  <c r="Q207" i="3"/>
  <c r="AW207" i="3"/>
  <c r="AC208" i="3"/>
  <c r="BI208" i="3"/>
  <c r="AR209" i="3"/>
  <c r="AA210" i="3"/>
  <c r="BG210" i="3"/>
  <c r="AG211" i="3"/>
  <c r="AZ211" i="3"/>
  <c r="W212" i="3"/>
  <c r="AM212" i="3"/>
  <c r="BC212" i="3"/>
  <c r="Z213" i="3"/>
  <c r="AP213" i="3"/>
  <c r="BF213" i="3"/>
  <c r="AD214" i="3"/>
  <c r="AT214" i="3"/>
  <c r="T215" i="3"/>
  <c r="AJ215" i="3"/>
  <c r="AZ215" i="3"/>
  <c r="W216" i="3"/>
  <c r="AM216" i="3"/>
  <c r="BC216" i="3"/>
  <c r="Z217" i="3"/>
  <c r="AP217" i="3"/>
  <c r="BF217" i="3"/>
  <c r="AC218" i="3"/>
  <c r="AS218" i="3"/>
  <c r="BI218" i="3"/>
  <c r="BH207" i="3"/>
  <c r="AR207" i="3"/>
  <c r="AB207" i="3"/>
  <c r="BG207" i="3"/>
  <c r="AQ207" i="3"/>
  <c r="AA207" i="3"/>
  <c r="BG209" i="3"/>
  <c r="AQ209" i="3"/>
  <c r="AA209" i="3"/>
  <c r="BF209" i="3"/>
  <c r="AP209" i="3"/>
  <c r="Z209" i="3"/>
  <c r="AR211" i="3"/>
  <c r="AB211" i="3"/>
  <c r="O211" i="3"/>
  <c r="AW188" i="3"/>
  <c r="AG188" i="3"/>
  <c r="Q188" i="3"/>
  <c r="AZ188" i="3"/>
  <c r="AJ188" i="3"/>
  <c r="T188" i="3"/>
  <c r="AX197" i="3"/>
  <c r="AH197" i="3"/>
  <c r="R197" i="3"/>
  <c r="BA197" i="3"/>
  <c r="AK197" i="3"/>
  <c r="U197" i="3"/>
  <c r="AT199" i="3"/>
  <c r="N199" i="3"/>
  <c r="AG199" i="3"/>
  <c r="BA201" i="3"/>
  <c r="U201" i="3"/>
  <c r="AN201" i="3"/>
  <c r="BB203" i="3"/>
  <c r="V203" i="3"/>
  <c r="AO203" i="3"/>
  <c r="BH205" i="3"/>
  <c r="AB205" i="3"/>
  <c r="AQ205" i="3"/>
  <c r="BF194" i="3"/>
  <c r="AP194" i="3"/>
  <c r="Z194" i="3"/>
  <c r="BI194" i="3"/>
  <c r="AS194" i="3"/>
  <c r="AC194" i="3"/>
  <c r="M194" i="3"/>
  <c r="AT198" i="3"/>
  <c r="AD198" i="3"/>
  <c r="N198" i="3"/>
  <c r="AW198" i="3"/>
  <c r="AG198" i="3"/>
  <c r="Q198" i="3"/>
  <c r="AZ202" i="3"/>
  <c r="AJ202" i="3"/>
  <c r="T202" i="3"/>
  <c r="AY202" i="3"/>
  <c r="AI202" i="3"/>
  <c r="S202" i="3"/>
  <c r="AZ206" i="3"/>
  <c r="AJ206" i="3"/>
  <c r="AY206" i="3"/>
  <c r="S206" i="3"/>
  <c r="BA175" i="3"/>
  <c r="W188" i="3"/>
  <c r="AJ197" i="3"/>
  <c r="AF200" i="3"/>
  <c r="AA204" i="3"/>
  <c r="BF207" i="3"/>
  <c r="AR210" i="3"/>
  <c r="AF212" i="3"/>
  <c r="AU213" i="3"/>
  <c r="M215" i="3"/>
  <c r="AB216" i="3"/>
  <c r="AQ217" i="3"/>
  <c r="BF218" i="3"/>
  <c r="BI124" i="3"/>
  <c r="AO124" i="3"/>
  <c r="S124" i="3"/>
  <c r="AX124" i="3"/>
  <c r="AC124" i="3"/>
  <c r="BG124" i="3"/>
  <c r="AL124" i="3"/>
  <c r="AU124" i="3"/>
  <c r="AZ124" i="3"/>
  <c r="T124" i="3"/>
  <c r="AZ140" i="3"/>
  <c r="AI140" i="3"/>
  <c r="R140" i="3"/>
  <c r="AM156" i="3"/>
  <c r="AN156" i="3"/>
  <c r="V156" i="3"/>
  <c r="AK172" i="3"/>
  <c r="AO175" i="3"/>
  <c r="AX188" i="3"/>
  <c r="BG198" i="3"/>
  <c r="AO202" i="3"/>
  <c r="Y206" i="3"/>
  <c r="AW208" i="3"/>
  <c r="Y211" i="3"/>
  <c r="AS212" i="3"/>
  <c r="BH213" i="3"/>
  <c r="Z215" i="3"/>
  <c r="AO216" i="3"/>
  <c r="BD217" i="3"/>
  <c r="M122" i="3"/>
  <c r="BC122" i="3"/>
  <c r="BB175" i="3"/>
  <c r="AL175" i="3"/>
  <c r="V175" i="3"/>
  <c r="BD175" i="3"/>
  <c r="AN175" i="3"/>
  <c r="X175" i="3"/>
  <c r="BC175" i="3"/>
  <c r="AM175" i="3"/>
  <c r="W175" i="3"/>
  <c r="X208" i="3"/>
  <c r="BB210" i="3"/>
  <c r="AO210" i="3"/>
  <c r="BI175" i="3"/>
  <c r="AA188" i="3"/>
  <c r="AJ200" i="3"/>
  <c r="AU204" i="3"/>
  <c r="BB207" i="3"/>
  <c r="BD210" i="3"/>
  <c r="AH212" i="3"/>
  <c r="AW213" i="3"/>
  <c r="AQ215" i="3"/>
  <c r="X218" i="3"/>
  <c r="AV148" i="3"/>
  <c r="AN164" i="3"/>
  <c r="BA164" i="3"/>
  <c r="AA164" i="3"/>
  <c r="M200" i="3"/>
  <c r="AK135" i="3"/>
  <c r="BB135" i="3"/>
  <c r="AQ119" i="3"/>
  <c r="BH151" i="3"/>
  <c r="X151" i="3"/>
  <c r="AC151" i="3"/>
  <c r="O151" i="3"/>
  <c r="AU183" i="3"/>
  <c r="AJ183" i="3"/>
  <c r="S183" i="3"/>
  <c r="AD183" i="3"/>
  <c r="AW183" i="3"/>
  <c r="Q183" i="3"/>
  <c r="AJ191" i="3"/>
  <c r="T197" i="3"/>
  <c r="BD197" i="3"/>
  <c r="X197" i="3"/>
  <c r="BC197" i="3"/>
  <c r="W197" i="3"/>
  <c r="AM122" i="3"/>
  <c r="X122" i="3"/>
  <c r="BD122" i="3"/>
  <c r="Q122" i="3"/>
  <c r="AH122" i="3"/>
  <c r="AS122" i="3"/>
  <c r="P124" i="3"/>
  <c r="X124" i="3"/>
  <c r="AF124" i="3"/>
  <c r="AN124" i="3"/>
  <c r="AV124" i="3"/>
  <c r="BD124" i="3"/>
  <c r="U124" i="3"/>
  <c r="AE124" i="3"/>
  <c r="AP124" i="3"/>
  <c r="BA124" i="3"/>
  <c r="Q124" i="3"/>
  <c r="AA124" i="3"/>
  <c r="AF148" i="3"/>
  <c r="M148" i="3"/>
  <c r="N148" i="3"/>
  <c r="AT148" i="3"/>
  <c r="O148" i="3"/>
  <c r="BC148" i="3"/>
  <c r="S151" i="3"/>
  <c r="AA151" i="3"/>
  <c r="AI151" i="3"/>
  <c r="AQ151" i="3"/>
  <c r="AY151" i="3"/>
  <c r="BG151" i="3"/>
  <c r="Q151" i="3"/>
  <c r="Y151" i="3"/>
  <c r="AG151" i="3"/>
  <c r="AO151" i="3"/>
  <c r="AW151" i="3"/>
  <c r="BE151" i="3"/>
  <c r="N151" i="3"/>
  <c r="AD151" i="3"/>
  <c r="AT151" i="3"/>
  <c r="P151" i="3"/>
  <c r="AF151" i="3"/>
  <c r="AV151" i="3"/>
  <c r="R151" i="3"/>
  <c r="AH151" i="3"/>
  <c r="AX151" i="3"/>
  <c r="T151" i="3"/>
  <c r="AJ151" i="3"/>
  <c r="AZ151" i="3"/>
  <c r="O164" i="3"/>
  <c r="W164" i="3"/>
  <c r="AE164" i="3"/>
  <c r="AM164" i="3"/>
  <c r="AU164" i="3"/>
  <c r="BC164" i="3"/>
  <c r="P164" i="3"/>
  <c r="Z164" i="3"/>
  <c r="AK164" i="3"/>
  <c r="AV164" i="3"/>
  <c r="BF164" i="3"/>
  <c r="V164" i="3"/>
  <c r="AG164" i="3"/>
  <c r="AR164" i="3"/>
  <c r="BB164" i="3"/>
  <c r="M164" i="3"/>
  <c r="X164" i="3"/>
  <c r="AH164" i="3"/>
  <c r="AS164" i="3"/>
  <c r="BD164" i="3"/>
  <c r="N164" i="3"/>
  <c r="Y164" i="3"/>
  <c r="AJ164" i="3"/>
  <c r="AT164" i="3"/>
  <c r="BE164" i="3"/>
  <c r="M172" i="3"/>
  <c r="AJ172" i="3"/>
  <c r="S172" i="3"/>
  <c r="BA172" i="3"/>
  <c r="AL172" i="3"/>
  <c r="AM172" i="3"/>
  <c r="P198" i="3"/>
  <c r="AZ198" i="3"/>
  <c r="AJ198" i="3"/>
  <c r="T198" i="3"/>
  <c r="AY198" i="3"/>
  <c r="AI198" i="3"/>
  <c r="S198" i="3"/>
  <c r="BD198" i="3"/>
  <c r="AN198" i="3"/>
  <c r="X198" i="3"/>
  <c r="N202" i="3"/>
  <c r="AX202" i="3"/>
  <c r="AH202" i="3"/>
  <c r="R202" i="3"/>
  <c r="AW202" i="3"/>
  <c r="AG202" i="3"/>
  <c r="Q202" i="3"/>
  <c r="BB202" i="3"/>
  <c r="AL202" i="3"/>
  <c r="V202" i="3"/>
  <c r="AX206" i="3"/>
  <c r="AH206" i="3"/>
  <c r="R206" i="3"/>
  <c r="AW206" i="3"/>
  <c r="AG206" i="3"/>
  <c r="Q206" i="3"/>
  <c r="BB206" i="3"/>
  <c r="AL206" i="3"/>
  <c r="V206" i="3"/>
  <c r="R138" i="3"/>
  <c r="Z138" i="3"/>
  <c r="AH138" i="3"/>
  <c r="AP138" i="3"/>
  <c r="AX138" i="3"/>
  <c r="BF138" i="3"/>
  <c r="S138" i="3"/>
  <c r="AA138" i="3"/>
  <c r="AI138" i="3"/>
  <c r="AQ138" i="3"/>
  <c r="AY138" i="3"/>
  <c r="BG138" i="3"/>
  <c r="T138" i="3"/>
  <c r="AB138" i="3"/>
  <c r="AJ138" i="3"/>
  <c r="AR138" i="3"/>
  <c r="AZ138" i="3"/>
  <c r="BH138" i="3"/>
  <c r="Q138" i="3"/>
  <c r="Y138" i="3"/>
  <c r="AG138" i="3"/>
  <c r="AO138" i="3"/>
  <c r="AW138" i="3"/>
  <c r="BE138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S119" i="3"/>
  <c r="AI119" i="3"/>
  <c r="AY119" i="3"/>
  <c r="N119" i="3"/>
  <c r="AD119" i="3"/>
  <c r="AT119" i="3"/>
  <c r="O119" i="3"/>
  <c r="AE119" i="3"/>
  <c r="AU119" i="3"/>
  <c r="R119" i="3"/>
  <c r="AH119" i="3"/>
  <c r="AX119" i="3"/>
  <c r="R135" i="3"/>
  <c r="Z135" i="3"/>
  <c r="AH135" i="3"/>
  <c r="AP135" i="3"/>
  <c r="AX135" i="3"/>
  <c r="BF135" i="3"/>
  <c r="S135" i="3"/>
  <c r="AA135" i="3"/>
  <c r="AI135" i="3"/>
  <c r="AQ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N140" i="3"/>
  <c r="V140" i="3"/>
  <c r="AD140" i="3"/>
  <c r="AL140" i="3"/>
  <c r="AT140" i="3"/>
  <c r="BB140" i="3"/>
  <c r="O140" i="3"/>
  <c r="W140" i="3"/>
  <c r="AE140" i="3"/>
  <c r="AM140" i="3"/>
  <c r="AU140" i="3"/>
  <c r="BC140" i="3"/>
  <c r="P140" i="3"/>
  <c r="X140" i="3"/>
  <c r="AF140" i="3"/>
  <c r="AN140" i="3"/>
  <c r="AV140" i="3"/>
  <c r="BD140" i="3"/>
  <c r="M140" i="3"/>
  <c r="U140" i="3"/>
  <c r="AC140" i="3"/>
  <c r="AK140" i="3"/>
  <c r="AS140" i="3"/>
  <c r="BA140" i="3"/>
  <c r="BI140" i="3"/>
  <c r="R156" i="3"/>
  <c r="Z156" i="3"/>
  <c r="AH156" i="3"/>
  <c r="AP156" i="3"/>
  <c r="AX156" i="3"/>
  <c r="BF156" i="3"/>
  <c r="T156" i="3"/>
  <c r="AB156" i="3"/>
  <c r="AJ156" i="3"/>
  <c r="AR156" i="3"/>
  <c r="AZ156" i="3"/>
  <c r="BH156" i="3"/>
  <c r="U156" i="3"/>
  <c r="AK156" i="3"/>
  <c r="BA156" i="3"/>
  <c r="O156" i="3"/>
  <c r="AE156" i="3"/>
  <c r="AU156" i="3"/>
  <c r="Q156" i="3"/>
  <c r="AG156" i="3"/>
  <c r="AW156" i="3"/>
  <c r="S156" i="3"/>
  <c r="AI156" i="3"/>
  <c r="AY156" i="3"/>
  <c r="N167" i="3"/>
  <c r="V167" i="3"/>
  <c r="AD167" i="3"/>
  <c r="AL167" i="3"/>
  <c r="AT167" i="3"/>
  <c r="BB167" i="3"/>
  <c r="P167" i="3"/>
  <c r="AA167" i="3"/>
  <c r="AK167" i="3"/>
  <c r="AV167" i="3"/>
  <c r="BG167" i="3"/>
  <c r="W167" i="3"/>
  <c r="AG167" i="3"/>
  <c r="AR167" i="3"/>
  <c r="BC167" i="3"/>
  <c r="M167" i="3"/>
  <c r="X167" i="3"/>
  <c r="AI167" i="3"/>
  <c r="AS167" i="3"/>
  <c r="BD167" i="3"/>
  <c r="O167" i="3"/>
  <c r="Y167" i="3"/>
  <c r="AJ167" i="3"/>
  <c r="AU167" i="3"/>
  <c r="BE167" i="3"/>
  <c r="O188" i="3"/>
  <c r="AY188" i="3"/>
  <c r="AI188" i="3"/>
  <c r="S188" i="3"/>
  <c r="BF188" i="3"/>
  <c r="AP188" i="3"/>
  <c r="Z188" i="3"/>
  <c r="BE196" i="3"/>
  <c r="AO196" i="3"/>
  <c r="Y196" i="3"/>
  <c r="R196" i="3"/>
  <c r="Z196" i="3"/>
  <c r="AH196" i="3"/>
  <c r="AP196" i="3"/>
  <c r="AX196" i="3"/>
  <c r="BF196" i="3"/>
  <c r="S196" i="3"/>
  <c r="AA196" i="3"/>
  <c r="AI196" i="3"/>
  <c r="AQ196" i="3"/>
  <c r="AY196" i="3"/>
  <c r="BG196" i="3"/>
  <c r="BD196" i="3"/>
  <c r="AN196" i="3"/>
  <c r="X196" i="3"/>
  <c r="BA196" i="3"/>
  <c r="AK196" i="3"/>
  <c r="U196" i="3"/>
  <c r="R208" i="3"/>
  <c r="BF208" i="3"/>
  <c r="AP208" i="3"/>
  <c r="Z208" i="3"/>
  <c r="S208" i="3"/>
  <c r="AA208" i="3"/>
  <c r="AI208" i="3"/>
  <c r="AQ208" i="3"/>
  <c r="AY208" i="3"/>
  <c r="BG208" i="3"/>
  <c r="T208" i="3"/>
  <c r="AB208" i="3"/>
  <c r="AJ208" i="3"/>
  <c r="AR208" i="3"/>
  <c r="AZ208" i="3"/>
  <c r="BH208" i="3"/>
  <c r="BE208" i="3"/>
  <c r="AO208" i="3"/>
  <c r="Y208" i="3"/>
  <c r="AT208" i="3"/>
  <c r="AD208" i="3"/>
  <c r="N208" i="3"/>
  <c r="P210" i="3"/>
  <c r="AV210" i="3"/>
  <c r="AF210" i="3"/>
  <c r="M210" i="3"/>
  <c r="U210" i="3"/>
  <c r="AC210" i="3"/>
  <c r="AK210" i="3"/>
  <c r="AS210" i="3"/>
  <c r="BA210" i="3"/>
  <c r="BI210" i="3"/>
  <c r="R210" i="3"/>
  <c r="Z210" i="3"/>
  <c r="AH210" i="3"/>
  <c r="AP210" i="3"/>
  <c r="AX210" i="3"/>
  <c r="BF210" i="3"/>
  <c r="BC210" i="3"/>
  <c r="AM210" i="3"/>
  <c r="W210" i="3"/>
  <c r="AZ210" i="3"/>
  <c r="AJ210" i="3"/>
  <c r="T210" i="3"/>
  <c r="O212" i="3"/>
  <c r="BB212" i="3"/>
  <c r="AT212" i="3"/>
  <c r="AL212" i="3"/>
  <c r="AD212" i="3"/>
  <c r="V212" i="3"/>
  <c r="N212" i="3"/>
  <c r="BE212" i="3"/>
  <c r="AW212" i="3"/>
  <c r="AO212" i="3"/>
  <c r="AG212" i="3"/>
  <c r="Y212" i="3"/>
  <c r="Q212" i="3"/>
  <c r="BH212" i="3"/>
  <c r="AZ212" i="3"/>
  <c r="AR212" i="3"/>
  <c r="AJ212" i="3"/>
  <c r="AB212" i="3"/>
  <c r="T212" i="3"/>
  <c r="BE214" i="3"/>
  <c r="AW214" i="3"/>
  <c r="AO214" i="3"/>
  <c r="AG214" i="3"/>
  <c r="Y214" i="3"/>
  <c r="Q214" i="3"/>
  <c r="BD214" i="3"/>
  <c r="AV214" i="3"/>
  <c r="AN214" i="3"/>
  <c r="AF214" i="3"/>
  <c r="X214" i="3"/>
  <c r="P214" i="3"/>
  <c r="BG214" i="3"/>
  <c r="AY214" i="3"/>
  <c r="AQ214" i="3"/>
  <c r="AI214" i="3"/>
  <c r="AA214" i="3"/>
  <c r="S214" i="3"/>
  <c r="O216" i="3"/>
  <c r="BB216" i="3"/>
  <c r="AT216" i="3"/>
  <c r="AL216" i="3"/>
  <c r="AD216" i="3"/>
  <c r="V216" i="3"/>
  <c r="N216" i="3"/>
  <c r="BI216" i="3"/>
  <c r="BA216" i="3"/>
  <c r="AS216" i="3"/>
  <c r="AK216" i="3"/>
  <c r="AC216" i="3"/>
  <c r="U216" i="3"/>
  <c r="M216" i="3"/>
  <c r="BD216" i="3"/>
  <c r="AV216" i="3"/>
  <c r="AN216" i="3"/>
  <c r="AF216" i="3"/>
  <c r="X216" i="3"/>
  <c r="P216" i="3"/>
  <c r="M218" i="3"/>
  <c r="BH218" i="3"/>
  <c r="AZ218" i="3"/>
  <c r="AR218" i="3"/>
  <c r="AJ218" i="3"/>
  <c r="AB218" i="3"/>
  <c r="T218" i="3"/>
  <c r="BG218" i="3"/>
  <c r="AY218" i="3"/>
  <c r="AQ218" i="3"/>
  <c r="AI218" i="3"/>
  <c r="AA218" i="3"/>
  <c r="S218" i="3"/>
  <c r="BB218" i="3"/>
  <c r="AT218" i="3"/>
  <c r="AL218" i="3"/>
  <c r="AD218" i="3"/>
  <c r="V218" i="3"/>
  <c r="N218" i="3"/>
  <c r="Q116" i="3"/>
  <c r="Y116" i="3"/>
  <c r="AG116" i="3"/>
  <c r="AO116" i="3"/>
  <c r="AW116" i="3"/>
  <c r="BE116" i="3"/>
  <c r="N116" i="3"/>
  <c r="V116" i="3"/>
  <c r="AD116" i="3"/>
  <c r="AL116" i="3"/>
  <c r="AT116" i="3"/>
  <c r="BB116" i="3"/>
  <c r="P116" i="3"/>
  <c r="AF116" i="3"/>
  <c r="AV116" i="3"/>
  <c r="S116" i="3"/>
  <c r="AI116" i="3"/>
  <c r="AY116" i="3"/>
  <c r="T116" i="3"/>
  <c r="AJ116" i="3"/>
  <c r="AZ116" i="3"/>
  <c r="O116" i="3"/>
  <c r="AE116" i="3"/>
  <c r="AU116" i="3"/>
  <c r="S122" i="3"/>
  <c r="AA122" i="3"/>
  <c r="AI122" i="3"/>
  <c r="AQ122" i="3"/>
  <c r="AY122" i="3"/>
  <c r="BG122" i="3"/>
  <c r="T122" i="3"/>
  <c r="AB122" i="3"/>
  <c r="AJ122" i="3"/>
  <c r="AR122" i="3"/>
  <c r="AZ122" i="3"/>
  <c r="BH122" i="3"/>
  <c r="V122" i="3"/>
  <c r="AL122" i="3"/>
  <c r="BB122" i="3"/>
  <c r="Y122" i="3"/>
  <c r="AO122" i="3"/>
  <c r="BE122" i="3"/>
  <c r="Z122" i="3"/>
  <c r="AP122" i="3"/>
  <c r="BF122" i="3"/>
  <c r="U122" i="3"/>
  <c r="AK122" i="3"/>
  <c r="BA122" i="3"/>
  <c r="N127" i="3"/>
  <c r="V127" i="3"/>
  <c r="AD127" i="3"/>
  <c r="AL127" i="3"/>
  <c r="AT127" i="3"/>
  <c r="BB127" i="3"/>
  <c r="O127" i="3"/>
  <c r="W127" i="3"/>
  <c r="AE127" i="3"/>
  <c r="AM127" i="3"/>
  <c r="AU127" i="3"/>
  <c r="BC127" i="3"/>
  <c r="P127" i="3"/>
  <c r="X127" i="3"/>
  <c r="AF127" i="3"/>
  <c r="AN127" i="3"/>
  <c r="AV127" i="3"/>
  <c r="BD127" i="3"/>
  <c r="M127" i="3"/>
  <c r="U127" i="3"/>
  <c r="AC127" i="3"/>
  <c r="AK127" i="3"/>
  <c r="AS127" i="3"/>
  <c r="BA127" i="3"/>
  <c r="BI127" i="3"/>
  <c r="N132" i="3"/>
  <c r="V132" i="3"/>
  <c r="AD132" i="3"/>
  <c r="AL132" i="3"/>
  <c r="AT132" i="3"/>
  <c r="BB132" i="3"/>
  <c r="O132" i="3"/>
  <c r="W132" i="3"/>
  <c r="AE132" i="3"/>
  <c r="AM132" i="3"/>
  <c r="AU132" i="3"/>
  <c r="BC132" i="3"/>
  <c r="P132" i="3"/>
  <c r="X132" i="3"/>
  <c r="AF132" i="3"/>
  <c r="AN132" i="3"/>
  <c r="AV132" i="3"/>
  <c r="BD132" i="3"/>
  <c r="M132" i="3"/>
  <c r="U132" i="3"/>
  <c r="AC132" i="3"/>
  <c r="AK132" i="3"/>
  <c r="AS132" i="3"/>
  <c r="BA132" i="3"/>
  <c r="BI132" i="3"/>
  <c r="N159" i="3"/>
  <c r="V159" i="3"/>
  <c r="AD159" i="3"/>
  <c r="AL159" i="3"/>
  <c r="AT159" i="3"/>
  <c r="BB159" i="3"/>
  <c r="P159" i="3"/>
  <c r="X159" i="3"/>
  <c r="AF159" i="3"/>
  <c r="AN159" i="3"/>
  <c r="AV159" i="3"/>
  <c r="BD159" i="3"/>
  <c r="M159" i="3"/>
  <c r="AC159" i="3"/>
  <c r="AS159" i="3"/>
  <c r="BI159" i="3"/>
  <c r="W159" i="3"/>
  <c r="AM159" i="3"/>
  <c r="BC159" i="3"/>
  <c r="Y159" i="3"/>
  <c r="AO159" i="3"/>
  <c r="BE159" i="3"/>
  <c r="AA159" i="3"/>
  <c r="AQ159" i="3"/>
  <c r="BG159" i="3"/>
  <c r="AX172" i="3"/>
  <c r="Q172" i="3"/>
  <c r="Y172" i="3"/>
  <c r="W172" i="3"/>
  <c r="AF172" i="3"/>
  <c r="AN172" i="3"/>
  <c r="AV172" i="3"/>
  <c r="BD172" i="3"/>
  <c r="N172" i="3"/>
  <c r="X172" i="3"/>
  <c r="AG172" i="3"/>
  <c r="AO172" i="3"/>
  <c r="AW172" i="3"/>
  <c r="BE172" i="3"/>
  <c r="O172" i="3"/>
  <c r="Z172" i="3"/>
  <c r="AH172" i="3"/>
  <c r="AP172" i="3"/>
  <c r="P172" i="3"/>
  <c r="AA172" i="3"/>
  <c r="AI172" i="3"/>
  <c r="AQ172" i="3"/>
  <c r="AY172" i="3"/>
  <c r="BG172" i="3"/>
  <c r="AV180" i="3"/>
  <c r="AF180" i="3"/>
  <c r="P180" i="3"/>
  <c r="BC180" i="3"/>
  <c r="AM180" i="3"/>
  <c r="W180" i="3"/>
  <c r="M180" i="3"/>
  <c r="U180" i="3"/>
  <c r="AC180" i="3"/>
  <c r="AK180" i="3"/>
  <c r="AS180" i="3"/>
  <c r="BA180" i="3"/>
  <c r="BI180" i="3"/>
  <c r="R180" i="3"/>
  <c r="Z180" i="3"/>
  <c r="AH180" i="3"/>
  <c r="AP180" i="3"/>
  <c r="AX180" i="3"/>
  <c r="BF180" i="3"/>
  <c r="T199" i="3"/>
  <c r="BD199" i="3"/>
  <c r="X199" i="3"/>
  <c r="BC199" i="3"/>
  <c r="W199" i="3"/>
  <c r="AZ199" i="3"/>
  <c r="AQ201" i="3"/>
  <c r="AP201" i="3"/>
  <c r="AM201" i="3"/>
  <c r="BD203" i="3"/>
  <c r="X203" i="3"/>
  <c r="BC203" i="3"/>
  <c r="W203" i="3"/>
  <c r="AR203" i="3"/>
  <c r="AL205" i="3"/>
  <c r="AK205" i="3"/>
  <c r="AH205" i="3"/>
  <c r="R207" i="3"/>
  <c r="AT207" i="3"/>
  <c r="AD207" i="3"/>
  <c r="N207" i="3"/>
  <c r="BI207" i="3"/>
  <c r="AS207" i="3"/>
  <c r="AC207" i="3"/>
  <c r="M207" i="3"/>
  <c r="AX207" i="3"/>
  <c r="AH207" i="3"/>
  <c r="M209" i="3"/>
  <c r="BE209" i="3"/>
  <c r="AO209" i="3"/>
  <c r="Y209" i="3"/>
  <c r="BD209" i="3"/>
  <c r="AN209" i="3"/>
  <c r="X209" i="3"/>
  <c r="BA209" i="3"/>
  <c r="AK209" i="3"/>
  <c r="U209" i="3"/>
  <c r="BC211" i="3"/>
  <c r="AU211" i="3"/>
  <c r="AK211" i="3"/>
  <c r="Z211" i="3"/>
  <c r="N211" i="3"/>
  <c r="BF211" i="3"/>
  <c r="AX211" i="3"/>
  <c r="AO211" i="3"/>
  <c r="AD211" i="3"/>
  <c r="S211" i="3"/>
  <c r="BI211" i="3"/>
  <c r="BA211" i="3"/>
  <c r="AS211" i="3"/>
  <c r="AH211" i="3"/>
  <c r="W211" i="3"/>
  <c r="BI213" i="3"/>
  <c r="BA213" i="3"/>
  <c r="AS213" i="3"/>
  <c r="AK213" i="3"/>
  <c r="AC213" i="3"/>
  <c r="U213" i="3"/>
  <c r="M213" i="3"/>
  <c r="BD213" i="3"/>
  <c r="AV213" i="3"/>
  <c r="AN213" i="3"/>
  <c r="AF213" i="3"/>
  <c r="X213" i="3"/>
  <c r="P213" i="3"/>
  <c r="BG213" i="3"/>
  <c r="AY213" i="3"/>
  <c r="AQ213" i="3"/>
  <c r="AI213" i="3"/>
  <c r="AA213" i="3"/>
  <c r="S213" i="3"/>
  <c r="P215" i="3"/>
  <c r="BC215" i="3"/>
  <c r="AU215" i="3"/>
  <c r="AM215" i="3"/>
  <c r="AE215" i="3"/>
  <c r="W215" i="3"/>
  <c r="O215" i="3"/>
  <c r="BB215" i="3"/>
  <c r="AT215" i="3"/>
  <c r="AL215" i="3"/>
  <c r="AD215" i="3"/>
  <c r="V215" i="3"/>
  <c r="N215" i="3"/>
  <c r="BE215" i="3"/>
  <c r="AW215" i="3"/>
  <c r="AO215" i="3"/>
  <c r="AG215" i="3"/>
  <c r="Y215" i="3"/>
  <c r="Q215" i="3"/>
  <c r="N217" i="3"/>
  <c r="BI217" i="3"/>
  <c r="BA217" i="3"/>
  <c r="AS217" i="3"/>
  <c r="AK217" i="3"/>
  <c r="AC217" i="3"/>
  <c r="U217" i="3"/>
  <c r="M217" i="3"/>
  <c r="BH217" i="3"/>
  <c r="AZ217" i="3"/>
  <c r="AR217" i="3"/>
  <c r="AJ217" i="3"/>
  <c r="AB217" i="3"/>
  <c r="T217" i="3"/>
  <c r="BC217" i="3"/>
  <c r="AU217" i="3"/>
  <c r="AM217" i="3"/>
  <c r="AE217" i="3"/>
  <c r="W217" i="3"/>
  <c r="O217" i="3"/>
  <c r="T148" i="3"/>
  <c r="AB148" i="3"/>
  <c r="AJ148" i="3"/>
  <c r="AR148" i="3"/>
  <c r="AZ148" i="3"/>
  <c r="BH148" i="3"/>
  <c r="Q148" i="3"/>
  <c r="Y148" i="3"/>
  <c r="AG148" i="3"/>
  <c r="AO148" i="3"/>
  <c r="R148" i="3"/>
  <c r="Z148" i="3"/>
  <c r="AH148" i="3"/>
  <c r="AP148" i="3"/>
  <c r="AX148" i="3"/>
  <c r="BF148" i="3"/>
  <c r="AQ148" i="3"/>
  <c r="BG148" i="3"/>
  <c r="AE148" i="3"/>
  <c r="BA148" i="3"/>
  <c r="S148" i="3"/>
  <c r="AU148" i="3"/>
  <c r="W148" i="3"/>
  <c r="AW148" i="3"/>
  <c r="P191" i="3"/>
  <c r="AB191" i="3"/>
  <c r="AR191" i="3"/>
  <c r="BH191" i="3"/>
  <c r="Y191" i="3"/>
  <c r="AO191" i="3"/>
  <c r="BE191" i="3"/>
  <c r="AH191" i="3"/>
  <c r="S191" i="3"/>
  <c r="AY191" i="3"/>
  <c r="V191" i="3"/>
  <c r="AL191" i="3"/>
  <c r="BB191" i="3"/>
  <c r="W191" i="3"/>
  <c r="AM191" i="3"/>
  <c r="BC191" i="3"/>
  <c r="P194" i="3"/>
  <c r="AZ194" i="3"/>
  <c r="AJ194" i="3"/>
  <c r="T194" i="3"/>
  <c r="BG194" i="3"/>
  <c r="AQ194" i="3"/>
  <c r="AA194" i="3"/>
  <c r="BD194" i="3"/>
  <c r="AN194" i="3"/>
  <c r="Q200" i="3"/>
  <c r="Y200" i="3"/>
  <c r="AG200" i="3"/>
  <c r="AO200" i="3"/>
  <c r="AW200" i="3"/>
  <c r="BE200" i="3"/>
  <c r="N200" i="3"/>
  <c r="V200" i="3"/>
  <c r="AD200" i="3"/>
  <c r="AL200" i="3"/>
  <c r="AT200" i="3"/>
  <c r="BB200" i="3"/>
  <c r="BH200" i="3"/>
  <c r="AR200" i="3"/>
  <c r="AB200" i="3"/>
  <c r="BG200" i="3"/>
  <c r="AQ200" i="3"/>
  <c r="AA200" i="3"/>
  <c r="BD200" i="3"/>
  <c r="AN200" i="3"/>
  <c r="X200" i="3"/>
  <c r="P204" i="3"/>
  <c r="X204" i="3"/>
  <c r="AF204" i="3"/>
  <c r="AN204" i="3"/>
  <c r="AV204" i="3"/>
  <c r="BD204" i="3"/>
  <c r="M204" i="3"/>
  <c r="U204" i="3"/>
  <c r="AC204" i="3"/>
  <c r="AK204" i="3"/>
  <c r="AS204" i="3"/>
  <c r="BA204" i="3"/>
  <c r="BI204" i="3"/>
  <c r="BC204" i="3"/>
  <c r="AM204" i="3"/>
  <c r="W204" i="3"/>
  <c r="BB204" i="3"/>
  <c r="AL204" i="3"/>
  <c r="V204" i="3"/>
  <c r="AY204" i="3"/>
  <c r="AI204" i="3"/>
  <c r="S204" i="3"/>
  <c r="AO163" i="3"/>
  <c r="AL185" i="3"/>
  <c r="BB172" i="3"/>
  <c r="S180" i="3"/>
  <c r="AI180" i="3"/>
  <c r="AY180" i="3"/>
  <c r="N188" i="3"/>
  <c r="AD188" i="3"/>
  <c r="AT188" i="3"/>
  <c r="O194" i="3"/>
  <c r="AE194" i="3"/>
  <c r="AU194" i="3"/>
  <c r="T196" i="3"/>
  <c r="AJ196" i="3"/>
  <c r="AZ196" i="3"/>
  <c r="W198" i="3"/>
  <c r="AM198" i="3"/>
  <c r="BC198" i="3"/>
  <c r="AI199" i="3"/>
  <c r="O200" i="3"/>
  <c r="AE200" i="3"/>
  <c r="AU200" i="3"/>
  <c r="N201" i="3"/>
  <c r="AT201" i="3"/>
  <c r="U202" i="3"/>
  <c r="AK202" i="3"/>
  <c r="BA202" i="3"/>
  <c r="AA203" i="3"/>
  <c r="BG203" i="3"/>
  <c r="Z204" i="3"/>
  <c r="AP204" i="3"/>
  <c r="BF204" i="3"/>
  <c r="AO205" i="3"/>
  <c r="M206" i="3"/>
  <c r="AC206" i="3"/>
  <c r="AS206" i="3"/>
  <c r="BI206" i="3"/>
  <c r="Y207" i="3"/>
  <c r="AO207" i="3"/>
  <c r="BE207" i="3"/>
  <c r="U208" i="3"/>
  <c r="AK208" i="3"/>
  <c r="BA208" i="3"/>
  <c r="T209" i="3"/>
  <c r="AJ209" i="3"/>
  <c r="AZ209" i="3"/>
  <c r="S210" i="3"/>
  <c r="AI210" i="3"/>
  <c r="AY210" i="3"/>
  <c r="Q211" i="3"/>
  <c r="AA211" i="3"/>
  <c r="AL211" i="3"/>
  <c r="AV211" i="3"/>
  <c r="BD211" i="3"/>
  <c r="S212" i="3"/>
  <c r="AA212" i="3"/>
  <c r="AI212" i="3"/>
  <c r="AQ212" i="3"/>
  <c r="AY212" i="3"/>
  <c r="BG212" i="3"/>
  <c r="V213" i="3"/>
  <c r="AD213" i="3"/>
  <c r="AL213" i="3"/>
  <c r="AT213" i="3"/>
  <c r="BB213" i="3"/>
  <c r="R214" i="3"/>
  <c r="Z214" i="3"/>
  <c r="AH214" i="3"/>
  <c r="AP214" i="3"/>
  <c r="AX214" i="3"/>
  <c r="BF214" i="3"/>
  <c r="X215" i="3"/>
  <c r="AF215" i="3"/>
  <c r="AN215" i="3"/>
  <c r="AV215" i="3"/>
  <c r="BD215" i="3"/>
  <c r="S216" i="3"/>
  <c r="AA216" i="3"/>
  <c r="AI216" i="3"/>
  <c r="AQ216" i="3"/>
  <c r="AY216" i="3"/>
  <c r="BG216" i="3"/>
  <c r="V217" i="3"/>
  <c r="AD217" i="3"/>
  <c r="AL217" i="3"/>
  <c r="AT217" i="3"/>
  <c r="BB217" i="3"/>
  <c r="Q218" i="3"/>
  <c r="Y218" i="3"/>
  <c r="AG218" i="3"/>
  <c r="AO218" i="3"/>
  <c r="AW218" i="3"/>
  <c r="BE218" i="3"/>
  <c r="BD207" i="3"/>
  <c r="AV207" i="3"/>
  <c r="AN207" i="3"/>
  <c r="AF207" i="3"/>
  <c r="X207" i="3"/>
  <c r="P207" i="3"/>
  <c r="BC207" i="3"/>
  <c r="AU207" i="3"/>
  <c r="AM207" i="3"/>
  <c r="AE207" i="3"/>
  <c r="W207" i="3"/>
  <c r="O207" i="3"/>
  <c r="BC209" i="3"/>
  <c r="AU209" i="3"/>
  <c r="AM209" i="3"/>
  <c r="AE209" i="3"/>
  <c r="W209" i="3"/>
  <c r="O209" i="3"/>
  <c r="BB209" i="3"/>
  <c r="AT209" i="3"/>
  <c r="AL209" i="3"/>
  <c r="AD209" i="3"/>
  <c r="V209" i="3"/>
  <c r="N209" i="3"/>
  <c r="AN211" i="3"/>
  <c r="AF211" i="3"/>
  <c r="X211" i="3"/>
  <c r="P211" i="3"/>
  <c r="BI188" i="3"/>
  <c r="BA188" i="3"/>
  <c r="AS188" i="3"/>
  <c r="AK188" i="3"/>
  <c r="AC188" i="3"/>
  <c r="U188" i="3"/>
  <c r="M188" i="3"/>
  <c r="BD188" i="3"/>
  <c r="AV188" i="3"/>
  <c r="AN188" i="3"/>
  <c r="AF188" i="3"/>
  <c r="X188" i="3"/>
  <c r="P188" i="3"/>
  <c r="BB199" i="3"/>
  <c r="AL199" i="3"/>
  <c r="V199" i="3"/>
  <c r="BE199" i="3"/>
  <c r="AO199" i="3"/>
  <c r="Y199" i="3"/>
  <c r="BI201" i="3"/>
  <c r="AS201" i="3"/>
  <c r="AC201" i="3"/>
  <c r="M201" i="3"/>
  <c r="AV201" i="3"/>
  <c r="AF201" i="3"/>
  <c r="P201" i="3"/>
  <c r="AT203" i="3"/>
  <c r="AD203" i="3"/>
  <c r="N203" i="3"/>
  <c r="AW203" i="3"/>
  <c r="AG203" i="3"/>
  <c r="Q203" i="3"/>
  <c r="AZ205" i="3"/>
  <c r="AJ205" i="3"/>
  <c r="T205" i="3"/>
  <c r="AY205" i="3"/>
  <c r="AI205" i="3"/>
  <c r="S205" i="3"/>
  <c r="BB194" i="3"/>
  <c r="AT194" i="3"/>
  <c r="AL194" i="3"/>
  <c r="AD194" i="3"/>
  <c r="V194" i="3"/>
  <c r="N194" i="3"/>
  <c r="BE194" i="3"/>
  <c r="AW194" i="3"/>
  <c r="AO194" i="3"/>
  <c r="AG194" i="3"/>
  <c r="Y194" i="3"/>
  <c r="Q194" i="3"/>
  <c r="BF198" i="3"/>
  <c r="AX198" i="3"/>
  <c r="AP198" i="3"/>
  <c r="AH198" i="3"/>
  <c r="Z198" i="3"/>
  <c r="R198" i="3"/>
  <c r="BI198" i="3"/>
  <c r="BA198" i="3"/>
  <c r="AS198" i="3"/>
  <c r="AK198" i="3"/>
  <c r="AC198" i="3"/>
  <c r="U198" i="3"/>
  <c r="M198" i="3"/>
  <c r="BD202" i="3"/>
  <c r="AV202" i="3"/>
  <c r="AN202" i="3"/>
  <c r="AF202" i="3"/>
  <c r="X202" i="3"/>
  <c r="P202" i="3"/>
  <c r="BC202" i="3"/>
  <c r="AU202" i="3"/>
  <c r="AM202" i="3"/>
  <c r="AE202" i="3"/>
  <c r="W202" i="3"/>
  <c r="O202" i="3"/>
  <c r="BD206" i="3"/>
  <c r="AV206" i="3"/>
  <c r="AN206" i="3"/>
  <c r="AF206" i="3"/>
  <c r="X206" i="3"/>
  <c r="P206" i="3"/>
  <c r="BC206" i="3"/>
  <c r="AU206" i="3"/>
  <c r="AM206" i="3"/>
  <c r="AE206" i="3"/>
  <c r="W206" i="3"/>
  <c r="O206" i="3"/>
  <c r="AB180" i="3"/>
  <c r="AR180" i="3"/>
  <c r="BH180" i="3"/>
  <c r="AE188" i="3"/>
  <c r="AU188" i="3"/>
  <c r="X194" i="3"/>
  <c r="AV194" i="3"/>
  <c r="AC196" i="3"/>
  <c r="BI196" i="3"/>
  <c r="AV198" i="3"/>
  <c r="P200" i="3"/>
  <c r="AV200" i="3"/>
  <c r="BC201" i="3"/>
  <c r="AT202" i="3"/>
  <c r="BH203" i="3"/>
  <c r="AQ204" i="3"/>
  <c r="AX205" i="3"/>
  <c r="AT206" i="3"/>
  <c r="AP207" i="3"/>
  <c r="V208" i="3"/>
  <c r="BB208" i="3"/>
  <c r="AS209" i="3"/>
  <c r="AB210" i="3"/>
  <c r="BH210" i="3"/>
  <c r="AM211" i="3"/>
  <c r="BE211" i="3"/>
  <c r="X212" i="3"/>
  <c r="AN212" i="3"/>
  <c r="BD212" i="3"/>
  <c r="W213" i="3"/>
  <c r="AM213" i="3"/>
  <c r="BC213" i="3"/>
  <c r="W214" i="3"/>
  <c r="AM214" i="3"/>
  <c r="BC214" i="3"/>
  <c r="U215" i="3"/>
  <c r="AK215" i="3"/>
  <c r="BA215" i="3"/>
  <c r="T216" i="3"/>
  <c r="AJ216" i="3"/>
  <c r="AZ216" i="3"/>
  <c r="S217" i="3"/>
  <c r="AI217" i="3"/>
  <c r="AY217" i="3"/>
  <c r="R218" i="3"/>
  <c r="AH218" i="3"/>
  <c r="AX218" i="3"/>
  <c r="BE140" i="3"/>
  <c r="AO140" i="3"/>
  <c r="Y140" i="3"/>
  <c r="BH140" i="3"/>
  <c r="AR140" i="3"/>
  <c r="AB140" i="3"/>
  <c r="BG140" i="3"/>
  <c r="AQ140" i="3"/>
  <c r="AA140" i="3"/>
  <c r="BF140" i="3"/>
  <c r="AP140" i="3"/>
  <c r="Z140" i="3"/>
  <c r="BG156" i="3"/>
  <c r="AA156" i="3"/>
  <c r="AO156" i="3"/>
  <c r="BC156" i="3"/>
  <c r="W156" i="3"/>
  <c r="AS156" i="3"/>
  <c r="M156" i="3"/>
  <c r="AV156" i="3"/>
  <c r="AF156" i="3"/>
  <c r="P156" i="3"/>
  <c r="AT156" i="3"/>
  <c r="AD156" i="3"/>
  <c r="N156" i="3"/>
  <c r="AU172" i="3"/>
  <c r="AE172" i="3"/>
  <c r="AT172" i="3"/>
  <c r="AD172" i="3"/>
  <c r="BI172" i="3"/>
  <c r="AS172" i="3"/>
  <c r="AC172" i="3"/>
  <c r="BH172" i="3"/>
  <c r="AR172" i="3"/>
  <c r="AB172" i="3"/>
  <c r="U172" i="3"/>
  <c r="BB180" i="3"/>
  <c r="AL180" i="3"/>
  <c r="V180" i="3"/>
  <c r="BE180" i="3"/>
  <c r="AO180" i="3"/>
  <c r="Y180" i="3"/>
  <c r="AU180" i="3"/>
  <c r="AH188" i="3"/>
  <c r="S194" i="3"/>
  <c r="AY194" i="3"/>
  <c r="AF196" i="3"/>
  <c r="AQ198" i="3"/>
  <c r="AM199" i="3"/>
  <c r="AI200" i="3"/>
  <c r="Z201" i="3"/>
  <c r="Y202" i="3"/>
  <c r="BE202" i="3"/>
  <c r="N204" i="3"/>
  <c r="AT204" i="3"/>
  <c r="BA205" i="3"/>
  <c r="AO206" i="3"/>
  <c r="U207" i="3"/>
  <c r="BA207" i="3"/>
  <c r="AG208" i="3"/>
  <c r="P209" i="3"/>
  <c r="AV209" i="3"/>
  <c r="AE210" i="3"/>
  <c r="M211" i="3"/>
  <c r="AI211" i="3"/>
  <c r="BB211" i="3"/>
  <c r="U212" i="3"/>
  <c r="AK212" i="3"/>
  <c r="BA212" i="3"/>
  <c r="T213" i="3"/>
  <c r="AJ213" i="3"/>
  <c r="AZ213" i="3"/>
  <c r="T214" i="3"/>
  <c r="AJ214" i="3"/>
  <c r="AZ214" i="3"/>
  <c r="R215" i="3"/>
  <c r="AH215" i="3"/>
  <c r="AX215" i="3"/>
  <c r="Q216" i="3"/>
  <c r="AG216" i="3"/>
  <c r="AW216" i="3"/>
  <c r="P217" i="3"/>
  <c r="AF217" i="3"/>
  <c r="AV217" i="3"/>
  <c r="O218" i="3"/>
  <c r="AE218" i="3"/>
  <c r="AU218" i="3"/>
  <c r="BI122" i="3"/>
  <c r="AC122" i="3"/>
  <c r="AX122" i="3"/>
  <c r="R122" i="3"/>
  <c r="AG122" i="3"/>
  <c r="AT122" i="3"/>
  <c r="N122" i="3"/>
  <c r="AV122" i="3"/>
  <c r="AF122" i="3"/>
  <c r="P122" i="3"/>
  <c r="AU122" i="3"/>
  <c r="AE122" i="3"/>
  <c r="O122" i="3"/>
  <c r="AW127" i="3"/>
  <c r="AG127" i="3"/>
  <c r="Q127" i="3"/>
  <c r="AZ127" i="3"/>
  <c r="AJ127" i="3"/>
  <c r="T127" i="3"/>
  <c r="AY127" i="3"/>
  <c r="AI127" i="3"/>
  <c r="S127" i="3"/>
  <c r="AX127" i="3"/>
  <c r="AH127" i="3"/>
  <c r="R127" i="3"/>
  <c r="BA138" i="3"/>
  <c r="AK138" i="3"/>
  <c r="U138" i="3"/>
  <c r="BD138" i="3"/>
  <c r="AN138" i="3"/>
  <c r="X138" i="3"/>
  <c r="BC138" i="3"/>
  <c r="AM138" i="3"/>
  <c r="W138" i="3"/>
  <c r="BB138" i="3"/>
  <c r="AL138" i="3"/>
  <c r="V138" i="3"/>
  <c r="AY159" i="3"/>
  <c r="S159" i="3"/>
  <c r="AG159" i="3"/>
  <c r="AU159" i="3"/>
  <c r="O159" i="3"/>
  <c r="AK159" i="3"/>
  <c r="BH159" i="3"/>
  <c r="AR159" i="3"/>
  <c r="AB159" i="3"/>
  <c r="BF159" i="3"/>
  <c r="AP159" i="3"/>
  <c r="Z159" i="3"/>
  <c r="AU196" i="3"/>
  <c r="AE196" i="3"/>
  <c r="O196" i="3"/>
  <c r="AT196" i="3"/>
  <c r="AD196" i="3"/>
  <c r="N196" i="3"/>
  <c r="AV208" i="3"/>
  <c r="AF208" i="3"/>
  <c r="P208" i="3"/>
  <c r="AU208" i="3"/>
  <c r="AE208" i="3"/>
  <c r="O208" i="3"/>
  <c r="AT210" i="3"/>
  <c r="AD210" i="3"/>
  <c r="N210" i="3"/>
  <c r="AW210" i="3"/>
  <c r="AG210" i="3"/>
  <c r="Q210" i="3"/>
  <c r="X180" i="3"/>
  <c r="BD180" i="3"/>
  <c r="AQ188" i="3"/>
  <c r="AB194" i="3"/>
  <c r="BH194" i="3"/>
  <c r="AW196" i="3"/>
  <c r="AB198" i="3"/>
  <c r="BH198" i="3"/>
  <c r="T200" i="3"/>
  <c r="AZ200" i="3"/>
  <c r="BG201" i="3"/>
  <c r="AP202" i="3"/>
  <c r="AN203" i="3"/>
  <c r="AE204" i="3"/>
  <c r="V205" i="3"/>
  <c r="Z206" i="3"/>
  <c r="BF206" i="3"/>
  <c r="AL207" i="3"/>
  <c r="AH208" i="3"/>
  <c r="Q209" i="3"/>
  <c r="AW209" i="3"/>
  <c r="AN210" i="3"/>
  <c r="U211" i="3"/>
  <c r="AP211" i="3"/>
  <c r="BG211" i="3"/>
  <c r="Z212" i="3"/>
  <c r="AP212" i="3"/>
  <c r="BF212" i="3"/>
  <c r="Y213" i="3"/>
  <c r="AO213" i="3"/>
  <c r="BE213" i="3"/>
  <c r="U214" i="3"/>
  <c r="AK214" i="3"/>
  <c r="BA214" i="3"/>
  <c r="S215" i="3"/>
  <c r="AI215" i="3"/>
  <c r="AY215" i="3"/>
  <c r="R216" i="3"/>
  <c r="AH216" i="3"/>
  <c r="AX216" i="3"/>
  <c r="Q217" i="3"/>
  <c r="AG217" i="3"/>
  <c r="AW217" i="3"/>
  <c r="P218" i="3"/>
  <c r="AF218" i="3"/>
  <c r="AV218" i="3"/>
  <c r="BC116" i="3"/>
  <c r="W116" i="3"/>
  <c r="AR116" i="3"/>
  <c r="BG116" i="3"/>
  <c r="AA116" i="3"/>
  <c r="AN116" i="3"/>
  <c r="BF116" i="3"/>
  <c r="AP116" i="3"/>
  <c r="Z116" i="3"/>
  <c r="BI116" i="3"/>
  <c r="AS116" i="3"/>
  <c r="AC116" i="3"/>
  <c r="M116" i="3"/>
  <c r="AW132" i="3"/>
  <c r="AG132" i="3"/>
  <c r="Q132" i="3"/>
  <c r="AZ132" i="3"/>
  <c r="AJ132" i="3"/>
  <c r="T132" i="3"/>
  <c r="AY132" i="3"/>
  <c r="AI132" i="3"/>
  <c r="S132" i="3"/>
  <c r="AX132" i="3"/>
  <c r="AH132" i="3"/>
  <c r="R132" i="3"/>
  <c r="AM148" i="3"/>
  <c r="AI148" i="3"/>
  <c r="AS148" i="3"/>
  <c r="AY148" i="3"/>
  <c r="BB148" i="3"/>
  <c r="AL148" i="3"/>
  <c r="V148" i="3"/>
  <c r="AK148" i="3"/>
  <c r="U148" i="3"/>
  <c r="BD148" i="3"/>
  <c r="AN148" i="3"/>
  <c r="X148" i="3"/>
  <c r="AX200" i="3"/>
  <c r="AH200" i="3"/>
  <c r="R200" i="3"/>
  <c r="BA200" i="3"/>
  <c r="AK200" i="3"/>
  <c r="U200" i="3"/>
  <c r="BE204" i="3"/>
  <c r="AO204" i="3"/>
  <c r="Y204" i="3"/>
  <c r="BH204" i="3"/>
  <c r="AR204" i="3"/>
  <c r="AB204" i="3"/>
  <c r="BI135" i="3"/>
  <c r="AS135" i="3"/>
  <c r="AC135" i="3"/>
  <c r="M135" i="3"/>
  <c r="BK135" i="3" s="1"/>
  <c r="AV135" i="3"/>
  <c r="AF135" i="3"/>
  <c r="P135" i="3"/>
  <c r="AU135" i="3"/>
  <c r="AE135" i="3"/>
  <c r="O135" i="3"/>
  <c r="AT135" i="3"/>
  <c r="AD135" i="3"/>
  <c r="N135" i="3"/>
  <c r="AO167" i="3"/>
  <c r="T167" i="3"/>
  <c r="AY167" i="3"/>
  <c r="AC167" i="3"/>
  <c r="BH167" i="3"/>
  <c r="AM167" i="3"/>
  <c r="Q167" i="3"/>
  <c r="AQ167" i="3"/>
  <c r="U167" i="3"/>
  <c r="AX167" i="3"/>
  <c r="AH167" i="3"/>
  <c r="R167" i="3"/>
  <c r="AP119" i="3"/>
  <c r="BC119" i="3"/>
  <c r="W119" i="3"/>
  <c r="AL119" i="3"/>
  <c r="BG119" i="3"/>
  <c r="AA119" i="3"/>
  <c r="BA119" i="3"/>
  <c r="AK119" i="3"/>
  <c r="U119" i="3"/>
  <c r="BD119" i="3"/>
  <c r="AN119" i="3"/>
  <c r="X119" i="3"/>
  <c r="AU191" i="3"/>
  <c r="O191" i="3"/>
  <c r="AD191" i="3"/>
  <c r="AI191" i="3"/>
  <c r="R191" i="3"/>
  <c r="AG191" i="3"/>
  <c r="AZ191" i="3"/>
  <c r="T191" i="3"/>
  <c r="N214" i="3"/>
  <c r="O201" i="3"/>
  <c r="N213" i="3"/>
  <c r="BG191" i="3"/>
  <c r="AQ191" i="3"/>
  <c r="AA191" i="3"/>
  <c r="BF191" i="3"/>
  <c r="AP191" i="3"/>
  <c r="Z191" i="3"/>
  <c r="BI191" i="3"/>
  <c r="BA191" i="3"/>
  <c r="AS191" i="3"/>
  <c r="AK191" i="3"/>
  <c r="AC191" i="3"/>
  <c r="U191" i="3"/>
  <c r="M191" i="3"/>
  <c r="BD191" i="3"/>
  <c r="AV191" i="3"/>
  <c r="AN191" i="3"/>
  <c r="AF191" i="3"/>
  <c r="X191" i="3"/>
  <c r="AV199" i="3"/>
  <c r="AY201" i="3"/>
  <c r="T203" i="3"/>
  <c r="R205" i="3"/>
  <c r="AP192" i="3"/>
  <c r="BA182" i="3"/>
  <c r="BA195" i="3"/>
  <c r="AA197" i="3"/>
  <c r="AQ197" i="3"/>
  <c r="BG197" i="3"/>
  <c r="AA199" i="3"/>
  <c r="AQ199" i="3"/>
  <c r="BG199" i="3"/>
  <c r="V201" i="3"/>
  <c r="AL201" i="3"/>
  <c r="BB201" i="3"/>
  <c r="S203" i="3"/>
  <c r="AI203" i="3"/>
  <c r="AY203" i="3"/>
  <c r="Q205" i="3"/>
  <c r="AG205" i="3"/>
  <c r="AW205" i="3"/>
  <c r="BB197" i="3"/>
  <c r="AT197" i="3"/>
  <c r="AL197" i="3"/>
  <c r="AD197" i="3"/>
  <c r="V197" i="3"/>
  <c r="N197" i="3"/>
  <c r="BE197" i="3"/>
  <c r="AW197" i="3"/>
  <c r="AO197" i="3"/>
  <c r="AG197" i="3"/>
  <c r="Y197" i="3"/>
  <c r="Q197" i="3"/>
  <c r="BF199" i="3"/>
  <c r="AX199" i="3"/>
  <c r="AP199" i="3"/>
  <c r="AH199" i="3"/>
  <c r="Z199" i="3"/>
  <c r="R199" i="3"/>
  <c r="BI199" i="3"/>
  <c r="BA199" i="3"/>
  <c r="AS199" i="3"/>
  <c r="AK199" i="3"/>
  <c r="AC199" i="3"/>
  <c r="U199" i="3"/>
  <c r="M199" i="3"/>
  <c r="BE201" i="3"/>
  <c r="AW201" i="3"/>
  <c r="AO201" i="3"/>
  <c r="AG201" i="3"/>
  <c r="Y201" i="3"/>
  <c r="Q201" i="3"/>
  <c r="BH201" i="3"/>
  <c r="AZ201" i="3"/>
  <c r="AR201" i="3"/>
  <c r="AJ201" i="3"/>
  <c r="AB201" i="3"/>
  <c r="T201" i="3"/>
  <c r="BF203" i="3"/>
  <c r="AX203" i="3"/>
  <c r="AP203" i="3"/>
  <c r="AH203" i="3"/>
  <c r="Z203" i="3"/>
  <c r="R203" i="3"/>
  <c r="BI203" i="3"/>
  <c r="BA203" i="3"/>
  <c r="AS203" i="3"/>
  <c r="AK203" i="3"/>
  <c r="AC203" i="3"/>
  <c r="U203" i="3"/>
  <c r="M203" i="3"/>
  <c r="BD205" i="3"/>
  <c r="AV205" i="3"/>
  <c r="AN205" i="3"/>
  <c r="AF205" i="3"/>
  <c r="X205" i="3"/>
  <c r="P205" i="3"/>
  <c r="BC205" i="3"/>
  <c r="AU205" i="3"/>
  <c r="AM205" i="3"/>
  <c r="AE205" i="3"/>
  <c r="W205" i="3"/>
  <c r="O205" i="3"/>
  <c r="AB197" i="3"/>
  <c r="AR197" i="3"/>
  <c r="BH197" i="3"/>
  <c r="AB199" i="3"/>
  <c r="AR199" i="3"/>
  <c r="BH199" i="3"/>
  <c r="AE201" i="3"/>
  <c r="AU201" i="3"/>
  <c r="AJ203" i="3"/>
  <c r="AZ203" i="3"/>
  <c r="Z205" i="3"/>
  <c r="AP205" i="3"/>
  <c r="BF205" i="3"/>
  <c r="O197" i="3"/>
  <c r="AE197" i="3"/>
  <c r="AU197" i="3"/>
  <c r="O199" i="3"/>
  <c r="AE199" i="3"/>
  <c r="AU199" i="3"/>
  <c r="R201" i="3"/>
  <c r="AH201" i="3"/>
  <c r="AX201" i="3"/>
  <c r="O203" i="3"/>
  <c r="AE203" i="3"/>
  <c r="AU203" i="3"/>
  <c r="M205" i="3"/>
  <c r="AC205" i="3"/>
  <c r="AS205" i="3"/>
  <c r="BI205" i="3"/>
  <c r="P197" i="3"/>
  <c r="AF197" i="3"/>
  <c r="AV197" i="3"/>
  <c r="P199" i="3"/>
  <c r="AF199" i="3"/>
  <c r="S201" i="3"/>
  <c r="AI201" i="3"/>
  <c r="P203" i="3"/>
  <c r="AF203" i="3"/>
  <c r="AV203" i="3"/>
  <c r="N205" i="3"/>
  <c r="AD205" i="3"/>
  <c r="AT205" i="3"/>
  <c r="AN177" i="3"/>
  <c r="BD193" i="3"/>
  <c r="BN175" i="3"/>
  <c r="U182" i="3"/>
  <c r="AM187" i="3"/>
  <c r="X193" i="3"/>
  <c r="U195" i="3"/>
  <c r="M179" i="3"/>
  <c r="AX179" i="3"/>
  <c r="AP179" i="3"/>
  <c r="BF179" i="3"/>
  <c r="Q179" i="3"/>
  <c r="AO179" i="3"/>
  <c r="S179" i="3"/>
  <c r="AI179" i="3"/>
  <c r="AY179" i="3"/>
  <c r="T179" i="3"/>
  <c r="AJ179" i="3"/>
  <c r="AZ179" i="3"/>
  <c r="R179" i="3"/>
  <c r="AH179" i="3"/>
  <c r="AC179" i="3"/>
  <c r="W179" i="3"/>
  <c r="AM179" i="3"/>
  <c r="BC179" i="3"/>
  <c r="X179" i="3"/>
  <c r="AN179" i="3"/>
  <c r="BD179" i="3"/>
  <c r="V179" i="3"/>
  <c r="AG179" i="3"/>
  <c r="BE179" i="3"/>
  <c r="AA179" i="3"/>
  <c r="AQ179" i="3"/>
  <c r="BG179" i="3"/>
  <c r="AB179" i="3"/>
  <c r="AR179" i="3"/>
  <c r="BH179" i="3"/>
  <c r="Z179" i="3"/>
  <c r="AW179" i="3"/>
  <c r="O179" i="3"/>
  <c r="AE179" i="3"/>
  <c r="AU179" i="3"/>
  <c r="P179" i="3"/>
  <c r="AF179" i="3"/>
  <c r="AV179" i="3"/>
  <c r="N179" i="3"/>
  <c r="AD179" i="3"/>
  <c r="T166" i="3"/>
  <c r="AJ166" i="3"/>
  <c r="AZ166" i="3"/>
  <c r="R166" i="3"/>
  <c r="AM166" i="3"/>
  <c r="BI166" i="3"/>
  <c r="AD166" i="3"/>
  <c r="AY166" i="3"/>
  <c r="Z166" i="3"/>
  <c r="AU166" i="3"/>
  <c r="V166" i="3"/>
  <c r="AQ166" i="3"/>
  <c r="X166" i="3"/>
  <c r="AN166" i="3"/>
  <c r="BD166" i="3"/>
  <c r="W166" i="3"/>
  <c r="AS166" i="3"/>
  <c r="N166" i="3"/>
  <c r="AI166" i="3"/>
  <c r="BE166" i="3"/>
  <c r="AE166" i="3"/>
  <c r="BA166" i="3"/>
  <c r="AA166" i="3"/>
  <c r="AW166" i="3"/>
  <c r="AB166" i="3"/>
  <c r="AR166" i="3"/>
  <c r="BH166" i="3"/>
  <c r="AC166" i="3"/>
  <c r="AX166" i="3"/>
  <c r="S166" i="3"/>
  <c r="AO166" i="3"/>
  <c r="O166" i="3"/>
  <c r="AK166" i="3"/>
  <c r="BF166" i="3"/>
  <c r="AG166" i="3"/>
  <c r="BB166" i="3"/>
  <c r="AS179" i="3"/>
  <c r="AY193" i="3"/>
  <c r="AI193" i="3"/>
  <c r="S193" i="3"/>
  <c r="AX193" i="3"/>
  <c r="AH193" i="3"/>
  <c r="R193" i="3"/>
  <c r="AZ195" i="3"/>
  <c r="AJ195" i="3"/>
  <c r="T195" i="3"/>
  <c r="AY195" i="3"/>
  <c r="AI195" i="3"/>
  <c r="S195" i="3"/>
  <c r="BH192" i="3"/>
  <c r="AR192" i="3"/>
  <c r="AB192" i="3"/>
  <c r="BG192" i="3"/>
  <c r="AQ192" i="3"/>
  <c r="AA192" i="3"/>
  <c r="AM174" i="3"/>
  <c r="Y179" i="3"/>
  <c r="AE181" i="3"/>
  <c r="N182" i="3"/>
  <c r="AT182" i="3"/>
  <c r="AD185" i="3"/>
  <c r="P187" i="3"/>
  <c r="AH192" i="3"/>
  <c r="Y193" i="3"/>
  <c r="AL195" i="3"/>
  <c r="AV120" i="3"/>
  <c r="P120" i="3"/>
  <c r="AK120" i="3"/>
  <c r="BH120" i="3"/>
  <c r="AB120" i="3"/>
  <c r="AO120" i="3"/>
  <c r="BG120" i="3"/>
  <c r="AQ120" i="3"/>
  <c r="AA120" i="3"/>
  <c r="BF120" i="3"/>
  <c r="AP120" i="3"/>
  <c r="Z120" i="3"/>
  <c r="AX129" i="3"/>
  <c r="AH129" i="3"/>
  <c r="R129" i="3"/>
  <c r="BA129" i="3"/>
  <c r="AK129" i="3"/>
  <c r="U129" i="3"/>
  <c r="BD129" i="3"/>
  <c r="AN129" i="3"/>
  <c r="X129" i="3"/>
  <c r="BC129" i="3"/>
  <c r="AM129" i="3"/>
  <c r="W129" i="3"/>
  <c r="BC131" i="3"/>
  <c r="AM131" i="3"/>
  <c r="W131" i="3"/>
  <c r="BB131" i="3"/>
  <c r="AL131" i="3"/>
  <c r="V131" i="3"/>
  <c r="BE131" i="3"/>
  <c r="AO131" i="3"/>
  <c r="Y131" i="3"/>
  <c r="BH131" i="3"/>
  <c r="AR131" i="3"/>
  <c r="AB131" i="3"/>
  <c r="BG136" i="3"/>
  <c r="AQ136" i="3"/>
  <c r="AA136" i="3"/>
  <c r="BF136" i="3"/>
  <c r="AP136" i="3"/>
  <c r="Z136" i="3"/>
  <c r="BE136" i="3"/>
  <c r="AK136" i="3"/>
  <c r="BD136" i="3"/>
  <c r="X136" i="3"/>
  <c r="AR145" i="3"/>
  <c r="X145" i="3"/>
  <c r="AM145" i="3"/>
  <c r="AL145" i="3"/>
  <c r="Y145" i="3"/>
  <c r="M147" i="3"/>
  <c r="AU147" i="3"/>
  <c r="AD147" i="3"/>
  <c r="BI161" i="3"/>
  <c r="AG161" i="3"/>
  <c r="BB161" i="3"/>
  <c r="AF163" i="3"/>
  <c r="AN163" i="3"/>
  <c r="BE163" i="3"/>
  <c r="AL166" i="3"/>
  <c r="AT166" i="3"/>
  <c r="M166" i="3"/>
  <c r="S115" i="3"/>
  <c r="AI115" i="3"/>
  <c r="AY115" i="3"/>
  <c r="T115" i="3"/>
  <c r="AJ115" i="3"/>
  <c r="AZ115" i="3"/>
  <c r="Z115" i="3"/>
  <c r="BF115" i="3"/>
  <c r="AK115" i="3"/>
  <c r="N115" i="3"/>
  <c r="AT115" i="3"/>
  <c r="AG115" i="3"/>
  <c r="W115" i="3"/>
  <c r="AM115" i="3"/>
  <c r="BC115" i="3"/>
  <c r="X115" i="3"/>
  <c r="AN115" i="3"/>
  <c r="BD115" i="3"/>
  <c r="AH115" i="3"/>
  <c r="M115" i="3"/>
  <c r="AS115" i="3"/>
  <c r="V115" i="3"/>
  <c r="BB115" i="3"/>
  <c r="AO115" i="3"/>
  <c r="AA115" i="3"/>
  <c r="AQ115" i="3"/>
  <c r="BG115" i="3"/>
  <c r="AB115" i="3"/>
  <c r="AR115" i="3"/>
  <c r="BH115" i="3"/>
  <c r="AP115" i="3"/>
  <c r="U115" i="3"/>
  <c r="BA115" i="3"/>
  <c r="AD115" i="3"/>
  <c r="Q115" i="3"/>
  <c r="AW115" i="3"/>
  <c r="O115" i="3"/>
  <c r="AE115" i="3"/>
  <c r="AU115" i="3"/>
  <c r="P115" i="3"/>
  <c r="AF115" i="3"/>
  <c r="AV115" i="3"/>
  <c r="R115" i="3"/>
  <c r="AX115" i="3"/>
  <c r="AC115" i="3"/>
  <c r="BI115" i="3"/>
  <c r="AL115" i="3"/>
  <c r="Y115" i="3"/>
  <c r="BE115" i="3"/>
  <c r="P121" i="3"/>
  <c r="AF121" i="3"/>
  <c r="AV121" i="3"/>
  <c r="M121" i="3"/>
  <c r="AC121" i="3"/>
  <c r="AS121" i="3"/>
  <c r="BI121" i="3"/>
  <c r="AM121" i="3"/>
  <c r="Z121" i="3"/>
  <c r="BF121" i="3"/>
  <c r="AQ121" i="3"/>
  <c r="V121" i="3"/>
  <c r="BB121" i="3"/>
  <c r="T121" i="3"/>
  <c r="AJ121" i="3"/>
  <c r="AZ121" i="3"/>
  <c r="Q121" i="3"/>
  <c r="AG121" i="3"/>
  <c r="AW121" i="3"/>
  <c r="O121" i="3"/>
  <c r="AU121" i="3"/>
  <c r="AH121" i="3"/>
  <c r="S121" i="3"/>
  <c r="AY121" i="3"/>
  <c r="AD121" i="3"/>
  <c r="X121" i="3"/>
  <c r="AN121" i="3"/>
  <c r="BD121" i="3"/>
  <c r="U121" i="3"/>
  <c r="AK121" i="3"/>
  <c r="BA121" i="3"/>
  <c r="W121" i="3"/>
  <c r="BC121" i="3"/>
  <c r="AP121" i="3"/>
  <c r="AA121" i="3"/>
  <c r="BG121" i="3"/>
  <c r="AL121" i="3"/>
  <c r="AB121" i="3"/>
  <c r="AR121" i="3"/>
  <c r="BH121" i="3"/>
  <c r="Y121" i="3"/>
  <c r="AO121" i="3"/>
  <c r="BE121" i="3"/>
  <c r="AE121" i="3"/>
  <c r="R121" i="3"/>
  <c r="AX121" i="3"/>
  <c r="AI121" i="3"/>
  <c r="N121" i="3"/>
  <c r="AT121" i="3"/>
  <c r="AA117" i="3"/>
  <c r="AQ117" i="3"/>
  <c r="BG117" i="3"/>
  <c r="AB117" i="3"/>
  <c r="AR117" i="3"/>
  <c r="BH117" i="3"/>
  <c r="AL117" i="3"/>
  <c r="Y117" i="3"/>
  <c r="BE117" i="3"/>
  <c r="AP117" i="3"/>
  <c r="U117" i="3"/>
  <c r="BA117" i="3"/>
  <c r="O117" i="3"/>
  <c r="AE117" i="3"/>
  <c r="AU117" i="3"/>
  <c r="P117" i="3"/>
  <c r="AF117" i="3"/>
  <c r="AV117" i="3"/>
  <c r="N117" i="3"/>
  <c r="AT117" i="3"/>
  <c r="AG117" i="3"/>
  <c r="R117" i="3"/>
  <c r="AX117" i="3"/>
  <c r="AC117" i="3"/>
  <c r="BI117" i="3"/>
  <c r="S117" i="3"/>
  <c r="AI117" i="3"/>
  <c r="AY117" i="3"/>
  <c r="T117" i="3"/>
  <c r="AJ117" i="3"/>
  <c r="AZ117" i="3"/>
  <c r="V117" i="3"/>
  <c r="BB117" i="3"/>
  <c r="AO117" i="3"/>
  <c r="Z117" i="3"/>
  <c r="BF117" i="3"/>
  <c r="AK117" i="3"/>
  <c r="W117" i="3"/>
  <c r="AM117" i="3"/>
  <c r="BC117" i="3"/>
  <c r="X117" i="3"/>
  <c r="AN117" i="3"/>
  <c r="BD117" i="3"/>
  <c r="AD117" i="3"/>
  <c r="Q117" i="3"/>
  <c r="AW117" i="3"/>
  <c r="AH117" i="3"/>
  <c r="M117" i="3"/>
  <c r="AS117" i="3"/>
  <c r="AL181" i="3"/>
  <c r="AC185" i="3"/>
  <c r="Y187" i="3"/>
  <c r="AO187" i="3"/>
  <c r="BE187" i="3"/>
  <c r="V187" i="3"/>
  <c r="AL187" i="3"/>
  <c r="BB187" i="3"/>
  <c r="M187" i="3"/>
  <c r="AC187" i="3"/>
  <c r="AS187" i="3"/>
  <c r="BI187" i="3"/>
  <c r="Z187" i="3"/>
  <c r="AP187" i="3"/>
  <c r="BF187" i="3"/>
  <c r="Q187" i="3"/>
  <c r="AG187" i="3"/>
  <c r="AW187" i="3"/>
  <c r="N187" i="3"/>
  <c r="AD187" i="3"/>
  <c r="AT187" i="3"/>
  <c r="U187" i="3"/>
  <c r="AK187" i="3"/>
  <c r="BA187" i="3"/>
  <c r="R187" i="3"/>
  <c r="AH187" i="3"/>
  <c r="AX187" i="3"/>
  <c r="AZ187" i="3"/>
  <c r="T187" i="3"/>
  <c r="AR187" i="3"/>
  <c r="AJ187" i="3"/>
  <c r="BH187" i="3"/>
  <c r="AB187" i="3"/>
  <c r="AQ187" i="3"/>
  <c r="AI187" i="3"/>
  <c r="BG187" i="3"/>
  <c r="AA187" i="3"/>
  <c r="AY187" i="3"/>
  <c r="S187" i="3"/>
  <c r="Q193" i="3"/>
  <c r="BI193" i="3"/>
  <c r="AC193" i="3"/>
  <c r="BA193" i="3"/>
  <c r="U193" i="3"/>
  <c r="AS193" i="3"/>
  <c r="M193" i="3"/>
  <c r="AK193" i="3"/>
  <c r="AZ193" i="3"/>
  <c r="T193" i="3"/>
  <c r="AR193" i="3"/>
  <c r="AJ193" i="3"/>
  <c r="BH193" i="3"/>
  <c r="AB193" i="3"/>
  <c r="Y125" i="3"/>
  <c r="AO125" i="3"/>
  <c r="BE125" i="3"/>
  <c r="V125" i="3"/>
  <c r="AL125" i="3"/>
  <c r="BB125" i="3"/>
  <c r="W125" i="3"/>
  <c r="AM125" i="3"/>
  <c r="BC125" i="3"/>
  <c r="X125" i="3"/>
  <c r="AN125" i="3"/>
  <c r="BD125" i="3"/>
  <c r="M125" i="3"/>
  <c r="AC125" i="3"/>
  <c r="AS125" i="3"/>
  <c r="BI125" i="3"/>
  <c r="Z125" i="3"/>
  <c r="AP125" i="3"/>
  <c r="BF125" i="3"/>
  <c r="AA125" i="3"/>
  <c r="AQ125" i="3"/>
  <c r="BG125" i="3"/>
  <c r="AB125" i="3"/>
  <c r="AR125" i="3"/>
  <c r="BH125" i="3"/>
  <c r="Q125" i="3"/>
  <c r="AG125" i="3"/>
  <c r="AW125" i="3"/>
  <c r="N125" i="3"/>
  <c r="AD125" i="3"/>
  <c r="AT125" i="3"/>
  <c r="O125" i="3"/>
  <c r="AE125" i="3"/>
  <c r="AU125" i="3"/>
  <c r="P125" i="3"/>
  <c r="AF125" i="3"/>
  <c r="AV125" i="3"/>
  <c r="U125" i="3"/>
  <c r="AK125" i="3"/>
  <c r="BA125" i="3"/>
  <c r="R125" i="3"/>
  <c r="AH125" i="3"/>
  <c r="AX125" i="3"/>
  <c r="S125" i="3"/>
  <c r="AI125" i="3"/>
  <c r="AY125" i="3"/>
  <c r="T125" i="3"/>
  <c r="AJ125" i="3"/>
  <c r="AZ125" i="3"/>
  <c r="S174" i="3"/>
  <c r="BD177" i="3"/>
  <c r="BA179" i="3"/>
  <c r="N181" i="3"/>
  <c r="AT181" i="3"/>
  <c r="AC182" i="3"/>
  <c r="BI182" i="3"/>
  <c r="AK185" i="3"/>
  <c r="O187" i="3"/>
  <c r="AU187" i="3"/>
  <c r="Q192" i="3"/>
  <c r="AW192" i="3"/>
  <c r="AF193" i="3"/>
  <c r="AC195" i="3"/>
  <c r="BI195" i="3"/>
  <c r="AU193" i="3"/>
  <c r="AE193" i="3"/>
  <c r="O193" i="3"/>
  <c r="AT193" i="3"/>
  <c r="AD193" i="3"/>
  <c r="N193" i="3"/>
  <c r="AV195" i="3"/>
  <c r="AF195" i="3"/>
  <c r="P195" i="3"/>
  <c r="AU195" i="3"/>
  <c r="AE195" i="3"/>
  <c r="O195" i="3"/>
  <c r="BD192" i="3"/>
  <c r="AN192" i="3"/>
  <c r="X192" i="3"/>
  <c r="BC192" i="3"/>
  <c r="AM192" i="3"/>
  <c r="W192" i="3"/>
  <c r="AB177" i="3"/>
  <c r="AL179" i="3"/>
  <c r="V182" i="3"/>
  <c r="X187" i="3"/>
  <c r="BD187" i="3"/>
  <c r="AG193" i="3"/>
  <c r="AN120" i="3"/>
  <c r="BI120" i="3"/>
  <c r="AC120" i="3"/>
  <c r="AZ120" i="3"/>
  <c r="T120" i="3"/>
  <c r="AG120" i="3"/>
  <c r="BC120" i="3"/>
  <c r="AM120" i="3"/>
  <c r="W120" i="3"/>
  <c r="BB120" i="3"/>
  <c r="AL120" i="3"/>
  <c r="V120" i="3"/>
  <c r="AT129" i="3"/>
  <c r="AD129" i="3"/>
  <c r="N129" i="3"/>
  <c r="AW129" i="3"/>
  <c r="AG129" i="3"/>
  <c r="Q129" i="3"/>
  <c r="AZ129" i="3"/>
  <c r="AJ129" i="3"/>
  <c r="T129" i="3"/>
  <c r="AY129" i="3"/>
  <c r="AI129" i="3"/>
  <c r="S129" i="3"/>
  <c r="AY131" i="3"/>
  <c r="AI131" i="3"/>
  <c r="S131" i="3"/>
  <c r="AX131" i="3"/>
  <c r="AH131" i="3"/>
  <c r="R131" i="3"/>
  <c r="BA131" i="3"/>
  <c r="AK131" i="3"/>
  <c r="U131" i="3"/>
  <c r="BD131" i="3"/>
  <c r="AN131" i="3"/>
  <c r="X131" i="3"/>
  <c r="BC136" i="3"/>
  <c r="AM136" i="3"/>
  <c r="W136" i="3"/>
  <c r="BB136" i="3"/>
  <c r="AL136" i="3"/>
  <c r="V136" i="3"/>
  <c r="BA136" i="3"/>
  <c r="AG136" i="3"/>
  <c r="AZ136" i="3"/>
  <c r="AN145" i="3"/>
  <c r="BG145" i="3"/>
  <c r="AA145" i="3"/>
  <c r="V145" i="3"/>
  <c r="BE147" i="3"/>
  <c r="AV147" i="3"/>
  <c r="AE147" i="3"/>
  <c r="N147" i="3"/>
  <c r="AC161" i="3"/>
  <c r="BD161" i="3"/>
  <c r="BF163" i="3"/>
  <c r="S163" i="3"/>
  <c r="Q166" i="3"/>
  <c r="Y166" i="3"/>
  <c r="AV166" i="3"/>
  <c r="R185" i="3"/>
  <c r="AH185" i="3"/>
  <c r="AA185" i="3"/>
  <c r="AQ185" i="3"/>
  <c r="BG185" i="3"/>
  <c r="AB185" i="3"/>
  <c r="AR185" i="3"/>
  <c r="BH185" i="3"/>
  <c r="BF185" i="3"/>
  <c r="Z185" i="3"/>
  <c r="O185" i="3"/>
  <c r="AE185" i="3"/>
  <c r="AU185" i="3"/>
  <c r="P185" i="3"/>
  <c r="AF185" i="3"/>
  <c r="AV185" i="3"/>
  <c r="AP185" i="3"/>
  <c r="W185" i="3"/>
  <c r="AM185" i="3"/>
  <c r="BC185" i="3"/>
  <c r="X185" i="3"/>
  <c r="AN185" i="3"/>
  <c r="BD185" i="3"/>
  <c r="AX185" i="3"/>
  <c r="S185" i="3"/>
  <c r="AJ185" i="3"/>
  <c r="BE185" i="3"/>
  <c r="Y185" i="3"/>
  <c r="AI185" i="3"/>
  <c r="AZ185" i="3"/>
  <c r="AW185" i="3"/>
  <c r="Q185" i="3"/>
  <c r="AY185" i="3"/>
  <c r="AO185" i="3"/>
  <c r="T185" i="3"/>
  <c r="AG185" i="3"/>
  <c r="X134" i="3"/>
  <c r="AN134" i="3"/>
  <c r="BD134" i="3"/>
  <c r="U134" i="3"/>
  <c r="AK134" i="3"/>
  <c r="BA134" i="3"/>
  <c r="R134" i="3"/>
  <c r="AH134" i="3"/>
  <c r="AX134" i="3"/>
  <c r="S134" i="3"/>
  <c r="AI134" i="3"/>
  <c r="AY134" i="3"/>
  <c r="AB134" i="3"/>
  <c r="AR134" i="3"/>
  <c r="BH134" i="3"/>
  <c r="Y134" i="3"/>
  <c r="AO134" i="3"/>
  <c r="BE134" i="3"/>
  <c r="V134" i="3"/>
  <c r="AL134" i="3"/>
  <c r="BB134" i="3"/>
  <c r="W134" i="3"/>
  <c r="AM134" i="3"/>
  <c r="BC134" i="3"/>
  <c r="P134" i="3"/>
  <c r="AF134" i="3"/>
  <c r="AV134" i="3"/>
  <c r="M134" i="3"/>
  <c r="AC134" i="3"/>
  <c r="AS134" i="3"/>
  <c r="BI134" i="3"/>
  <c r="Z134" i="3"/>
  <c r="AP134" i="3"/>
  <c r="BF134" i="3"/>
  <c r="AA134" i="3"/>
  <c r="AQ134" i="3"/>
  <c r="BG134" i="3"/>
  <c r="T134" i="3"/>
  <c r="AJ134" i="3"/>
  <c r="AZ134" i="3"/>
  <c r="Q134" i="3"/>
  <c r="AG134" i="3"/>
  <c r="AW134" i="3"/>
  <c r="N134" i="3"/>
  <c r="AD134" i="3"/>
  <c r="AT134" i="3"/>
  <c r="O134" i="3"/>
  <c r="AE134" i="3"/>
  <c r="AU134" i="3"/>
  <c r="S181" i="3"/>
  <c r="BG181" i="3"/>
  <c r="AA181" i="3"/>
  <c r="AB181" i="3"/>
  <c r="AR181" i="3"/>
  <c r="BH181" i="3"/>
  <c r="Y181" i="3"/>
  <c r="AO181" i="3"/>
  <c r="BE181" i="3"/>
  <c r="AY181" i="3"/>
  <c r="P181" i="3"/>
  <c r="AF181" i="3"/>
  <c r="AV181" i="3"/>
  <c r="M181" i="3"/>
  <c r="AC181" i="3"/>
  <c r="AS181" i="3"/>
  <c r="BI181" i="3"/>
  <c r="AI181" i="3"/>
  <c r="X181" i="3"/>
  <c r="AN181" i="3"/>
  <c r="BD181" i="3"/>
  <c r="U181" i="3"/>
  <c r="AK181" i="3"/>
  <c r="BA181" i="3"/>
  <c r="AZ181" i="3"/>
  <c r="AX181" i="3"/>
  <c r="R181" i="3"/>
  <c r="Q181" i="3"/>
  <c r="AP181" i="3"/>
  <c r="T181" i="3"/>
  <c r="AG181" i="3"/>
  <c r="AH181" i="3"/>
  <c r="AQ181" i="3"/>
  <c r="AJ181" i="3"/>
  <c r="AW181" i="3"/>
  <c r="BF181" i="3"/>
  <c r="Z181" i="3"/>
  <c r="BI185" i="3"/>
  <c r="P155" i="3"/>
  <c r="AF155" i="3"/>
  <c r="AV155" i="3"/>
  <c r="N155" i="3"/>
  <c r="AD155" i="3"/>
  <c r="AT155" i="3"/>
  <c r="O155" i="3"/>
  <c r="AU155" i="3"/>
  <c r="AG155" i="3"/>
  <c r="S155" i="3"/>
  <c r="AY155" i="3"/>
  <c r="AC155" i="3"/>
  <c r="BI155" i="3"/>
  <c r="T155" i="3"/>
  <c r="AJ155" i="3"/>
  <c r="AZ155" i="3"/>
  <c r="R155" i="3"/>
  <c r="AH155" i="3"/>
  <c r="AX155" i="3"/>
  <c r="W155" i="3"/>
  <c r="BC155" i="3"/>
  <c r="AO155" i="3"/>
  <c r="AA155" i="3"/>
  <c r="BG155" i="3"/>
  <c r="AK155" i="3"/>
  <c r="X155" i="3"/>
  <c r="AN155" i="3"/>
  <c r="BD155" i="3"/>
  <c r="V155" i="3"/>
  <c r="AL155" i="3"/>
  <c r="BB155" i="3"/>
  <c r="AE155" i="3"/>
  <c r="Q155" i="3"/>
  <c r="AW155" i="3"/>
  <c r="AI155" i="3"/>
  <c r="M155" i="3"/>
  <c r="AS155" i="3"/>
  <c r="AB155" i="3"/>
  <c r="AR155" i="3"/>
  <c r="BH155" i="3"/>
  <c r="Z155" i="3"/>
  <c r="AP155" i="3"/>
  <c r="BF155" i="3"/>
  <c r="AM155" i="3"/>
  <c r="Y155" i="3"/>
  <c r="BE155" i="3"/>
  <c r="AQ155" i="3"/>
  <c r="U155" i="3"/>
  <c r="BA155" i="3"/>
  <c r="Z161" i="3"/>
  <c r="AP161" i="3"/>
  <c r="BF161" i="3"/>
  <c r="AB161" i="3"/>
  <c r="AR161" i="3"/>
  <c r="BH161" i="3"/>
  <c r="AO161" i="3"/>
  <c r="AA161" i="3"/>
  <c r="BG161" i="3"/>
  <c r="AK161" i="3"/>
  <c r="O161" i="3"/>
  <c r="AU161" i="3"/>
  <c r="N161" i="3"/>
  <c r="AD161" i="3"/>
  <c r="AT161" i="3"/>
  <c r="P161" i="3"/>
  <c r="AF161" i="3"/>
  <c r="AV161" i="3"/>
  <c r="Q161" i="3"/>
  <c r="AW161" i="3"/>
  <c r="AI161" i="3"/>
  <c r="M161" i="3"/>
  <c r="AS161" i="3"/>
  <c r="W161" i="3"/>
  <c r="BC161" i="3"/>
  <c r="R161" i="3"/>
  <c r="AH161" i="3"/>
  <c r="AX161" i="3"/>
  <c r="T161" i="3"/>
  <c r="AJ161" i="3"/>
  <c r="AZ161" i="3"/>
  <c r="Y161" i="3"/>
  <c r="BE161" i="3"/>
  <c r="AQ161" i="3"/>
  <c r="U161" i="3"/>
  <c r="BA161" i="3"/>
  <c r="AE161" i="3"/>
  <c r="T128" i="3"/>
  <c r="AJ128" i="3"/>
  <c r="AZ128" i="3"/>
  <c r="Q128" i="3"/>
  <c r="AG128" i="3"/>
  <c r="AW128" i="3"/>
  <c r="N128" i="3"/>
  <c r="AD128" i="3"/>
  <c r="AT128" i="3"/>
  <c r="O128" i="3"/>
  <c r="AE128" i="3"/>
  <c r="AU128" i="3"/>
  <c r="X128" i="3"/>
  <c r="AN128" i="3"/>
  <c r="BD128" i="3"/>
  <c r="U128" i="3"/>
  <c r="AK128" i="3"/>
  <c r="BA128" i="3"/>
  <c r="R128" i="3"/>
  <c r="AH128" i="3"/>
  <c r="AX128" i="3"/>
  <c r="S128" i="3"/>
  <c r="AI128" i="3"/>
  <c r="AY128" i="3"/>
  <c r="AB128" i="3"/>
  <c r="AR128" i="3"/>
  <c r="BH128" i="3"/>
  <c r="Y128" i="3"/>
  <c r="AO128" i="3"/>
  <c r="BE128" i="3"/>
  <c r="V128" i="3"/>
  <c r="AL128" i="3"/>
  <c r="BB128" i="3"/>
  <c r="W128" i="3"/>
  <c r="AM128" i="3"/>
  <c r="BC128" i="3"/>
  <c r="P128" i="3"/>
  <c r="AF128" i="3"/>
  <c r="AV128" i="3"/>
  <c r="M128" i="3"/>
  <c r="AC128" i="3"/>
  <c r="AS128" i="3"/>
  <c r="BI128" i="3"/>
  <c r="Z128" i="3"/>
  <c r="AP128" i="3"/>
  <c r="BF128" i="3"/>
  <c r="AA128" i="3"/>
  <c r="AQ128" i="3"/>
  <c r="BG128" i="3"/>
  <c r="O143" i="3"/>
  <c r="AE143" i="3"/>
  <c r="AU143" i="3"/>
  <c r="P143" i="3"/>
  <c r="AF143" i="3"/>
  <c r="AV143" i="3"/>
  <c r="M143" i="3"/>
  <c r="AC143" i="3"/>
  <c r="AS143" i="3"/>
  <c r="BI143" i="3"/>
  <c r="Z143" i="3"/>
  <c r="AP143" i="3"/>
  <c r="BF143" i="3"/>
  <c r="S143" i="3"/>
  <c r="AI143" i="3"/>
  <c r="AY143" i="3"/>
  <c r="T143" i="3"/>
  <c r="AJ143" i="3"/>
  <c r="AZ143" i="3"/>
  <c r="Q143" i="3"/>
  <c r="AG143" i="3"/>
  <c r="AW143" i="3"/>
  <c r="N143" i="3"/>
  <c r="AD143" i="3"/>
  <c r="AT143" i="3"/>
  <c r="W143" i="3"/>
  <c r="AM143" i="3"/>
  <c r="BC143" i="3"/>
  <c r="X143" i="3"/>
  <c r="AN143" i="3"/>
  <c r="BD143" i="3"/>
  <c r="U143" i="3"/>
  <c r="AK143" i="3"/>
  <c r="BA143" i="3"/>
  <c r="R143" i="3"/>
  <c r="AH143" i="3"/>
  <c r="AX143" i="3"/>
  <c r="AA143" i="3"/>
  <c r="AQ143" i="3"/>
  <c r="BG143" i="3"/>
  <c r="AB143" i="3"/>
  <c r="AR143" i="3"/>
  <c r="BH143" i="3"/>
  <c r="Y143" i="3"/>
  <c r="AO143" i="3"/>
  <c r="BE143" i="3"/>
  <c r="V143" i="3"/>
  <c r="AL143" i="3"/>
  <c r="BB143" i="3"/>
  <c r="U174" i="3"/>
  <c r="AK174" i="3"/>
  <c r="BA174" i="3"/>
  <c r="R174" i="3"/>
  <c r="AH174" i="3"/>
  <c r="AX174" i="3"/>
  <c r="T174" i="3"/>
  <c r="AJ174" i="3"/>
  <c r="AZ174" i="3"/>
  <c r="Y174" i="3"/>
  <c r="AO174" i="3"/>
  <c r="BE174" i="3"/>
  <c r="V174" i="3"/>
  <c r="AL174" i="3"/>
  <c r="BB174" i="3"/>
  <c r="X174" i="3"/>
  <c r="AN174" i="3"/>
  <c r="BD174" i="3"/>
  <c r="M174" i="3"/>
  <c r="AC174" i="3"/>
  <c r="AS174" i="3"/>
  <c r="BI174" i="3"/>
  <c r="Z174" i="3"/>
  <c r="AP174" i="3"/>
  <c r="BF174" i="3"/>
  <c r="AB174" i="3"/>
  <c r="AR174" i="3"/>
  <c r="BH174" i="3"/>
  <c r="Q174" i="3"/>
  <c r="AG174" i="3"/>
  <c r="AW174" i="3"/>
  <c r="N174" i="3"/>
  <c r="AD174" i="3"/>
  <c r="AT174" i="3"/>
  <c r="P174" i="3"/>
  <c r="AF174" i="3"/>
  <c r="AV174" i="3"/>
  <c r="O174" i="3"/>
  <c r="AE174" i="3"/>
  <c r="AQ174" i="3"/>
  <c r="AA174" i="3"/>
  <c r="AU174" i="3"/>
  <c r="BG174" i="3"/>
  <c r="Q157" i="3"/>
  <c r="AG157" i="3"/>
  <c r="AW157" i="3"/>
  <c r="O157" i="3"/>
  <c r="AE157" i="3"/>
  <c r="AU157" i="3"/>
  <c r="P157" i="3"/>
  <c r="AV157" i="3"/>
  <c r="AH157" i="3"/>
  <c r="T157" i="3"/>
  <c r="AZ157" i="3"/>
  <c r="AD157" i="3"/>
  <c r="U157" i="3"/>
  <c r="AK157" i="3"/>
  <c r="BA157" i="3"/>
  <c r="S157" i="3"/>
  <c r="AI157" i="3"/>
  <c r="AY157" i="3"/>
  <c r="X157" i="3"/>
  <c r="BD157" i="3"/>
  <c r="AP157" i="3"/>
  <c r="AB157" i="3"/>
  <c r="BH157" i="3"/>
  <c r="AL157" i="3"/>
  <c r="Y157" i="3"/>
  <c r="AO157" i="3"/>
  <c r="BE157" i="3"/>
  <c r="W157" i="3"/>
  <c r="AM157" i="3"/>
  <c r="BC157" i="3"/>
  <c r="AF157" i="3"/>
  <c r="R157" i="3"/>
  <c r="AX157" i="3"/>
  <c r="AJ157" i="3"/>
  <c r="N157" i="3"/>
  <c r="AT157" i="3"/>
  <c r="M157" i="3"/>
  <c r="AC157" i="3"/>
  <c r="AS157" i="3"/>
  <c r="BI157" i="3"/>
  <c r="AA157" i="3"/>
  <c r="AQ157" i="3"/>
  <c r="BG157" i="3"/>
  <c r="AN157" i="3"/>
  <c r="Z157" i="3"/>
  <c r="BF157" i="3"/>
  <c r="AR157" i="3"/>
  <c r="V157" i="3"/>
  <c r="BB157" i="3"/>
  <c r="M163" i="3"/>
  <c r="AC163" i="3"/>
  <c r="AS163" i="3"/>
  <c r="BI163" i="3"/>
  <c r="AH163" i="3"/>
  <c r="BC163" i="3"/>
  <c r="X163" i="3"/>
  <c r="AT163" i="3"/>
  <c r="T163" i="3"/>
  <c r="AP163" i="3"/>
  <c r="P163" i="3"/>
  <c r="AL163" i="3"/>
  <c r="BG163" i="3"/>
  <c r="Q163" i="3"/>
  <c r="AG163" i="3"/>
  <c r="AW163" i="3"/>
  <c r="R163" i="3"/>
  <c r="AM163" i="3"/>
  <c r="BH163" i="3"/>
  <c r="AD163" i="3"/>
  <c r="AY163" i="3"/>
  <c r="Z163" i="3"/>
  <c r="AU163" i="3"/>
  <c r="V163" i="3"/>
  <c r="AQ163" i="3"/>
  <c r="U163" i="3"/>
  <c r="AK163" i="3"/>
  <c r="BA163" i="3"/>
  <c r="W163" i="3"/>
  <c r="AR163" i="3"/>
  <c r="N163" i="3"/>
  <c r="AI163" i="3"/>
  <c r="BD163" i="3"/>
  <c r="AE163" i="3"/>
  <c r="AZ163" i="3"/>
  <c r="AA163" i="3"/>
  <c r="AV163" i="3"/>
  <c r="N195" i="3"/>
  <c r="BF195" i="3"/>
  <c r="Z195" i="3"/>
  <c r="AX195" i="3"/>
  <c r="R195" i="3"/>
  <c r="AP195" i="3"/>
  <c r="AH195" i="3"/>
  <c r="AW195" i="3"/>
  <c r="Q195" i="3"/>
  <c r="AO195" i="3"/>
  <c r="AG195" i="3"/>
  <c r="BE195" i="3"/>
  <c r="Y195" i="3"/>
  <c r="O137" i="3"/>
  <c r="AE137" i="3"/>
  <c r="AU137" i="3"/>
  <c r="P137" i="3"/>
  <c r="AF137" i="3"/>
  <c r="AV137" i="3"/>
  <c r="M137" i="3"/>
  <c r="AC137" i="3"/>
  <c r="AS137" i="3"/>
  <c r="BI137" i="3"/>
  <c r="Z137" i="3"/>
  <c r="AP137" i="3"/>
  <c r="BF137" i="3"/>
  <c r="S137" i="3"/>
  <c r="AI137" i="3"/>
  <c r="AY137" i="3"/>
  <c r="T137" i="3"/>
  <c r="AJ137" i="3"/>
  <c r="AZ137" i="3"/>
  <c r="Q137" i="3"/>
  <c r="AG137" i="3"/>
  <c r="AW137" i="3"/>
  <c r="N137" i="3"/>
  <c r="AD137" i="3"/>
  <c r="AT137" i="3"/>
  <c r="W137" i="3"/>
  <c r="AM137" i="3"/>
  <c r="BC137" i="3"/>
  <c r="X137" i="3"/>
  <c r="AN137" i="3"/>
  <c r="BD137" i="3"/>
  <c r="U137" i="3"/>
  <c r="AK137" i="3"/>
  <c r="BA137" i="3"/>
  <c r="R137" i="3"/>
  <c r="AH137" i="3"/>
  <c r="AX137" i="3"/>
  <c r="AA137" i="3"/>
  <c r="AQ137" i="3"/>
  <c r="BG137" i="3"/>
  <c r="AB137" i="3"/>
  <c r="AR137" i="3"/>
  <c r="BH137" i="3"/>
  <c r="Y137" i="3"/>
  <c r="AO137" i="3"/>
  <c r="BE137" i="3"/>
  <c r="V137" i="3"/>
  <c r="AL137" i="3"/>
  <c r="BB137" i="3"/>
  <c r="N169" i="3"/>
  <c r="AD169" i="3"/>
  <c r="AT169" i="3"/>
  <c r="Q169" i="3"/>
  <c r="AM169" i="3"/>
  <c r="BH169" i="3"/>
  <c r="AC169" i="3"/>
  <c r="AY169" i="3"/>
  <c r="T169" i="3"/>
  <c r="AO169" i="3"/>
  <c r="P169" i="3"/>
  <c r="AK169" i="3"/>
  <c r="BG169" i="3"/>
  <c r="R169" i="3"/>
  <c r="AH169" i="3"/>
  <c r="AX169" i="3"/>
  <c r="W169" i="3"/>
  <c r="AR169" i="3"/>
  <c r="M169" i="3"/>
  <c r="AI169" i="3"/>
  <c r="BD169" i="3"/>
  <c r="Y169" i="3"/>
  <c r="AU169" i="3"/>
  <c r="U169" i="3"/>
  <c r="AQ169" i="3"/>
  <c r="V169" i="3"/>
  <c r="AL169" i="3"/>
  <c r="BB169" i="3"/>
  <c r="AB169" i="3"/>
  <c r="AW169" i="3"/>
  <c r="S169" i="3"/>
  <c r="AN169" i="3"/>
  <c r="BI169" i="3"/>
  <c r="AE169" i="3"/>
  <c r="AZ169" i="3"/>
  <c r="AA169" i="3"/>
  <c r="AV169" i="3"/>
  <c r="Z169" i="3"/>
  <c r="AP169" i="3"/>
  <c r="BF169" i="3"/>
  <c r="AG169" i="3"/>
  <c r="BC169" i="3"/>
  <c r="X169" i="3"/>
  <c r="AS169" i="3"/>
  <c r="O169" i="3"/>
  <c r="AJ169" i="3"/>
  <c r="BE169" i="3"/>
  <c r="AF169" i="3"/>
  <c r="BA169" i="3"/>
  <c r="R192" i="3"/>
  <c r="AT192" i="3"/>
  <c r="N192" i="3"/>
  <c r="AL192" i="3"/>
  <c r="AD192" i="3"/>
  <c r="BB192" i="3"/>
  <c r="V192" i="3"/>
  <c r="AK192" i="3"/>
  <c r="BI192" i="3"/>
  <c r="AC192" i="3"/>
  <c r="BA192" i="3"/>
  <c r="U192" i="3"/>
  <c r="AS192" i="3"/>
  <c r="M192" i="3"/>
  <c r="AB136" i="3"/>
  <c r="AR136" i="3"/>
  <c r="BH136" i="3"/>
  <c r="Y136" i="3"/>
  <c r="P136" i="3"/>
  <c r="AF136" i="3"/>
  <c r="AV136" i="3"/>
  <c r="M136" i="3"/>
  <c r="AC136" i="3"/>
  <c r="AS136" i="3"/>
  <c r="BI136" i="3"/>
  <c r="Z118" i="3"/>
  <c r="AP118" i="3"/>
  <c r="BF118" i="3"/>
  <c r="AA118" i="3"/>
  <c r="AQ118" i="3"/>
  <c r="BG118" i="3"/>
  <c r="AK118" i="3"/>
  <c r="P118" i="3"/>
  <c r="AV118" i="3"/>
  <c r="AG118" i="3"/>
  <c r="T118" i="3"/>
  <c r="AZ118" i="3"/>
  <c r="N118" i="3"/>
  <c r="AD118" i="3"/>
  <c r="AT118" i="3"/>
  <c r="O118" i="3"/>
  <c r="AE118" i="3"/>
  <c r="AU118" i="3"/>
  <c r="M118" i="3"/>
  <c r="AS118" i="3"/>
  <c r="X118" i="3"/>
  <c r="BD118" i="3"/>
  <c r="AO118" i="3"/>
  <c r="AB118" i="3"/>
  <c r="BH118" i="3"/>
  <c r="R118" i="3"/>
  <c r="AH118" i="3"/>
  <c r="AX118" i="3"/>
  <c r="S118" i="3"/>
  <c r="AI118" i="3"/>
  <c r="AY118" i="3"/>
  <c r="U118" i="3"/>
  <c r="BA118" i="3"/>
  <c r="AF118" i="3"/>
  <c r="Q118" i="3"/>
  <c r="AW118" i="3"/>
  <c r="AJ118" i="3"/>
  <c r="V118" i="3"/>
  <c r="AL118" i="3"/>
  <c r="BB118" i="3"/>
  <c r="W118" i="3"/>
  <c r="AM118" i="3"/>
  <c r="BC118" i="3"/>
  <c r="AC118" i="3"/>
  <c r="BI118" i="3"/>
  <c r="AN118" i="3"/>
  <c r="Y118" i="3"/>
  <c r="BE118" i="3"/>
  <c r="AR118" i="3"/>
  <c r="Q150" i="3"/>
  <c r="AG150" i="3"/>
  <c r="AW150" i="3"/>
  <c r="O150" i="3"/>
  <c r="AE150" i="3"/>
  <c r="M150" i="3"/>
  <c r="AC150" i="3"/>
  <c r="AS150" i="3"/>
  <c r="BI150" i="3"/>
  <c r="AA150" i="3"/>
  <c r="AO150" i="3"/>
  <c r="W150" i="3"/>
  <c r="AU150" i="3"/>
  <c r="P150" i="3"/>
  <c r="AV150" i="3"/>
  <c r="AH150" i="3"/>
  <c r="T150" i="3"/>
  <c r="AZ150" i="3"/>
  <c r="AD150" i="3"/>
  <c r="U150" i="3"/>
  <c r="BA150" i="3"/>
  <c r="AI150" i="3"/>
  <c r="AY150" i="3"/>
  <c r="X150" i="3"/>
  <c r="BD150" i="3"/>
  <c r="AP150" i="3"/>
  <c r="AB150" i="3"/>
  <c r="BH150" i="3"/>
  <c r="AL150" i="3"/>
  <c r="Y150" i="3"/>
  <c r="BE150" i="3"/>
  <c r="AM150" i="3"/>
  <c r="BC150" i="3"/>
  <c r="AF150" i="3"/>
  <c r="R150" i="3"/>
  <c r="AX150" i="3"/>
  <c r="AJ150" i="3"/>
  <c r="N150" i="3"/>
  <c r="AT150" i="3"/>
  <c r="AK150" i="3"/>
  <c r="S150" i="3"/>
  <c r="AQ150" i="3"/>
  <c r="BG150" i="3"/>
  <c r="AN150" i="3"/>
  <c r="Z150" i="3"/>
  <c r="BF150" i="3"/>
  <c r="AR150" i="3"/>
  <c r="V150" i="3"/>
  <c r="BB150" i="3"/>
  <c r="Q182" i="3"/>
  <c r="AP182" i="3"/>
  <c r="AH182" i="3"/>
  <c r="AX182" i="3"/>
  <c r="R182" i="3"/>
  <c r="AO182" i="3"/>
  <c r="S182" i="3"/>
  <c r="AI182" i="3"/>
  <c r="AY182" i="3"/>
  <c r="T182" i="3"/>
  <c r="AJ182" i="3"/>
  <c r="AZ182" i="3"/>
  <c r="BF182" i="3"/>
  <c r="AG182" i="3"/>
  <c r="W182" i="3"/>
  <c r="AM182" i="3"/>
  <c r="BC182" i="3"/>
  <c r="X182" i="3"/>
  <c r="AN182" i="3"/>
  <c r="BD182" i="3"/>
  <c r="Z182" i="3"/>
  <c r="BE182" i="3"/>
  <c r="Y182" i="3"/>
  <c r="AA182" i="3"/>
  <c r="AQ182" i="3"/>
  <c r="BG182" i="3"/>
  <c r="AB182" i="3"/>
  <c r="AR182" i="3"/>
  <c r="BH182" i="3"/>
  <c r="AW182" i="3"/>
  <c r="O182" i="3"/>
  <c r="AE182" i="3"/>
  <c r="AU182" i="3"/>
  <c r="P182" i="3"/>
  <c r="AF182" i="3"/>
  <c r="AV182" i="3"/>
  <c r="Y133" i="3"/>
  <c r="AO133" i="3"/>
  <c r="BE133" i="3"/>
  <c r="V133" i="3"/>
  <c r="AL133" i="3"/>
  <c r="BB133" i="3"/>
  <c r="W133" i="3"/>
  <c r="AM133" i="3"/>
  <c r="BC133" i="3"/>
  <c r="X133" i="3"/>
  <c r="AN133" i="3"/>
  <c r="BD133" i="3"/>
  <c r="M133" i="3"/>
  <c r="AC133" i="3"/>
  <c r="AS133" i="3"/>
  <c r="BI133" i="3"/>
  <c r="Z133" i="3"/>
  <c r="AP133" i="3"/>
  <c r="BF133" i="3"/>
  <c r="AA133" i="3"/>
  <c r="AQ133" i="3"/>
  <c r="BG133" i="3"/>
  <c r="AB133" i="3"/>
  <c r="AR133" i="3"/>
  <c r="BH133" i="3"/>
  <c r="Q133" i="3"/>
  <c r="AG133" i="3"/>
  <c r="AW133" i="3"/>
  <c r="N133" i="3"/>
  <c r="AD133" i="3"/>
  <c r="AT133" i="3"/>
  <c r="O133" i="3"/>
  <c r="AE133" i="3"/>
  <c r="AU133" i="3"/>
  <c r="P133" i="3"/>
  <c r="AF133" i="3"/>
  <c r="AV133" i="3"/>
  <c r="U133" i="3"/>
  <c r="AK133" i="3"/>
  <c r="BA133" i="3"/>
  <c r="R133" i="3"/>
  <c r="AH133" i="3"/>
  <c r="AX133" i="3"/>
  <c r="S133" i="3"/>
  <c r="AI133" i="3"/>
  <c r="AY133" i="3"/>
  <c r="T133" i="3"/>
  <c r="AJ133" i="3"/>
  <c r="AZ133" i="3"/>
  <c r="Y165" i="3"/>
  <c r="AO165" i="3"/>
  <c r="BE165" i="3"/>
  <c r="X165" i="3"/>
  <c r="AT165" i="3"/>
  <c r="T165" i="3"/>
  <c r="AP165" i="3"/>
  <c r="P165" i="3"/>
  <c r="AL165" i="3"/>
  <c r="BG165" i="3"/>
  <c r="AH165" i="3"/>
  <c r="BC165" i="3"/>
  <c r="M165" i="3"/>
  <c r="AC165" i="3"/>
  <c r="AS165" i="3"/>
  <c r="BI165" i="3"/>
  <c r="AD165" i="3"/>
  <c r="AY165" i="3"/>
  <c r="Z165" i="3"/>
  <c r="AU165" i="3"/>
  <c r="V165" i="3"/>
  <c r="AQ165" i="3"/>
  <c r="R165" i="3"/>
  <c r="AM165" i="3"/>
  <c r="BH165" i="3"/>
  <c r="Q165" i="3"/>
  <c r="AG165" i="3"/>
  <c r="AW165" i="3"/>
  <c r="N165" i="3"/>
  <c r="AI165" i="3"/>
  <c r="BD165" i="3"/>
  <c r="AE165" i="3"/>
  <c r="AZ165" i="3"/>
  <c r="AA165" i="3"/>
  <c r="AV165" i="3"/>
  <c r="W165" i="3"/>
  <c r="AR165" i="3"/>
  <c r="U165" i="3"/>
  <c r="AK165" i="3"/>
  <c r="BA165" i="3"/>
  <c r="S165" i="3"/>
  <c r="AN165" i="3"/>
  <c r="O165" i="3"/>
  <c r="AJ165" i="3"/>
  <c r="BF165" i="3"/>
  <c r="AF165" i="3"/>
  <c r="BB165" i="3"/>
  <c r="AB165" i="3"/>
  <c r="AX165" i="3"/>
  <c r="AI174" i="3"/>
  <c r="U179" i="3"/>
  <c r="BI179" i="3"/>
  <c r="V181" i="3"/>
  <c r="BB181" i="3"/>
  <c r="AK182" i="3"/>
  <c r="M185" i="3"/>
  <c r="AS185" i="3"/>
  <c r="W187" i="3"/>
  <c r="BC187" i="3"/>
  <c r="Y192" i="3"/>
  <c r="BE192" i="3"/>
  <c r="AN193" i="3"/>
  <c r="AK195" i="3"/>
  <c r="BG193" i="3"/>
  <c r="AQ193" i="3"/>
  <c r="AA193" i="3"/>
  <c r="BF193" i="3"/>
  <c r="AP193" i="3"/>
  <c r="Z193" i="3"/>
  <c r="BH195" i="3"/>
  <c r="AR195" i="3"/>
  <c r="AB195" i="3"/>
  <c r="BG195" i="3"/>
  <c r="AQ195" i="3"/>
  <c r="AA195" i="3"/>
  <c r="AZ192" i="3"/>
  <c r="AJ192" i="3"/>
  <c r="T192" i="3"/>
  <c r="AY192" i="3"/>
  <c r="AI192" i="3"/>
  <c r="S192" i="3"/>
  <c r="AT179" i="3"/>
  <c r="O181" i="3"/>
  <c r="AU181" i="3"/>
  <c r="AD182" i="3"/>
  <c r="N185" i="3"/>
  <c r="AT185" i="3"/>
  <c r="AF187" i="3"/>
  <c r="AX192" i="3"/>
  <c r="AO193" i="3"/>
  <c r="V195" i="3"/>
  <c r="BB195" i="3"/>
  <c r="AF120" i="3"/>
  <c r="BA120" i="3"/>
  <c r="U120" i="3"/>
  <c r="AR120" i="3"/>
  <c r="BE120" i="3"/>
  <c r="Y120" i="3"/>
  <c r="AY120" i="3"/>
  <c r="AI120" i="3"/>
  <c r="S120" i="3"/>
  <c r="AX120" i="3"/>
  <c r="AH120" i="3"/>
  <c r="R120" i="3"/>
  <c r="BF129" i="3"/>
  <c r="AP129" i="3"/>
  <c r="Z129" i="3"/>
  <c r="BI129" i="3"/>
  <c r="AS129" i="3"/>
  <c r="AC129" i="3"/>
  <c r="M129" i="3"/>
  <c r="AV129" i="3"/>
  <c r="AF129" i="3"/>
  <c r="P129" i="3"/>
  <c r="AU129" i="3"/>
  <c r="AE129" i="3"/>
  <c r="O129" i="3"/>
  <c r="AU131" i="3"/>
  <c r="AE131" i="3"/>
  <c r="O131" i="3"/>
  <c r="AT131" i="3"/>
  <c r="AD131" i="3"/>
  <c r="N131" i="3"/>
  <c r="AW131" i="3"/>
  <c r="AG131" i="3"/>
  <c r="Q131" i="3"/>
  <c r="AZ131" i="3"/>
  <c r="AJ131" i="3"/>
  <c r="T131" i="3"/>
  <c r="AY136" i="3"/>
  <c r="AI136" i="3"/>
  <c r="S136" i="3"/>
  <c r="AX136" i="3"/>
  <c r="AH136" i="3"/>
  <c r="R136" i="3"/>
  <c r="AW136" i="3"/>
  <c r="U136" i="3"/>
  <c r="AN136" i="3"/>
  <c r="AZ145" i="3"/>
  <c r="BC145" i="3"/>
  <c r="W145" i="3"/>
  <c r="AK147" i="3"/>
  <c r="AF147" i="3"/>
  <c r="AY161" i="3"/>
  <c r="AN161" i="3"/>
  <c r="V161" i="3"/>
  <c r="AJ163" i="3"/>
  <c r="AX163" i="3"/>
  <c r="Y163" i="3"/>
  <c r="AP166" i="3"/>
  <c r="BC166" i="3"/>
  <c r="AF166" i="3"/>
  <c r="R147" i="3"/>
  <c r="AH147" i="3"/>
  <c r="AX147" i="3"/>
  <c r="S147" i="3"/>
  <c r="AI147" i="3"/>
  <c r="AY147" i="3"/>
  <c r="T147" i="3"/>
  <c r="AJ147" i="3"/>
  <c r="AZ147" i="3"/>
  <c r="AC147" i="3"/>
  <c r="AG147" i="3"/>
  <c r="BA147" i="3"/>
  <c r="V147" i="3"/>
  <c r="AL147" i="3"/>
  <c r="BB147" i="3"/>
  <c r="W147" i="3"/>
  <c r="AM147" i="3"/>
  <c r="BC147" i="3"/>
  <c r="X147" i="3"/>
  <c r="AN147" i="3"/>
  <c r="BD147" i="3"/>
  <c r="AS147" i="3"/>
  <c r="AW147" i="3"/>
  <c r="Y147" i="3"/>
  <c r="Z147" i="3"/>
  <c r="AP147" i="3"/>
  <c r="BF147" i="3"/>
  <c r="AA147" i="3"/>
  <c r="AQ147" i="3"/>
  <c r="BG147" i="3"/>
  <c r="AB147" i="3"/>
  <c r="AR147" i="3"/>
  <c r="BH147" i="3"/>
  <c r="BI147" i="3"/>
  <c r="U147" i="3"/>
  <c r="AO147" i="3"/>
  <c r="AA153" i="3"/>
  <c r="AQ153" i="3"/>
  <c r="BG153" i="3"/>
  <c r="Y153" i="3"/>
  <c r="AO153" i="3"/>
  <c r="BE153" i="3"/>
  <c r="AH153" i="3"/>
  <c r="T153" i="3"/>
  <c r="AZ153" i="3"/>
  <c r="AD153" i="3"/>
  <c r="P153" i="3"/>
  <c r="AV153" i="3"/>
  <c r="O153" i="3"/>
  <c r="AE153" i="3"/>
  <c r="AU153" i="3"/>
  <c r="M153" i="3"/>
  <c r="AC153" i="3"/>
  <c r="AS153" i="3"/>
  <c r="BI153" i="3"/>
  <c r="AP153" i="3"/>
  <c r="AB153" i="3"/>
  <c r="BH153" i="3"/>
  <c r="AL153" i="3"/>
  <c r="X153" i="3"/>
  <c r="BD153" i="3"/>
  <c r="S153" i="3"/>
  <c r="AI153" i="3"/>
  <c r="AY153" i="3"/>
  <c r="Q153" i="3"/>
  <c r="AG153" i="3"/>
  <c r="AW153" i="3"/>
  <c r="R153" i="3"/>
  <c r="AX153" i="3"/>
  <c r="AJ153" i="3"/>
  <c r="N153" i="3"/>
  <c r="AT153" i="3"/>
  <c r="AF153" i="3"/>
  <c r="W153" i="3"/>
  <c r="AM153" i="3"/>
  <c r="BC153" i="3"/>
  <c r="U153" i="3"/>
  <c r="AK153" i="3"/>
  <c r="BA153" i="3"/>
  <c r="Z153" i="3"/>
  <c r="BF153" i="3"/>
  <c r="AR153" i="3"/>
  <c r="V153" i="3"/>
  <c r="BB153" i="3"/>
  <c r="AN153" i="3"/>
  <c r="V149" i="3"/>
  <c r="AL149" i="3"/>
  <c r="BB149" i="3"/>
  <c r="X149" i="3"/>
  <c r="AN149" i="3"/>
  <c r="BD149" i="3"/>
  <c r="AG149" i="3"/>
  <c r="S149" i="3"/>
  <c r="AY149" i="3"/>
  <c r="AC149" i="3"/>
  <c r="BI149" i="3"/>
  <c r="AM149" i="3"/>
  <c r="Z149" i="3"/>
  <c r="AP149" i="3"/>
  <c r="BF149" i="3"/>
  <c r="AB149" i="3"/>
  <c r="AR149" i="3"/>
  <c r="BH149" i="3"/>
  <c r="AO149" i="3"/>
  <c r="AA149" i="3"/>
  <c r="BG149" i="3"/>
  <c r="AK149" i="3"/>
  <c r="O149" i="3"/>
  <c r="AU149" i="3"/>
  <c r="N149" i="3"/>
  <c r="AD149" i="3"/>
  <c r="AT149" i="3"/>
  <c r="P149" i="3"/>
  <c r="AF149" i="3"/>
  <c r="AV149" i="3"/>
  <c r="Q149" i="3"/>
  <c r="AW149" i="3"/>
  <c r="AI149" i="3"/>
  <c r="M149" i="3"/>
  <c r="AS149" i="3"/>
  <c r="W149" i="3"/>
  <c r="BC149" i="3"/>
  <c r="R149" i="3"/>
  <c r="AH149" i="3"/>
  <c r="AX149" i="3"/>
  <c r="T149" i="3"/>
  <c r="AJ149" i="3"/>
  <c r="AZ149" i="3"/>
  <c r="Y149" i="3"/>
  <c r="BE149" i="3"/>
  <c r="AQ149" i="3"/>
  <c r="U149" i="3"/>
  <c r="BA149" i="3"/>
  <c r="AE149" i="3"/>
  <c r="P139" i="3"/>
  <c r="AF139" i="3"/>
  <c r="AV139" i="3"/>
  <c r="M139" i="3"/>
  <c r="T139" i="3"/>
  <c r="AJ139" i="3"/>
  <c r="AZ139" i="3"/>
  <c r="Q139" i="3"/>
  <c r="AG139" i="3"/>
  <c r="AW139" i="3"/>
  <c r="N139" i="3"/>
  <c r="X139" i="3"/>
  <c r="AN139" i="3"/>
  <c r="AB139" i="3"/>
  <c r="AR139" i="3"/>
  <c r="BH139" i="3"/>
  <c r="Y139" i="3"/>
  <c r="AO139" i="3"/>
  <c r="BE139" i="3"/>
  <c r="AC139" i="3"/>
  <c r="BI139" i="3"/>
  <c r="AD139" i="3"/>
  <c r="AT139" i="3"/>
  <c r="O139" i="3"/>
  <c r="AE139" i="3"/>
  <c r="AU139" i="3"/>
  <c r="AK139" i="3"/>
  <c r="R139" i="3"/>
  <c r="AH139" i="3"/>
  <c r="AX139" i="3"/>
  <c r="S139" i="3"/>
  <c r="AI139" i="3"/>
  <c r="AY139" i="3"/>
  <c r="BD139" i="3"/>
  <c r="AS139" i="3"/>
  <c r="V139" i="3"/>
  <c r="AL139" i="3"/>
  <c r="BB139" i="3"/>
  <c r="W139" i="3"/>
  <c r="AM139" i="3"/>
  <c r="BC139" i="3"/>
  <c r="U139" i="3"/>
  <c r="BA139" i="3"/>
  <c r="Z139" i="3"/>
  <c r="AP139" i="3"/>
  <c r="BF139" i="3"/>
  <c r="AA139" i="3"/>
  <c r="AQ139" i="3"/>
  <c r="BG139" i="3"/>
  <c r="S171" i="3"/>
  <c r="AI171" i="3"/>
  <c r="AY171" i="3"/>
  <c r="T171" i="3"/>
  <c r="AO171" i="3"/>
  <c r="P171" i="3"/>
  <c r="W171" i="3"/>
  <c r="AM171" i="3"/>
  <c r="BC171" i="3"/>
  <c r="Y171" i="3"/>
  <c r="AT171" i="3"/>
  <c r="AA171" i="3"/>
  <c r="AQ171" i="3"/>
  <c r="BG171" i="3"/>
  <c r="AD171" i="3"/>
  <c r="AZ171" i="3"/>
  <c r="O171" i="3"/>
  <c r="AE171" i="3"/>
  <c r="AU171" i="3"/>
  <c r="N171" i="3"/>
  <c r="AJ171" i="3"/>
  <c r="BE171" i="3"/>
  <c r="AK171" i="3"/>
  <c r="BF171" i="3"/>
  <c r="AG171" i="3"/>
  <c r="BB171" i="3"/>
  <c r="X171" i="3"/>
  <c r="AS171" i="3"/>
  <c r="U171" i="3"/>
  <c r="AP171" i="3"/>
  <c r="Q171" i="3"/>
  <c r="AL171" i="3"/>
  <c r="BH171" i="3"/>
  <c r="AC171" i="3"/>
  <c r="AX171" i="3"/>
  <c r="Z171" i="3"/>
  <c r="AV171" i="3"/>
  <c r="V171" i="3"/>
  <c r="AR171" i="3"/>
  <c r="M171" i="3"/>
  <c r="AH171" i="3"/>
  <c r="BD171" i="3"/>
  <c r="AF171" i="3"/>
  <c r="BA171" i="3"/>
  <c r="AB171" i="3"/>
  <c r="AW171" i="3"/>
  <c r="R171" i="3"/>
  <c r="AN171" i="3"/>
  <c r="BI171" i="3"/>
  <c r="V113" i="3"/>
  <c r="AL113" i="3"/>
  <c r="BB113" i="3"/>
  <c r="W113" i="3"/>
  <c r="AM113" i="3"/>
  <c r="BC113" i="3"/>
  <c r="AC113" i="3"/>
  <c r="BI113" i="3"/>
  <c r="AN113" i="3"/>
  <c r="Y113" i="3"/>
  <c r="BE113" i="3"/>
  <c r="AR113" i="3"/>
  <c r="Z113" i="3"/>
  <c r="AP113" i="3"/>
  <c r="BF113" i="3"/>
  <c r="AA113" i="3"/>
  <c r="AQ113" i="3"/>
  <c r="BG113" i="3"/>
  <c r="AK113" i="3"/>
  <c r="P113" i="3"/>
  <c r="AV113" i="3"/>
  <c r="AG113" i="3"/>
  <c r="T113" i="3"/>
  <c r="AZ113" i="3"/>
  <c r="N113" i="3"/>
  <c r="AD113" i="3"/>
  <c r="AT113" i="3"/>
  <c r="O113" i="3"/>
  <c r="AE113" i="3"/>
  <c r="AU113" i="3"/>
  <c r="M113" i="3"/>
  <c r="AS113" i="3"/>
  <c r="X113" i="3"/>
  <c r="BD113" i="3"/>
  <c r="AO113" i="3"/>
  <c r="AB113" i="3"/>
  <c r="BH113" i="3"/>
  <c r="R113" i="3"/>
  <c r="AH113" i="3"/>
  <c r="AX113" i="3"/>
  <c r="S113" i="3"/>
  <c r="AI113" i="3"/>
  <c r="AY113" i="3"/>
  <c r="U113" i="3"/>
  <c r="BA113" i="3"/>
  <c r="AF113" i="3"/>
  <c r="Q113" i="3"/>
  <c r="AW113" i="3"/>
  <c r="AJ113" i="3"/>
  <c r="M145" i="3"/>
  <c r="AC145" i="3"/>
  <c r="AS145" i="3"/>
  <c r="BI145" i="3"/>
  <c r="Z145" i="3"/>
  <c r="AP145" i="3"/>
  <c r="BF145" i="3"/>
  <c r="Q145" i="3"/>
  <c r="AG145" i="3"/>
  <c r="AW145" i="3"/>
  <c r="N145" i="3"/>
  <c r="AD145" i="3"/>
  <c r="AT145" i="3"/>
  <c r="O145" i="3"/>
  <c r="AE145" i="3"/>
  <c r="AU145" i="3"/>
  <c r="P145" i="3"/>
  <c r="AV145" i="3"/>
  <c r="BD145" i="3"/>
  <c r="U145" i="3"/>
  <c r="AK145" i="3"/>
  <c r="BA145" i="3"/>
  <c r="R145" i="3"/>
  <c r="AH145" i="3"/>
  <c r="AX145" i="3"/>
  <c r="S145" i="3"/>
  <c r="AI145" i="3"/>
  <c r="AY145" i="3"/>
  <c r="T145" i="3"/>
  <c r="AJ145" i="3"/>
  <c r="AB145" i="3"/>
  <c r="P177" i="3"/>
  <c r="AZ177" i="3"/>
  <c r="AJ177" i="3"/>
  <c r="Z177" i="3"/>
  <c r="AP177" i="3"/>
  <c r="BF177" i="3"/>
  <c r="AA177" i="3"/>
  <c r="AQ177" i="3"/>
  <c r="BG177" i="3"/>
  <c r="Y177" i="3"/>
  <c r="AO177" i="3"/>
  <c r="BE177" i="3"/>
  <c r="N177" i="3"/>
  <c r="AD177" i="3"/>
  <c r="AT177" i="3"/>
  <c r="O177" i="3"/>
  <c r="AE177" i="3"/>
  <c r="AU177" i="3"/>
  <c r="M177" i="3"/>
  <c r="AC177" i="3"/>
  <c r="AS177" i="3"/>
  <c r="BI177" i="3"/>
  <c r="AV177" i="3"/>
  <c r="R177" i="3"/>
  <c r="AH177" i="3"/>
  <c r="AX177" i="3"/>
  <c r="S177" i="3"/>
  <c r="AI177" i="3"/>
  <c r="AY177" i="3"/>
  <c r="Q177" i="3"/>
  <c r="AG177" i="3"/>
  <c r="AW177" i="3"/>
  <c r="T177" i="3"/>
  <c r="AF177" i="3"/>
  <c r="V177" i="3"/>
  <c r="AL177" i="3"/>
  <c r="BB177" i="3"/>
  <c r="W177" i="3"/>
  <c r="AM177" i="3"/>
  <c r="BC177" i="3"/>
  <c r="U177" i="3"/>
  <c r="AK177" i="3"/>
  <c r="BA177" i="3"/>
  <c r="P112" i="3"/>
  <c r="AF112" i="3"/>
  <c r="AV112" i="3"/>
  <c r="M112" i="3"/>
  <c r="AC112" i="3"/>
  <c r="AS112" i="3"/>
  <c r="BI112" i="3"/>
  <c r="AM112" i="3"/>
  <c r="Z112" i="3"/>
  <c r="BF112" i="3"/>
  <c r="AQ112" i="3"/>
  <c r="V112" i="3"/>
  <c r="BB112" i="3"/>
  <c r="T112" i="3"/>
  <c r="AJ112" i="3"/>
  <c r="AZ112" i="3"/>
  <c r="Q112" i="3"/>
  <c r="AG112" i="3"/>
  <c r="AW112" i="3"/>
  <c r="O112" i="3"/>
  <c r="AU112" i="3"/>
  <c r="AH112" i="3"/>
  <c r="S112" i="3"/>
  <c r="AY112" i="3"/>
  <c r="AD112" i="3"/>
  <c r="X112" i="3"/>
  <c r="AN112" i="3"/>
  <c r="BD112" i="3"/>
  <c r="U112" i="3"/>
  <c r="AK112" i="3"/>
  <c r="BA112" i="3"/>
  <c r="W112" i="3"/>
  <c r="BC112" i="3"/>
  <c r="AP112" i="3"/>
  <c r="AA112" i="3"/>
  <c r="BG112" i="3"/>
  <c r="AL112" i="3"/>
  <c r="AB112" i="3"/>
  <c r="AR112" i="3"/>
  <c r="BH112" i="3"/>
  <c r="Y112" i="3"/>
  <c r="AO112" i="3"/>
  <c r="BE112" i="3"/>
  <c r="AE112" i="3"/>
  <c r="R112" i="3"/>
  <c r="AX112" i="3"/>
  <c r="AI112" i="3"/>
  <c r="N112" i="3"/>
  <c r="AT112" i="3"/>
  <c r="T158" i="3"/>
  <c r="AJ158" i="3"/>
  <c r="AZ158" i="3"/>
  <c r="R158" i="3"/>
  <c r="AH158" i="3"/>
  <c r="AX158" i="3"/>
  <c r="W158" i="3"/>
  <c r="BC158" i="3"/>
  <c r="AO158" i="3"/>
  <c r="AA158" i="3"/>
  <c r="BG158" i="3"/>
  <c r="AK158" i="3"/>
  <c r="X158" i="3"/>
  <c r="AN158" i="3"/>
  <c r="BD158" i="3"/>
  <c r="V158" i="3"/>
  <c r="AL158" i="3"/>
  <c r="BB158" i="3"/>
  <c r="AE158" i="3"/>
  <c r="Q158" i="3"/>
  <c r="AW158" i="3"/>
  <c r="AI158" i="3"/>
  <c r="M158" i="3"/>
  <c r="AS158" i="3"/>
  <c r="AB158" i="3"/>
  <c r="AR158" i="3"/>
  <c r="BH158" i="3"/>
  <c r="Z158" i="3"/>
  <c r="AP158" i="3"/>
  <c r="BF158" i="3"/>
  <c r="AM158" i="3"/>
  <c r="Y158" i="3"/>
  <c r="BE158" i="3"/>
  <c r="AQ158" i="3"/>
  <c r="U158" i="3"/>
  <c r="BA158" i="3"/>
  <c r="P158" i="3"/>
  <c r="AF158" i="3"/>
  <c r="AV158" i="3"/>
  <c r="N158" i="3"/>
  <c r="AD158" i="3"/>
  <c r="AT158" i="3"/>
  <c r="O158" i="3"/>
  <c r="AU158" i="3"/>
  <c r="AG158" i="3"/>
  <c r="S158" i="3"/>
  <c r="AY158" i="3"/>
  <c r="AC158" i="3"/>
  <c r="BI158" i="3"/>
  <c r="AB141" i="3"/>
  <c r="AR141" i="3"/>
  <c r="BH141" i="3"/>
  <c r="Y141" i="3"/>
  <c r="AO141" i="3"/>
  <c r="BE141" i="3"/>
  <c r="V141" i="3"/>
  <c r="AL141" i="3"/>
  <c r="BB141" i="3"/>
  <c r="W141" i="3"/>
  <c r="AM141" i="3"/>
  <c r="BC141" i="3"/>
  <c r="P141" i="3"/>
  <c r="AF141" i="3"/>
  <c r="AV141" i="3"/>
  <c r="M141" i="3"/>
  <c r="AC141" i="3"/>
  <c r="AS141" i="3"/>
  <c r="BI141" i="3"/>
  <c r="Z141" i="3"/>
  <c r="AP141" i="3"/>
  <c r="BF141" i="3"/>
  <c r="AA141" i="3"/>
  <c r="AQ141" i="3"/>
  <c r="BG141" i="3"/>
  <c r="T141" i="3"/>
  <c r="AJ141" i="3"/>
  <c r="AZ141" i="3"/>
  <c r="Q141" i="3"/>
  <c r="AG141" i="3"/>
  <c r="AW141" i="3"/>
  <c r="N141" i="3"/>
  <c r="AD141" i="3"/>
  <c r="AT141" i="3"/>
  <c r="O141" i="3"/>
  <c r="AE141" i="3"/>
  <c r="AU141" i="3"/>
  <c r="X141" i="3"/>
  <c r="AN141" i="3"/>
  <c r="BD141" i="3"/>
  <c r="U141" i="3"/>
  <c r="AK141" i="3"/>
  <c r="BA141" i="3"/>
  <c r="R141" i="3"/>
  <c r="AH141" i="3"/>
  <c r="AX141" i="3"/>
  <c r="S141" i="3"/>
  <c r="AI141" i="3"/>
  <c r="AY141" i="3"/>
  <c r="R173" i="3"/>
  <c r="AH173" i="3"/>
  <c r="AX173" i="3"/>
  <c r="S173" i="3"/>
  <c r="AI173" i="3"/>
  <c r="AY173" i="3"/>
  <c r="Q173" i="3"/>
  <c r="AG173" i="3"/>
  <c r="AW173" i="3"/>
  <c r="T173" i="3"/>
  <c r="AN173" i="3"/>
  <c r="BH173" i="3"/>
  <c r="V173" i="3"/>
  <c r="AL173" i="3"/>
  <c r="BB173" i="3"/>
  <c r="W173" i="3"/>
  <c r="AM173" i="3"/>
  <c r="BC173" i="3"/>
  <c r="U173" i="3"/>
  <c r="AK173" i="3"/>
  <c r="BA173" i="3"/>
  <c r="AJ173" i="3"/>
  <c r="BD173" i="3"/>
  <c r="P173" i="3"/>
  <c r="Z173" i="3"/>
  <c r="AP173" i="3"/>
  <c r="BF173" i="3"/>
  <c r="AA173" i="3"/>
  <c r="AQ173" i="3"/>
  <c r="BG173" i="3"/>
  <c r="Y173" i="3"/>
  <c r="AO173" i="3"/>
  <c r="BE173" i="3"/>
  <c r="AZ173" i="3"/>
  <c r="AB173" i="3"/>
  <c r="AF173" i="3"/>
  <c r="N173" i="3"/>
  <c r="AD173" i="3"/>
  <c r="AT173" i="3"/>
  <c r="O173" i="3"/>
  <c r="AE173" i="3"/>
  <c r="AU173" i="3"/>
  <c r="M173" i="3"/>
  <c r="AC173" i="3"/>
  <c r="AS173" i="3"/>
  <c r="BI173" i="3"/>
  <c r="X173" i="3"/>
  <c r="AR173" i="3"/>
  <c r="AV173" i="3"/>
  <c r="AY174" i="3"/>
  <c r="X177" i="3"/>
  <c r="AK179" i="3"/>
  <c r="AD181" i="3"/>
  <c r="M182" i="3"/>
  <c r="AS182" i="3"/>
  <c r="U185" i="3"/>
  <c r="BA185" i="3"/>
  <c r="AE187" i="3"/>
  <c r="AG192" i="3"/>
  <c r="P193" i="3"/>
  <c r="AV193" i="3"/>
  <c r="M195" i="3"/>
  <c r="AS195" i="3"/>
  <c r="BC193" i="3"/>
  <c r="AM193" i="3"/>
  <c r="W193" i="3"/>
  <c r="BB193" i="3"/>
  <c r="AL193" i="3"/>
  <c r="V193" i="3"/>
  <c r="BD195" i="3"/>
  <c r="AN195" i="3"/>
  <c r="X195" i="3"/>
  <c r="BC195" i="3"/>
  <c r="AM195" i="3"/>
  <c r="W195" i="3"/>
  <c r="AV192" i="3"/>
  <c r="AF192" i="3"/>
  <c r="P192" i="3"/>
  <c r="AU192" i="3"/>
  <c r="AE192" i="3"/>
  <c r="O192" i="3"/>
  <c r="W174" i="3"/>
  <c r="BH177" i="3"/>
  <c r="BB179" i="3"/>
  <c r="W181" i="3"/>
  <c r="BC181" i="3"/>
  <c r="AL182" i="3"/>
  <c r="V185" i="3"/>
  <c r="BB185" i="3"/>
  <c r="AN187" i="3"/>
  <c r="Z192" i="3"/>
  <c r="BF192" i="3"/>
  <c r="AW193" i="3"/>
  <c r="AD195" i="3"/>
  <c r="BD120" i="3"/>
  <c r="X120" i="3"/>
  <c r="AS120" i="3"/>
  <c r="M120" i="3"/>
  <c r="AJ120" i="3"/>
  <c r="AW120" i="3"/>
  <c r="Q120" i="3"/>
  <c r="AU120" i="3"/>
  <c r="AE120" i="3"/>
  <c r="O120" i="3"/>
  <c r="AT120" i="3"/>
  <c r="AD120" i="3"/>
  <c r="BB129" i="3"/>
  <c r="AL129" i="3"/>
  <c r="V129" i="3"/>
  <c r="BE129" i="3"/>
  <c r="AO129" i="3"/>
  <c r="Y129" i="3"/>
  <c r="BH129" i="3"/>
  <c r="AR129" i="3"/>
  <c r="AB129" i="3"/>
  <c r="BG129" i="3"/>
  <c r="AQ129" i="3"/>
  <c r="BG131" i="3"/>
  <c r="AQ131" i="3"/>
  <c r="AA131" i="3"/>
  <c r="BF131" i="3"/>
  <c r="AP131" i="3"/>
  <c r="Z131" i="3"/>
  <c r="BI131" i="3"/>
  <c r="AS131" i="3"/>
  <c r="AC131" i="3"/>
  <c r="M131" i="3"/>
  <c r="AV131" i="3"/>
  <c r="AF131" i="3"/>
  <c r="AU136" i="3"/>
  <c r="AE136" i="3"/>
  <c r="O136" i="3"/>
  <c r="AT136" i="3"/>
  <c r="AD136" i="3"/>
  <c r="N136" i="3"/>
  <c r="AO136" i="3"/>
  <c r="Q136" i="3"/>
  <c r="AJ136" i="3"/>
  <c r="BH145" i="3"/>
  <c r="AF145" i="3"/>
  <c r="AQ145" i="3"/>
  <c r="BB145" i="3"/>
  <c r="AO145" i="3"/>
  <c r="Q147" i="3"/>
  <c r="P147" i="3"/>
  <c r="AT147" i="3"/>
  <c r="AM161" i="3"/>
  <c r="S161" i="3"/>
  <c r="X161" i="3"/>
  <c r="BB163" i="3"/>
  <c r="O163" i="3"/>
  <c r="AB163" i="3"/>
  <c r="BG166" i="3"/>
  <c r="U166" i="3"/>
  <c r="AH166" i="3"/>
  <c r="P166" i="3"/>
  <c r="BN140" i="3"/>
  <c r="BK209" i="3"/>
  <c r="BL175" i="3"/>
  <c r="BK164" i="3"/>
  <c r="BK206" i="3"/>
  <c r="BL216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T114" i="3"/>
  <c r="AB114" i="3"/>
  <c r="AJ114" i="3"/>
  <c r="AR114" i="3"/>
  <c r="AZ114" i="3"/>
  <c r="BH114" i="3"/>
  <c r="O114" i="3"/>
  <c r="W114" i="3"/>
  <c r="AE114" i="3"/>
  <c r="AM114" i="3"/>
  <c r="AU114" i="3"/>
  <c r="BC114" i="3"/>
  <c r="P114" i="3"/>
  <c r="X114" i="3"/>
  <c r="AF114" i="3"/>
  <c r="AN114" i="3"/>
  <c r="AV114" i="3"/>
  <c r="BD114" i="3"/>
  <c r="S114" i="3"/>
  <c r="AA114" i="3"/>
  <c r="AI114" i="3"/>
  <c r="AQ114" i="3"/>
  <c r="AY114" i="3"/>
  <c r="BG11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M176" i="3"/>
  <c r="AC176" i="3"/>
  <c r="AS176" i="3"/>
  <c r="BI176" i="3"/>
  <c r="Q176" i="3"/>
  <c r="AG176" i="3"/>
  <c r="AW176" i="3"/>
  <c r="U176" i="3"/>
  <c r="AK176" i="3"/>
  <c r="BA176" i="3"/>
  <c r="Y176" i="3"/>
  <c r="AO176" i="3"/>
  <c r="BE176" i="3"/>
  <c r="BK188" i="3"/>
  <c r="BM214" i="3"/>
  <c r="BK216" i="3"/>
  <c r="BJ140" i="3"/>
  <c r="BK212" i="3"/>
  <c r="BN212" i="3"/>
  <c r="BJ218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Q186" i="3"/>
  <c r="Y186" i="3"/>
  <c r="AG186" i="3"/>
  <c r="AO186" i="3"/>
  <c r="AW186" i="3"/>
  <c r="BE186" i="3"/>
  <c r="R186" i="3"/>
  <c r="Z186" i="3"/>
  <c r="AH186" i="3"/>
  <c r="AP186" i="3"/>
  <c r="AX186" i="3"/>
  <c r="BF186" i="3"/>
  <c r="M186" i="3"/>
  <c r="U186" i="3"/>
  <c r="AC186" i="3"/>
  <c r="AK186" i="3"/>
  <c r="AS186" i="3"/>
  <c r="BA186" i="3"/>
  <c r="BI186" i="3"/>
  <c r="N186" i="3"/>
  <c r="V186" i="3"/>
  <c r="AD186" i="3"/>
  <c r="AL186" i="3"/>
  <c r="AT186" i="3"/>
  <c r="BB186" i="3"/>
  <c r="BM208" i="3"/>
  <c r="BJ132" i="3"/>
  <c r="BM151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M126" i="3"/>
  <c r="Q126" i="3"/>
  <c r="U126" i="3"/>
  <c r="Y126" i="3"/>
  <c r="AC126" i="3"/>
  <c r="AG126" i="3"/>
  <c r="AK126" i="3"/>
  <c r="AO126" i="3"/>
  <c r="AS126" i="3"/>
  <c r="AW126" i="3"/>
  <c r="BA126" i="3"/>
  <c r="BE126" i="3"/>
  <c r="BI126" i="3"/>
  <c r="N126" i="3"/>
  <c r="R126" i="3"/>
  <c r="V126" i="3"/>
  <c r="Z126" i="3"/>
  <c r="AD126" i="3"/>
  <c r="AH126" i="3"/>
  <c r="AL126" i="3"/>
  <c r="AP126" i="3"/>
  <c r="AT126" i="3"/>
  <c r="AX126" i="3"/>
  <c r="BB126" i="3"/>
  <c r="BF126" i="3"/>
  <c r="O126" i="3"/>
  <c r="S126" i="3"/>
  <c r="W126" i="3"/>
  <c r="AA126" i="3"/>
  <c r="AE126" i="3"/>
  <c r="AI126" i="3"/>
  <c r="AM126" i="3"/>
  <c r="AQ126" i="3"/>
  <c r="AU126" i="3"/>
  <c r="AY126" i="3"/>
  <c r="BC126" i="3"/>
  <c r="BG126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AE146" i="3"/>
  <c r="AU146" i="3"/>
  <c r="S146" i="3"/>
  <c r="AI146" i="3"/>
  <c r="AY146" i="3"/>
  <c r="W146" i="3"/>
  <c r="AM146" i="3"/>
  <c r="BC146" i="3"/>
  <c r="AA146" i="3"/>
  <c r="AQ146" i="3"/>
  <c r="BG146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W178" i="3"/>
  <c r="AM178" i="3"/>
  <c r="BC178" i="3"/>
  <c r="AA178" i="3"/>
  <c r="AQ178" i="3"/>
  <c r="BG178" i="3"/>
  <c r="O178" i="3"/>
  <c r="AE178" i="3"/>
  <c r="AU178" i="3"/>
  <c r="S178" i="3"/>
  <c r="AI178" i="3"/>
  <c r="AY178" i="3"/>
  <c r="BK194" i="3"/>
  <c r="M123" i="3"/>
  <c r="Q123" i="3"/>
  <c r="U123" i="3"/>
  <c r="Y123" i="3"/>
  <c r="AC123" i="3"/>
  <c r="AG123" i="3"/>
  <c r="AK123" i="3"/>
  <c r="AO123" i="3"/>
  <c r="N123" i="3"/>
  <c r="R123" i="3"/>
  <c r="V123" i="3"/>
  <c r="Z123" i="3"/>
  <c r="AD123" i="3"/>
  <c r="AH123" i="3"/>
  <c r="AL123" i="3"/>
  <c r="AP123" i="3"/>
  <c r="AT123" i="3"/>
  <c r="AX123" i="3"/>
  <c r="BB123" i="3"/>
  <c r="BF123" i="3"/>
  <c r="T123" i="3"/>
  <c r="AB123" i="3"/>
  <c r="AJ123" i="3"/>
  <c r="AR123" i="3"/>
  <c r="AW123" i="3"/>
  <c r="BC123" i="3"/>
  <c r="BH123" i="3"/>
  <c r="O123" i="3"/>
  <c r="W123" i="3"/>
  <c r="AE123" i="3"/>
  <c r="AM123" i="3"/>
  <c r="AS123" i="3"/>
  <c r="AY123" i="3"/>
  <c r="BD123" i="3"/>
  <c r="BI123" i="3"/>
  <c r="P123" i="3"/>
  <c r="X123" i="3"/>
  <c r="AF123" i="3"/>
  <c r="AN123" i="3"/>
  <c r="AU123" i="3"/>
  <c r="AZ123" i="3"/>
  <c r="BE123" i="3"/>
  <c r="S123" i="3"/>
  <c r="AA123" i="3"/>
  <c r="AI123" i="3"/>
  <c r="AQ123" i="3"/>
  <c r="AV123" i="3"/>
  <c r="BA123" i="3"/>
  <c r="BG123" i="3"/>
  <c r="BN124" i="3"/>
  <c r="BM140" i="3"/>
  <c r="BJ172" i="3"/>
  <c r="BN127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N168" i="3"/>
  <c r="S168" i="3"/>
  <c r="Y168" i="3"/>
  <c r="AD168" i="3"/>
  <c r="AI168" i="3"/>
  <c r="AO168" i="3"/>
  <c r="AT168" i="3"/>
  <c r="AY168" i="3"/>
  <c r="BE168" i="3"/>
  <c r="O168" i="3"/>
  <c r="U168" i="3"/>
  <c r="Z168" i="3"/>
  <c r="AE168" i="3"/>
  <c r="AK168" i="3"/>
  <c r="AP168" i="3"/>
  <c r="AU168" i="3"/>
  <c r="BA168" i="3"/>
  <c r="BF168" i="3"/>
  <c r="Q168" i="3"/>
  <c r="V168" i="3"/>
  <c r="AA168" i="3"/>
  <c r="AG168" i="3"/>
  <c r="AL168" i="3"/>
  <c r="AQ168" i="3"/>
  <c r="AW168" i="3"/>
  <c r="BB168" i="3"/>
  <c r="BG168" i="3"/>
  <c r="M168" i="3"/>
  <c r="R168" i="3"/>
  <c r="W168" i="3"/>
  <c r="AC168" i="3"/>
  <c r="AH168" i="3"/>
  <c r="AM168" i="3"/>
  <c r="AS168" i="3"/>
  <c r="AX168" i="3"/>
  <c r="BC168" i="3"/>
  <c r="BI168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T190" i="3"/>
  <c r="AB190" i="3"/>
  <c r="AJ190" i="3"/>
  <c r="AR190" i="3"/>
  <c r="AZ190" i="3"/>
  <c r="BH190" i="3"/>
  <c r="M190" i="3"/>
  <c r="U190" i="3"/>
  <c r="AC190" i="3"/>
  <c r="AK190" i="3"/>
  <c r="AS190" i="3"/>
  <c r="BA190" i="3"/>
  <c r="BI190" i="3"/>
  <c r="P190" i="3"/>
  <c r="X190" i="3"/>
  <c r="AF190" i="3"/>
  <c r="AN190" i="3"/>
  <c r="AV190" i="3"/>
  <c r="BD190" i="3"/>
  <c r="Q190" i="3"/>
  <c r="Y190" i="3"/>
  <c r="AG190" i="3"/>
  <c r="AO190" i="3"/>
  <c r="AW190" i="3"/>
  <c r="BE190" i="3"/>
  <c r="BK208" i="3"/>
  <c r="BJ204" i="3"/>
  <c r="BM132" i="3"/>
  <c r="BN164" i="3"/>
  <c r="BM191" i="3"/>
  <c r="N130" i="3"/>
  <c r="R130" i="3"/>
  <c r="V130" i="3"/>
  <c r="Z130" i="3"/>
  <c r="AD130" i="3"/>
  <c r="AH130" i="3"/>
  <c r="AL130" i="3"/>
  <c r="AP130" i="3"/>
  <c r="AT130" i="3"/>
  <c r="AX130" i="3"/>
  <c r="BB130" i="3"/>
  <c r="BF130" i="3"/>
  <c r="O130" i="3"/>
  <c r="S130" i="3"/>
  <c r="W130" i="3"/>
  <c r="AA130" i="3"/>
  <c r="AE130" i="3"/>
  <c r="AI130" i="3"/>
  <c r="AM130" i="3"/>
  <c r="AQ130" i="3"/>
  <c r="AU130" i="3"/>
  <c r="AY130" i="3"/>
  <c r="BC130" i="3"/>
  <c r="BG130" i="3"/>
  <c r="P130" i="3"/>
  <c r="T130" i="3"/>
  <c r="X130" i="3"/>
  <c r="AB130" i="3"/>
  <c r="AF130" i="3"/>
  <c r="AJ130" i="3"/>
  <c r="AN130" i="3"/>
  <c r="AR130" i="3"/>
  <c r="AV130" i="3"/>
  <c r="AZ130" i="3"/>
  <c r="BD130" i="3"/>
  <c r="BH130" i="3"/>
  <c r="M130" i="3"/>
  <c r="Q130" i="3"/>
  <c r="U130" i="3"/>
  <c r="Y130" i="3"/>
  <c r="AC130" i="3"/>
  <c r="AG130" i="3"/>
  <c r="AK130" i="3"/>
  <c r="AO130" i="3"/>
  <c r="AS130" i="3"/>
  <c r="AW130" i="3"/>
  <c r="BA130" i="3"/>
  <c r="BE130" i="3"/>
  <c r="BI13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S160" i="3"/>
  <c r="AA160" i="3"/>
  <c r="AI160" i="3"/>
  <c r="AQ160" i="3"/>
  <c r="AY160" i="3"/>
  <c r="BG160" i="3"/>
  <c r="M160" i="3"/>
  <c r="U160" i="3"/>
  <c r="AC160" i="3"/>
  <c r="AK160" i="3"/>
  <c r="AS160" i="3"/>
  <c r="BA160" i="3"/>
  <c r="BI160" i="3"/>
  <c r="O160" i="3"/>
  <c r="W160" i="3"/>
  <c r="AE160" i="3"/>
  <c r="AM160" i="3"/>
  <c r="AU160" i="3"/>
  <c r="BC160" i="3"/>
  <c r="Q160" i="3"/>
  <c r="Y160" i="3"/>
  <c r="AG160" i="3"/>
  <c r="AO160" i="3"/>
  <c r="AW160" i="3"/>
  <c r="BE160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U189" i="3"/>
  <c r="AC189" i="3"/>
  <c r="AK189" i="3"/>
  <c r="AS189" i="3"/>
  <c r="BA189" i="3"/>
  <c r="BI189" i="3"/>
  <c r="N189" i="3"/>
  <c r="V189" i="3"/>
  <c r="AD189" i="3"/>
  <c r="AL189" i="3"/>
  <c r="AT189" i="3"/>
  <c r="BB189" i="3"/>
  <c r="Q189" i="3"/>
  <c r="Y189" i="3"/>
  <c r="AG189" i="3"/>
  <c r="AO189" i="3"/>
  <c r="AW189" i="3"/>
  <c r="BE189" i="3"/>
  <c r="R189" i="3"/>
  <c r="Z189" i="3"/>
  <c r="AH189" i="3"/>
  <c r="AP189" i="3"/>
  <c r="AX189" i="3"/>
  <c r="BF189" i="3"/>
  <c r="BM201" i="3"/>
  <c r="BN198" i="3"/>
  <c r="BK140" i="3"/>
  <c r="BN172" i="3"/>
  <c r="BK196" i="3"/>
  <c r="BL218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T152" i="3"/>
  <c r="AB152" i="3"/>
  <c r="AJ152" i="3"/>
  <c r="AR152" i="3"/>
  <c r="AZ152" i="3"/>
  <c r="BH152" i="3"/>
  <c r="N152" i="3"/>
  <c r="V152" i="3"/>
  <c r="AD152" i="3"/>
  <c r="AL152" i="3"/>
  <c r="AT152" i="3"/>
  <c r="BB152" i="3"/>
  <c r="P152" i="3"/>
  <c r="X152" i="3"/>
  <c r="AF152" i="3"/>
  <c r="AN152" i="3"/>
  <c r="AV152" i="3"/>
  <c r="BD152" i="3"/>
  <c r="R152" i="3"/>
  <c r="Z152" i="3"/>
  <c r="AH152" i="3"/>
  <c r="AP152" i="3"/>
  <c r="AX152" i="3"/>
  <c r="BF152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P170" i="3"/>
  <c r="V170" i="3"/>
  <c r="AA170" i="3"/>
  <c r="AF170" i="3"/>
  <c r="AL170" i="3"/>
  <c r="AQ170" i="3"/>
  <c r="AV170" i="3"/>
  <c r="BB170" i="3"/>
  <c r="BG170" i="3"/>
  <c r="R170" i="3"/>
  <c r="W170" i="3"/>
  <c r="AB170" i="3"/>
  <c r="AH170" i="3"/>
  <c r="AM170" i="3"/>
  <c r="AR170" i="3"/>
  <c r="AX170" i="3"/>
  <c r="BC170" i="3"/>
  <c r="BH170" i="3"/>
  <c r="N170" i="3"/>
  <c r="S170" i="3"/>
  <c r="X170" i="3"/>
  <c r="AD170" i="3"/>
  <c r="AI170" i="3"/>
  <c r="AN170" i="3"/>
  <c r="AT170" i="3"/>
  <c r="AY170" i="3"/>
  <c r="BD170" i="3"/>
  <c r="O170" i="3"/>
  <c r="T170" i="3"/>
  <c r="Z170" i="3"/>
  <c r="AE170" i="3"/>
  <c r="AJ170" i="3"/>
  <c r="AP170" i="3"/>
  <c r="AU170" i="3"/>
  <c r="AZ170" i="3"/>
  <c r="BF170" i="3"/>
  <c r="BL196" i="3"/>
  <c r="BM188" i="3"/>
  <c r="BK132" i="3"/>
  <c r="BK148" i="3"/>
  <c r="BM164" i="3"/>
  <c r="BJ135" i="3"/>
  <c r="BN202" i="3"/>
  <c r="BJ119" i="3"/>
  <c r="O142" i="3"/>
  <c r="S142" i="3"/>
  <c r="W142" i="3"/>
  <c r="AA142" i="3"/>
  <c r="AE142" i="3"/>
  <c r="AI142" i="3"/>
  <c r="AM142" i="3"/>
  <c r="AQ142" i="3"/>
  <c r="AU142" i="3"/>
  <c r="AY142" i="3"/>
  <c r="BC142" i="3"/>
  <c r="BG142" i="3"/>
  <c r="P142" i="3"/>
  <c r="T142" i="3"/>
  <c r="X142" i="3"/>
  <c r="AB142" i="3"/>
  <c r="AF142" i="3"/>
  <c r="AJ142" i="3"/>
  <c r="AN142" i="3"/>
  <c r="AR142" i="3"/>
  <c r="AV142" i="3"/>
  <c r="AZ142" i="3"/>
  <c r="BD142" i="3"/>
  <c r="BH142" i="3"/>
  <c r="M142" i="3"/>
  <c r="Q142" i="3"/>
  <c r="U142" i="3"/>
  <c r="Y142" i="3"/>
  <c r="AC142" i="3"/>
  <c r="AG142" i="3"/>
  <c r="AK142" i="3"/>
  <c r="AO142" i="3"/>
  <c r="AS142" i="3"/>
  <c r="AW142" i="3"/>
  <c r="BA142" i="3"/>
  <c r="BE142" i="3"/>
  <c r="BI142" i="3"/>
  <c r="N142" i="3"/>
  <c r="R142" i="3"/>
  <c r="V142" i="3"/>
  <c r="Z142" i="3"/>
  <c r="AD142" i="3"/>
  <c r="AH142" i="3"/>
  <c r="AL142" i="3"/>
  <c r="AP142" i="3"/>
  <c r="AT142" i="3"/>
  <c r="AX142" i="3"/>
  <c r="BB142" i="3"/>
  <c r="BF142" i="3"/>
  <c r="M162" i="3"/>
  <c r="Q162" i="3"/>
  <c r="U162" i="3"/>
  <c r="Y162" i="3"/>
  <c r="AC162" i="3"/>
  <c r="AG162" i="3"/>
  <c r="AK162" i="3"/>
  <c r="AO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P162" i="3"/>
  <c r="X162" i="3"/>
  <c r="AF162" i="3"/>
  <c r="AN162" i="3"/>
  <c r="AT162" i="3"/>
  <c r="AZ162" i="3"/>
  <c r="BE162" i="3"/>
  <c r="R162" i="3"/>
  <c r="Z162" i="3"/>
  <c r="AH162" i="3"/>
  <c r="AP162" i="3"/>
  <c r="AV162" i="3"/>
  <c r="BA162" i="3"/>
  <c r="BF162" i="3"/>
  <c r="T162" i="3"/>
  <c r="AB162" i="3"/>
  <c r="AJ162" i="3"/>
  <c r="AR162" i="3"/>
  <c r="AW162" i="3"/>
  <c r="BB162" i="3"/>
  <c r="BH162" i="3"/>
  <c r="N162" i="3"/>
  <c r="V162" i="3"/>
  <c r="AD162" i="3"/>
  <c r="AL162" i="3"/>
  <c r="AS162" i="3"/>
  <c r="AX162" i="3"/>
  <c r="BD162" i="3"/>
  <c r="BI162" i="3"/>
  <c r="BK201" i="3"/>
  <c r="BL214" i="3"/>
  <c r="BL200" i="3"/>
  <c r="BJ122" i="3"/>
  <c r="BN138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Q154" i="3"/>
  <c r="Y154" i="3"/>
  <c r="AG154" i="3"/>
  <c r="AO154" i="3"/>
  <c r="AW154" i="3"/>
  <c r="BE154" i="3"/>
  <c r="S154" i="3"/>
  <c r="AA154" i="3"/>
  <c r="AI154" i="3"/>
  <c r="AQ154" i="3"/>
  <c r="AY154" i="3"/>
  <c r="BG154" i="3"/>
  <c r="M154" i="3"/>
  <c r="U154" i="3"/>
  <c r="AC154" i="3"/>
  <c r="AK154" i="3"/>
  <c r="AS154" i="3"/>
  <c r="BA154" i="3"/>
  <c r="BI154" i="3"/>
  <c r="O154" i="3"/>
  <c r="W154" i="3"/>
  <c r="AE154" i="3"/>
  <c r="AM154" i="3"/>
  <c r="AU154" i="3"/>
  <c r="BC154" i="3"/>
  <c r="BJ159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W184" i="3"/>
  <c r="AE184" i="3"/>
  <c r="AM184" i="3"/>
  <c r="AU184" i="3"/>
  <c r="BC184" i="3"/>
  <c r="P184" i="3"/>
  <c r="X184" i="3"/>
  <c r="AF184" i="3"/>
  <c r="AN184" i="3"/>
  <c r="AV184" i="3"/>
  <c r="BD184" i="3"/>
  <c r="S184" i="3"/>
  <c r="AA184" i="3"/>
  <c r="AI184" i="3"/>
  <c r="AQ184" i="3"/>
  <c r="AY184" i="3"/>
  <c r="BG184" i="3"/>
  <c r="T184" i="3"/>
  <c r="AB184" i="3"/>
  <c r="AJ184" i="3"/>
  <c r="AR184" i="3"/>
  <c r="AZ184" i="3"/>
  <c r="BH184" i="3"/>
  <c r="BJ208" i="3"/>
  <c r="BL188" i="3"/>
  <c r="BK214" i="3"/>
  <c r="BK116" i="3"/>
  <c r="BL132" i="3"/>
  <c r="BL187" i="3"/>
  <c r="BL135" i="3"/>
  <c r="BN214" i="3"/>
  <c r="BK119" i="3"/>
  <c r="BL15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BK197" i="3" l="1"/>
  <c r="BJ180" i="3"/>
  <c r="BK143" i="3"/>
  <c r="BK198" i="3"/>
  <c r="BN188" i="3"/>
  <c r="BN207" i="3"/>
  <c r="BN151" i="3"/>
  <c r="BM216" i="3"/>
  <c r="BK215" i="3"/>
  <c r="BN213" i="3"/>
  <c r="BN116" i="3"/>
  <c r="BJ217" i="3"/>
  <c r="BK138" i="3"/>
  <c r="BK127" i="3"/>
  <c r="BK204" i="3"/>
  <c r="BK151" i="3"/>
  <c r="BL124" i="3"/>
  <c r="BJ183" i="3"/>
  <c r="BK156" i="3"/>
  <c r="BN180" i="3"/>
  <c r="BM137" i="3"/>
  <c r="BN174" i="3"/>
  <c r="BM128" i="3"/>
  <c r="BK181" i="3"/>
  <c r="BM167" i="3"/>
  <c r="BM215" i="3"/>
  <c r="BM211" i="3"/>
  <c r="BM138" i="3"/>
  <c r="BJ127" i="3"/>
  <c r="BL122" i="3"/>
  <c r="BK211" i="3"/>
  <c r="BM209" i="3"/>
  <c r="BJ188" i="3"/>
  <c r="BJ191" i="3"/>
  <c r="BL148" i="3"/>
  <c r="BL217" i="3"/>
  <c r="BL209" i="3"/>
  <c r="BM159" i="3"/>
  <c r="BJ116" i="3"/>
  <c r="BM218" i="3"/>
  <c r="BN210" i="3"/>
  <c r="BN208" i="3"/>
  <c r="BJ167" i="3"/>
  <c r="BL156" i="3"/>
  <c r="BL119" i="3"/>
  <c r="BM172" i="3"/>
  <c r="BK172" i="3"/>
  <c r="BJ164" i="3"/>
  <c r="BN148" i="3"/>
  <c r="BL151" i="3"/>
  <c r="BK124" i="3"/>
  <c r="BM202" i="3"/>
  <c r="BL204" i="3"/>
  <c r="BJ175" i="3"/>
  <c r="BM175" i="3"/>
  <c r="BK175" i="3"/>
  <c r="BN183" i="3"/>
  <c r="BL183" i="3"/>
  <c r="BM207" i="3"/>
  <c r="BL180" i="3"/>
  <c r="BJ136" i="3"/>
  <c r="BM180" i="3"/>
  <c r="BN135" i="3"/>
  <c r="BK210" i="3"/>
  <c r="BK180" i="3"/>
  <c r="BN136" i="3"/>
  <c r="BK166" i="3"/>
  <c r="BM166" i="3"/>
  <c r="BL136" i="3"/>
  <c r="BK129" i="3"/>
  <c r="BJ179" i="3"/>
  <c r="BJ174" i="3"/>
  <c r="BK192" i="3"/>
  <c r="BK193" i="3"/>
  <c r="BK195" i="3"/>
  <c r="BN158" i="3"/>
  <c r="BM136" i="3"/>
  <c r="BJ185" i="3"/>
  <c r="BL193" i="3"/>
  <c r="BK136" i="3"/>
  <c r="BM119" i="3"/>
  <c r="BL167" i="3"/>
  <c r="BN211" i="3"/>
  <c r="BN204" i="3"/>
  <c r="BK200" i="3"/>
  <c r="BL207" i="3"/>
  <c r="BK207" i="3"/>
  <c r="BJ207" i="3"/>
  <c r="BJ124" i="3"/>
  <c r="BM183" i="3"/>
  <c r="BK183" i="3"/>
  <c r="BL208" i="3"/>
  <c r="BK159" i="3"/>
  <c r="BL127" i="3"/>
  <c r="BN156" i="3"/>
  <c r="BL210" i="3"/>
  <c r="BM124" i="3"/>
  <c r="BK134" i="3"/>
  <c r="BK122" i="3"/>
  <c r="BN206" i="3"/>
  <c r="BK202" i="3"/>
  <c r="BL164" i="3"/>
  <c r="BJ151" i="3"/>
  <c r="BJ177" i="3"/>
  <c r="BK177" i="3"/>
  <c r="BJ171" i="3"/>
  <c r="BL149" i="3"/>
  <c r="BN131" i="3"/>
  <c r="BK125" i="3"/>
  <c r="BL125" i="3"/>
  <c r="BJ117" i="3"/>
  <c r="BJ121" i="3"/>
  <c r="BK121" i="3"/>
  <c r="BK115" i="3"/>
  <c r="BM115" i="3"/>
  <c r="BJ205" i="3"/>
  <c r="BN205" i="3"/>
  <c r="BN191" i="3"/>
  <c r="BK191" i="3"/>
  <c r="BM135" i="3"/>
  <c r="BM148" i="3"/>
  <c r="BL116" i="3"/>
  <c r="BJ210" i="3"/>
  <c r="BN196" i="3"/>
  <c r="BJ196" i="3"/>
  <c r="BL159" i="3"/>
  <c r="BJ138" i="3"/>
  <c r="BL138" i="3"/>
  <c r="BM127" i="3"/>
  <c r="BM122" i="3"/>
  <c r="BN122" i="3"/>
  <c r="BL140" i="3"/>
  <c r="BJ214" i="3"/>
  <c r="BJ202" i="3"/>
  <c r="BN194" i="3"/>
  <c r="BJ194" i="3"/>
  <c r="BM205" i="3"/>
  <c r="BJ203" i="3"/>
  <c r="BJ209" i="3"/>
  <c r="BL211" i="3"/>
  <c r="BM210" i="3"/>
  <c r="BL202" i="3"/>
  <c r="BJ198" i="3"/>
  <c r="BM196" i="3"/>
  <c r="BJ206" i="3"/>
  <c r="BJ165" i="3"/>
  <c r="BL133" i="3"/>
  <c r="BM150" i="3"/>
  <c r="BJ150" i="3"/>
  <c r="BN118" i="3"/>
  <c r="BM169" i="3"/>
  <c r="BK163" i="3"/>
  <c r="BK157" i="3"/>
  <c r="BJ157" i="3"/>
  <c r="BL174" i="3"/>
  <c r="BL128" i="3"/>
  <c r="BM155" i="3"/>
  <c r="BJ181" i="3"/>
  <c r="BJ134" i="3"/>
  <c r="BJ166" i="3"/>
  <c r="BL205" i="3"/>
  <c r="BJ197" i="3"/>
  <c r="BN197" i="3"/>
  <c r="BM203" i="3"/>
  <c r="BM200" i="3"/>
  <c r="BN200" i="3"/>
  <c r="BM194" i="3"/>
  <c r="BJ148" i="3"/>
  <c r="BM217" i="3"/>
  <c r="BJ215" i="3"/>
  <c r="BL215" i="3"/>
  <c r="BJ211" i="3"/>
  <c r="BL172" i="3"/>
  <c r="BK218" i="3"/>
  <c r="BJ216" i="3"/>
  <c r="BK167" i="3"/>
  <c r="BJ156" i="3"/>
  <c r="BM156" i="3"/>
  <c r="BM206" i="3"/>
  <c r="BM198" i="3"/>
  <c r="BM197" i="3"/>
  <c r="BN217" i="3"/>
  <c r="BN209" i="3"/>
  <c r="BN119" i="3"/>
  <c r="BM204" i="3"/>
  <c r="BK217" i="3"/>
  <c r="BN218" i="3"/>
  <c r="BJ200" i="3"/>
  <c r="BK185" i="3"/>
  <c r="BM185" i="3"/>
  <c r="BL185" i="3"/>
  <c r="BK199" i="3"/>
  <c r="BK205" i="3"/>
  <c r="BL197" i="3"/>
  <c r="BL206" i="3"/>
  <c r="BK137" i="3"/>
  <c r="BJ213" i="3"/>
  <c r="BL191" i="3"/>
  <c r="BN167" i="3"/>
  <c r="BM116" i="3"/>
  <c r="BL198" i="3"/>
  <c r="BL194" i="3"/>
  <c r="BL213" i="3"/>
  <c r="BJ142" i="3"/>
  <c r="BM142" i="3"/>
  <c r="BM144" i="3"/>
  <c r="BJ143" i="3"/>
  <c r="BN143" i="3"/>
  <c r="BL143" i="3"/>
  <c r="BK128" i="3"/>
  <c r="BL155" i="3"/>
  <c r="BM212" i="3"/>
  <c r="BL142" i="3"/>
  <c r="BL144" i="3"/>
  <c r="BJ144" i="3"/>
  <c r="BM143" i="3"/>
  <c r="BM213" i="3"/>
  <c r="BK213" i="3"/>
  <c r="BJ212" i="3"/>
  <c r="BL212" i="3"/>
  <c r="BK173" i="3"/>
  <c r="BJ173" i="3"/>
  <c r="BL141" i="3"/>
  <c r="BL112" i="3"/>
  <c r="BM177" i="3"/>
  <c r="BL145" i="3"/>
  <c r="BK145" i="3"/>
  <c r="BJ113" i="3"/>
  <c r="BM171" i="3"/>
  <c r="BL139" i="3"/>
  <c r="BL153" i="3"/>
  <c r="BK147" i="3"/>
  <c r="BJ161" i="3"/>
  <c r="BL179" i="3"/>
  <c r="BL165" i="3"/>
  <c r="BL182" i="3"/>
  <c r="BK150" i="3"/>
  <c r="BN159" i="3"/>
  <c r="BM199" i="3"/>
  <c r="BN215" i="3"/>
  <c r="BN132" i="3"/>
  <c r="BN216" i="3"/>
  <c r="L111" i="3"/>
  <c r="L79" i="3"/>
  <c r="BM131" i="3"/>
  <c r="BM193" i="3"/>
  <c r="BK141" i="3"/>
  <c r="BK158" i="3"/>
  <c r="BK117" i="3"/>
  <c r="BJ199" i="3"/>
  <c r="K82" i="3"/>
  <c r="K78" i="3"/>
  <c r="BN162" i="3"/>
  <c r="BM158" i="3"/>
  <c r="BL195" i="3"/>
  <c r="BJ192" i="3"/>
  <c r="BK174" i="3"/>
  <c r="BM125" i="3"/>
  <c r="BM187" i="3"/>
  <c r="BJ187" i="3"/>
  <c r="BK187" i="3"/>
  <c r="BL117" i="3"/>
  <c r="BL121" i="3"/>
  <c r="BL115" i="3"/>
  <c r="BJ115" i="3"/>
  <c r="BL203" i="3"/>
  <c r="BL199" i="3"/>
  <c r="BL201" i="3"/>
  <c r="BJ201" i="3"/>
  <c r="BK131" i="3"/>
  <c r="BM173" i="3"/>
  <c r="BL173" i="3"/>
  <c r="BM141" i="3"/>
  <c r="BL158" i="3"/>
  <c r="BJ158" i="3"/>
  <c r="BJ112" i="3"/>
  <c r="BK112" i="3"/>
  <c r="BL177" i="3"/>
  <c r="BK113" i="3"/>
  <c r="BL171" i="3"/>
  <c r="BM139" i="3"/>
  <c r="BJ139" i="3"/>
  <c r="BK139" i="3"/>
  <c r="BM149" i="3"/>
  <c r="BM153" i="3"/>
  <c r="BJ153" i="3"/>
  <c r="BM147" i="3"/>
  <c r="BL147" i="3"/>
  <c r="BJ131" i="3"/>
  <c r="BL129" i="3"/>
  <c r="BK120" i="3"/>
  <c r="BL120" i="3"/>
  <c r="BM192" i="3"/>
  <c r="BM165" i="3"/>
  <c r="BM133" i="3"/>
  <c r="BK133" i="3"/>
  <c r="BM182" i="3"/>
  <c r="BJ182" i="3"/>
  <c r="BM118" i="3"/>
  <c r="BK118" i="3"/>
  <c r="BK169" i="3"/>
  <c r="BJ169" i="3"/>
  <c r="BL137" i="3"/>
  <c r="BJ163" i="3"/>
  <c r="BM157" i="3"/>
  <c r="BJ128" i="3"/>
  <c r="BL161" i="3"/>
  <c r="BM181" i="3"/>
  <c r="BN134" i="3"/>
  <c r="BM134" i="3"/>
  <c r="BM163" i="3"/>
  <c r="BL131" i="3"/>
  <c r="BM129" i="3"/>
  <c r="BN203" i="3"/>
  <c r="BK203" i="3"/>
  <c r="BN185" i="3"/>
  <c r="BL166" i="3"/>
  <c r="BM161" i="3"/>
  <c r="BJ147" i="3"/>
  <c r="BN120" i="3"/>
  <c r="BJ120" i="3"/>
  <c r="BJ195" i="3"/>
  <c r="BN195" i="3"/>
  <c r="BK182" i="3"/>
  <c r="BM145" i="3"/>
  <c r="BL113" i="3"/>
  <c r="BN139" i="3"/>
  <c r="BK153" i="3"/>
  <c r="BM179" i="3"/>
  <c r="BK165" i="3"/>
  <c r="BL150" i="3"/>
  <c r="BJ118" i="3"/>
  <c r="BL192" i="3"/>
  <c r="BL169" i="3"/>
  <c r="BL163" i="3"/>
  <c r="BL181" i="3"/>
  <c r="BN201" i="3"/>
  <c r="BN199" i="3"/>
  <c r="BM195" i="3"/>
  <c r="BN182" i="3"/>
  <c r="BN147" i="3"/>
  <c r="BN173" i="3"/>
  <c r="BN128" i="3"/>
  <c r="BN112" i="3"/>
  <c r="BN177" i="3"/>
  <c r="BN113" i="3"/>
  <c r="BK171" i="3"/>
  <c r="BN171" i="3"/>
  <c r="BK149" i="3"/>
  <c r="BN149" i="3"/>
  <c r="BN129" i="3"/>
  <c r="BJ133" i="3"/>
  <c r="BN133" i="3"/>
  <c r="BN150" i="3"/>
  <c r="BN157" i="3"/>
  <c r="BK155" i="3"/>
  <c r="BN155" i="3"/>
  <c r="BN181" i="3"/>
  <c r="BL134" i="3"/>
  <c r="BJ129" i="3"/>
  <c r="BM174" i="3"/>
  <c r="BN117" i="3"/>
  <c r="BK179" i="3"/>
  <c r="BK154" i="3"/>
  <c r="BM176" i="3"/>
  <c r="BM112" i="3"/>
  <c r="BN145" i="3"/>
  <c r="BJ149" i="3"/>
  <c r="BK161" i="3"/>
  <c r="BN161" i="3"/>
  <c r="BJ125" i="3"/>
  <c r="BN125" i="3"/>
  <c r="BN193" i="3"/>
  <c r="BN121" i="3"/>
  <c r="BL154" i="3"/>
  <c r="BL152" i="3"/>
  <c r="BM178" i="3"/>
  <c r="BJ176" i="3"/>
  <c r="BL176" i="3"/>
  <c r="BJ141" i="3"/>
  <c r="BN141" i="3"/>
  <c r="BM113" i="3"/>
  <c r="BM120" i="3"/>
  <c r="BN169" i="3"/>
  <c r="BJ193" i="3"/>
  <c r="BN192" i="3"/>
  <c r="BN187" i="3"/>
  <c r="BM117" i="3"/>
  <c r="BM121" i="3"/>
  <c r="BN115" i="3"/>
  <c r="BN166" i="3"/>
  <c r="BJ145" i="3"/>
  <c r="BN153" i="3"/>
  <c r="BN165" i="3"/>
  <c r="BL118" i="3"/>
  <c r="BJ137" i="3"/>
  <c r="BN137" i="3"/>
  <c r="BN163" i="3"/>
  <c r="BJ155" i="3"/>
  <c r="BN179" i="3"/>
  <c r="BK189" i="3"/>
  <c r="BN189" i="3"/>
  <c r="BL160" i="3"/>
  <c r="BJ160" i="3"/>
  <c r="BM190" i="3"/>
  <c r="BM123" i="3"/>
  <c r="BJ146" i="3"/>
  <c r="BK126" i="3"/>
  <c r="BJ186" i="3"/>
  <c r="BK176" i="3"/>
  <c r="BN176" i="3"/>
  <c r="BM184" i="3"/>
  <c r="BM154" i="3"/>
  <c r="BL162" i="3"/>
  <c r="BK162" i="3"/>
  <c r="BM152" i="3"/>
  <c r="BL189" i="3"/>
  <c r="BM160" i="3"/>
  <c r="BK160" i="3"/>
  <c r="BJ130" i="3"/>
  <c r="BM130" i="3"/>
  <c r="BJ190" i="3"/>
  <c r="BL190" i="3"/>
  <c r="BN190" i="3"/>
  <c r="BM168" i="3"/>
  <c r="BJ168" i="3"/>
  <c r="BJ123" i="3"/>
  <c r="BJ178" i="3"/>
  <c r="BN178" i="3"/>
  <c r="BM186" i="3"/>
  <c r="BK144" i="3"/>
  <c r="BN144" i="3"/>
  <c r="BJ114" i="3"/>
  <c r="BM162" i="3"/>
  <c r="BN184" i="3"/>
  <c r="BK184" i="3"/>
  <c r="BK142" i="3"/>
  <c r="BN142" i="3"/>
  <c r="BL170" i="3"/>
  <c r="BM170" i="3"/>
  <c r="BK170" i="3"/>
  <c r="BK152" i="3"/>
  <c r="BJ152" i="3"/>
  <c r="BK130" i="3"/>
  <c r="BN130" i="3"/>
  <c r="BL130" i="3"/>
  <c r="BL168" i="3"/>
  <c r="BK168" i="3"/>
  <c r="BL123" i="3"/>
  <c r="BN123" i="3"/>
  <c r="BK123" i="3"/>
  <c r="BK178" i="3"/>
  <c r="BL146" i="3"/>
  <c r="BN146" i="3"/>
  <c r="BM126" i="3"/>
  <c r="BK186" i="3"/>
  <c r="BL186" i="3"/>
  <c r="BM114" i="3"/>
  <c r="BK114" i="3"/>
  <c r="BL184" i="3"/>
  <c r="BJ184" i="3"/>
  <c r="BJ154" i="3"/>
  <c r="BN154" i="3"/>
  <c r="BJ162" i="3"/>
  <c r="BN170" i="3"/>
  <c r="BJ170" i="3"/>
  <c r="BN152" i="3"/>
  <c r="BJ189" i="3"/>
  <c r="BM189" i="3"/>
  <c r="BN160" i="3"/>
  <c r="BK190" i="3"/>
  <c r="BN168" i="3"/>
  <c r="BL178" i="3"/>
  <c r="BM146" i="3"/>
  <c r="BK146" i="3"/>
  <c r="BN126" i="3"/>
  <c r="BL126" i="3"/>
  <c r="BJ126" i="3"/>
  <c r="BN186" i="3"/>
  <c r="BN114" i="3"/>
  <c r="BL114" i="3"/>
  <c r="L81" i="3"/>
  <c r="K86" i="3"/>
  <c r="K79" i="3"/>
  <c r="L109" i="3"/>
  <c r="L105" i="3"/>
  <c r="L101" i="3"/>
  <c r="L89" i="3"/>
  <c r="L85" i="3"/>
  <c r="L110" i="3"/>
  <c r="L106" i="3"/>
  <c r="L102" i="3"/>
  <c r="L98" i="3"/>
  <c r="L94" i="3"/>
  <c r="L90" i="3"/>
  <c r="L86" i="3"/>
  <c r="L82" i="3"/>
  <c r="P82" i="3" s="1"/>
  <c r="L78" i="3"/>
  <c r="AA78" i="3" s="1"/>
  <c r="L107" i="3"/>
  <c r="L103" i="3"/>
  <c r="L99" i="3"/>
  <c r="L95" i="3"/>
  <c r="L91" i="3"/>
  <c r="L87" i="3"/>
  <c r="L83" i="3"/>
  <c r="K106" i="3"/>
  <c r="K90" i="3"/>
  <c r="L92" i="3"/>
  <c r="L88" i="3"/>
  <c r="L84" i="3"/>
  <c r="L80" i="3"/>
  <c r="K102" i="3"/>
  <c r="L108" i="3"/>
  <c r="L104" i="3"/>
  <c r="L100" i="3"/>
  <c r="L96" i="3"/>
  <c r="K111" i="3"/>
  <c r="K107" i="3"/>
  <c r="K103" i="3"/>
  <c r="K99" i="3"/>
  <c r="K95" i="3"/>
  <c r="K91" i="3"/>
  <c r="K87" i="3"/>
  <c r="K83" i="3"/>
  <c r="K110" i="3"/>
  <c r="K94" i="3"/>
  <c r="K98" i="3"/>
  <c r="L97" i="3"/>
  <c r="L93" i="3"/>
  <c r="K108" i="3"/>
  <c r="K104" i="3"/>
  <c r="K100" i="3"/>
  <c r="K96" i="3"/>
  <c r="K92" i="3"/>
  <c r="K88" i="3"/>
  <c r="K84" i="3"/>
  <c r="K80" i="3"/>
  <c r="K109" i="3"/>
  <c r="K105" i="3"/>
  <c r="K101" i="3"/>
  <c r="K97" i="3"/>
  <c r="K93" i="3"/>
  <c r="K89" i="3"/>
  <c r="K85" i="3"/>
  <c r="K81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AX78" i="3" l="1"/>
  <c r="AH78" i="3"/>
  <c r="R78" i="3"/>
  <c r="BA78" i="3"/>
  <c r="AK78" i="3"/>
  <c r="U78" i="3"/>
  <c r="BD78" i="3"/>
  <c r="AN78" i="3"/>
  <c r="X78" i="3"/>
  <c r="BC78" i="3"/>
  <c r="AM78" i="3"/>
  <c r="W78" i="3"/>
  <c r="BC82" i="3"/>
  <c r="AM82" i="3"/>
  <c r="W82" i="3"/>
  <c r="BB82" i="3"/>
  <c r="AL82" i="3"/>
  <c r="V82" i="3"/>
  <c r="BE82" i="3"/>
  <c r="AO82" i="3"/>
  <c r="Y82" i="3"/>
  <c r="BH82" i="3"/>
  <c r="AR82" i="3"/>
  <c r="AB82" i="3"/>
  <c r="AT78" i="3"/>
  <c r="AD78" i="3"/>
  <c r="N78" i="3"/>
  <c r="AW78" i="3"/>
  <c r="AG78" i="3"/>
  <c r="Q78" i="3"/>
  <c r="AZ78" i="3"/>
  <c r="AJ78" i="3"/>
  <c r="T78" i="3"/>
  <c r="AY78" i="3"/>
  <c r="AI78" i="3"/>
  <c r="S78" i="3"/>
  <c r="AY82" i="3"/>
  <c r="AI82" i="3"/>
  <c r="S82" i="3"/>
  <c r="AX82" i="3"/>
  <c r="AH82" i="3"/>
  <c r="R82" i="3"/>
  <c r="BA82" i="3"/>
  <c r="AK82" i="3"/>
  <c r="U82" i="3"/>
  <c r="BD82" i="3"/>
  <c r="AN82" i="3"/>
  <c r="X82" i="3"/>
  <c r="BF78" i="3"/>
  <c r="AP78" i="3"/>
  <c r="Z78" i="3"/>
  <c r="BI78" i="3"/>
  <c r="AS78" i="3"/>
  <c r="AC78" i="3"/>
  <c r="M78" i="3"/>
  <c r="AV78" i="3"/>
  <c r="AF78" i="3"/>
  <c r="P78" i="3"/>
  <c r="AU78" i="3"/>
  <c r="AE78" i="3"/>
  <c r="O78" i="3"/>
  <c r="AU82" i="3"/>
  <c r="AE82" i="3"/>
  <c r="O82" i="3"/>
  <c r="AT82" i="3"/>
  <c r="AD82" i="3"/>
  <c r="N82" i="3"/>
  <c r="AW82" i="3"/>
  <c r="AG82" i="3"/>
  <c r="Q82" i="3"/>
  <c r="AZ82" i="3"/>
  <c r="AJ82" i="3"/>
  <c r="T82" i="3"/>
  <c r="BB78" i="3"/>
  <c r="AL78" i="3"/>
  <c r="V78" i="3"/>
  <c r="BE78" i="3"/>
  <c r="AO78" i="3"/>
  <c r="Y78" i="3"/>
  <c r="BH78" i="3"/>
  <c r="AR78" i="3"/>
  <c r="AB78" i="3"/>
  <c r="BG78" i="3"/>
  <c r="AQ78" i="3"/>
  <c r="BG82" i="3"/>
  <c r="AQ82" i="3"/>
  <c r="AA82" i="3"/>
  <c r="BF82" i="3"/>
  <c r="AP82" i="3"/>
  <c r="Z82" i="3"/>
  <c r="BI82" i="3"/>
  <c r="AS82" i="3"/>
  <c r="AC82" i="3"/>
  <c r="M82" i="3"/>
  <c r="AV82" i="3"/>
  <c r="AF82" i="3"/>
  <c r="M93" i="3"/>
  <c r="Q93" i="3"/>
  <c r="U93" i="3"/>
  <c r="Y93" i="3"/>
  <c r="AC93" i="3"/>
  <c r="AG93" i="3"/>
  <c r="AK93" i="3"/>
  <c r="AO93" i="3"/>
  <c r="AS93" i="3"/>
  <c r="AW93" i="3"/>
  <c r="BA93" i="3"/>
  <c r="BE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S109" i="3"/>
  <c r="AA109" i="3"/>
  <c r="AI109" i="3"/>
  <c r="AQ109" i="3"/>
  <c r="AY109" i="3"/>
  <c r="BG109" i="3"/>
  <c r="N109" i="3"/>
  <c r="V109" i="3"/>
  <c r="AD109" i="3"/>
  <c r="AL109" i="3"/>
  <c r="AT109" i="3"/>
  <c r="BB109" i="3"/>
  <c r="R109" i="3"/>
  <c r="AP109" i="3"/>
  <c r="BF109" i="3"/>
  <c r="O109" i="3"/>
  <c r="W109" i="3"/>
  <c r="AE109" i="3"/>
  <c r="AM109" i="3"/>
  <c r="AU109" i="3"/>
  <c r="BC109" i="3"/>
  <c r="Z109" i="3"/>
  <c r="AH109" i="3"/>
  <c r="AX109" i="3"/>
  <c r="N92" i="3"/>
  <c r="R92" i="3"/>
  <c r="V92" i="3"/>
  <c r="Z92" i="3"/>
  <c r="AD92" i="3"/>
  <c r="AH92" i="3"/>
  <c r="AL92" i="3"/>
  <c r="AP92" i="3"/>
  <c r="AT92" i="3"/>
  <c r="AX92" i="3"/>
  <c r="BB92" i="3"/>
  <c r="BF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P92" i="3"/>
  <c r="T92" i="3"/>
  <c r="X92" i="3"/>
  <c r="AB92" i="3"/>
  <c r="AF92" i="3"/>
  <c r="AJ92" i="3"/>
  <c r="AN92" i="3"/>
  <c r="AR92" i="3"/>
  <c r="AV92" i="3"/>
  <c r="AZ92" i="3"/>
  <c r="BD92" i="3"/>
  <c r="BH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AB108" i="3"/>
  <c r="M108" i="3"/>
  <c r="U108" i="3"/>
  <c r="AC108" i="3"/>
  <c r="AK108" i="3"/>
  <c r="AS108" i="3"/>
  <c r="BA108" i="3"/>
  <c r="BI108" i="3"/>
  <c r="P108" i="3"/>
  <c r="X108" i="3"/>
  <c r="AF108" i="3"/>
  <c r="AN108" i="3"/>
  <c r="AV108" i="3"/>
  <c r="BD108" i="3"/>
  <c r="Q108" i="3"/>
  <c r="Y108" i="3"/>
  <c r="AG108" i="3"/>
  <c r="AO108" i="3"/>
  <c r="AW108" i="3"/>
  <c r="BE108" i="3"/>
  <c r="T108" i="3"/>
  <c r="AJ108" i="3"/>
  <c r="AR108" i="3"/>
  <c r="AZ108" i="3"/>
  <c r="BH108" i="3"/>
  <c r="N94" i="3"/>
  <c r="R94" i="3"/>
  <c r="V94" i="3"/>
  <c r="Z94" i="3"/>
  <c r="AD94" i="3"/>
  <c r="AH94" i="3"/>
  <c r="AL94" i="3"/>
  <c r="AP94" i="3"/>
  <c r="AT94" i="3"/>
  <c r="AX94" i="3"/>
  <c r="BB94" i="3"/>
  <c r="BF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P94" i="3"/>
  <c r="T94" i="3"/>
  <c r="X94" i="3"/>
  <c r="AB94" i="3"/>
  <c r="AF94" i="3"/>
  <c r="AJ94" i="3"/>
  <c r="AN94" i="3"/>
  <c r="AR94" i="3"/>
  <c r="AV94" i="3"/>
  <c r="AZ94" i="3"/>
  <c r="BD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1" i="3"/>
  <c r="S91" i="3"/>
  <c r="W91" i="3"/>
  <c r="AA91" i="3"/>
  <c r="AE91" i="3"/>
  <c r="AI91" i="3"/>
  <c r="AM91" i="3"/>
  <c r="AQ91" i="3"/>
  <c r="AU91" i="3"/>
  <c r="AY91" i="3"/>
  <c r="BC91" i="3"/>
  <c r="BG91" i="3"/>
  <c r="P91" i="3"/>
  <c r="T91" i="3"/>
  <c r="X91" i="3"/>
  <c r="AB91" i="3"/>
  <c r="AF91" i="3"/>
  <c r="AJ91" i="3"/>
  <c r="AN91" i="3"/>
  <c r="AR91" i="3"/>
  <c r="AV91" i="3"/>
  <c r="AZ91" i="3"/>
  <c r="BD91" i="3"/>
  <c r="BH91" i="3"/>
  <c r="M91" i="3"/>
  <c r="Q91" i="3"/>
  <c r="U91" i="3"/>
  <c r="Y91" i="3"/>
  <c r="AC91" i="3"/>
  <c r="AG91" i="3"/>
  <c r="AK91" i="3"/>
  <c r="AO91" i="3"/>
  <c r="AS91" i="3"/>
  <c r="AW91" i="3"/>
  <c r="BA91" i="3"/>
  <c r="BE91" i="3"/>
  <c r="BI91" i="3"/>
  <c r="N91" i="3"/>
  <c r="R91" i="3"/>
  <c r="V91" i="3"/>
  <c r="Z91" i="3"/>
  <c r="AD91" i="3"/>
  <c r="AH91" i="3"/>
  <c r="AL91" i="3"/>
  <c r="AP91" i="3"/>
  <c r="AT91" i="3"/>
  <c r="AX91" i="3"/>
  <c r="BB91" i="3"/>
  <c r="BF91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O107" i="3"/>
  <c r="W107" i="3"/>
  <c r="AE107" i="3"/>
  <c r="AM107" i="3"/>
  <c r="AU107" i="3"/>
  <c r="BC107" i="3"/>
  <c r="R107" i="3"/>
  <c r="Z107" i="3"/>
  <c r="AH107" i="3"/>
  <c r="AP107" i="3"/>
  <c r="AX107" i="3"/>
  <c r="BF107" i="3"/>
  <c r="N107" i="3"/>
  <c r="AD107" i="3"/>
  <c r="AT107" i="3"/>
  <c r="S107" i="3"/>
  <c r="AA107" i="3"/>
  <c r="AI107" i="3"/>
  <c r="AQ107" i="3"/>
  <c r="AY107" i="3"/>
  <c r="BG107" i="3"/>
  <c r="V107" i="3"/>
  <c r="AL107" i="3"/>
  <c r="BB107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P106" i="3"/>
  <c r="X106" i="3"/>
  <c r="AF106" i="3"/>
  <c r="AN106" i="3"/>
  <c r="AV106" i="3"/>
  <c r="BD106" i="3"/>
  <c r="S106" i="3"/>
  <c r="AA106" i="3"/>
  <c r="AI106" i="3"/>
  <c r="AQ106" i="3"/>
  <c r="AY106" i="3"/>
  <c r="BG106" i="3"/>
  <c r="AE106" i="3"/>
  <c r="AU106" i="3"/>
  <c r="T106" i="3"/>
  <c r="AB106" i="3"/>
  <c r="AJ106" i="3"/>
  <c r="AR106" i="3"/>
  <c r="AZ106" i="3"/>
  <c r="BH106" i="3"/>
  <c r="O106" i="3"/>
  <c r="W106" i="3"/>
  <c r="AM106" i="3"/>
  <c r="BC106" i="3"/>
  <c r="O81" i="3"/>
  <c r="S81" i="3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97" i="3"/>
  <c r="T97" i="3"/>
  <c r="X97" i="3"/>
  <c r="AB97" i="3"/>
  <c r="AF97" i="3"/>
  <c r="AJ97" i="3"/>
  <c r="AN97" i="3"/>
  <c r="AR97" i="3"/>
  <c r="AV97" i="3"/>
  <c r="AZ97" i="3"/>
  <c r="BD97" i="3"/>
  <c r="BH97" i="3"/>
  <c r="M97" i="3"/>
  <c r="Q97" i="3"/>
  <c r="U97" i="3"/>
  <c r="Y97" i="3"/>
  <c r="AC97" i="3"/>
  <c r="AG97" i="3"/>
  <c r="AK97" i="3"/>
  <c r="AO97" i="3"/>
  <c r="AS97" i="3"/>
  <c r="AW97" i="3"/>
  <c r="BA97" i="3"/>
  <c r="BE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O97" i="3"/>
  <c r="S97" i="3"/>
  <c r="W97" i="3"/>
  <c r="AA97" i="3"/>
  <c r="AE97" i="3"/>
  <c r="AI97" i="3"/>
  <c r="AM97" i="3"/>
  <c r="AQ97" i="3"/>
  <c r="AU97" i="3"/>
  <c r="AY97" i="3"/>
  <c r="BC97" i="3"/>
  <c r="BG97" i="3"/>
  <c r="P80" i="3"/>
  <c r="T80" i="3"/>
  <c r="X80" i="3"/>
  <c r="AB80" i="3"/>
  <c r="AF80" i="3"/>
  <c r="AJ80" i="3"/>
  <c r="AN80" i="3"/>
  <c r="AR80" i="3"/>
  <c r="AV80" i="3"/>
  <c r="AZ80" i="3"/>
  <c r="BD80" i="3"/>
  <c r="BH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N80" i="3"/>
  <c r="R80" i="3"/>
  <c r="V80" i="3"/>
  <c r="Z80" i="3"/>
  <c r="AD80" i="3"/>
  <c r="AH80" i="3"/>
  <c r="AL80" i="3"/>
  <c r="AP80" i="3"/>
  <c r="AT80" i="3"/>
  <c r="AX80" i="3"/>
  <c r="BB80" i="3"/>
  <c r="BF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6" i="3"/>
  <c r="R96" i="3"/>
  <c r="V96" i="3"/>
  <c r="Z96" i="3"/>
  <c r="AD96" i="3"/>
  <c r="AH96" i="3"/>
  <c r="AL96" i="3"/>
  <c r="AP96" i="3"/>
  <c r="AT96" i="3"/>
  <c r="AX96" i="3"/>
  <c r="BB96" i="3"/>
  <c r="BF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P96" i="3"/>
  <c r="T96" i="3"/>
  <c r="X96" i="3"/>
  <c r="AB96" i="3"/>
  <c r="AF96" i="3"/>
  <c r="AJ96" i="3"/>
  <c r="AN96" i="3"/>
  <c r="AR96" i="3"/>
  <c r="AV96" i="3"/>
  <c r="AZ96" i="3"/>
  <c r="BD96" i="3"/>
  <c r="BH96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Q110" i="3"/>
  <c r="Y110" i="3"/>
  <c r="AG110" i="3"/>
  <c r="AO110" i="3"/>
  <c r="AW110" i="3"/>
  <c r="BE110" i="3"/>
  <c r="T110" i="3"/>
  <c r="AB110" i="3"/>
  <c r="AJ110" i="3"/>
  <c r="AR110" i="3"/>
  <c r="AZ110" i="3"/>
  <c r="BH110" i="3"/>
  <c r="X110" i="3"/>
  <c r="AN110" i="3"/>
  <c r="BD110" i="3"/>
  <c r="M110" i="3"/>
  <c r="U110" i="3"/>
  <c r="AC110" i="3"/>
  <c r="AK110" i="3"/>
  <c r="AS110" i="3"/>
  <c r="BA110" i="3"/>
  <c r="BI110" i="3"/>
  <c r="P110" i="3"/>
  <c r="AF110" i="3"/>
  <c r="AV110" i="3"/>
  <c r="N95" i="3"/>
  <c r="R95" i="3"/>
  <c r="V95" i="3"/>
  <c r="Z95" i="3"/>
  <c r="AD95" i="3"/>
  <c r="AH95" i="3"/>
  <c r="AL95" i="3"/>
  <c r="AP95" i="3"/>
  <c r="AT95" i="3"/>
  <c r="AX95" i="3"/>
  <c r="BB95" i="3"/>
  <c r="BF95" i="3"/>
  <c r="O95" i="3"/>
  <c r="S95" i="3"/>
  <c r="W95" i="3"/>
  <c r="AA95" i="3"/>
  <c r="AE95" i="3"/>
  <c r="AI95" i="3"/>
  <c r="AM95" i="3"/>
  <c r="AQ95" i="3"/>
  <c r="AU95" i="3"/>
  <c r="AY95" i="3"/>
  <c r="BC95" i="3"/>
  <c r="BG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M95" i="3"/>
  <c r="Q95" i="3"/>
  <c r="U95" i="3"/>
  <c r="Y95" i="3"/>
  <c r="AC95" i="3"/>
  <c r="AG95" i="3"/>
  <c r="AK95" i="3"/>
  <c r="AO95" i="3"/>
  <c r="AS95" i="3"/>
  <c r="AW95" i="3"/>
  <c r="BA95" i="3"/>
  <c r="BE95" i="3"/>
  <c r="BI95" i="3"/>
  <c r="M111" i="3"/>
  <c r="Q111" i="3"/>
  <c r="U111" i="3"/>
  <c r="Y111" i="3"/>
  <c r="AC111" i="3"/>
  <c r="AG111" i="3"/>
  <c r="AK111" i="3"/>
  <c r="AO111" i="3"/>
  <c r="AS111" i="3"/>
  <c r="AW111" i="3"/>
  <c r="BA111" i="3"/>
  <c r="BE111" i="3"/>
  <c r="BI111" i="3"/>
  <c r="N111" i="3"/>
  <c r="R111" i="3"/>
  <c r="V111" i="3"/>
  <c r="Z111" i="3"/>
  <c r="AD111" i="3"/>
  <c r="AH111" i="3"/>
  <c r="AL111" i="3"/>
  <c r="AP111" i="3"/>
  <c r="AT111" i="3"/>
  <c r="AX111" i="3"/>
  <c r="BB111" i="3"/>
  <c r="BF111" i="3"/>
  <c r="P111" i="3"/>
  <c r="X111" i="3"/>
  <c r="AF111" i="3"/>
  <c r="AN111" i="3"/>
  <c r="AV111" i="3"/>
  <c r="BD111" i="3"/>
  <c r="S111" i="3"/>
  <c r="AA111" i="3"/>
  <c r="AI111" i="3"/>
  <c r="AQ111" i="3"/>
  <c r="AY111" i="3"/>
  <c r="BG111" i="3"/>
  <c r="AE111" i="3"/>
  <c r="AU111" i="3"/>
  <c r="T111" i="3"/>
  <c r="AB111" i="3"/>
  <c r="AJ111" i="3"/>
  <c r="AR111" i="3"/>
  <c r="AZ111" i="3"/>
  <c r="BH111" i="3"/>
  <c r="O111" i="3"/>
  <c r="W111" i="3"/>
  <c r="AM111" i="3"/>
  <c r="BC111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85" i="3"/>
  <c r="Q85" i="3"/>
  <c r="U85" i="3"/>
  <c r="Y85" i="3"/>
  <c r="AC85" i="3"/>
  <c r="AG85" i="3"/>
  <c r="AK85" i="3"/>
  <c r="AO85" i="3"/>
  <c r="AS85" i="3"/>
  <c r="AW85" i="3"/>
  <c r="BA85" i="3"/>
  <c r="BE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O85" i="3"/>
  <c r="S85" i="3"/>
  <c r="W85" i="3"/>
  <c r="AA85" i="3"/>
  <c r="AE85" i="3"/>
  <c r="AI85" i="3"/>
  <c r="AM85" i="3"/>
  <c r="AQ85" i="3"/>
  <c r="AU85" i="3"/>
  <c r="AY85" i="3"/>
  <c r="BC85" i="3"/>
  <c r="BG85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101" i="3"/>
  <c r="R101" i="3"/>
  <c r="V101" i="3"/>
  <c r="Z101" i="3"/>
  <c r="AD101" i="3"/>
  <c r="AH101" i="3"/>
  <c r="AL101" i="3"/>
  <c r="AP101" i="3"/>
  <c r="AT101" i="3"/>
  <c r="AX101" i="3"/>
  <c r="BB101" i="3"/>
  <c r="BF101" i="3"/>
  <c r="T101" i="3"/>
  <c r="AB101" i="3"/>
  <c r="AJ101" i="3"/>
  <c r="AR101" i="3"/>
  <c r="AZ101" i="3"/>
  <c r="BH101" i="3"/>
  <c r="O101" i="3"/>
  <c r="W101" i="3"/>
  <c r="AE101" i="3"/>
  <c r="AM101" i="3"/>
  <c r="AU101" i="3"/>
  <c r="BC101" i="3"/>
  <c r="S101" i="3"/>
  <c r="AI101" i="3"/>
  <c r="AY101" i="3"/>
  <c r="P101" i="3"/>
  <c r="X101" i="3"/>
  <c r="AF101" i="3"/>
  <c r="AN101" i="3"/>
  <c r="AV101" i="3"/>
  <c r="BD101" i="3"/>
  <c r="AA101" i="3"/>
  <c r="AQ101" i="3"/>
  <c r="BG101" i="3"/>
  <c r="N84" i="3"/>
  <c r="R84" i="3"/>
  <c r="V84" i="3"/>
  <c r="Z84" i="3"/>
  <c r="AD84" i="3"/>
  <c r="AH84" i="3"/>
  <c r="AL84" i="3"/>
  <c r="AP84" i="3"/>
  <c r="AT84" i="3"/>
  <c r="AX84" i="3"/>
  <c r="BB84" i="3"/>
  <c r="BF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P84" i="3"/>
  <c r="T84" i="3"/>
  <c r="X84" i="3"/>
  <c r="AB84" i="3"/>
  <c r="AF84" i="3"/>
  <c r="AJ84" i="3"/>
  <c r="AN84" i="3"/>
  <c r="AR84" i="3"/>
  <c r="AV84" i="3"/>
  <c r="AZ84" i="3"/>
  <c r="BD84" i="3"/>
  <c r="BH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S100" i="3"/>
  <c r="W100" i="3"/>
  <c r="AA100" i="3"/>
  <c r="AE100" i="3"/>
  <c r="AI100" i="3"/>
  <c r="AM100" i="3"/>
  <c r="AQ100" i="3"/>
  <c r="AU100" i="3"/>
  <c r="AY100" i="3"/>
  <c r="BC100" i="3"/>
  <c r="BG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V100" i="3"/>
  <c r="AD100" i="3"/>
  <c r="AL100" i="3"/>
  <c r="AT100" i="3"/>
  <c r="BB100" i="3"/>
  <c r="Q100" i="3"/>
  <c r="Y100" i="3"/>
  <c r="AG100" i="3"/>
  <c r="AO100" i="3"/>
  <c r="AW100" i="3"/>
  <c r="BE100" i="3"/>
  <c r="U100" i="3"/>
  <c r="AK100" i="3"/>
  <c r="BA100" i="3"/>
  <c r="R100" i="3"/>
  <c r="Z100" i="3"/>
  <c r="AH100" i="3"/>
  <c r="AP100" i="3"/>
  <c r="AX100" i="3"/>
  <c r="BF100" i="3"/>
  <c r="AC100" i="3"/>
  <c r="AS100" i="3"/>
  <c r="BI100" i="3"/>
  <c r="O83" i="3"/>
  <c r="S83" i="3"/>
  <c r="W83" i="3"/>
  <c r="AA83" i="3"/>
  <c r="AE83" i="3"/>
  <c r="AI83" i="3"/>
  <c r="AM83" i="3"/>
  <c r="AQ83" i="3"/>
  <c r="AU83" i="3"/>
  <c r="AY83" i="3"/>
  <c r="BC83" i="3"/>
  <c r="BG83" i="3"/>
  <c r="P83" i="3"/>
  <c r="T83" i="3"/>
  <c r="X83" i="3"/>
  <c r="AB83" i="3"/>
  <c r="AF83" i="3"/>
  <c r="AJ83" i="3"/>
  <c r="AN83" i="3"/>
  <c r="AR83" i="3"/>
  <c r="AV83" i="3"/>
  <c r="AZ83" i="3"/>
  <c r="BD83" i="3"/>
  <c r="BH83" i="3"/>
  <c r="M83" i="3"/>
  <c r="Q83" i="3"/>
  <c r="U83" i="3"/>
  <c r="Y83" i="3"/>
  <c r="AC83" i="3"/>
  <c r="AG83" i="3"/>
  <c r="AK83" i="3"/>
  <c r="AO83" i="3"/>
  <c r="AS83" i="3"/>
  <c r="AW83" i="3"/>
  <c r="BA83" i="3"/>
  <c r="BE83" i="3"/>
  <c r="BI83" i="3"/>
  <c r="N83" i="3"/>
  <c r="R83" i="3"/>
  <c r="V83" i="3"/>
  <c r="Z83" i="3"/>
  <c r="AD83" i="3"/>
  <c r="AH83" i="3"/>
  <c r="AL83" i="3"/>
  <c r="AP83" i="3"/>
  <c r="AT83" i="3"/>
  <c r="AX83" i="3"/>
  <c r="BB83" i="3"/>
  <c r="BF83" i="3"/>
  <c r="P99" i="3"/>
  <c r="T99" i="3"/>
  <c r="X99" i="3"/>
  <c r="AB99" i="3"/>
  <c r="AF99" i="3"/>
  <c r="AJ99" i="3"/>
  <c r="AN99" i="3"/>
  <c r="AR99" i="3"/>
  <c r="AV99" i="3"/>
  <c r="AZ99" i="3"/>
  <c r="BD99" i="3"/>
  <c r="BH99" i="3"/>
  <c r="M99" i="3"/>
  <c r="Q99" i="3"/>
  <c r="U99" i="3"/>
  <c r="Y99" i="3"/>
  <c r="AC99" i="3"/>
  <c r="AG99" i="3"/>
  <c r="AK99" i="3"/>
  <c r="AO99" i="3"/>
  <c r="AS99" i="3"/>
  <c r="N99" i="3"/>
  <c r="R99" i="3"/>
  <c r="V99" i="3"/>
  <c r="Z99" i="3"/>
  <c r="AD99" i="3"/>
  <c r="AH99" i="3"/>
  <c r="AL99" i="3"/>
  <c r="AP99" i="3"/>
  <c r="AT99" i="3"/>
  <c r="AX99" i="3"/>
  <c r="BB99" i="3"/>
  <c r="BF99" i="3"/>
  <c r="O99" i="3"/>
  <c r="S99" i="3"/>
  <c r="W99" i="3"/>
  <c r="AA99" i="3"/>
  <c r="AE99" i="3"/>
  <c r="AI99" i="3"/>
  <c r="AM99" i="3"/>
  <c r="AQ99" i="3"/>
  <c r="AU99" i="3"/>
  <c r="AY99" i="3"/>
  <c r="BC99" i="3"/>
  <c r="BG99" i="3"/>
  <c r="AW99" i="3"/>
  <c r="BA99" i="3"/>
  <c r="BE99" i="3"/>
  <c r="BI99" i="3"/>
  <c r="N102" i="3"/>
  <c r="R102" i="3"/>
  <c r="V102" i="3"/>
  <c r="Z102" i="3"/>
  <c r="AD102" i="3"/>
  <c r="AH102" i="3"/>
  <c r="AL102" i="3"/>
  <c r="AP102" i="3"/>
  <c r="AT102" i="3"/>
  <c r="AX102" i="3"/>
  <c r="BB102" i="3"/>
  <c r="BF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Q102" i="3"/>
  <c r="Y102" i="3"/>
  <c r="AG102" i="3"/>
  <c r="AO102" i="3"/>
  <c r="AW102" i="3"/>
  <c r="BE102" i="3"/>
  <c r="T102" i="3"/>
  <c r="AB102" i="3"/>
  <c r="AJ102" i="3"/>
  <c r="AR102" i="3"/>
  <c r="AZ102" i="3"/>
  <c r="BH102" i="3"/>
  <c r="P102" i="3"/>
  <c r="AF102" i="3"/>
  <c r="AV102" i="3"/>
  <c r="M102" i="3"/>
  <c r="U102" i="3"/>
  <c r="AC102" i="3"/>
  <c r="AK102" i="3"/>
  <c r="AS102" i="3"/>
  <c r="BA102" i="3"/>
  <c r="BI102" i="3"/>
  <c r="X102" i="3"/>
  <c r="AN102" i="3"/>
  <c r="BD102" i="3"/>
  <c r="N79" i="3"/>
  <c r="R79" i="3"/>
  <c r="V79" i="3"/>
  <c r="Z79" i="3"/>
  <c r="AD79" i="3"/>
  <c r="AH79" i="3"/>
  <c r="AL79" i="3"/>
  <c r="AP79" i="3"/>
  <c r="AT79" i="3"/>
  <c r="AX79" i="3"/>
  <c r="BB79" i="3"/>
  <c r="BF79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BJ78" i="3"/>
  <c r="O89" i="3"/>
  <c r="S89" i="3"/>
  <c r="W89" i="3"/>
  <c r="AA89" i="3"/>
  <c r="AE89" i="3"/>
  <c r="AI89" i="3"/>
  <c r="AM89" i="3"/>
  <c r="AQ89" i="3"/>
  <c r="AU89" i="3"/>
  <c r="AY89" i="3"/>
  <c r="BC89" i="3"/>
  <c r="BG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M89" i="3"/>
  <c r="Q89" i="3"/>
  <c r="U89" i="3"/>
  <c r="Y89" i="3"/>
  <c r="AC89" i="3"/>
  <c r="AG89" i="3"/>
  <c r="AK89" i="3"/>
  <c r="AO89" i="3"/>
  <c r="AS89" i="3"/>
  <c r="AW89" i="3"/>
  <c r="BA89" i="3"/>
  <c r="BE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S105" i="3"/>
  <c r="AA105" i="3"/>
  <c r="AI105" i="3"/>
  <c r="AQ105" i="3"/>
  <c r="AY105" i="3"/>
  <c r="BG105" i="3"/>
  <c r="N105" i="3"/>
  <c r="V105" i="3"/>
  <c r="AD105" i="3"/>
  <c r="AL105" i="3"/>
  <c r="AT105" i="3"/>
  <c r="BB105" i="3"/>
  <c r="R105" i="3"/>
  <c r="Z105" i="3"/>
  <c r="AP105" i="3"/>
  <c r="BF105" i="3"/>
  <c r="O105" i="3"/>
  <c r="W105" i="3"/>
  <c r="AE105" i="3"/>
  <c r="AM105" i="3"/>
  <c r="AU105" i="3"/>
  <c r="BC105" i="3"/>
  <c r="AH105" i="3"/>
  <c r="AX105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88" i="3"/>
  <c r="R88" i="3"/>
  <c r="V88" i="3"/>
  <c r="Z88" i="3"/>
  <c r="AD88" i="3"/>
  <c r="AH88" i="3"/>
  <c r="AL88" i="3"/>
  <c r="AP88" i="3"/>
  <c r="AT88" i="3"/>
  <c r="AX88" i="3"/>
  <c r="BB88" i="3"/>
  <c r="BF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P88" i="3"/>
  <c r="T88" i="3"/>
  <c r="X88" i="3"/>
  <c r="AB88" i="3"/>
  <c r="AF88" i="3"/>
  <c r="AJ88" i="3"/>
  <c r="AN88" i="3"/>
  <c r="AR88" i="3"/>
  <c r="AV88" i="3"/>
  <c r="AZ88" i="3"/>
  <c r="BD88" i="3"/>
  <c r="BH88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O104" i="3"/>
  <c r="S104" i="3"/>
  <c r="W104" i="3"/>
  <c r="AA104" i="3"/>
  <c r="AE104" i="3"/>
  <c r="AI104" i="3"/>
  <c r="AM104" i="3"/>
  <c r="AQ104" i="3"/>
  <c r="AU104" i="3"/>
  <c r="AY104" i="3"/>
  <c r="BC104" i="3"/>
  <c r="BG104" i="3"/>
  <c r="M104" i="3"/>
  <c r="U104" i="3"/>
  <c r="AC104" i="3"/>
  <c r="AK104" i="3"/>
  <c r="AS104" i="3"/>
  <c r="BA104" i="3"/>
  <c r="BI104" i="3"/>
  <c r="P104" i="3"/>
  <c r="X104" i="3"/>
  <c r="AF104" i="3"/>
  <c r="AN104" i="3"/>
  <c r="AV104" i="3"/>
  <c r="BD104" i="3"/>
  <c r="T104" i="3"/>
  <c r="AB104" i="3"/>
  <c r="AJ104" i="3"/>
  <c r="AR104" i="3"/>
  <c r="AZ104" i="3"/>
  <c r="Q104" i="3"/>
  <c r="Y104" i="3"/>
  <c r="AG104" i="3"/>
  <c r="AO104" i="3"/>
  <c r="AW104" i="3"/>
  <c r="BE104" i="3"/>
  <c r="BH104" i="3"/>
  <c r="P98" i="3"/>
  <c r="T98" i="3"/>
  <c r="X98" i="3"/>
  <c r="AB98" i="3"/>
  <c r="AF98" i="3"/>
  <c r="AJ98" i="3"/>
  <c r="AN98" i="3"/>
  <c r="AR98" i="3"/>
  <c r="AV98" i="3"/>
  <c r="AZ98" i="3"/>
  <c r="BD98" i="3"/>
  <c r="BH98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O87" i="3"/>
  <c r="S87" i="3"/>
  <c r="W87" i="3"/>
  <c r="AA87" i="3"/>
  <c r="AE87" i="3"/>
  <c r="AI87" i="3"/>
  <c r="AM87" i="3"/>
  <c r="AQ87" i="3"/>
  <c r="AU87" i="3"/>
  <c r="AY87" i="3"/>
  <c r="BC87" i="3"/>
  <c r="BG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M87" i="3"/>
  <c r="Q87" i="3"/>
  <c r="U87" i="3"/>
  <c r="Y87" i="3"/>
  <c r="AC87" i="3"/>
  <c r="AG87" i="3"/>
  <c r="AK87" i="3"/>
  <c r="AO87" i="3"/>
  <c r="AS87" i="3"/>
  <c r="AW87" i="3"/>
  <c r="BA87" i="3"/>
  <c r="BE87" i="3"/>
  <c r="BI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M103" i="3"/>
  <c r="Q103" i="3"/>
  <c r="U103" i="3"/>
  <c r="Y103" i="3"/>
  <c r="AC103" i="3"/>
  <c r="AG103" i="3"/>
  <c r="AK103" i="3"/>
  <c r="AO103" i="3"/>
  <c r="AS103" i="3"/>
  <c r="AW103" i="3"/>
  <c r="BA103" i="3"/>
  <c r="BE103" i="3"/>
  <c r="BI103" i="3"/>
  <c r="O103" i="3"/>
  <c r="W103" i="3"/>
  <c r="AE103" i="3"/>
  <c r="AM103" i="3"/>
  <c r="AU103" i="3"/>
  <c r="BC103" i="3"/>
  <c r="R103" i="3"/>
  <c r="Z103" i="3"/>
  <c r="AH103" i="3"/>
  <c r="AP103" i="3"/>
  <c r="AX103" i="3"/>
  <c r="BF103" i="3"/>
  <c r="V103" i="3"/>
  <c r="AL103" i="3"/>
  <c r="BB103" i="3"/>
  <c r="S103" i="3"/>
  <c r="AA103" i="3"/>
  <c r="AI103" i="3"/>
  <c r="AQ103" i="3"/>
  <c r="AY103" i="3"/>
  <c r="BG103" i="3"/>
  <c r="N103" i="3"/>
  <c r="AD103" i="3"/>
  <c r="AT103" i="3"/>
  <c r="P90" i="3"/>
  <c r="T90" i="3"/>
  <c r="X90" i="3"/>
  <c r="AB90" i="3"/>
  <c r="AF90" i="3"/>
  <c r="AJ90" i="3"/>
  <c r="AN90" i="3"/>
  <c r="AR90" i="3"/>
  <c r="AV90" i="3"/>
  <c r="AZ90" i="3"/>
  <c r="BD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N90" i="3"/>
  <c r="R90" i="3"/>
  <c r="V90" i="3"/>
  <c r="Z90" i="3"/>
  <c r="AD90" i="3"/>
  <c r="AH90" i="3"/>
  <c r="AL90" i="3"/>
  <c r="AP90" i="3"/>
  <c r="AT90" i="3"/>
  <c r="AX90" i="3"/>
  <c r="BB90" i="3"/>
  <c r="BF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P86" i="3"/>
  <c r="T86" i="3"/>
  <c r="X86" i="3"/>
  <c r="AB86" i="3"/>
  <c r="AF86" i="3"/>
  <c r="AJ86" i="3"/>
  <c r="AN86" i="3"/>
  <c r="AR86" i="3"/>
  <c r="AV86" i="3"/>
  <c r="AZ86" i="3"/>
  <c r="BD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N86" i="3"/>
  <c r="R86" i="3"/>
  <c r="V86" i="3"/>
  <c r="Z86" i="3"/>
  <c r="AD86" i="3"/>
  <c r="AH86" i="3"/>
  <c r="AL86" i="3"/>
  <c r="AP86" i="3"/>
  <c r="AT86" i="3"/>
  <c r="AX86" i="3"/>
  <c r="BB86" i="3"/>
  <c r="BF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BN78" i="3"/>
  <c r="L30" i="3"/>
  <c r="L68" i="3"/>
  <c r="L77" i="3"/>
  <c r="L69" i="3"/>
  <c r="L74" i="3"/>
  <c r="L70" i="3"/>
  <c r="L42" i="3"/>
  <c r="L38" i="3"/>
  <c r="L34" i="3"/>
  <c r="L76" i="3"/>
  <c r="K30" i="3"/>
  <c r="K77" i="3"/>
  <c r="L75" i="3"/>
  <c r="K57" i="3"/>
  <c r="K53" i="3"/>
  <c r="K49" i="3"/>
  <c r="K45" i="3"/>
  <c r="K41" i="3"/>
  <c r="K37" i="3"/>
  <c r="K33" i="3"/>
  <c r="L71" i="3"/>
  <c r="L67" i="3"/>
  <c r="L63" i="3"/>
  <c r="L59" i="3"/>
  <c r="L55" i="3"/>
  <c r="L51" i="3"/>
  <c r="L47" i="3"/>
  <c r="L72" i="3"/>
  <c r="K75" i="3"/>
  <c r="L73" i="3"/>
  <c r="L57" i="3"/>
  <c r="L53" i="3"/>
  <c r="L49" i="3"/>
  <c r="L45" i="3"/>
  <c r="L41" i="3"/>
  <c r="L37" i="3"/>
  <c r="L33" i="3"/>
  <c r="L65" i="3"/>
  <c r="L61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M82" i="3" l="1"/>
  <c r="BK82" i="3"/>
  <c r="BJ82" i="3"/>
  <c r="BL82" i="3"/>
  <c r="BK78" i="3"/>
  <c r="BM78" i="3"/>
  <c r="BL78" i="3"/>
  <c r="BN82" i="3"/>
  <c r="BM98" i="3"/>
  <c r="BL83" i="3"/>
  <c r="BM85" i="3"/>
  <c r="BM95" i="3"/>
  <c r="BL96" i="3"/>
  <c r="BJ96" i="3"/>
  <c r="BL97" i="3"/>
  <c r="BJ97" i="3"/>
  <c r="BM94" i="3"/>
  <c r="BL98" i="3"/>
  <c r="BJ98" i="3"/>
  <c r="BJ83" i="3"/>
  <c r="BM83" i="3"/>
  <c r="BL85" i="3"/>
  <c r="BJ85" i="3"/>
  <c r="BL95" i="3"/>
  <c r="BJ95" i="3"/>
  <c r="BM96" i="3"/>
  <c r="BM97" i="3"/>
  <c r="BL94" i="3"/>
  <c r="BJ94" i="3"/>
  <c r="BN88" i="3"/>
  <c r="BK111" i="3"/>
  <c r="BJ108" i="3"/>
  <c r="M62" i="3"/>
  <c r="Q62" i="3"/>
  <c r="U62" i="3"/>
  <c r="Y62" i="3"/>
  <c r="AC62" i="3"/>
  <c r="AG62" i="3"/>
  <c r="AK62" i="3"/>
  <c r="AO62" i="3"/>
  <c r="AS62" i="3"/>
  <c r="AW62" i="3"/>
  <c r="BA62" i="3"/>
  <c r="BE62" i="3"/>
  <c r="BI62" i="3"/>
  <c r="N62" i="3"/>
  <c r="R62" i="3"/>
  <c r="V62" i="3"/>
  <c r="Z62" i="3"/>
  <c r="AD62" i="3"/>
  <c r="AH62" i="3"/>
  <c r="AL62" i="3"/>
  <c r="AP62" i="3"/>
  <c r="AT62" i="3"/>
  <c r="AX62" i="3"/>
  <c r="BB62" i="3"/>
  <c r="BF62" i="3"/>
  <c r="T62" i="3"/>
  <c r="AB62" i="3"/>
  <c r="AJ62" i="3"/>
  <c r="AR62" i="3"/>
  <c r="AZ62" i="3"/>
  <c r="BH62" i="3"/>
  <c r="O62" i="3"/>
  <c r="W62" i="3"/>
  <c r="AE62" i="3"/>
  <c r="AM62" i="3"/>
  <c r="AU62" i="3"/>
  <c r="BC62" i="3"/>
  <c r="S62" i="3"/>
  <c r="AA62" i="3"/>
  <c r="AI62" i="3"/>
  <c r="AQ62" i="3"/>
  <c r="AY62" i="3"/>
  <c r="P62" i="3"/>
  <c r="X62" i="3"/>
  <c r="AF62" i="3"/>
  <c r="AN62" i="3"/>
  <c r="AV62" i="3"/>
  <c r="BD62" i="3"/>
  <c r="BG62" i="3"/>
  <c r="M66" i="3"/>
  <c r="Q66" i="3"/>
  <c r="U66" i="3"/>
  <c r="Y66" i="3"/>
  <c r="AC66" i="3"/>
  <c r="AG66" i="3"/>
  <c r="AK66" i="3"/>
  <c r="AO66" i="3"/>
  <c r="AS66" i="3"/>
  <c r="AW66" i="3"/>
  <c r="BA66" i="3"/>
  <c r="BE66" i="3"/>
  <c r="BI66" i="3"/>
  <c r="N66" i="3"/>
  <c r="R66" i="3"/>
  <c r="V66" i="3"/>
  <c r="Z66" i="3"/>
  <c r="AD66" i="3"/>
  <c r="AH66" i="3"/>
  <c r="AL66" i="3"/>
  <c r="AP66" i="3"/>
  <c r="AT66" i="3"/>
  <c r="AX66" i="3"/>
  <c r="BB66" i="3"/>
  <c r="BF66" i="3"/>
  <c r="P66" i="3"/>
  <c r="X66" i="3"/>
  <c r="AF66" i="3"/>
  <c r="AN66" i="3"/>
  <c r="AV66" i="3"/>
  <c r="BD66" i="3"/>
  <c r="S66" i="3"/>
  <c r="AA66" i="3"/>
  <c r="AI66" i="3"/>
  <c r="AQ66" i="3"/>
  <c r="AY66" i="3"/>
  <c r="BG66" i="3"/>
  <c r="W66" i="3"/>
  <c r="AM66" i="3"/>
  <c r="BC66" i="3"/>
  <c r="T66" i="3"/>
  <c r="AB66" i="3"/>
  <c r="AJ66" i="3"/>
  <c r="AR66" i="3"/>
  <c r="AZ66" i="3"/>
  <c r="BH66" i="3"/>
  <c r="O66" i="3"/>
  <c r="AE66" i="3"/>
  <c r="AU66" i="3"/>
  <c r="O69" i="3"/>
  <c r="S69" i="3"/>
  <c r="W69" i="3"/>
  <c r="AA69" i="3"/>
  <c r="AE69" i="3"/>
  <c r="AI69" i="3"/>
  <c r="AM69" i="3"/>
  <c r="AQ69" i="3"/>
  <c r="AU69" i="3"/>
  <c r="AY69" i="3"/>
  <c r="BC69" i="3"/>
  <c r="BG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Q69" i="3"/>
  <c r="BE69" i="3"/>
  <c r="R69" i="3"/>
  <c r="Z69" i="3"/>
  <c r="AH69" i="3"/>
  <c r="AP69" i="3"/>
  <c r="AX69" i="3"/>
  <c r="BF69" i="3"/>
  <c r="M69" i="3"/>
  <c r="U69" i="3"/>
  <c r="AC69" i="3"/>
  <c r="AK69" i="3"/>
  <c r="AS69" i="3"/>
  <c r="BA69" i="3"/>
  <c r="BI69" i="3"/>
  <c r="Y69" i="3"/>
  <c r="AW69" i="3"/>
  <c r="N69" i="3"/>
  <c r="V69" i="3"/>
  <c r="AD69" i="3"/>
  <c r="AL69" i="3"/>
  <c r="AT69" i="3"/>
  <c r="BB69" i="3"/>
  <c r="AG69" i="3"/>
  <c r="AO69" i="3"/>
  <c r="M73" i="3"/>
  <c r="Q73" i="3"/>
  <c r="U73" i="3"/>
  <c r="Y73" i="3"/>
  <c r="AC73" i="3"/>
  <c r="AG73" i="3"/>
  <c r="AK73" i="3"/>
  <c r="AO73" i="3"/>
  <c r="AS73" i="3"/>
  <c r="AW73" i="3"/>
  <c r="BA73" i="3"/>
  <c r="BE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AE73" i="3"/>
  <c r="P73" i="3"/>
  <c r="X73" i="3"/>
  <c r="AF73" i="3"/>
  <c r="AN73" i="3"/>
  <c r="AV73" i="3"/>
  <c r="BD73" i="3"/>
  <c r="S73" i="3"/>
  <c r="AA73" i="3"/>
  <c r="AI73" i="3"/>
  <c r="AQ73" i="3"/>
  <c r="AY73" i="3"/>
  <c r="BG73" i="3"/>
  <c r="W73" i="3"/>
  <c r="AU73" i="3"/>
  <c r="T73" i="3"/>
  <c r="AB73" i="3"/>
  <c r="AJ73" i="3"/>
  <c r="AR73" i="3"/>
  <c r="AZ73" i="3"/>
  <c r="BH73" i="3"/>
  <c r="O73" i="3"/>
  <c r="AM73" i="3"/>
  <c r="BC73" i="3"/>
  <c r="Y77" i="3"/>
  <c r="AK77" i="3"/>
  <c r="BE77" i="3"/>
  <c r="V77" i="3"/>
  <c r="AL77" i="3"/>
  <c r="BB77" i="3"/>
  <c r="Z77" i="3"/>
  <c r="AP77" i="3"/>
  <c r="BF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U77" i="3"/>
  <c r="AG77" i="3"/>
  <c r="AS77" i="3"/>
  <c r="BA77" i="3"/>
  <c r="R77" i="3"/>
  <c r="AH77" i="3"/>
  <c r="AT77" i="3"/>
  <c r="P77" i="3"/>
  <c r="T77" i="3"/>
  <c r="X77" i="3"/>
  <c r="AB77" i="3"/>
  <c r="AF77" i="3"/>
  <c r="AJ77" i="3"/>
  <c r="AN77" i="3"/>
  <c r="AR77" i="3"/>
  <c r="AV77" i="3"/>
  <c r="AZ77" i="3"/>
  <c r="BD77" i="3"/>
  <c r="BH77" i="3"/>
  <c r="M77" i="3"/>
  <c r="Q77" i="3"/>
  <c r="AC77" i="3"/>
  <c r="AO77" i="3"/>
  <c r="AW77" i="3"/>
  <c r="BI77" i="3"/>
  <c r="N77" i="3"/>
  <c r="AD77" i="3"/>
  <c r="AX77" i="3"/>
  <c r="N70" i="3"/>
  <c r="R70" i="3"/>
  <c r="V70" i="3"/>
  <c r="Z70" i="3"/>
  <c r="AD70" i="3"/>
  <c r="AH70" i="3"/>
  <c r="AL70" i="3"/>
  <c r="AP70" i="3"/>
  <c r="AT70" i="3"/>
  <c r="AX70" i="3"/>
  <c r="BB70" i="3"/>
  <c r="BF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AV70" i="3"/>
  <c r="Q70" i="3"/>
  <c r="Y70" i="3"/>
  <c r="AG70" i="3"/>
  <c r="AO70" i="3"/>
  <c r="AW70" i="3"/>
  <c r="BE70" i="3"/>
  <c r="T70" i="3"/>
  <c r="AB70" i="3"/>
  <c r="AJ70" i="3"/>
  <c r="AR70" i="3"/>
  <c r="AZ70" i="3"/>
  <c r="BH70" i="3"/>
  <c r="X70" i="3"/>
  <c r="AN70" i="3"/>
  <c r="M70" i="3"/>
  <c r="U70" i="3"/>
  <c r="AC70" i="3"/>
  <c r="AK70" i="3"/>
  <c r="AS70" i="3"/>
  <c r="BA70" i="3"/>
  <c r="BI70" i="3"/>
  <c r="P70" i="3"/>
  <c r="AF70" i="3"/>
  <c r="BD70" i="3"/>
  <c r="O67" i="3"/>
  <c r="S67" i="3"/>
  <c r="W67" i="3"/>
  <c r="AA67" i="3"/>
  <c r="AE67" i="3"/>
  <c r="AI67" i="3"/>
  <c r="AM67" i="3"/>
  <c r="AQ67" i="3"/>
  <c r="AU67" i="3"/>
  <c r="AY67" i="3"/>
  <c r="BC67" i="3"/>
  <c r="BG67" i="3"/>
  <c r="P67" i="3"/>
  <c r="T67" i="3"/>
  <c r="X67" i="3"/>
  <c r="AB67" i="3"/>
  <c r="AF67" i="3"/>
  <c r="AJ67" i="3"/>
  <c r="AN67" i="3"/>
  <c r="AR67" i="3"/>
  <c r="AV67" i="3"/>
  <c r="AZ67" i="3"/>
  <c r="BD67" i="3"/>
  <c r="BH67" i="3"/>
  <c r="M67" i="3"/>
  <c r="AS67" i="3"/>
  <c r="N67" i="3"/>
  <c r="V67" i="3"/>
  <c r="AD67" i="3"/>
  <c r="AL67" i="3"/>
  <c r="AT67" i="3"/>
  <c r="BB67" i="3"/>
  <c r="Q67" i="3"/>
  <c r="Y67" i="3"/>
  <c r="AG67" i="3"/>
  <c r="AO67" i="3"/>
  <c r="AW67" i="3"/>
  <c r="BE67" i="3"/>
  <c r="AC67" i="3"/>
  <c r="BA67" i="3"/>
  <c r="R67" i="3"/>
  <c r="Z67" i="3"/>
  <c r="AH67" i="3"/>
  <c r="AP67" i="3"/>
  <c r="AX67" i="3"/>
  <c r="BF67" i="3"/>
  <c r="U67" i="3"/>
  <c r="AK67" i="3"/>
  <c r="BI67" i="3"/>
  <c r="P71" i="3"/>
  <c r="T71" i="3"/>
  <c r="X71" i="3"/>
  <c r="AB71" i="3"/>
  <c r="AF71" i="3"/>
  <c r="AJ71" i="3"/>
  <c r="AN71" i="3"/>
  <c r="AR71" i="3"/>
  <c r="AV71" i="3"/>
  <c r="AZ71" i="3"/>
  <c r="BD71" i="3"/>
  <c r="BH71" i="3"/>
  <c r="M71" i="3"/>
  <c r="Q71" i="3"/>
  <c r="U71" i="3"/>
  <c r="Y71" i="3"/>
  <c r="AC71" i="3"/>
  <c r="AG71" i="3"/>
  <c r="AK71" i="3"/>
  <c r="AO71" i="3"/>
  <c r="AS71" i="3"/>
  <c r="AW71" i="3"/>
  <c r="BA71" i="3"/>
  <c r="BE71" i="3"/>
  <c r="BI71" i="3"/>
  <c r="AL71" i="3"/>
  <c r="O71" i="3"/>
  <c r="W71" i="3"/>
  <c r="AE71" i="3"/>
  <c r="AM71" i="3"/>
  <c r="AU71" i="3"/>
  <c r="BC71" i="3"/>
  <c r="R71" i="3"/>
  <c r="Z71" i="3"/>
  <c r="AH71" i="3"/>
  <c r="AP71" i="3"/>
  <c r="AX71" i="3"/>
  <c r="BF71" i="3"/>
  <c r="N71" i="3"/>
  <c r="AD71" i="3"/>
  <c r="BB71" i="3"/>
  <c r="S71" i="3"/>
  <c r="AA71" i="3"/>
  <c r="AI71" i="3"/>
  <c r="AQ71" i="3"/>
  <c r="AY71" i="3"/>
  <c r="BG71" i="3"/>
  <c r="V71" i="3"/>
  <c r="AT71" i="3"/>
  <c r="M68" i="3"/>
  <c r="Q68" i="3"/>
  <c r="U68" i="3"/>
  <c r="Y68" i="3"/>
  <c r="AC68" i="3"/>
  <c r="AG68" i="3"/>
  <c r="AK68" i="3"/>
  <c r="AO68" i="3"/>
  <c r="AS68" i="3"/>
  <c r="AW68" i="3"/>
  <c r="BA68" i="3"/>
  <c r="BE68" i="3"/>
  <c r="BI68" i="3"/>
  <c r="N68" i="3"/>
  <c r="R68" i="3"/>
  <c r="V68" i="3"/>
  <c r="Z68" i="3"/>
  <c r="AD68" i="3"/>
  <c r="AH68" i="3"/>
  <c r="AL68" i="3"/>
  <c r="AP68" i="3"/>
  <c r="AT68" i="3"/>
  <c r="AX68" i="3"/>
  <c r="BB68" i="3"/>
  <c r="BF68" i="3"/>
  <c r="S68" i="3"/>
  <c r="AQ68" i="3"/>
  <c r="T68" i="3"/>
  <c r="AB68" i="3"/>
  <c r="AJ68" i="3"/>
  <c r="AR68" i="3"/>
  <c r="AZ68" i="3"/>
  <c r="BH68" i="3"/>
  <c r="O68" i="3"/>
  <c r="W68" i="3"/>
  <c r="AE68" i="3"/>
  <c r="AM68" i="3"/>
  <c r="AU68" i="3"/>
  <c r="BC68" i="3"/>
  <c r="AI68" i="3"/>
  <c r="BG68" i="3"/>
  <c r="P68" i="3"/>
  <c r="X68" i="3"/>
  <c r="AF68" i="3"/>
  <c r="AN68" i="3"/>
  <c r="AV68" i="3"/>
  <c r="BD68" i="3"/>
  <c r="AA68" i="3"/>
  <c r="AY68" i="3"/>
  <c r="P74" i="3"/>
  <c r="T74" i="3"/>
  <c r="X74" i="3"/>
  <c r="AB74" i="3"/>
  <c r="AF74" i="3"/>
  <c r="AJ74" i="3"/>
  <c r="AN74" i="3"/>
  <c r="M74" i="3"/>
  <c r="Q74" i="3"/>
  <c r="U74" i="3"/>
  <c r="Y74" i="3"/>
  <c r="AC74" i="3"/>
  <c r="AG74" i="3"/>
  <c r="AK74" i="3"/>
  <c r="AO74" i="3"/>
  <c r="AD74" i="3"/>
  <c r="BH74" i="3"/>
  <c r="BA74" i="3"/>
  <c r="O74" i="3"/>
  <c r="W74" i="3"/>
  <c r="AE74" i="3"/>
  <c r="AM74" i="3"/>
  <c r="AS74" i="3"/>
  <c r="BI74" i="3"/>
  <c r="R74" i="3"/>
  <c r="Z74" i="3"/>
  <c r="AH74" i="3"/>
  <c r="AP74" i="3"/>
  <c r="AT74" i="3"/>
  <c r="AX74" i="3"/>
  <c r="BB74" i="3"/>
  <c r="BF74" i="3"/>
  <c r="N74" i="3"/>
  <c r="V74" i="3"/>
  <c r="AV74" i="3"/>
  <c r="BD74" i="3"/>
  <c r="AW74" i="3"/>
  <c r="S74" i="3"/>
  <c r="AA74" i="3"/>
  <c r="AI74" i="3"/>
  <c r="AQ74" i="3"/>
  <c r="AU74" i="3"/>
  <c r="AY74" i="3"/>
  <c r="BC74" i="3"/>
  <c r="BG74" i="3"/>
  <c r="AL74" i="3"/>
  <c r="AR74" i="3"/>
  <c r="AZ74" i="3"/>
  <c r="BE74" i="3"/>
  <c r="BJ86" i="3"/>
  <c r="BM90" i="3"/>
  <c r="BL90" i="3"/>
  <c r="BK87" i="3"/>
  <c r="BJ104" i="3"/>
  <c r="BM88" i="3"/>
  <c r="BK105" i="3"/>
  <c r="BN105" i="3"/>
  <c r="BJ89" i="3"/>
  <c r="BM89" i="3"/>
  <c r="BK102" i="3"/>
  <c r="BN102" i="3"/>
  <c r="BK99" i="3"/>
  <c r="BK101" i="3"/>
  <c r="BN101" i="3"/>
  <c r="BM111" i="3"/>
  <c r="BK95" i="3"/>
  <c r="BN95" i="3"/>
  <c r="BL110" i="3"/>
  <c r="BN97" i="3"/>
  <c r="BK97" i="3"/>
  <c r="BJ81" i="3"/>
  <c r="BM81" i="3"/>
  <c r="BK106" i="3"/>
  <c r="BN106" i="3"/>
  <c r="BN107" i="3"/>
  <c r="BL107" i="3"/>
  <c r="BJ92" i="3"/>
  <c r="P61" i="3"/>
  <c r="T61" i="3"/>
  <c r="X61" i="3"/>
  <c r="AB61" i="3"/>
  <c r="AF61" i="3"/>
  <c r="AJ61" i="3"/>
  <c r="AN61" i="3"/>
  <c r="AR61" i="3"/>
  <c r="AV61" i="3"/>
  <c r="AZ61" i="3"/>
  <c r="BD61" i="3"/>
  <c r="BH61" i="3"/>
  <c r="M61" i="3"/>
  <c r="Q61" i="3"/>
  <c r="U61" i="3"/>
  <c r="Y61" i="3"/>
  <c r="AC61" i="3"/>
  <c r="AG61" i="3"/>
  <c r="AK61" i="3"/>
  <c r="AO61" i="3"/>
  <c r="AS61" i="3"/>
  <c r="AW61" i="3"/>
  <c r="BA61" i="3"/>
  <c r="BE61" i="3"/>
  <c r="BI61" i="3"/>
  <c r="O61" i="3"/>
  <c r="W61" i="3"/>
  <c r="AE61" i="3"/>
  <c r="AM61" i="3"/>
  <c r="AU61" i="3"/>
  <c r="BC61" i="3"/>
  <c r="R61" i="3"/>
  <c r="Z61" i="3"/>
  <c r="AH61" i="3"/>
  <c r="AP61" i="3"/>
  <c r="AX61" i="3"/>
  <c r="BF61" i="3"/>
  <c r="N61" i="3"/>
  <c r="AD61" i="3"/>
  <c r="AT61" i="3"/>
  <c r="S61" i="3"/>
  <c r="AA61" i="3"/>
  <c r="AI61" i="3"/>
  <c r="AQ61" i="3"/>
  <c r="AY61" i="3"/>
  <c r="BG61" i="3"/>
  <c r="V61" i="3"/>
  <c r="AL61" i="3"/>
  <c r="BB61" i="3"/>
  <c r="W76" i="3"/>
  <c r="AQ76" i="3"/>
  <c r="BC76" i="3"/>
  <c r="X76" i="3"/>
  <c r="AR76" i="3"/>
  <c r="BD76" i="3"/>
  <c r="AB76" i="3"/>
  <c r="AN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AA76" i="3"/>
  <c r="AI76" i="3"/>
  <c r="AU76" i="3"/>
  <c r="BG76" i="3"/>
  <c r="P76" i="3"/>
  <c r="AF76" i="3"/>
  <c r="AZ76" i="3"/>
  <c r="N76" i="3"/>
  <c r="R76" i="3"/>
  <c r="V76" i="3"/>
  <c r="Z76" i="3"/>
  <c r="AD76" i="3"/>
  <c r="AH76" i="3"/>
  <c r="AL76" i="3"/>
  <c r="AP76" i="3"/>
  <c r="AT76" i="3"/>
  <c r="AX76" i="3"/>
  <c r="BB76" i="3"/>
  <c r="BF76" i="3"/>
  <c r="S76" i="3"/>
  <c r="AE76" i="3"/>
  <c r="AM76" i="3"/>
  <c r="AY76" i="3"/>
  <c r="T76" i="3"/>
  <c r="AJ76" i="3"/>
  <c r="AV76" i="3"/>
  <c r="X75" i="3"/>
  <c r="AN75" i="3"/>
  <c r="BD75" i="3"/>
  <c r="Y75" i="3"/>
  <c r="AO75" i="3"/>
  <c r="BE75" i="3"/>
  <c r="M75" i="3"/>
  <c r="AC75" i="3"/>
  <c r="AS75" i="3"/>
  <c r="BI75" i="3"/>
  <c r="N75" i="3"/>
  <c r="R75" i="3"/>
  <c r="V75" i="3"/>
  <c r="Z75" i="3"/>
  <c r="AD75" i="3"/>
  <c r="AH75" i="3"/>
  <c r="AL75" i="3"/>
  <c r="AP75" i="3"/>
  <c r="AT75" i="3"/>
  <c r="AX75" i="3"/>
  <c r="BB75" i="3"/>
  <c r="BF75" i="3"/>
  <c r="P75" i="3"/>
  <c r="T75" i="3"/>
  <c r="AF75" i="3"/>
  <c r="AR75" i="3"/>
  <c r="AZ75" i="3"/>
  <c r="Q75" i="3"/>
  <c r="AG75" i="3"/>
  <c r="AW75" i="3"/>
  <c r="O75" i="3"/>
  <c r="S75" i="3"/>
  <c r="W75" i="3"/>
  <c r="AA75" i="3"/>
  <c r="AE75" i="3"/>
  <c r="AI75" i="3"/>
  <c r="AM75" i="3"/>
  <c r="AQ75" i="3"/>
  <c r="AU75" i="3"/>
  <c r="AY75" i="3"/>
  <c r="BC75" i="3"/>
  <c r="BG75" i="3"/>
  <c r="AB75" i="3"/>
  <c r="AJ75" i="3"/>
  <c r="AV75" i="3"/>
  <c r="BH75" i="3"/>
  <c r="U75" i="3"/>
  <c r="AK75" i="3"/>
  <c r="BA75" i="3"/>
  <c r="BK86" i="3"/>
  <c r="BN86" i="3"/>
  <c r="BJ90" i="3"/>
  <c r="BN103" i="3"/>
  <c r="BJ103" i="3"/>
  <c r="BK98" i="3"/>
  <c r="BN98" i="3"/>
  <c r="BL104" i="3"/>
  <c r="BN89" i="3"/>
  <c r="BK89" i="3"/>
  <c r="BL89" i="3"/>
  <c r="BM79" i="3"/>
  <c r="BM102" i="3"/>
  <c r="BK83" i="3"/>
  <c r="BN83" i="3"/>
  <c r="BL100" i="3"/>
  <c r="BM84" i="3"/>
  <c r="BL101" i="3"/>
  <c r="BN85" i="3"/>
  <c r="BK85" i="3"/>
  <c r="BL111" i="3"/>
  <c r="BJ111" i="3"/>
  <c r="BL80" i="3"/>
  <c r="BM80" i="3"/>
  <c r="BN81" i="3"/>
  <c r="BK81" i="3"/>
  <c r="BL81" i="3"/>
  <c r="BM106" i="3"/>
  <c r="BM107" i="3"/>
  <c r="BK107" i="3"/>
  <c r="BL91" i="3"/>
  <c r="BN91" i="3"/>
  <c r="BM91" i="3"/>
  <c r="BK92" i="3"/>
  <c r="BL92" i="3"/>
  <c r="BN92" i="3"/>
  <c r="BK109" i="3"/>
  <c r="BM109" i="3"/>
  <c r="BJ109" i="3"/>
  <c r="BJ93" i="3"/>
  <c r="BM93" i="3"/>
  <c r="BK90" i="3"/>
  <c r="BN90" i="3"/>
  <c r="BL103" i="3"/>
  <c r="BM104" i="3"/>
  <c r="BK104" i="3"/>
  <c r="BN104" i="3"/>
  <c r="BL88" i="3"/>
  <c r="BJ88" i="3"/>
  <c r="BK79" i="3"/>
  <c r="BL79" i="3"/>
  <c r="BN79" i="3"/>
  <c r="BJ79" i="3"/>
  <c r="BM99" i="3"/>
  <c r="BK100" i="3"/>
  <c r="BN100" i="3"/>
  <c r="BJ84" i="3"/>
  <c r="BN111" i="3"/>
  <c r="BK110" i="3"/>
  <c r="BN110" i="3"/>
  <c r="BK96" i="3"/>
  <c r="BN96" i="3"/>
  <c r="BJ80" i="3"/>
  <c r="BL106" i="3"/>
  <c r="BK91" i="3"/>
  <c r="BL109" i="3"/>
  <c r="BN109" i="3"/>
  <c r="BL93" i="3"/>
  <c r="N65" i="3"/>
  <c r="R65" i="3"/>
  <c r="V65" i="3"/>
  <c r="Z65" i="3"/>
  <c r="AD65" i="3"/>
  <c r="AH65" i="3"/>
  <c r="AL65" i="3"/>
  <c r="AP65" i="3"/>
  <c r="AT65" i="3"/>
  <c r="AX65" i="3"/>
  <c r="BB65" i="3"/>
  <c r="BF65" i="3"/>
  <c r="O65" i="3"/>
  <c r="S65" i="3"/>
  <c r="W65" i="3"/>
  <c r="AA65" i="3"/>
  <c r="AE65" i="3"/>
  <c r="AI65" i="3"/>
  <c r="AM65" i="3"/>
  <c r="AQ65" i="3"/>
  <c r="AU65" i="3"/>
  <c r="AY65" i="3"/>
  <c r="BC65" i="3"/>
  <c r="BG65" i="3"/>
  <c r="AV65" i="3"/>
  <c r="Q65" i="3"/>
  <c r="Y65" i="3"/>
  <c r="AG65" i="3"/>
  <c r="AO65" i="3"/>
  <c r="AW65" i="3"/>
  <c r="BE65" i="3"/>
  <c r="T65" i="3"/>
  <c r="AB65" i="3"/>
  <c r="AJ65" i="3"/>
  <c r="AR65" i="3"/>
  <c r="AZ65" i="3"/>
  <c r="BH65" i="3"/>
  <c r="X65" i="3"/>
  <c r="AN65" i="3"/>
  <c r="BD65" i="3"/>
  <c r="M65" i="3"/>
  <c r="U65" i="3"/>
  <c r="AC65" i="3"/>
  <c r="AK65" i="3"/>
  <c r="AS65" i="3"/>
  <c r="BA65" i="3"/>
  <c r="BI65" i="3"/>
  <c r="P65" i="3"/>
  <c r="AF65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N63" i="3"/>
  <c r="R63" i="3"/>
  <c r="V63" i="3"/>
  <c r="Z63" i="3"/>
  <c r="AD63" i="3"/>
  <c r="AH63" i="3"/>
  <c r="AL63" i="3"/>
  <c r="AP63" i="3"/>
  <c r="AT63" i="3"/>
  <c r="AX63" i="3"/>
  <c r="BB63" i="3"/>
  <c r="BF63" i="3"/>
  <c r="AU63" i="3"/>
  <c r="P63" i="3"/>
  <c r="X63" i="3"/>
  <c r="AF63" i="3"/>
  <c r="AN63" i="3"/>
  <c r="AV63" i="3"/>
  <c r="BD63" i="3"/>
  <c r="S63" i="3"/>
  <c r="AA63" i="3"/>
  <c r="AI63" i="3"/>
  <c r="AQ63" i="3"/>
  <c r="AY63" i="3"/>
  <c r="BG63" i="3"/>
  <c r="O63" i="3"/>
  <c r="AE63" i="3"/>
  <c r="BC63" i="3"/>
  <c r="T63" i="3"/>
  <c r="AB63" i="3"/>
  <c r="AJ63" i="3"/>
  <c r="AR63" i="3"/>
  <c r="AZ63" i="3"/>
  <c r="BH63" i="3"/>
  <c r="W63" i="3"/>
  <c r="AM63" i="3"/>
  <c r="O72" i="3"/>
  <c r="S72" i="3"/>
  <c r="W72" i="3"/>
  <c r="AA72" i="3"/>
  <c r="AE72" i="3"/>
  <c r="AI72" i="3"/>
  <c r="AM72" i="3"/>
  <c r="AQ72" i="3"/>
  <c r="AU72" i="3"/>
  <c r="AY72" i="3"/>
  <c r="BC72" i="3"/>
  <c r="BG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Y72" i="3"/>
  <c r="BE72" i="3"/>
  <c r="R72" i="3"/>
  <c r="Z72" i="3"/>
  <c r="AH72" i="3"/>
  <c r="AP72" i="3"/>
  <c r="AX72" i="3"/>
  <c r="BF72" i="3"/>
  <c r="M72" i="3"/>
  <c r="U72" i="3"/>
  <c r="AC72" i="3"/>
  <c r="AK72" i="3"/>
  <c r="AS72" i="3"/>
  <c r="BA72" i="3"/>
  <c r="BI72" i="3"/>
  <c r="Q72" i="3"/>
  <c r="AG72" i="3"/>
  <c r="AO72" i="3"/>
  <c r="AW72" i="3"/>
  <c r="N72" i="3"/>
  <c r="V72" i="3"/>
  <c r="AD72" i="3"/>
  <c r="AL72" i="3"/>
  <c r="AT72" i="3"/>
  <c r="BB72" i="3"/>
  <c r="P64" i="3"/>
  <c r="T64" i="3"/>
  <c r="X64" i="3"/>
  <c r="AB64" i="3"/>
  <c r="AF64" i="3"/>
  <c r="AJ64" i="3"/>
  <c r="AN64" i="3"/>
  <c r="AR64" i="3"/>
  <c r="AV64" i="3"/>
  <c r="AZ64" i="3"/>
  <c r="BD64" i="3"/>
  <c r="BH64" i="3"/>
  <c r="M64" i="3"/>
  <c r="Q64" i="3"/>
  <c r="U64" i="3"/>
  <c r="Y64" i="3"/>
  <c r="AC64" i="3"/>
  <c r="AG64" i="3"/>
  <c r="AK64" i="3"/>
  <c r="AO64" i="3"/>
  <c r="AS64" i="3"/>
  <c r="AW64" i="3"/>
  <c r="BA64" i="3"/>
  <c r="BE64" i="3"/>
  <c r="BI64" i="3"/>
  <c r="S64" i="3"/>
  <c r="AA64" i="3"/>
  <c r="AI64" i="3"/>
  <c r="AQ64" i="3"/>
  <c r="AY64" i="3"/>
  <c r="BG64" i="3"/>
  <c r="N64" i="3"/>
  <c r="V64" i="3"/>
  <c r="AD64" i="3"/>
  <c r="AL64" i="3"/>
  <c r="AT64" i="3"/>
  <c r="BB64" i="3"/>
  <c r="R64" i="3"/>
  <c r="Z64" i="3"/>
  <c r="AP64" i="3"/>
  <c r="BF64" i="3"/>
  <c r="O64" i="3"/>
  <c r="W64" i="3"/>
  <c r="AE64" i="3"/>
  <c r="AM64" i="3"/>
  <c r="AU64" i="3"/>
  <c r="BC64" i="3"/>
  <c r="AH64" i="3"/>
  <c r="AX64" i="3"/>
  <c r="BM86" i="3"/>
  <c r="BL86" i="3"/>
  <c r="BM103" i="3"/>
  <c r="BK103" i="3"/>
  <c r="BL87" i="3"/>
  <c r="BN87" i="3"/>
  <c r="BJ87" i="3"/>
  <c r="BM87" i="3"/>
  <c r="BK88" i="3"/>
  <c r="BL105" i="3"/>
  <c r="BM105" i="3"/>
  <c r="BJ105" i="3"/>
  <c r="BL102" i="3"/>
  <c r="BJ102" i="3"/>
  <c r="BL99" i="3"/>
  <c r="BN99" i="3"/>
  <c r="BJ99" i="3"/>
  <c r="BJ100" i="3"/>
  <c r="BM100" i="3"/>
  <c r="BK84" i="3"/>
  <c r="BN84" i="3"/>
  <c r="BL84" i="3"/>
  <c r="BM101" i="3"/>
  <c r="BJ101" i="3"/>
  <c r="BM110" i="3"/>
  <c r="BJ110" i="3"/>
  <c r="BK80" i="3"/>
  <c r="BN80" i="3"/>
  <c r="BJ106" i="3"/>
  <c r="BJ107" i="3"/>
  <c r="BJ91" i="3"/>
  <c r="BK94" i="3"/>
  <c r="BN94" i="3"/>
  <c r="BM108" i="3"/>
  <c r="BK108" i="3"/>
  <c r="BN108" i="3"/>
  <c r="BL108" i="3"/>
  <c r="BM92" i="3"/>
  <c r="BK93" i="3"/>
  <c r="BN93" i="3"/>
  <c r="AZ30" i="3"/>
  <c r="AD30" i="3"/>
  <c r="AQ30" i="3"/>
  <c r="AK30" i="3"/>
  <c r="Q30" i="3"/>
  <c r="AF30" i="3"/>
  <c r="BC30" i="3"/>
  <c r="AA30" i="3"/>
  <c r="AN30" i="3"/>
  <c r="AW30" i="3"/>
  <c r="AU30" i="3"/>
  <c r="AT30" i="3"/>
  <c r="BI30" i="3"/>
  <c r="BA30" i="3"/>
  <c r="BG30" i="3"/>
  <c r="BD30" i="3"/>
  <c r="AM30" i="3"/>
  <c r="AO30" i="3"/>
  <c r="M30" i="3"/>
  <c r="BE30" i="3"/>
  <c r="AV30" i="3"/>
  <c r="AH30" i="3"/>
  <c r="AB30" i="3"/>
  <c r="AR30" i="3"/>
  <c r="AE30" i="3"/>
  <c r="AC30" i="3"/>
  <c r="Y30" i="3"/>
  <c r="R30" i="3"/>
  <c r="AI30" i="3"/>
  <c r="W30" i="3"/>
  <c r="AL30" i="3"/>
  <c r="AY30" i="3"/>
  <c r="BH30" i="3"/>
  <c r="V30" i="3"/>
  <c r="BB30" i="3"/>
  <c r="Z30" i="3"/>
  <c r="O30" i="3"/>
  <c r="P30" i="3"/>
  <c r="AG30" i="3"/>
  <c r="AP30" i="3"/>
  <c r="U30" i="3"/>
  <c r="AS30" i="3"/>
  <c r="N30" i="3"/>
  <c r="BF30" i="3"/>
  <c r="AX30" i="3"/>
  <c r="X30" i="3"/>
  <c r="S30" i="3"/>
  <c r="AJ30" i="3"/>
  <c r="T30" i="3"/>
  <c r="M50" i="3"/>
  <c r="U50" i="3"/>
  <c r="AC50" i="3"/>
  <c r="AK50" i="3"/>
  <c r="V50" i="3"/>
  <c r="AE50" i="3"/>
  <c r="AN50" i="3"/>
  <c r="AV50" i="3"/>
  <c r="BD50" i="3"/>
  <c r="N50" i="3"/>
  <c r="W50" i="3"/>
  <c r="AF50" i="3"/>
  <c r="AO50" i="3"/>
  <c r="AW50" i="3"/>
  <c r="BE50" i="3"/>
  <c r="O50" i="3"/>
  <c r="X50" i="3"/>
  <c r="AG50" i="3"/>
  <c r="AP50" i="3"/>
  <c r="AX50" i="3"/>
  <c r="BF50" i="3"/>
  <c r="P50" i="3"/>
  <c r="Y50" i="3"/>
  <c r="AH50" i="3"/>
  <c r="AQ50" i="3"/>
  <c r="AY50" i="3"/>
  <c r="BG50" i="3"/>
  <c r="Q50" i="3"/>
  <c r="Z50" i="3"/>
  <c r="AI50" i="3"/>
  <c r="AR50" i="3"/>
  <c r="AZ50" i="3"/>
  <c r="BH50" i="3"/>
  <c r="R50" i="3"/>
  <c r="AA50" i="3"/>
  <c r="AJ50" i="3"/>
  <c r="AS50" i="3"/>
  <c r="BA50" i="3"/>
  <c r="BI50" i="3"/>
  <c r="AU50" i="3"/>
  <c r="S50" i="3"/>
  <c r="BB50" i="3"/>
  <c r="T50" i="3"/>
  <c r="BC50" i="3"/>
  <c r="AB50" i="3"/>
  <c r="AD50" i="3"/>
  <c r="AL50" i="3"/>
  <c r="AM50" i="3"/>
  <c r="AT50" i="3"/>
  <c r="R44" i="3"/>
  <c r="Z44" i="3"/>
  <c r="AH44" i="3"/>
  <c r="AP44" i="3"/>
  <c r="AX44" i="3"/>
  <c r="BF44" i="3"/>
  <c r="T44" i="3"/>
  <c r="AC44" i="3"/>
  <c r="AL44" i="3"/>
  <c r="AU44" i="3"/>
  <c r="BD44" i="3"/>
  <c r="M44" i="3"/>
  <c r="V44" i="3"/>
  <c r="AE44" i="3"/>
  <c r="AN44" i="3"/>
  <c r="AW44" i="3"/>
  <c r="BG44" i="3"/>
  <c r="N44" i="3"/>
  <c r="W44" i="3"/>
  <c r="AF44" i="3"/>
  <c r="AO44" i="3"/>
  <c r="AY44" i="3"/>
  <c r="BH44" i="3"/>
  <c r="P44" i="3"/>
  <c r="Y44" i="3"/>
  <c r="AI44" i="3"/>
  <c r="AR44" i="3"/>
  <c r="BA44" i="3"/>
  <c r="S44" i="3"/>
  <c r="AB44" i="3"/>
  <c r="AK44" i="3"/>
  <c r="AT44" i="3"/>
  <c r="BC44" i="3"/>
  <c r="AA44" i="3"/>
  <c r="AZ44" i="3"/>
  <c r="AD44" i="3"/>
  <c r="BB44" i="3"/>
  <c r="AG44" i="3"/>
  <c r="BE44" i="3"/>
  <c r="AJ44" i="3"/>
  <c r="BI44" i="3"/>
  <c r="O44" i="3"/>
  <c r="AM44" i="3"/>
  <c r="Q44" i="3"/>
  <c r="AQ44" i="3"/>
  <c r="U44" i="3"/>
  <c r="X44" i="3"/>
  <c r="AS44" i="3"/>
  <c r="AV44" i="3"/>
  <c r="R54" i="3"/>
  <c r="Z54" i="3"/>
  <c r="AH54" i="3"/>
  <c r="AP54" i="3"/>
  <c r="AX54" i="3"/>
  <c r="BF54" i="3"/>
  <c r="S54" i="3"/>
  <c r="AA54" i="3"/>
  <c r="AI54" i="3"/>
  <c r="AQ54" i="3"/>
  <c r="AY54" i="3"/>
  <c r="BG54" i="3"/>
  <c r="T54" i="3"/>
  <c r="AB54" i="3"/>
  <c r="AJ54" i="3"/>
  <c r="AR54" i="3"/>
  <c r="AZ54" i="3"/>
  <c r="BH54" i="3"/>
  <c r="M54" i="3"/>
  <c r="U54" i="3"/>
  <c r="AC54" i="3"/>
  <c r="AK54" i="3"/>
  <c r="AS54" i="3"/>
  <c r="BA54" i="3"/>
  <c r="BI54" i="3"/>
  <c r="N54" i="3"/>
  <c r="V54" i="3"/>
  <c r="AD54" i="3"/>
  <c r="AL54" i="3"/>
  <c r="AT54" i="3"/>
  <c r="BB54" i="3"/>
  <c r="O54" i="3"/>
  <c r="W54" i="3"/>
  <c r="AE54" i="3"/>
  <c r="AM54" i="3"/>
  <c r="AU54" i="3"/>
  <c r="BC54" i="3"/>
  <c r="AO54" i="3"/>
  <c r="P54" i="3"/>
  <c r="AV54" i="3"/>
  <c r="Q54" i="3"/>
  <c r="AW54" i="3"/>
  <c r="X54" i="3"/>
  <c r="BD54" i="3"/>
  <c r="Y54" i="3"/>
  <c r="BE54" i="3"/>
  <c r="AF54" i="3"/>
  <c r="AG54" i="3"/>
  <c r="AN54" i="3"/>
  <c r="R48" i="3"/>
  <c r="Z48" i="3"/>
  <c r="AH48" i="3"/>
  <c r="AP48" i="3"/>
  <c r="AX48" i="3"/>
  <c r="BF48" i="3"/>
  <c r="T48" i="3"/>
  <c r="AB48" i="3"/>
  <c r="AJ48" i="3"/>
  <c r="AR48" i="3"/>
  <c r="AZ48" i="3"/>
  <c r="BH48" i="3"/>
  <c r="M48" i="3"/>
  <c r="U48" i="3"/>
  <c r="AC48" i="3"/>
  <c r="AK48" i="3"/>
  <c r="AS48" i="3"/>
  <c r="BA48" i="3"/>
  <c r="BI48" i="3"/>
  <c r="Q48" i="3"/>
  <c r="Y48" i="3"/>
  <c r="P48" i="3"/>
  <c r="AF48" i="3"/>
  <c r="AT48" i="3"/>
  <c r="BE48" i="3"/>
  <c r="S48" i="3"/>
  <c r="AG48" i="3"/>
  <c r="AU48" i="3"/>
  <c r="BG48" i="3"/>
  <c r="V48" i="3"/>
  <c r="AI48" i="3"/>
  <c r="AV48" i="3"/>
  <c r="W48" i="3"/>
  <c r="AL48" i="3"/>
  <c r="AW48" i="3"/>
  <c r="X48" i="3"/>
  <c r="AM48" i="3"/>
  <c r="AY48" i="3"/>
  <c r="AA48" i="3"/>
  <c r="AN48" i="3"/>
  <c r="BB48" i="3"/>
  <c r="O48" i="3"/>
  <c r="AD48" i="3"/>
  <c r="AE48" i="3"/>
  <c r="AO48" i="3"/>
  <c r="AQ48" i="3"/>
  <c r="BC48" i="3"/>
  <c r="BD48" i="3"/>
  <c r="N48" i="3"/>
  <c r="T35" i="3"/>
  <c r="AB35" i="3"/>
  <c r="AJ35" i="3"/>
  <c r="AR35" i="3"/>
  <c r="AZ35" i="3"/>
  <c r="BH35" i="3"/>
  <c r="M35" i="3"/>
  <c r="V35" i="3"/>
  <c r="AE35" i="3"/>
  <c r="AN35" i="3"/>
  <c r="AW35" i="3"/>
  <c r="BF35" i="3"/>
  <c r="N35" i="3"/>
  <c r="W35" i="3"/>
  <c r="AF35" i="3"/>
  <c r="AO35" i="3"/>
  <c r="AX35" i="3"/>
  <c r="BG35" i="3"/>
  <c r="O35" i="3"/>
  <c r="X35" i="3"/>
  <c r="AG35" i="3"/>
  <c r="AP35" i="3"/>
  <c r="AY35" i="3"/>
  <c r="BI35" i="3"/>
  <c r="U35" i="3"/>
  <c r="AD35" i="3"/>
  <c r="AM35" i="3"/>
  <c r="AV35" i="3"/>
  <c r="BE35" i="3"/>
  <c r="AC35" i="3"/>
  <c r="AU35" i="3"/>
  <c r="P35" i="3"/>
  <c r="AH35" i="3"/>
  <c r="BA35" i="3"/>
  <c r="Q35" i="3"/>
  <c r="AI35" i="3"/>
  <c r="BB35" i="3"/>
  <c r="R35" i="3"/>
  <c r="AK35" i="3"/>
  <c r="BC35" i="3"/>
  <c r="S35" i="3"/>
  <c r="AL35" i="3"/>
  <c r="BD35" i="3"/>
  <c r="Y35" i="3"/>
  <c r="AQ35" i="3"/>
  <c r="AA35" i="3"/>
  <c r="AT35" i="3"/>
  <c r="Z35" i="3"/>
  <c r="AS35" i="3"/>
  <c r="P37" i="3"/>
  <c r="X37" i="3"/>
  <c r="AF37" i="3"/>
  <c r="AN37" i="3"/>
  <c r="AV37" i="3"/>
  <c r="BD37" i="3"/>
  <c r="M37" i="3"/>
  <c r="V37" i="3"/>
  <c r="AE37" i="3"/>
  <c r="AO37" i="3"/>
  <c r="AX37" i="3"/>
  <c r="BG37" i="3"/>
  <c r="N37" i="3"/>
  <c r="W37" i="3"/>
  <c r="AG37" i="3"/>
  <c r="AP37" i="3"/>
  <c r="AY37" i="3"/>
  <c r="BH37" i="3"/>
  <c r="O37" i="3"/>
  <c r="Y37" i="3"/>
  <c r="AH37" i="3"/>
  <c r="AQ37" i="3"/>
  <c r="AZ37" i="3"/>
  <c r="BI37" i="3"/>
  <c r="U37" i="3"/>
  <c r="AD37" i="3"/>
  <c r="AM37" i="3"/>
  <c r="AW37" i="3"/>
  <c r="BF37" i="3"/>
  <c r="T37" i="3"/>
  <c r="AL37" i="3"/>
  <c r="BE37" i="3"/>
  <c r="Z37" i="3"/>
  <c r="AR37" i="3"/>
  <c r="AA37" i="3"/>
  <c r="AS37" i="3"/>
  <c r="AB37" i="3"/>
  <c r="AT37" i="3"/>
  <c r="AC37" i="3"/>
  <c r="AU37" i="3"/>
  <c r="Q37" i="3"/>
  <c r="AI37" i="3"/>
  <c r="BA37" i="3"/>
  <c r="S37" i="3"/>
  <c r="AK37" i="3"/>
  <c r="BC37" i="3"/>
  <c r="R37" i="3"/>
  <c r="AJ37" i="3"/>
  <c r="BB37" i="3"/>
  <c r="O43" i="3"/>
  <c r="W43" i="3"/>
  <c r="AE43" i="3"/>
  <c r="AM43" i="3"/>
  <c r="Q43" i="3"/>
  <c r="Z43" i="3"/>
  <c r="AI43" i="3"/>
  <c r="AR43" i="3"/>
  <c r="AZ43" i="3"/>
  <c r="BH43" i="3"/>
  <c r="U43" i="3"/>
  <c r="AF43" i="3"/>
  <c r="AP43" i="3"/>
  <c r="AY43" i="3"/>
  <c r="BI43" i="3"/>
  <c r="M43" i="3"/>
  <c r="X43" i="3"/>
  <c r="AH43" i="3"/>
  <c r="AS43" i="3"/>
  <c r="BB43" i="3"/>
  <c r="N43" i="3"/>
  <c r="Y43" i="3"/>
  <c r="AJ43" i="3"/>
  <c r="AT43" i="3"/>
  <c r="BC43" i="3"/>
  <c r="P43" i="3"/>
  <c r="AA43" i="3"/>
  <c r="AK43" i="3"/>
  <c r="R43" i="3"/>
  <c r="AB43" i="3"/>
  <c r="AL43" i="3"/>
  <c r="AV43" i="3"/>
  <c r="BE43" i="3"/>
  <c r="T43" i="3"/>
  <c r="AD43" i="3"/>
  <c r="AO43" i="3"/>
  <c r="AX43" i="3"/>
  <c r="BG43" i="3"/>
  <c r="S43" i="3"/>
  <c r="BA43" i="3"/>
  <c r="V43" i="3"/>
  <c r="BD43" i="3"/>
  <c r="AC43" i="3"/>
  <c r="BF43" i="3"/>
  <c r="AG43" i="3"/>
  <c r="AN43" i="3"/>
  <c r="AQ43" i="3"/>
  <c r="AU43" i="3"/>
  <c r="AW43" i="3"/>
  <c r="Q45" i="3"/>
  <c r="Y45" i="3"/>
  <c r="AG45" i="3"/>
  <c r="P45" i="3"/>
  <c r="Z45" i="3"/>
  <c r="AI45" i="3"/>
  <c r="AQ45" i="3"/>
  <c r="AY45" i="3"/>
  <c r="BG45" i="3"/>
  <c r="S45" i="3"/>
  <c r="AB45" i="3"/>
  <c r="AK45" i="3"/>
  <c r="AS45" i="3"/>
  <c r="BA45" i="3"/>
  <c r="BI45" i="3"/>
  <c r="T45" i="3"/>
  <c r="AC45" i="3"/>
  <c r="AL45" i="3"/>
  <c r="AT45" i="3"/>
  <c r="BB45" i="3"/>
  <c r="M45" i="3"/>
  <c r="V45" i="3"/>
  <c r="AE45" i="3"/>
  <c r="AN45" i="3"/>
  <c r="AV45" i="3"/>
  <c r="BD45" i="3"/>
  <c r="O45" i="3"/>
  <c r="X45" i="3"/>
  <c r="AH45" i="3"/>
  <c r="AP45" i="3"/>
  <c r="AX45" i="3"/>
  <c r="BF45" i="3"/>
  <c r="AA45" i="3"/>
  <c r="AW45" i="3"/>
  <c r="AD45" i="3"/>
  <c r="AZ45" i="3"/>
  <c r="AF45" i="3"/>
  <c r="BC45" i="3"/>
  <c r="AJ45" i="3"/>
  <c r="BE45" i="3"/>
  <c r="N45" i="3"/>
  <c r="AM45" i="3"/>
  <c r="BH45" i="3"/>
  <c r="R45" i="3"/>
  <c r="AO45" i="3"/>
  <c r="W45" i="3"/>
  <c r="AR45" i="3"/>
  <c r="AU45" i="3"/>
  <c r="U45" i="3"/>
  <c r="M39" i="3"/>
  <c r="U39" i="3"/>
  <c r="AC39" i="3"/>
  <c r="AK39" i="3"/>
  <c r="AS39" i="3"/>
  <c r="BA39" i="3"/>
  <c r="BI39" i="3"/>
  <c r="O39" i="3"/>
  <c r="X39" i="3"/>
  <c r="AG39" i="3"/>
  <c r="AP39" i="3"/>
  <c r="P39" i="3"/>
  <c r="Y39" i="3"/>
  <c r="AH39" i="3"/>
  <c r="AQ39" i="3"/>
  <c r="AZ39" i="3"/>
  <c r="Q39" i="3"/>
  <c r="Z39" i="3"/>
  <c r="AI39" i="3"/>
  <c r="AR39" i="3"/>
  <c r="BB39" i="3"/>
  <c r="N39" i="3"/>
  <c r="W39" i="3"/>
  <c r="AF39" i="3"/>
  <c r="AO39" i="3"/>
  <c r="AX39" i="3"/>
  <c r="BG39" i="3"/>
  <c r="AE39" i="3"/>
  <c r="AW39" i="3"/>
  <c r="R39" i="3"/>
  <c r="AJ39" i="3"/>
  <c r="AY39" i="3"/>
  <c r="S39" i="3"/>
  <c r="AL39" i="3"/>
  <c r="BC39" i="3"/>
  <c r="T39" i="3"/>
  <c r="AM39" i="3"/>
  <c r="BD39" i="3"/>
  <c r="V39" i="3"/>
  <c r="AN39" i="3"/>
  <c r="BE39" i="3"/>
  <c r="AA39" i="3"/>
  <c r="AT39" i="3"/>
  <c r="BF39" i="3"/>
  <c r="AD39" i="3"/>
  <c r="AV39" i="3"/>
  <c r="AB39" i="3"/>
  <c r="AU39" i="3"/>
  <c r="BH39" i="3"/>
  <c r="O49" i="3"/>
  <c r="W49" i="3"/>
  <c r="AE49" i="3"/>
  <c r="AM49" i="3"/>
  <c r="AU49" i="3"/>
  <c r="Q49" i="3"/>
  <c r="Y49" i="3"/>
  <c r="AG49" i="3"/>
  <c r="AO49" i="3"/>
  <c r="AW49" i="3"/>
  <c r="R49" i="3"/>
  <c r="Z49" i="3"/>
  <c r="AH49" i="3"/>
  <c r="AP49" i="3"/>
  <c r="AX49" i="3"/>
  <c r="BF49" i="3"/>
  <c r="T49" i="3"/>
  <c r="AF49" i="3"/>
  <c r="AS49" i="3"/>
  <c r="BD49" i="3"/>
  <c r="U49" i="3"/>
  <c r="AI49" i="3"/>
  <c r="AT49" i="3"/>
  <c r="BE49" i="3"/>
  <c r="V49" i="3"/>
  <c r="AJ49" i="3"/>
  <c r="AV49" i="3"/>
  <c r="BG49" i="3"/>
  <c r="X49" i="3"/>
  <c r="AK49" i="3"/>
  <c r="AY49" i="3"/>
  <c r="BH49" i="3"/>
  <c r="M49" i="3"/>
  <c r="AA49" i="3"/>
  <c r="AL49" i="3"/>
  <c r="AZ49" i="3"/>
  <c r="BI49" i="3"/>
  <c r="N49" i="3"/>
  <c r="AB49" i="3"/>
  <c r="AN49" i="3"/>
  <c r="BA49" i="3"/>
  <c r="S49" i="3"/>
  <c r="AC49" i="3"/>
  <c r="AD49" i="3"/>
  <c r="AQ49" i="3"/>
  <c r="AR49" i="3"/>
  <c r="BB49" i="3"/>
  <c r="BC49" i="3"/>
  <c r="P49" i="3"/>
  <c r="T58" i="3"/>
  <c r="AB58" i="3"/>
  <c r="AJ58" i="3"/>
  <c r="AR58" i="3"/>
  <c r="AZ58" i="3"/>
  <c r="BH58" i="3"/>
  <c r="N58" i="3"/>
  <c r="V58" i="3"/>
  <c r="AD58" i="3"/>
  <c r="AL58" i="3"/>
  <c r="AT58" i="3"/>
  <c r="BB58" i="3"/>
  <c r="P58" i="3"/>
  <c r="X58" i="3"/>
  <c r="AF58" i="3"/>
  <c r="AN58" i="3"/>
  <c r="AV58" i="3"/>
  <c r="BD58" i="3"/>
  <c r="Q58" i="3"/>
  <c r="AC58" i="3"/>
  <c r="AP58" i="3"/>
  <c r="BC58" i="3"/>
  <c r="R58" i="3"/>
  <c r="AE58" i="3"/>
  <c r="AQ58" i="3"/>
  <c r="BE58" i="3"/>
  <c r="S58" i="3"/>
  <c r="AG58" i="3"/>
  <c r="AS58" i="3"/>
  <c r="BF58" i="3"/>
  <c r="U58" i="3"/>
  <c r="AH58" i="3"/>
  <c r="AU58" i="3"/>
  <c r="BG58" i="3"/>
  <c r="W58" i="3"/>
  <c r="AI58" i="3"/>
  <c r="AW58" i="3"/>
  <c r="BI58" i="3"/>
  <c r="Y58" i="3"/>
  <c r="AK58" i="3"/>
  <c r="AX58" i="3"/>
  <c r="M58" i="3"/>
  <c r="Z58" i="3"/>
  <c r="AM58" i="3"/>
  <c r="AY58" i="3"/>
  <c r="BA58" i="3"/>
  <c r="O58" i="3"/>
  <c r="AO58" i="3"/>
  <c r="AA58" i="3"/>
  <c r="R41" i="3"/>
  <c r="Z41" i="3"/>
  <c r="AH41" i="3"/>
  <c r="AP41" i="3"/>
  <c r="AX41" i="3"/>
  <c r="BF41" i="3"/>
  <c r="Q41" i="3"/>
  <c r="AA41" i="3"/>
  <c r="S41" i="3"/>
  <c r="AB41" i="3"/>
  <c r="O41" i="3"/>
  <c r="X41" i="3"/>
  <c r="AG41" i="3"/>
  <c r="AQ41" i="3"/>
  <c r="AZ41" i="3"/>
  <c r="BI41" i="3"/>
  <c r="W41" i="3"/>
  <c r="AK41" i="3"/>
  <c r="AU41" i="3"/>
  <c r="BE41" i="3"/>
  <c r="Y41" i="3"/>
  <c r="AL41" i="3"/>
  <c r="AV41" i="3"/>
  <c r="BG41" i="3"/>
  <c r="M41" i="3"/>
  <c r="AC41" i="3"/>
  <c r="AM41" i="3"/>
  <c r="AW41" i="3"/>
  <c r="BH41" i="3"/>
  <c r="N41" i="3"/>
  <c r="AD41" i="3"/>
  <c r="AN41" i="3"/>
  <c r="AY41" i="3"/>
  <c r="P41" i="3"/>
  <c r="AE41" i="3"/>
  <c r="AO41" i="3"/>
  <c r="BA41" i="3"/>
  <c r="T41" i="3"/>
  <c r="AF41" i="3"/>
  <c r="AR41" i="3"/>
  <c r="BB41" i="3"/>
  <c r="V41" i="3"/>
  <c r="AJ41" i="3"/>
  <c r="AT41" i="3"/>
  <c r="BD41" i="3"/>
  <c r="AS41" i="3"/>
  <c r="BC41" i="3"/>
  <c r="U41" i="3"/>
  <c r="AI41" i="3"/>
  <c r="O56" i="3"/>
  <c r="W56" i="3"/>
  <c r="AE56" i="3"/>
  <c r="AM56" i="3"/>
  <c r="AU56" i="3"/>
  <c r="BC56" i="3"/>
  <c r="P56" i="3"/>
  <c r="X56" i="3"/>
  <c r="Q56" i="3"/>
  <c r="Y56" i="3"/>
  <c r="AG56" i="3"/>
  <c r="AO56" i="3"/>
  <c r="AW56" i="3"/>
  <c r="BE56" i="3"/>
  <c r="R56" i="3"/>
  <c r="Z56" i="3"/>
  <c r="S56" i="3"/>
  <c r="AA56" i="3"/>
  <c r="AI56" i="3"/>
  <c r="AQ56" i="3"/>
  <c r="AY56" i="3"/>
  <c r="BG56" i="3"/>
  <c r="T56" i="3"/>
  <c r="AB56" i="3"/>
  <c r="AJ56" i="3"/>
  <c r="AR56" i="3"/>
  <c r="AZ56" i="3"/>
  <c r="AH56" i="3"/>
  <c r="AX56" i="3"/>
  <c r="M56" i="3"/>
  <c r="AK56" i="3"/>
  <c r="BA56" i="3"/>
  <c r="N56" i="3"/>
  <c r="AL56" i="3"/>
  <c r="BB56" i="3"/>
  <c r="U56" i="3"/>
  <c r="AN56" i="3"/>
  <c r="BD56" i="3"/>
  <c r="V56" i="3"/>
  <c r="AP56" i="3"/>
  <c r="BF56" i="3"/>
  <c r="AC56" i="3"/>
  <c r="AS56" i="3"/>
  <c r="BH56" i="3"/>
  <c r="AD56" i="3"/>
  <c r="AT56" i="3"/>
  <c r="BI56" i="3"/>
  <c r="AV56" i="3"/>
  <c r="AF56" i="3"/>
  <c r="S60" i="3"/>
  <c r="AA60" i="3"/>
  <c r="AI60" i="3"/>
  <c r="AQ60" i="3"/>
  <c r="AY60" i="3"/>
  <c r="BG60" i="3"/>
  <c r="N60" i="3"/>
  <c r="W60" i="3"/>
  <c r="AF60" i="3"/>
  <c r="AO60" i="3"/>
  <c r="AX60" i="3"/>
  <c r="BH60" i="3"/>
  <c r="O60" i="3"/>
  <c r="X60" i="3"/>
  <c r="AG60" i="3"/>
  <c r="AP60" i="3"/>
  <c r="AZ60" i="3"/>
  <c r="BI60" i="3"/>
  <c r="P60" i="3"/>
  <c r="Y60" i="3"/>
  <c r="AH60" i="3"/>
  <c r="AR60" i="3"/>
  <c r="BA60" i="3"/>
  <c r="Q60" i="3"/>
  <c r="Z60" i="3"/>
  <c r="AJ60" i="3"/>
  <c r="AS60" i="3"/>
  <c r="BB60" i="3"/>
  <c r="R60" i="3"/>
  <c r="AB60" i="3"/>
  <c r="AK60" i="3"/>
  <c r="AT60" i="3"/>
  <c r="BC60" i="3"/>
  <c r="T60" i="3"/>
  <c r="AC60" i="3"/>
  <c r="AL60" i="3"/>
  <c r="AU60" i="3"/>
  <c r="BD60" i="3"/>
  <c r="U60" i="3"/>
  <c r="AD60" i="3"/>
  <c r="AM60" i="3"/>
  <c r="AV60" i="3"/>
  <c r="BE60" i="3"/>
  <c r="AN60" i="3"/>
  <c r="AW60" i="3"/>
  <c r="BF60" i="3"/>
  <c r="M60" i="3"/>
  <c r="AE60" i="3"/>
  <c r="V60" i="3"/>
  <c r="T47" i="3"/>
  <c r="AB47" i="3"/>
  <c r="AJ47" i="3"/>
  <c r="AR47" i="3"/>
  <c r="AZ47" i="3"/>
  <c r="BH47" i="3"/>
  <c r="N47" i="3"/>
  <c r="V47" i="3"/>
  <c r="AD47" i="3"/>
  <c r="AL47" i="3"/>
  <c r="AT47" i="3"/>
  <c r="BB47" i="3"/>
  <c r="O47" i="3"/>
  <c r="W47" i="3"/>
  <c r="AE47" i="3"/>
  <c r="AM47" i="3"/>
  <c r="AU47" i="3"/>
  <c r="BC47" i="3"/>
  <c r="S47" i="3"/>
  <c r="AA47" i="3"/>
  <c r="AI47" i="3"/>
  <c r="AQ47" i="3"/>
  <c r="AY47" i="3"/>
  <c r="BG47" i="3"/>
  <c r="R47" i="3"/>
  <c r="AH47" i="3"/>
  <c r="AX47" i="3"/>
  <c r="U47" i="3"/>
  <c r="AK47" i="3"/>
  <c r="BA47" i="3"/>
  <c r="X47" i="3"/>
  <c r="AN47" i="3"/>
  <c r="BD47" i="3"/>
  <c r="Y47" i="3"/>
  <c r="AO47" i="3"/>
  <c r="BE47" i="3"/>
  <c r="Z47" i="3"/>
  <c r="AP47" i="3"/>
  <c r="BF47" i="3"/>
  <c r="M47" i="3"/>
  <c r="AC47" i="3"/>
  <c r="AS47" i="3"/>
  <c r="BI47" i="3"/>
  <c r="P47" i="3"/>
  <c r="Q47" i="3"/>
  <c r="AF47" i="3"/>
  <c r="AG47" i="3"/>
  <c r="AV47" i="3"/>
  <c r="AW47" i="3"/>
  <c r="N38" i="3"/>
  <c r="V38" i="3"/>
  <c r="AD38" i="3"/>
  <c r="AL38" i="3"/>
  <c r="AT38" i="3"/>
  <c r="BB38" i="3"/>
  <c r="R38" i="3"/>
  <c r="AA38" i="3"/>
  <c r="AJ38" i="3"/>
  <c r="AS38" i="3"/>
  <c r="BC38" i="3"/>
  <c r="S38" i="3"/>
  <c r="AB38" i="3"/>
  <c r="AK38" i="3"/>
  <c r="AU38" i="3"/>
  <c r="BD38" i="3"/>
  <c r="T38" i="3"/>
  <c r="AC38" i="3"/>
  <c r="AM38" i="3"/>
  <c r="AV38" i="3"/>
  <c r="BE38" i="3"/>
  <c r="Q38" i="3"/>
  <c r="Z38" i="3"/>
  <c r="AI38" i="3"/>
  <c r="AR38" i="3"/>
  <c r="BA38" i="3"/>
  <c r="Y38" i="3"/>
  <c r="AQ38" i="3"/>
  <c r="BI38" i="3"/>
  <c r="AE38" i="3"/>
  <c r="AW38" i="3"/>
  <c r="M38" i="3"/>
  <c r="AF38" i="3"/>
  <c r="AX38" i="3"/>
  <c r="O38" i="3"/>
  <c r="AG38" i="3"/>
  <c r="AY38" i="3"/>
  <c r="P38" i="3"/>
  <c r="AH38" i="3"/>
  <c r="AZ38" i="3"/>
  <c r="U38" i="3"/>
  <c r="AN38" i="3"/>
  <c r="BF38" i="3"/>
  <c r="X38" i="3"/>
  <c r="AP38" i="3"/>
  <c r="BH38" i="3"/>
  <c r="W38" i="3"/>
  <c r="AO38" i="3"/>
  <c r="BG38" i="3"/>
  <c r="P32" i="3"/>
  <c r="X32" i="3"/>
  <c r="AF32" i="3"/>
  <c r="AN32" i="3"/>
  <c r="AV32" i="3"/>
  <c r="BD32" i="3"/>
  <c r="N32" i="3"/>
  <c r="W32" i="3"/>
  <c r="AG32" i="3"/>
  <c r="AP32" i="3"/>
  <c r="AY32" i="3"/>
  <c r="BH32" i="3"/>
  <c r="O32" i="3"/>
  <c r="Y32" i="3"/>
  <c r="AH32" i="3"/>
  <c r="AQ32" i="3"/>
  <c r="AZ32" i="3"/>
  <c r="BI32" i="3"/>
  <c r="Q32" i="3"/>
  <c r="Z32" i="3"/>
  <c r="AI32" i="3"/>
  <c r="AR32" i="3"/>
  <c r="BA32" i="3"/>
  <c r="M32" i="3"/>
  <c r="V32" i="3"/>
  <c r="AE32" i="3"/>
  <c r="AO32" i="3"/>
  <c r="AX32" i="3"/>
  <c r="BG32" i="3"/>
  <c r="AD32" i="3"/>
  <c r="AW32" i="3"/>
  <c r="R32" i="3"/>
  <c r="AJ32" i="3"/>
  <c r="BB32" i="3"/>
  <c r="S32" i="3"/>
  <c r="AK32" i="3"/>
  <c r="BC32" i="3"/>
  <c r="T32" i="3"/>
  <c r="AL32" i="3"/>
  <c r="BE32" i="3"/>
  <c r="U32" i="3"/>
  <c r="AM32" i="3"/>
  <c r="BF32" i="3"/>
  <c r="AA32" i="3"/>
  <c r="AS32" i="3"/>
  <c r="AC32" i="3"/>
  <c r="AU32" i="3"/>
  <c r="AB32" i="3"/>
  <c r="AT32" i="3"/>
  <c r="O51" i="3"/>
  <c r="W51" i="3"/>
  <c r="AE51" i="3"/>
  <c r="AM51" i="3"/>
  <c r="AU51" i="3"/>
  <c r="BC51" i="3"/>
  <c r="P51" i="3"/>
  <c r="X51" i="3"/>
  <c r="AF51" i="3"/>
  <c r="AN51" i="3"/>
  <c r="AV51" i="3"/>
  <c r="BD51" i="3"/>
  <c r="Q51" i="3"/>
  <c r="Y51" i="3"/>
  <c r="AG51" i="3"/>
  <c r="AO51" i="3"/>
  <c r="AW51" i="3"/>
  <c r="BE51" i="3"/>
  <c r="R51" i="3"/>
  <c r="Z51" i="3"/>
  <c r="AH51" i="3"/>
  <c r="AP51" i="3"/>
  <c r="AX51" i="3"/>
  <c r="BF51" i="3"/>
  <c r="S51" i="3"/>
  <c r="AA51" i="3"/>
  <c r="AI51" i="3"/>
  <c r="AQ51" i="3"/>
  <c r="AY51" i="3"/>
  <c r="BG51" i="3"/>
  <c r="T51" i="3"/>
  <c r="AB51" i="3"/>
  <c r="AJ51" i="3"/>
  <c r="AR51" i="3"/>
  <c r="AZ51" i="3"/>
  <c r="BH51" i="3"/>
  <c r="AD51" i="3"/>
  <c r="AK51" i="3"/>
  <c r="AL51" i="3"/>
  <c r="M51" i="3"/>
  <c r="AS51" i="3"/>
  <c r="N51" i="3"/>
  <c r="AT51" i="3"/>
  <c r="U51" i="3"/>
  <c r="BA51" i="3"/>
  <c r="V51" i="3"/>
  <c r="BB51" i="3"/>
  <c r="BI51" i="3"/>
  <c r="AC51" i="3"/>
  <c r="T53" i="3"/>
  <c r="AB53" i="3"/>
  <c r="AJ53" i="3"/>
  <c r="AR53" i="3"/>
  <c r="AZ53" i="3"/>
  <c r="BH53" i="3"/>
  <c r="M53" i="3"/>
  <c r="U53" i="3"/>
  <c r="AC53" i="3"/>
  <c r="AK53" i="3"/>
  <c r="AS53" i="3"/>
  <c r="BA53" i="3"/>
  <c r="BI53" i="3"/>
  <c r="N53" i="3"/>
  <c r="V53" i="3"/>
  <c r="AD53" i="3"/>
  <c r="AL53" i="3"/>
  <c r="AT53" i="3"/>
  <c r="BB53" i="3"/>
  <c r="O53" i="3"/>
  <c r="W53" i="3"/>
  <c r="AE53" i="3"/>
  <c r="AM53" i="3"/>
  <c r="AU53" i="3"/>
  <c r="BC53" i="3"/>
  <c r="P53" i="3"/>
  <c r="X53" i="3"/>
  <c r="AF53" i="3"/>
  <c r="AN53" i="3"/>
  <c r="AV53" i="3"/>
  <c r="BD53" i="3"/>
  <c r="Q53" i="3"/>
  <c r="Y53" i="3"/>
  <c r="AG53" i="3"/>
  <c r="AO53" i="3"/>
  <c r="AW53" i="3"/>
  <c r="BE53" i="3"/>
  <c r="AA53" i="3"/>
  <c r="BG53" i="3"/>
  <c r="AH53" i="3"/>
  <c r="AI53" i="3"/>
  <c r="AP53" i="3"/>
  <c r="AQ53" i="3"/>
  <c r="R53" i="3"/>
  <c r="AX53" i="3"/>
  <c r="S53" i="3"/>
  <c r="AY53" i="3"/>
  <c r="Z53" i="3"/>
  <c r="BF53" i="3"/>
  <c r="M52" i="3"/>
  <c r="U52" i="3"/>
  <c r="AC52" i="3"/>
  <c r="AK52" i="3"/>
  <c r="AS52" i="3"/>
  <c r="BA52" i="3"/>
  <c r="BI52" i="3"/>
  <c r="N52" i="3"/>
  <c r="V52" i="3"/>
  <c r="AD52" i="3"/>
  <c r="AL52" i="3"/>
  <c r="AT52" i="3"/>
  <c r="BB52" i="3"/>
  <c r="O52" i="3"/>
  <c r="W52" i="3"/>
  <c r="AE52" i="3"/>
  <c r="AM52" i="3"/>
  <c r="AU52" i="3"/>
  <c r="BC52" i="3"/>
  <c r="P52" i="3"/>
  <c r="X52" i="3"/>
  <c r="AF52" i="3"/>
  <c r="AN52" i="3"/>
  <c r="AV52" i="3"/>
  <c r="BD52" i="3"/>
  <c r="Q52" i="3"/>
  <c r="Y52" i="3"/>
  <c r="AG52" i="3"/>
  <c r="AO52" i="3"/>
  <c r="AW52" i="3"/>
  <c r="BE52" i="3"/>
  <c r="R52" i="3"/>
  <c r="Z52" i="3"/>
  <c r="AH52" i="3"/>
  <c r="AP52" i="3"/>
  <c r="AX52" i="3"/>
  <c r="BF52" i="3"/>
  <c r="AR52" i="3"/>
  <c r="S52" i="3"/>
  <c r="AY52" i="3"/>
  <c r="T52" i="3"/>
  <c r="AZ52" i="3"/>
  <c r="AA52" i="3"/>
  <c r="BG52" i="3"/>
  <c r="AB52" i="3"/>
  <c r="BH52" i="3"/>
  <c r="AI52" i="3"/>
  <c r="AJ52" i="3"/>
  <c r="AQ52" i="3"/>
  <c r="M34" i="3"/>
  <c r="U34" i="3"/>
  <c r="AC34" i="3"/>
  <c r="AK34" i="3"/>
  <c r="AS34" i="3"/>
  <c r="BA34" i="3"/>
  <c r="BI34" i="3"/>
  <c r="P34" i="3"/>
  <c r="Y34" i="3"/>
  <c r="AH34" i="3"/>
  <c r="AQ34" i="3"/>
  <c r="AZ34" i="3"/>
  <c r="Q34" i="3"/>
  <c r="Z34" i="3"/>
  <c r="AI34" i="3"/>
  <c r="AR34" i="3"/>
  <c r="BB34" i="3"/>
  <c r="R34" i="3"/>
  <c r="AA34" i="3"/>
  <c r="AJ34" i="3"/>
  <c r="AT34" i="3"/>
  <c r="BC34" i="3"/>
  <c r="O34" i="3"/>
  <c r="X34" i="3"/>
  <c r="AG34" i="3"/>
  <c r="AP34" i="3"/>
  <c r="AY34" i="3"/>
  <c r="BH34" i="3"/>
  <c r="W34" i="3"/>
  <c r="AO34" i="3"/>
  <c r="BG34" i="3"/>
  <c r="AB34" i="3"/>
  <c r="AU34" i="3"/>
  <c r="AD34" i="3"/>
  <c r="AV34" i="3"/>
  <c r="AE34" i="3"/>
  <c r="AW34" i="3"/>
  <c r="N34" i="3"/>
  <c r="AF34" i="3"/>
  <c r="AX34" i="3"/>
  <c r="S34" i="3"/>
  <c r="AL34" i="3"/>
  <c r="BD34" i="3"/>
  <c r="V34" i="3"/>
  <c r="AN34" i="3"/>
  <c r="BF34" i="3"/>
  <c r="T34" i="3"/>
  <c r="AM34" i="3"/>
  <c r="BE34" i="3"/>
  <c r="P42" i="3"/>
  <c r="X42" i="3"/>
  <c r="AF42" i="3"/>
  <c r="AN42" i="3"/>
  <c r="AV42" i="3"/>
  <c r="BD42" i="3"/>
  <c r="T42" i="3"/>
  <c r="AC42" i="3"/>
  <c r="AL42" i="3"/>
  <c r="AU42" i="3"/>
  <c r="BE42" i="3"/>
  <c r="R42" i="3"/>
  <c r="AB42" i="3"/>
  <c r="AM42" i="3"/>
  <c r="AX42" i="3"/>
  <c r="BH42" i="3"/>
  <c r="S42" i="3"/>
  <c r="AD42" i="3"/>
  <c r="AO42" i="3"/>
  <c r="AY42" i="3"/>
  <c r="U42" i="3"/>
  <c r="AE42" i="3"/>
  <c r="AP42" i="3"/>
  <c r="AZ42" i="3"/>
  <c r="V42" i="3"/>
  <c r="AG42" i="3"/>
  <c r="AQ42" i="3"/>
  <c r="BA42" i="3"/>
  <c r="M42" i="3"/>
  <c r="W42" i="3"/>
  <c r="AH42" i="3"/>
  <c r="AR42" i="3"/>
  <c r="BB42" i="3"/>
  <c r="N42" i="3"/>
  <c r="Y42" i="3"/>
  <c r="AI42" i="3"/>
  <c r="AS42" i="3"/>
  <c r="BC42" i="3"/>
  <c r="Q42" i="3"/>
  <c r="AA42" i="3"/>
  <c r="AK42" i="3"/>
  <c r="AW42" i="3"/>
  <c r="BG42" i="3"/>
  <c r="O42" i="3"/>
  <c r="Z42" i="3"/>
  <c r="AJ42" i="3"/>
  <c r="AT42" i="3"/>
  <c r="BI42" i="3"/>
  <c r="BF42" i="3"/>
  <c r="Q36" i="3"/>
  <c r="Y36" i="3"/>
  <c r="AG36" i="3"/>
  <c r="AO36" i="3"/>
  <c r="AW36" i="3"/>
  <c r="BE36" i="3"/>
  <c r="P36" i="3"/>
  <c r="Z36" i="3"/>
  <c r="AI36" i="3"/>
  <c r="AR36" i="3"/>
  <c r="BA36" i="3"/>
  <c r="R36" i="3"/>
  <c r="AA36" i="3"/>
  <c r="AJ36" i="3"/>
  <c r="AS36" i="3"/>
  <c r="BB36" i="3"/>
  <c r="S36" i="3"/>
  <c r="AB36" i="3"/>
  <c r="AK36" i="3"/>
  <c r="AT36" i="3"/>
  <c r="BC36" i="3"/>
  <c r="O36" i="3"/>
  <c r="X36" i="3"/>
  <c r="AH36" i="3"/>
  <c r="AQ36" i="3"/>
  <c r="AZ36" i="3"/>
  <c r="BI36" i="3"/>
  <c r="N36" i="3"/>
  <c r="AF36" i="3"/>
  <c r="AY36" i="3"/>
  <c r="T36" i="3"/>
  <c r="AL36" i="3"/>
  <c r="BD36" i="3"/>
  <c r="U36" i="3"/>
  <c r="AM36" i="3"/>
  <c r="BF36" i="3"/>
  <c r="V36" i="3"/>
  <c r="AN36" i="3"/>
  <c r="BG36" i="3"/>
  <c r="W36" i="3"/>
  <c r="AP36" i="3"/>
  <c r="BH36" i="3"/>
  <c r="AC36" i="3"/>
  <c r="AU36" i="3"/>
  <c r="M36" i="3"/>
  <c r="AE36" i="3"/>
  <c r="AX36" i="3"/>
  <c r="AD36" i="3"/>
  <c r="AV36" i="3"/>
  <c r="Q55" i="3"/>
  <c r="Y55" i="3"/>
  <c r="AG55" i="3"/>
  <c r="AO55" i="3"/>
  <c r="AW55" i="3"/>
  <c r="BE55" i="3"/>
  <c r="R55" i="3"/>
  <c r="Z55" i="3"/>
  <c r="AH55" i="3"/>
  <c r="AP55" i="3"/>
  <c r="AX55" i="3"/>
  <c r="BF55" i="3"/>
  <c r="S55" i="3"/>
  <c r="AA55" i="3"/>
  <c r="AI55" i="3"/>
  <c r="AQ55" i="3"/>
  <c r="AY55" i="3"/>
  <c r="BG55" i="3"/>
  <c r="T55" i="3"/>
  <c r="AB55" i="3"/>
  <c r="AJ55" i="3"/>
  <c r="AR55" i="3"/>
  <c r="AZ55" i="3"/>
  <c r="BH55" i="3"/>
  <c r="M55" i="3"/>
  <c r="U55" i="3"/>
  <c r="AC55" i="3"/>
  <c r="AK55" i="3"/>
  <c r="AS55" i="3"/>
  <c r="BA55" i="3"/>
  <c r="BI55" i="3"/>
  <c r="N55" i="3"/>
  <c r="V55" i="3"/>
  <c r="AD55" i="3"/>
  <c r="AL55" i="3"/>
  <c r="AT55" i="3"/>
  <c r="BB55" i="3"/>
  <c r="X55" i="3"/>
  <c r="BD55" i="3"/>
  <c r="AE55" i="3"/>
  <c r="AF55" i="3"/>
  <c r="AM55" i="3"/>
  <c r="AN55" i="3"/>
  <c r="O55" i="3"/>
  <c r="AU55" i="3"/>
  <c r="P55" i="3"/>
  <c r="AV55" i="3"/>
  <c r="W55" i="3"/>
  <c r="BC55" i="3"/>
  <c r="N57" i="3"/>
  <c r="V57" i="3"/>
  <c r="AD57" i="3"/>
  <c r="AL57" i="3"/>
  <c r="AT57" i="3"/>
  <c r="BB57" i="3"/>
  <c r="P57" i="3"/>
  <c r="X57" i="3"/>
  <c r="AF57" i="3"/>
  <c r="AN57" i="3"/>
  <c r="AV57" i="3"/>
  <c r="BD57" i="3"/>
  <c r="R57" i="3"/>
  <c r="Z57" i="3"/>
  <c r="AH57" i="3"/>
  <c r="AP57" i="3"/>
  <c r="AX57" i="3"/>
  <c r="BF57" i="3"/>
  <c r="O57" i="3"/>
  <c r="AB57" i="3"/>
  <c r="AO57" i="3"/>
  <c r="BA57" i="3"/>
  <c r="Q57" i="3"/>
  <c r="AC57" i="3"/>
  <c r="AQ57" i="3"/>
  <c r="BC57" i="3"/>
  <c r="S57" i="3"/>
  <c r="AE57" i="3"/>
  <c r="AR57" i="3"/>
  <c r="BE57" i="3"/>
  <c r="T57" i="3"/>
  <c r="AG57" i="3"/>
  <c r="AS57" i="3"/>
  <c r="BG57" i="3"/>
  <c r="U57" i="3"/>
  <c r="AI57" i="3"/>
  <c r="AU57" i="3"/>
  <c r="BH57" i="3"/>
  <c r="W57" i="3"/>
  <c r="AJ57" i="3"/>
  <c r="AW57" i="3"/>
  <c r="BI57" i="3"/>
  <c r="Y57" i="3"/>
  <c r="AK57" i="3"/>
  <c r="AY57" i="3"/>
  <c r="M57" i="3"/>
  <c r="AA57" i="3"/>
  <c r="AM57" i="3"/>
  <c r="AZ57" i="3"/>
  <c r="Q46" i="3"/>
  <c r="Y46" i="3"/>
  <c r="AG46" i="3"/>
  <c r="AO46" i="3"/>
  <c r="AW46" i="3"/>
  <c r="BE46" i="3"/>
  <c r="S46" i="3"/>
  <c r="AA46" i="3"/>
  <c r="AI46" i="3"/>
  <c r="AQ46" i="3"/>
  <c r="AY46" i="3"/>
  <c r="BG46" i="3"/>
  <c r="T46" i="3"/>
  <c r="AB46" i="3"/>
  <c r="AJ46" i="3"/>
  <c r="AR46" i="3"/>
  <c r="AZ46" i="3"/>
  <c r="BH46" i="3"/>
  <c r="N46" i="3"/>
  <c r="V46" i="3"/>
  <c r="AD46" i="3"/>
  <c r="P46" i="3"/>
  <c r="X46" i="3"/>
  <c r="AF46" i="3"/>
  <c r="AN46" i="3"/>
  <c r="AV46" i="3"/>
  <c r="BD46" i="3"/>
  <c r="U46" i="3"/>
  <c r="AM46" i="3"/>
  <c r="BC46" i="3"/>
  <c r="W46" i="3"/>
  <c r="AP46" i="3"/>
  <c r="BF46" i="3"/>
  <c r="Z46" i="3"/>
  <c r="AS46" i="3"/>
  <c r="BI46" i="3"/>
  <c r="AC46" i="3"/>
  <c r="AT46" i="3"/>
  <c r="AE46" i="3"/>
  <c r="AU46" i="3"/>
  <c r="M46" i="3"/>
  <c r="AH46" i="3"/>
  <c r="AX46" i="3"/>
  <c r="BB46" i="3"/>
  <c r="O46" i="3"/>
  <c r="R46" i="3"/>
  <c r="AK46" i="3"/>
  <c r="AL46" i="3"/>
  <c r="BA46" i="3"/>
  <c r="S40" i="3"/>
  <c r="AA40" i="3"/>
  <c r="AI40" i="3"/>
  <c r="AQ40" i="3"/>
  <c r="AY40" i="3"/>
  <c r="BG40" i="3"/>
  <c r="U40" i="3"/>
  <c r="AD40" i="3"/>
  <c r="AM40" i="3"/>
  <c r="AV40" i="3"/>
  <c r="BE40" i="3"/>
  <c r="M40" i="3"/>
  <c r="V40" i="3"/>
  <c r="AE40" i="3"/>
  <c r="AN40" i="3"/>
  <c r="AW40" i="3"/>
  <c r="BF40" i="3"/>
  <c r="R40" i="3"/>
  <c r="AB40" i="3"/>
  <c r="AK40" i="3"/>
  <c r="AT40" i="3"/>
  <c r="BC40" i="3"/>
  <c r="O40" i="3"/>
  <c r="AC40" i="3"/>
  <c r="AR40" i="3"/>
  <c r="BH40" i="3"/>
  <c r="P40" i="3"/>
  <c r="AF40" i="3"/>
  <c r="AS40" i="3"/>
  <c r="BI40" i="3"/>
  <c r="Q40" i="3"/>
  <c r="AG40" i="3"/>
  <c r="AU40" i="3"/>
  <c r="T40" i="3"/>
  <c r="AH40" i="3"/>
  <c r="AX40" i="3"/>
  <c r="W40" i="3"/>
  <c r="AJ40" i="3"/>
  <c r="AZ40" i="3"/>
  <c r="X40" i="3"/>
  <c r="AL40" i="3"/>
  <c r="BA40" i="3"/>
  <c r="N40" i="3"/>
  <c r="Z40" i="3"/>
  <c r="AP40" i="3"/>
  <c r="BD40" i="3"/>
  <c r="Y40" i="3"/>
  <c r="AO40" i="3"/>
  <c r="BB40" i="3"/>
  <c r="S59" i="3"/>
  <c r="AA59" i="3"/>
  <c r="AI59" i="3"/>
  <c r="AQ59" i="3"/>
  <c r="M59" i="3"/>
  <c r="U59" i="3"/>
  <c r="AC59" i="3"/>
  <c r="AK59" i="3"/>
  <c r="AS59" i="3"/>
  <c r="BA59" i="3"/>
  <c r="BI59" i="3"/>
  <c r="O59" i="3"/>
  <c r="W59" i="3"/>
  <c r="AE59" i="3"/>
  <c r="AM59" i="3"/>
  <c r="AU59" i="3"/>
  <c r="R59" i="3"/>
  <c r="AF59" i="3"/>
  <c r="AR59" i="3"/>
  <c r="BC59" i="3"/>
  <c r="T59" i="3"/>
  <c r="AG59" i="3"/>
  <c r="AT59" i="3"/>
  <c r="BD59" i="3"/>
  <c r="V59" i="3"/>
  <c r="AH59" i="3"/>
  <c r="AV59" i="3"/>
  <c r="BE59" i="3"/>
  <c r="X59" i="3"/>
  <c r="AJ59" i="3"/>
  <c r="AW59" i="3"/>
  <c r="BF59" i="3"/>
  <c r="Y59" i="3"/>
  <c r="AL59" i="3"/>
  <c r="AX59" i="3"/>
  <c r="BG59" i="3"/>
  <c r="N59" i="3"/>
  <c r="Z59" i="3"/>
  <c r="AN59" i="3"/>
  <c r="AY59" i="3"/>
  <c r="BH59" i="3"/>
  <c r="P59" i="3"/>
  <c r="AB59" i="3"/>
  <c r="AO59" i="3"/>
  <c r="AZ59" i="3"/>
  <c r="Q59" i="3"/>
  <c r="AD59" i="3"/>
  <c r="AP59" i="3"/>
  <c r="BB59" i="3"/>
  <c r="R31" i="3"/>
  <c r="Z31" i="3"/>
  <c r="AH31" i="3"/>
  <c r="AP31" i="3"/>
  <c r="AX31" i="3"/>
  <c r="BF31" i="3"/>
  <c r="S31" i="3"/>
  <c r="AB31" i="3"/>
  <c r="AK31" i="3"/>
  <c r="AT31" i="3"/>
  <c r="BC31" i="3"/>
  <c r="T31" i="3"/>
  <c r="AC31" i="3"/>
  <c r="AL31" i="3"/>
  <c r="AU31" i="3"/>
  <c r="BD31" i="3"/>
  <c r="U31" i="3"/>
  <c r="AD31" i="3"/>
  <c r="AM31" i="3"/>
  <c r="AV31" i="3"/>
  <c r="BE31" i="3"/>
  <c r="Q31" i="3"/>
  <c r="AA31" i="3"/>
  <c r="AJ31" i="3"/>
  <c r="AS31" i="3"/>
  <c r="BB31" i="3"/>
  <c r="Y31" i="3"/>
  <c r="AR31" i="3"/>
  <c r="M31" i="3"/>
  <c r="AE31" i="3"/>
  <c r="AW31" i="3"/>
  <c r="N31" i="3"/>
  <c r="AF31" i="3"/>
  <c r="AY31" i="3"/>
  <c r="O31" i="3"/>
  <c r="AG31" i="3"/>
  <c r="AZ31" i="3"/>
  <c r="P31" i="3"/>
  <c r="AI31" i="3"/>
  <c r="BA31" i="3"/>
  <c r="V31" i="3"/>
  <c r="AN31" i="3"/>
  <c r="BG31" i="3"/>
  <c r="X31" i="3"/>
  <c r="AQ31" i="3"/>
  <c r="BI31" i="3"/>
  <c r="W31" i="3"/>
  <c r="AO31" i="3"/>
  <c r="BH31" i="3"/>
  <c r="O33" i="3"/>
  <c r="W33" i="3"/>
  <c r="AE33" i="3"/>
  <c r="AM33" i="3"/>
  <c r="AU33" i="3"/>
  <c r="BC33" i="3"/>
  <c r="T33" i="3"/>
  <c r="AC33" i="3"/>
  <c r="AL33" i="3"/>
  <c r="AV33" i="3"/>
  <c r="BE33" i="3"/>
  <c r="U33" i="3"/>
  <c r="AD33" i="3"/>
  <c r="AN33" i="3"/>
  <c r="AW33" i="3"/>
  <c r="BF33" i="3"/>
  <c r="M33" i="3"/>
  <c r="V33" i="3"/>
  <c r="AF33" i="3"/>
  <c r="AO33" i="3"/>
  <c r="AX33" i="3"/>
  <c r="BG33" i="3"/>
  <c r="S33" i="3"/>
  <c r="AB33" i="3"/>
  <c r="AK33" i="3"/>
  <c r="AT33" i="3"/>
  <c r="BD33" i="3"/>
  <c r="R33" i="3"/>
  <c r="AJ33" i="3"/>
  <c r="BB33" i="3"/>
  <c r="X33" i="3"/>
  <c r="AP33" i="3"/>
  <c r="BH33" i="3"/>
  <c r="Y33" i="3"/>
  <c r="AQ33" i="3"/>
  <c r="BI33" i="3"/>
  <c r="Z33" i="3"/>
  <c r="AR33" i="3"/>
  <c r="AA33" i="3"/>
  <c r="AS33" i="3"/>
  <c r="N33" i="3"/>
  <c r="AG33" i="3"/>
  <c r="AY33" i="3"/>
  <c r="Q33" i="3"/>
  <c r="AI33" i="3"/>
  <c r="BA33" i="3"/>
  <c r="AH33" i="3"/>
  <c r="AZ33" i="3"/>
  <c r="P33" i="3"/>
  <c r="BL63" i="3" l="1"/>
  <c r="BM63" i="3"/>
  <c r="BJ63" i="3"/>
  <c r="BM62" i="3"/>
  <c r="BL62" i="3"/>
  <c r="BJ62" i="3"/>
  <c r="BJ74" i="3"/>
  <c r="BL74" i="3"/>
  <c r="BJ71" i="3"/>
  <c r="BL71" i="3"/>
  <c r="BM74" i="3"/>
  <c r="BM71" i="3"/>
  <c r="BJ61" i="3"/>
  <c r="BL61" i="3"/>
  <c r="BL77" i="3"/>
  <c r="BM43" i="3"/>
  <c r="BL43" i="3"/>
  <c r="BM61" i="3"/>
  <c r="BJ77" i="3"/>
  <c r="BM77" i="3"/>
  <c r="BN30" i="3"/>
  <c r="BL47" i="3"/>
  <c r="BM49" i="3"/>
  <c r="BJ49" i="3"/>
  <c r="BL46" i="3"/>
  <c r="BL49" i="3"/>
  <c r="BL45" i="3"/>
  <c r="BN73" i="3"/>
  <c r="BM47" i="3"/>
  <c r="BM45" i="3"/>
  <c r="BL48" i="3"/>
  <c r="BM48" i="3"/>
  <c r="BJ46" i="3"/>
  <c r="BM46" i="3"/>
  <c r="BK45" i="3"/>
  <c r="BJ48" i="3"/>
  <c r="BK72" i="3"/>
  <c r="BN72" i="3"/>
  <c r="BL72" i="3"/>
  <c r="BM75" i="3"/>
  <c r="BM76" i="3"/>
  <c r="BN71" i="3"/>
  <c r="BK71" i="3"/>
  <c r="BM67" i="3"/>
  <c r="BJ73" i="3"/>
  <c r="BK73" i="3"/>
  <c r="BM73" i="3"/>
  <c r="BJ69" i="3"/>
  <c r="BK69" i="3"/>
  <c r="BM69" i="3"/>
  <c r="BL66" i="3"/>
  <c r="BM64" i="3"/>
  <c r="BJ72" i="3"/>
  <c r="BM72" i="3"/>
  <c r="BN63" i="3"/>
  <c r="BK63" i="3"/>
  <c r="BK65" i="3"/>
  <c r="BM65" i="3"/>
  <c r="BN75" i="3"/>
  <c r="BK75" i="3"/>
  <c r="BL75" i="3"/>
  <c r="BL76" i="3"/>
  <c r="BN61" i="3"/>
  <c r="BK61" i="3"/>
  <c r="BJ67" i="3"/>
  <c r="BK67" i="3"/>
  <c r="BN67" i="3"/>
  <c r="BL67" i="3"/>
  <c r="BM70" i="3"/>
  <c r="BN69" i="3"/>
  <c r="BL69" i="3"/>
  <c r="BJ66" i="3"/>
  <c r="BL64" i="3"/>
  <c r="BJ64" i="3"/>
  <c r="BN65" i="3"/>
  <c r="BL65" i="3"/>
  <c r="BJ76" i="3"/>
  <c r="BL68" i="3"/>
  <c r="BJ68" i="3"/>
  <c r="BL70" i="3"/>
  <c r="BJ70" i="3"/>
  <c r="BL73" i="3"/>
  <c r="BK66" i="3"/>
  <c r="BN66" i="3"/>
  <c r="BK30" i="3"/>
  <c r="BK64" i="3"/>
  <c r="BN64" i="3"/>
  <c r="BJ65" i="3"/>
  <c r="BJ75" i="3"/>
  <c r="BK76" i="3"/>
  <c r="BN76" i="3"/>
  <c r="BK74" i="3"/>
  <c r="BN74" i="3"/>
  <c r="BM68" i="3"/>
  <c r="BK68" i="3"/>
  <c r="BN68" i="3"/>
  <c r="BK70" i="3"/>
  <c r="BN70" i="3"/>
  <c r="BK77" i="3"/>
  <c r="BN77" i="3"/>
  <c r="BM66" i="3"/>
  <c r="BK62" i="3"/>
  <c r="BN62" i="3"/>
  <c r="BL59" i="3"/>
  <c r="BM30" i="3"/>
  <c r="BN33" i="3"/>
  <c r="BK33" i="3"/>
  <c r="BL33" i="3"/>
  <c r="BL55" i="3"/>
  <c r="BL36" i="3"/>
  <c r="BL32" i="3"/>
  <c r="BM35" i="3"/>
  <c r="BM33" i="3"/>
  <c r="BM51" i="3"/>
  <c r="BL51" i="3"/>
  <c r="BM39" i="3"/>
  <c r="BL30" i="3"/>
  <c r="BM31" i="3"/>
  <c r="BM59" i="3"/>
  <c r="BL52" i="3"/>
  <c r="BK53" i="3"/>
  <c r="BL39" i="3"/>
  <c r="BL44" i="3"/>
  <c r="BM53" i="3"/>
  <c r="BL41" i="3"/>
  <c r="BJ35" i="3"/>
  <c r="BJ30" i="3"/>
  <c r="BL56" i="3"/>
  <c r="BJ58" i="3"/>
  <c r="BL57" i="3"/>
  <c r="BM55" i="3"/>
  <c r="BM34" i="3"/>
  <c r="BL53" i="3"/>
  <c r="BJ32" i="3"/>
  <c r="BK41" i="3"/>
  <c r="BM41" i="3"/>
  <c r="BL35" i="3"/>
  <c r="BJ31" i="3"/>
  <c r="BM57" i="3"/>
  <c r="BM32" i="3"/>
  <c r="BM56" i="3"/>
  <c r="BJ39" i="3"/>
  <c r="BM52" i="3"/>
  <c r="BL42" i="3"/>
  <c r="BL54" i="3"/>
  <c r="BJ41" i="3"/>
  <c r="BL58" i="3"/>
  <c r="BJ45" i="3"/>
  <c r="BJ55" i="3"/>
  <c r="BJ44" i="3"/>
  <c r="BJ59" i="3"/>
  <c r="BJ33" i="3"/>
  <c r="BJ53" i="3"/>
  <c r="BM36" i="3"/>
  <c r="BM44" i="3"/>
  <c r="BL40" i="3"/>
  <c r="BJ36" i="3"/>
  <c r="BJ34" i="3"/>
  <c r="BJ54" i="3"/>
  <c r="BJ50" i="3"/>
  <c r="BJ42" i="3"/>
  <c r="BJ52" i="3"/>
  <c r="BK46" i="3"/>
  <c r="BN46" i="3"/>
  <c r="BL34" i="3"/>
  <c r="BK34" i="3"/>
  <c r="BN34" i="3"/>
  <c r="BL60" i="3"/>
  <c r="BJ56" i="3"/>
  <c r="BK58" i="3"/>
  <c r="BN58" i="3"/>
  <c r="BM50" i="3"/>
  <c r="BN36" i="3"/>
  <c r="BK36" i="3"/>
  <c r="BN52" i="3"/>
  <c r="BK52" i="3"/>
  <c r="BK38" i="3"/>
  <c r="BN38" i="3"/>
  <c r="BN56" i="3"/>
  <c r="BK56" i="3"/>
  <c r="BN49" i="3"/>
  <c r="BK49" i="3"/>
  <c r="BK37" i="3"/>
  <c r="BK54" i="3"/>
  <c r="BN54" i="3"/>
  <c r="BL31" i="3"/>
  <c r="BK42" i="3"/>
  <c r="BN42" i="3"/>
  <c r="BJ47" i="3"/>
  <c r="BM60" i="3"/>
  <c r="BN41" i="3"/>
  <c r="BJ37" i="3"/>
  <c r="BM54" i="3"/>
  <c r="BN44" i="3"/>
  <c r="BK44" i="3"/>
  <c r="BN40" i="3"/>
  <c r="BK40" i="3"/>
  <c r="BJ57" i="3"/>
  <c r="BK55" i="3"/>
  <c r="BN55" i="3"/>
  <c r="BJ38" i="3"/>
  <c r="BK47" i="3"/>
  <c r="BN47" i="3"/>
  <c r="BK39" i="3"/>
  <c r="BN39" i="3"/>
  <c r="BN37" i="3"/>
  <c r="BK35" i="3"/>
  <c r="BN35" i="3"/>
  <c r="BK59" i="3"/>
  <c r="BN59" i="3"/>
  <c r="BN57" i="3"/>
  <c r="BK57" i="3"/>
  <c r="BM42" i="3"/>
  <c r="BK51" i="3"/>
  <c r="BN51" i="3"/>
  <c r="BL38" i="3"/>
  <c r="BN45" i="3"/>
  <c r="BJ43" i="3"/>
  <c r="BM37" i="3"/>
  <c r="BJ40" i="3"/>
  <c r="BM40" i="3"/>
  <c r="BN53" i="3"/>
  <c r="BJ51" i="3"/>
  <c r="BM38" i="3"/>
  <c r="BN60" i="3"/>
  <c r="BK60" i="3"/>
  <c r="BJ60" i="3"/>
  <c r="BM58" i="3"/>
  <c r="BL37" i="3"/>
  <c r="BL50" i="3"/>
  <c r="BK31" i="3"/>
  <c r="BN31" i="3"/>
  <c r="BN32" i="3"/>
  <c r="BK32" i="3"/>
  <c r="BK43" i="3"/>
  <c r="BN43" i="3"/>
  <c r="BN48" i="3"/>
  <c r="BK48" i="3"/>
  <c r="BK50" i="3"/>
  <c r="BN50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<sst xmlns="http://schemas.openxmlformats.org/spreadsheetml/2006/main" count="5284" uniqueCount="379">
  <si>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</si>
  <si>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</si>
  <si>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</si>
  <si>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</si>
  <si>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</si>
  <si>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</si>
  <si>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</si>
  <si>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</si>
  <si>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</si>
  <si>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</si>
  <si>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division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</si>
  <si>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</si>
  <si>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</si>
  <si>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</si>
  <si>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</si>
  <si>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</si>
  <si>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</si>
  <si>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</si>
  <si>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</si>
  <si>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</si>
  <si>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</si>
  <si>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</si>
  <si>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</si>
  <si>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</si>
  <si>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</si>
  <si>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</si>
  <si>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</si>
  <si>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</si>
  <si>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</si>
  <si>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</si>
  <si>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</si>
  <si>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</si>
  <si>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</si>
  <si>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</si>
  <si>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</si>
  <si>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</si>
  <si>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</si>
  <si>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</si>
  <si>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</si>
  <si>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</si>
  <si>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</si>
  <si>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</si>
  <si>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</si>
  <si>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</si>
  <si>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</si>
  <si>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</si>
  <si>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</si>
  <si>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</si>
  <si>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</si>
  <si>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</si>
  <si>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</si>
  <si>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</si>
  <si>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</si>
  <si>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</si>
  <si>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</si>
  <si>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</si>
  <si>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</si>
  <si>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</si>
  <si>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</si>
  <si>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</si>
  <si>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</si>
  <si>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</si>
  <si>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</si>
  <si>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</si>
  <si>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</si>
  <si>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</si>
  <si>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</si>
  <si>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23/07/2021</t>
  </si>
  <si>
    <t>24/07/2021</t>
  </si>
  <si>
    <t>25/07/2021</t>
  </si>
  <si>
    <t>26/07/2021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</si>
  <si>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</si>
  <si>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</si>
  <si>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</si>
  <si>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</si>
  <si>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</si>
  <si>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</si>
  <si>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</si>
  <si>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</si>
  <si>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</si>
  <si>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</si>
  <si>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</si>
  <si>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</si>
  <si>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</si>
  <si>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</si>
  <si>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</si>
  <si>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</si>
  <si>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</si>
  <si>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</si>
  <si>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</si>
  <si>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</si>
  <si>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</si>
  <si>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</si>
  <si>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</si>
  <si>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</si>
  <si>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</si>
  <si>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</si>
  <si>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</si>
  <si>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</si>
  <si>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</si>
  <si>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</si>
  <si>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</si>
  <si>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</si>
  <si>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</si>
  <si>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</si>
  <si>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</si>
  <si>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</si>
  <si>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</si>
  <si>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</si>
  <si>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</si>
  <si>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</si>
  <si>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</si>
  <si>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</si>
  <si>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</si>
  <si>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</si>
  <si>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</si>
  <si>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</si>
  <si>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</si>
  <si>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</si>
  <si>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</si>
  <si>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</si>
  <si>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</si>
  <si>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</si>
  <si>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</si>
  <si>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</si>
  <si>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</si>
  <si>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</si>
  <si>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</si>
  <si>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</si>
  <si>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</si>
  <si>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</si>
  <si>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</si>
  <si>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</si>
  <si>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</si>
  <si>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</si>
  <si>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</si>
  <si>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</si>
  <si>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</si>
  <si>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</si>
  <si>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</si>
  <si>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</si>
  <si>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</si>
  <si>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</si>
  <si>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</si>
  <si>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</si>
  <si>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</si>
  <si>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</si>
  <si>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</si>
  <si>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</si>
  <si>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</si>
  <si>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</si>
  <si>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</si>
  <si>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</si>
  <si>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Sonderjyske</t>
  </si>
  <si>
    <t>Vejle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</si>
  <si>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</si>
  <si>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</si>
  <si>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</si>
  <si>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</si>
  <si>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</si>
  <si>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</si>
  <si>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</si>
  <si>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</si>
  <si>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</si>
  <si>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</si>
  <si>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</si>
  <si>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</si>
  <si>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</si>
  <si>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</si>
  <si>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</si>
  <si>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</si>
  <si>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</si>
  <si>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</si>
  <si>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</si>
  <si>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</si>
  <si>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</si>
  <si>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</si>
  <si>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</si>
  <si>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</si>
  <si>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</si>
  <si>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</si>
  <si>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</si>
  <si>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</si>
  <si>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</si>
  <si>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</si>
  <si>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</si>
  <si>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</si>
  <si>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</si>
  <si>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</si>
  <si>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</si>
  <si>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</si>
  <si>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</si>
  <si>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</si>
  <si>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</si>
  <si>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</si>
  <si>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</si>
  <si>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</si>
  <si>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</si>
  <si>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</si>
  <si>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</si>
  <si>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</si>
  <si>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</si>
  <si>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</si>
  <si>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</si>
  <si>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</si>
  <si>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</si>
  <si>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</si>
  <si>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</si>
  <si>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</si>
  <si>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</si>
  <si>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</si>
  <si>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</si>
  <si>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</si>
  <si>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</si>
  <si>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</si>
  <si>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</si>
  <si>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</si>
  <si>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</si>
  <si>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</si>
  <si>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</si>
  <si>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</si>
  <si>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</si>
  <si>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</si>
  <si>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</si>
  <si>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</si>
  <si>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</si>
  <si>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</si>
  <si>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</si>
  <si>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</si>
  <si>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</si>
  <si>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</si>
  <si>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Cracovia</t>
  </si>
  <si>
    <t>Gornik Z.</t>
  </si>
  <si>
    <t>Jagiellonia</t>
  </si>
  <si>
    <t>Lech Poznan</t>
  </si>
  <si>
    <t>Lechia Gdansk</t>
  </si>
  <si>
    <t>Legia</t>
  </si>
  <si>
    <t>Piast Gliwice</t>
  </si>
  <si>
    <t>Pogon Szczecin</t>
  </si>
  <si>
    <t>Rakow</t>
  </si>
  <si>
    <t>Slask Wroclaw</t>
  </si>
  <si>
    <t>Stal Mielec</t>
  </si>
  <si>
    <t>Warta Poznan</t>
  </si>
  <si>
    <t>Wisla</t>
  </si>
  <si>
    <t>Wisla Plock</t>
  </si>
  <si>
    <t>Zaglebie</t>
  </si>
  <si>
    <t>Academica Clinceni</t>
  </si>
  <si>
    <t>CFR Cluj</t>
  </si>
  <si>
    <t>Chindia Targoviste</t>
  </si>
  <si>
    <t>Din. Bucuresti</t>
  </si>
  <si>
    <t>FC Arges</t>
  </si>
  <si>
    <t>FC Botosani</t>
  </si>
  <si>
    <t>FC Steaua Bucuresti</t>
  </si>
  <si>
    <t>FC Voluntari</t>
  </si>
  <si>
    <t>FCSB</t>
  </si>
  <si>
    <t>Gaz Metan Medias</t>
  </si>
  <si>
    <t>Mioveni</t>
  </si>
  <si>
    <t>Sepsi Sf. Gheorghe</t>
  </si>
  <si>
    <t>Univ. Craiova</t>
  </si>
  <si>
    <t>UTA Arad</t>
  </si>
  <si>
    <t>Akhmat Grozny</t>
  </si>
  <si>
    <t>Arsenal Tula</t>
  </si>
  <si>
    <t>CSKA Moscow</t>
  </si>
  <si>
    <t>Dynamo Moscow</t>
  </si>
  <si>
    <t>FK Rostov</t>
  </si>
  <si>
    <t>Khimki</t>
  </si>
  <si>
    <t>Krasnodar</t>
  </si>
  <si>
    <t>Lokomotiv Moscow</t>
  </si>
  <si>
    <t>Rubin Kazan</t>
  </si>
  <si>
    <t>Sochi</t>
  </si>
  <si>
    <t>Spartak Moscow</t>
  </si>
  <si>
    <t>Ufa</t>
  </si>
  <si>
    <t>Ural</t>
  </si>
  <si>
    <t>Zenit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</si>
  <si>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</si>
  <si>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</si>
  <si>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</si>
  <si>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</si>
  <si>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</si>
  <si>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</si>
  <si>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</si>
  <si>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</si>
  <si>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</si>
  <si>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</si>
  <si>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</si>
  <si>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</si>
  <si>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</si>
  <si>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</si>
  <si>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</si>
  <si>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</si>
  <si>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</si>
  <si>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</si>
  <si>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</si>
  <si>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</si>
  <si>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</si>
  <si>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</si>
  <si>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</si>
  <si>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</si>
  <si>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</si>
  <si>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</si>
  <si>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</si>
  <si>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</si>
  <si>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</si>
  <si>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</si>
  <si>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</si>
  <si>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</si>
  <si>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</si>
  <si>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</si>
  <si>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</si>
  <si>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</si>
  <si>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</si>
  <si>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</si>
  <si>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</si>
  <si>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</si>
  <si>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</si>
  <si>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</si>
  <si>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</si>
  <si>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</si>
  <si>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Silkeborg</t>
  </si>
  <si>
    <t>Viborg</t>
  </si>
  <si>
    <t>Termalica B-B.</t>
  </si>
  <si>
    <t>Radomiak Radom</t>
  </si>
  <si>
    <t>Leczna</t>
  </si>
  <si>
    <t>FC Rapid Bucuresti</t>
  </si>
  <si>
    <t>Farul Constanta</t>
  </si>
  <si>
    <t>U Craiova 1948</t>
  </si>
  <si>
    <t>FK Krylya Sovetov Samara</t>
  </si>
  <si>
    <t>Nizhny Novgorod</t>
  </si>
  <si>
    <t>Luzern</t>
  </si>
  <si>
    <t>Young Boys</t>
  </si>
  <si>
    <t>Lausanne</t>
  </si>
  <si>
    <t>St. Gallen</t>
  </si>
  <si>
    <t>Lugano</t>
  </si>
  <si>
    <t>Zurich</t>
  </si>
  <si>
    <t>Grasshoppers</t>
  </si>
  <si>
    <t>Basel</t>
  </si>
  <si>
    <t>Sion</t>
  </si>
  <si>
    <t>Servette</t>
  </si>
  <si>
    <t>Liga Profesional</t>
  </si>
  <si>
    <t>Serie A</t>
  </si>
  <si>
    <t>Super League</t>
  </si>
  <si>
    <t>Superliga</t>
  </si>
  <si>
    <t>Premier Division</t>
  </si>
  <si>
    <t>J1 League</t>
  </si>
  <si>
    <t>Liga MX</t>
  </si>
  <si>
    <t>Eliteserien</t>
  </si>
  <si>
    <t>Ekstraklasa</t>
  </si>
  <si>
    <t>Liga 1</t>
  </si>
  <si>
    <t>Premier League</t>
  </si>
  <si>
    <t>Allsvenskan</t>
  </si>
  <si>
    <t>Admiral Bundesliga</t>
  </si>
  <si>
    <t>Veikkausliiga</t>
  </si>
  <si>
    <t>27/07/2021</t>
  </si>
  <si>
    <t>30/07/2021</t>
  </si>
  <si>
    <t>31/07/2021</t>
  </si>
  <si>
    <t>Bohemian</t>
  </si>
  <si>
    <t>13/08/2021</t>
  </si>
  <si>
    <t>Swiss</t>
  </si>
  <si>
    <t>14/08/2021</t>
  </si>
  <si>
    <t>15/08/2021</t>
  </si>
  <si>
    <t>16/08/2021</t>
  </si>
  <si>
    <t>17/08/2021</t>
  </si>
  <si>
    <t>07/09/2021</t>
  </si>
  <si>
    <t>08/09/2021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</si>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</sst>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34" borderId="0" xfId="0" applyFill="1"/>
    <xf numFmtId="14" fontId="0" fillId="33" borderId="0" xfId="0" applyNumberFormat="1" applyFill="1"/>
    <xf numFmtId="49" fontId="0" fillId="33" borderId="0" xfId="0" applyNumberFormat="1" applyFill="1"/>
    <xf numFmtId="49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zoomScale="80" zoomScaleNormal="80" workbookViewId="0">
      <selection activeCell="A2" sqref="A2:E266"/>
    </sheetView>
  </sheetViews>
  <sheetFormatPr defaultRowHeight="15" x14ac:dyDescent="0.25"/>
  <cols>
    <col min="1" max="1" width="21" customWidth="1"/>
    <col min="2" max="2" width="16" customWidth="1"/>
  </cols>
  <sheetData>
    <row r="1" spans="1:5" x14ac:dyDescent="0.25">
      <c r="A1" t="s">
        <v>10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338</v>
      </c>
      <c r="B2" t="s">
        <v>71</v>
      </c>
      <c r="C2">
        <v>1.2436</v>
      </c>
      <c r="D2">
        <v>0.93810000000000004</v>
      </c>
      <c r="E2">
        <v>2.0428999999999999</v>
      </c>
    </row>
    <row r="3" spans="1:5" x14ac:dyDescent="0.25">
      <c r="A3" t="s">
        <v>338</v>
      </c>
      <c r="B3" t="s">
        <v>72</v>
      </c>
      <c r="C3">
        <v>1.2436</v>
      </c>
      <c r="D3">
        <v>0.96489999999999998</v>
      </c>
      <c r="E3">
        <v>0.89149999999999996</v>
      </c>
    </row>
    <row r="4" spans="1:5" x14ac:dyDescent="0.25">
      <c r="A4" t="s">
        <v>338</v>
      </c>
      <c r="B4" t="s">
        <v>73</v>
      </c>
      <c r="C4">
        <v>1.2436</v>
      </c>
      <c r="D4">
        <v>0.53610000000000002</v>
      </c>
      <c r="E4">
        <v>1.1143000000000001</v>
      </c>
    </row>
    <row r="5" spans="1:5" x14ac:dyDescent="0.25">
      <c r="A5" t="s">
        <v>338</v>
      </c>
      <c r="B5" t="s">
        <v>74</v>
      </c>
      <c r="C5">
        <v>1.2436</v>
      </c>
      <c r="D5">
        <v>0.80410000000000004</v>
      </c>
      <c r="E5">
        <v>0.7429</v>
      </c>
    </row>
    <row r="6" spans="1:5" x14ac:dyDescent="0.25">
      <c r="A6" t="s">
        <v>338</v>
      </c>
      <c r="B6" t="s">
        <v>75</v>
      </c>
      <c r="C6">
        <v>1.2436</v>
      </c>
      <c r="D6">
        <v>0.64329999999999998</v>
      </c>
      <c r="E6">
        <v>1.7828999999999999</v>
      </c>
    </row>
    <row r="7" spans="1:5" x14ac:dyDescent="0.25">
      <c r="A7" t="s">
        <v>338</v>
      </c>
      <c r="B7" t="s">
        <v>76</v>
      </c>
      <c r="C7">
        <v>1.2436</v>
      </c>
      <c r="D7">
        <v>0.3216</v>
      </c>
      <c r="E7">
        <v>0.66859999999999997</v>
      </c>
    </row>
    <row r="8" spans="1:5" x14ac:dyDescent="0.25">
      <c r="A8" t="s">
        <v>338</v>
      </c>
      <c r="B8" t="s">
        <v>77</v>
      </c>
      <c r="C8">
        <v>1.2436</v>
      </c>
      <c r="D8">
        <v>1.3402000000000001</v>
      </c>
      <c r="E8">
        <v>1.8572</v>
      </c>
    </row>
    <row r="9" spans="1:5" x14ac:dyDescent="0.25">
      <c r="A9" t="s">
        <v>338</v>
      </c>
      <c r="B9" t="s">
        <v>78</v>
      </c>
      <c r="C9">
        <v>1.2436</v>
      </c>
      <c r="D9">
        <v>0.80410000000000004</v>
      </c>
      <c r="E9">
        <v>1.1143000000000001</v>
      </c>
    </row>
    <row r="10" spans="1:5" x14ac:dyDescent="0.25">
      <c r="A10" t="s">
        <v>338</v>
      </c>
      <c r="B10" t="s">
        <v>79</v>
      </c>
      <c r="C10">
        <v>1.2436</v>
      </c>
      <c r="D10">
        <v>1.4742</v>
      </c>
      <c r="E10">
        <v>1.3001</v>
      </c>
    </row>
    <row r="11" spans="1:5" x14ac:dyDescent="0.25">
      <c r="A11" t="s">
        <v>338</v>
      </c>
      <c r="B11" t="s">
        <v>80</v>
      </c>
      <c r="C11">
        <v>1.2436</v>
      </c>
      <c r="D11">
        <v>1.2866</v>
      </c>
      <c r="E11">
        <v>0.44569999999999999</v>
      </c>
    </row>
    <row r="12" spans="1:5" x14ac:dyDescent="0.25">
      <c r="A12" t="s">
        <v>338</v>
      </c>
      <c r="B12" t="s">
        <v>81</v>
      </c>
      <c r="C12">
        <v>1.2436</v>
      </c>
      <c r="D12">
        <v>0.68920000000000003</v>
      </c>
      <c r="E12">
        <v>0.47760000000000002</v>
      </c>
    </row>
    <row r="13" spans="1:5" x14ac:dyDescent="0.25">
      <c r="A13" t="s">
        <v>338</v>
      </c>
      <c r="B13" t="s">
        <v>82</v>
      </c>
      <c r="C13">
        <v>1.2436</v>
      </c>
      <c r="D13">
        <v>1.3785000000000001</v>
      </c>
      <c r="E13">
        <v>1.2735000000000001</v>
      </c>
    </row>
    <row r="14" spans="1:5" x14ac:dyDescent="0.25">
      <c r="A14" t="s">
        <v>338</v>
      </c>
      <c r="B14" t="s">
        <v>83</v>
      </c>
      <c r="C14">
        <v>1.2436</v>
      </c>
      <c r="D14">
        <v>0.68920000000000003</v>
      </c>
      <c r="E14">
        <v>0.79600000000000004</v>
      </c>
    </row>
    <row r="15" spans="1:5" x14ac:dyDescent="0.25">
      <c r="A15" t="s">
        <v>338</v>
      </c>
      <c r="B15" t="s">
        <v>84</v>
      </c>
      <c r="C15">
        <v>1.2436</v>
      </c>
      <c r="D15">
        <v>0.80410000000000004</v>
      </c>
      <c r="E15">
        <v>0.1857</v>
      </c>
    </row>
    <row r="16" spans="1:5" x14ac:dyDescent="0.25">
      <c r="A16" t="s">
        <v>338</v>
      </c>
      <c r="B16" t="s">
        <v>85</v>
      </c>
      <c r="C16">
        <v>1.2436</v>
      </c>
      <c r="D16">
        <v>1.3785000000000001</v>
      </c>
      <c r="E16">
        <v>1.5919000000000001</v>
      </c>
    </row>
    <row r="17" spans="1:5" x14ac:dyDescent="0.25">
      <c r="A17" t="s">
        <v>338</v>
      </c>
      <c r="B17" t="s">
        <v>86</v>
      </c>
      <c r="C17">
        <v>1.2436</v>
      </c>
      <c r="D17">
        <v>1.4742</v>
      </c>
      <c r="E17">
        <v>2.0428999999999999</v>
      </c>
    </row>
    <row r="18" spans="1:5" x14ac:dyDescent="0.25">
      <c r="A18" t="s">
        <v>338</v>
      </c>
      <c r="B18" t="s">
        <v>87</v>
      </c>
      <c r="C18">
        <v>1.2436</v>
      </c>
      <c r="D18">
        <v>0.67010000000000003</v>
      </c>
      <c r="E18">
        <v>0.55720000000000003</v>
      </c>
    </row>
    <row r="19" spans="1:5" x14ac:dyDescent="0.25">
      <c r="A19" t="s">
        <v>338</v>
      </c>
      <c r="B19" t="s">
        <v>88</v>
      </c>
      <c r="C19">
        <v>1.2436</v>
      </c>
      <c r="D19">
        <v>0.67010000000000003</v>
      </c>
      <c r="E19">
        <v>1.3001</v>
      </c>
    </row>
    <row r="20" spans="1:5" x14ac:dyDescent="0.25">
      <c r="A20" t="s">
        <v>338</v>
      </c>
      <c r="B20" t="s">
        <v>89</v>
      </c>
      <c r="C20">
        <v>1.2436</v>
      </c>
      <c r="D20">
        <v>0.53610000000000002</v>
      </c>
      <c r="E20">
        <v>0.37140000000000001</v>
      </c>
    </row>
    <row r="21" spans="1:5" x14ac:dyDescent="0.25">
      <c r="A21" t="s">
        <v>338</v>
      </c>
      <c r="B21" t="s">
        <v>90</v>
      </c>
      <c r="C21">
        <v>1.2436</v>
      </c>
      <c r="D21">
        <v>1.3785000000000001</v>
      </c>
      <c r="E21">
        <v>0.63680000000000003</v>
      </c>
    </row>
    <row r="22" spans="1:5" x14ac:dyDescent="0.25">
      <c r="A22" t="s">
        <v>338</v>
      </c>
      <c r="B22" t="s">
        <v>91</v>
      </c>
      <c r="C22">
        <v>1.2436</v>
      </c>
      <c r="D22">
        <v>1.2061999999999999</v>
      </c>
      <c r="E22">
        <v>1.1143000000000001</v>
      </c>
    </row>
    <row r="23" spans="1:5" x14ac:dyDescent="0.25">
      <c r="A23" t="s">
        <v>338</v>
      </c>
      <c r="B23" t="s">
        <v>92</v>
      </c>
      <c r="C23">
        <v>1.2436</v>
      </c>
      <c r="D23">
        <v>0.96489999999999998</v>
      </c>
      <c r="E23">
        <v>0.66859999999999997</v>
      </c>
    </row>
    <row r="24" spans="1:5" x14ac:dyDescent="0.25">
      <c r="A24" t="s">
        <v>338</v>
      </c>
      <c r="B24" t="s">
        <v>93</v>
      </c>
      <c r="C24">
        <v>1.2436</v>
      </c>
      <c r="D24">
        <v>0.80410000000000004</v>
      </c>
      <c r="E24">
        <v>0.92859999999999998</v>
      </c>
    </row>
    <row r="25" spans="1:5" x14ac:dyDescent="0.25">
      <c r="A25" t="s">
        <v>338</v>
      </c>
      <c r="B25" t="s">
        <v>94</v>
      </c>
      <c r="C25">
        <v>1.2436</v>
      </c>
      <c r="D25">
        <v>1.2866</v>
      </c>
      <c r="E25">
        <v>0.22289999999999999</v>
      </c>
    </row>
    <row r="26" spans="1:5" x14ac:dyDescent="0.25">
      <c r="A26" t="s">
        <v>338</v>
      </c>
      <c r="B26" t="s">
        <v>95</v>
      </c>
      <c r="C26">
        <v>1.2436</v>
      </c>
      <c r="D26">
        <v>0.93810000000000004</v>
      </c>
      <c r="E26">
        <v>1.1143000000000001</v>
      </c>
    </row>
    <row r="27" spans="1:5" x14ac:dyDescent="0.25">
      <c r="A27" t="s">
        <v>338</v>
      </c>
      <c r="B27" t="s">
        <v>96</v>
      </c>
      <c r="C27">
        <v>1.2436</v>
      </c>
      <c r="D27">
        <v>1.7231000000000001</v>
      </c>
      <c r="E27">
        <v>0.63680000000000003</v>
      </c>
    </row>
    <row r="28" spans="1:5" x14ac:dyDescent="0.25">
      <c r="A28" t="s">
        <v>350</v>
      </c>
      <c r="B28" t="s">
        <v>97</v>
      </c>
      <c r="C28">
        <v>1.6042000000000001</v>
      </c>
      <c r="D28">
        <v>1.2466999999999999</v>
      </c>
      <c r="E28">
        <v>1.2</v>
      </c>
    </row>
    <row r="29" spans="1:5" x14ac:dyDescent="0.25">
      <c r="A29" t="s">
        <v>350</v>
      </c>
      <c r="B29" t="s">
        <v>98</v>
      </c>
      <c r="C29">
        <v>1.6042000000000001</v>
      </c>
      <c r="D29">
        <v>0.93500000000000005</v>
      </c>
      <c r="E29">
        <v>0.6</v>
      </c>
    </row>
    <row r="30" spans="1:5" x14ac:dyDescent="0.25">
      <c r="A30" t="s">
        <v>350</v>
      </c>
      <c r="B30" t="s">
        <v>99</v>
      </c>
      <c r="C30">
        <v>1.6042000000000001</v>
      </c>
      <c r="D30">
        <v>0.62339999999999995</v>
      </c>
      <c r="E30">
        <v>1</v>
      </c>
    </row>
    <row r="31" spans="1:5" x14ac:dyDescent="0.25">
      <c r="A31" t="s">
        <v>350</v>
      </c>
      <c r="B31" t="s">
        <v>100</v>
      </c>
      <c r="C31">
        <v>1.6042000000000001</v>
      </c>
      <c r="D31">
        <v>0.46750000000000003</v>
      </c>
      <c r="E31">
        <v>0.6</v>
      </c>
    </row>
    <row r="32" spans="1:5" x14ac:dyDescent="0.25">
      <c r="A32" t="s">
        <v>350</v>
      </c>
      <c r="B32" t="s">
        <v>101</v>
      </c>
      <c r="C32">
        <v>1.6042000000000001</v>
      </c>
      <c r="D32">
        <v>0.41560000000000002</v>
      </c>
      <c r="E32">
        <v>1.0667</v>
      </c>
    </row>
    <row r="33" spans="1:5" x14ac:dyDescent="0.25">
      <c r="A33" t="s">
        <v>350</v>
      </c>
      <c r="B33" t="s">
        <v>102</v>
      </c>
      <c r="C33">
        <v>1.6042000000000001</v>
      </c>
      <c r="D33">
        <v>0.46750000000000003</v>
      </c>
      <c r="E33">
        <v>1.4</v>
      </c>
    </row>
    <row r="34" spans="1:5" x14ac:dyDescent="0.25">
      <c r="A34" t="s">
        <v>350</v>
      </c>
      <c r="B34" t="s">
        <v>103</v>
      </c>
      <c r="C34">
        <v>1.6042000000000001</v>
      </c>
      <c r="D34">
        <v>1.0909</v>
      </c>
      <c r="E34">
        <v>0.8</v>
      </c>
    </row>
    <row r="35" spans="1:5" x14ac:dyDescent="0.25">
      <c r="A35" t="s">
        <v>350</v>
      </c>
      <c r="B35" t="s">
        <v>104</v>
      </c>
      <c r="C35">
        <v>1.6042000000000001</v>
      </c>
      <c r="D35">
        <v>1.2466999999999999</v>
      </c>
      <c r="E35">
        <v>1</v>
      </c>
    </row>
    <row r="36" spans="1:5" x14ac:dyDescent="0.25">
      <c r="A36" t="s">
        <v>350</v>
      </c>
      <c r="B36" t="s">
        <v>105</v>
      </c>
      <c r="C36">
        <v>1.6042000000000001</v>
      </c>
      <c r="D36">
        <v>2.0259</v>
      </c>
      <c r="E36">
        <v>0.4</v>
      </c>
    </row>
    <row r="37" spans="1:5" x14ac:dyDescent="0.25">
      <c r="A37" t="s">
        <v>350</v>
      </c>
      <c r="B37" t="s">
        <v>106</v>
      </c>
      <c r="C37">
        <v>1.6042000000000001</v>
      </c>
      <c r="D37">
        <v>1.6207</v>
      </c>
      <c r="E37">
        <v>1.1200000000000001</v>
      </c>
    </row>
    <row r="38" spans="1:5" x14ac:dyDescent="0.25">
      <c r="A38" t="s">
        <v>350</v>
      </c>
      <c r="B38" t="s">
        <v>107</v>
      </c>
      <c r="C38">
        <v>1.6042000000000001</v>
      </c>
      <c r="D38">
        <v>0.46750000000000003</v>
      </c>
      <c r="E38">
        <v>1</v>
      </c>
    </row>
    <row r="39" spans="1:5" x14ac:dyDescent="0.25">
      <c r="A39" t="s">
        <v>350</v>
      </c>
      <c r="B39" t="s">
        <v>108</v>
      </c>
      <c r="C39">
        <v>1.6042000000000001</v>
      </c>
      <c r="D39">
        <v>1.0909</v>
      </c>
      <c r="E39">
        <v>1.8</v>
      </c>
    </row>
    <row r="40" spans="1:5" x14ac:dyDescent="0.25">
      <c r="A40" t="s">
        <v>339</v>
      </c>
      <c r="B40" t="s">
        <v>109</v>
      </c>
      <c r="C40">
        <v>1.1578999999999999</v>
      </c>
      <c r="D40">
        <v>0.70660000000000001</v>
      </c>
      <c r="E40">
        <v>0.60729999999999995</v>
      </c>
    </row>
    <row r="41" spans="1:5" x14ac:dyDescent="0.25">
      <c r="A41" t="s">
        <v>339</v>
      </c>
      <c r="B41" t="s">
        <v>110</v>
      </c>
      <c r="C41">
        <v>1.1578999999999999</v>
      </c>
      <c r="D41">
        <v>1.2091000000000001</v>
      </c>
      <c r="E41">
        <v>1.0498000000000001</v>
      </c>
    </row>
    <row r="42" spans="1:5" x14ac:dyDescent="0.25">
      <c r="A42" t="s">
        <v>339</v>
      </c>
      <c r="B42" t="s">
        <v>111</v>
      </c>
      <c r="C42">
        <v>1.1578999999999999</v>
      </c>
      <c r="D42">
        <v>1.8136000000000001</v>
      </c>
      <c r="E42">
        <v>0.47720000000000001</v>
      </c>
    </row>
    <row r="43" spans="1:5" x14ac:dyDescent="0.25">
      <c r="A43" t="s">
        <v>339</v>
      </c>
      <c r="B43" t="s">
        <v>112</v>
      </c>
      <c r="C43">
        <v>1.1578999999999999</v>
      </c>
      <c r="D43">
        <v>0.70660000000000001</v>
      </c>
      <c r="E43">
        <v>0.78090000000000004</v>
      </c>
    </row>
    <row r="44" spans="1:5" x14ac:dyDescent="0.25">
      <c r="A44" t="s">
        <v>339</v>
      </c>
      <c r="B44" t="s">
        <v>113</v>
      </c>
      <c r="C44">
        <v>1.1578999999999999</v>
      </c>
      <c r="D44">
        <v>1.1777</v>
      </c>
      <c r="E44">
        <v>1.4750000000000001</v>
      </c>
    </row>
    <row r="45" spans="1:5" x14ac:dyDescent="0.25">
      <c r="A45" t="s">
        <v>339</v>
      </c>
      <c r="B45" t="s">
        <v>114</v>
      </c>
      <c r="C45">
        <v>1.1578999999999999</v>
      </c>
      <c r="D45">
        <v>1.2954000000000001</v>
      </c>
      <c r="E45">
        <v>1.3361000000000001</v>
      </c>
    </row>
    <row r="46" spans="1:5" x14ac:dyDescent="0.25">
      <c r="A46" t="s">
        <v>339</v>
      </c>
      <c r="B46" t="s">
        <v>115</v>
      </c>
      <c r="C46">
        <v>1.1578999999999999</v>
      </c>
      <c r="D46">
        <v>1.0992</v>
      </c>
      <c r="E46">
        <v>0.86760000000000004</v>
      </c>
    </row>
    <row r="47" spans="1:5" x14ac:dyDescent="0.25">
      <c r="A47" t="s">
        <v>339</v>
      </c>
      <c r="B47" t="s">
        <v>116</v>
      </c>
      <c r="C47">
        <v>1.1578999999999999</v>
      </c>
      <c r="D47">
        <v>0.43180000000000002</v>
      </c>
      <c r="E47">
        <v>1.6224000000000001</v>
      </c>
    </row>
    <row r="48" spans="1:5" x14ac:dyDescent="0.25">
      <c r="A48" t="s">
        <v>339</v>
      </c>
      <c r="B48" t="s">
        <v>117</v>
      </c>
      <c r="C48">
        <v>1.1578999999999999</v>
      </c>
      <c r="D48">
        <v>0.95</v>
      </c>
      <c r="E48">
        <v>1.2406999999999999</v>
      </c>
    </row>
    <row r="49" spans="1:5" x14ac:dyDescent="0.25">
      <c r="A49" t="s">
        <v>339</v>
      </c>
      <c r="B49" t="s">
        <v>118</v>
      </c>
      <c r="C49">
        <v>1.1578999999999999</v>
      </c>
      <c r="D49">
        <v>1.0206999999999999</v>
      </c>
      <c r="E49">
        <v>1.3013999999999999</v>
      </c>
    </row>
    <row r="50" spans="1:5" x14ac:dyDescent="0.25">
      <c r="A50" t="s">
        <v>339</v>
      </c>
      <c r="B50" t="s">
        <v>119</v>
      </c>
      <c r="C50">
        <v>1.1578999999999999</v>
      </c>
      <c r="D50">
        <v>1.3817999999999999</v>
      </c>
      <c r="E50">
        <v>1.1453</v>
      </c>
    </row>
    <row r="51" spans="1:5" x14ac:dyDescent="0.25">
      <c r="A51" t="s">
        <v>339</v>
      </c>
      <c r="B51" t="s">
        <v>120</v>
      </c>
      <c r="C51">
        <v>1.1578999999999999</v>
      </c>
      <c r="D51">
        <v>0.86360000000000003</v>
      </c>
      <c r="E51">
        <v>0.8589</v>
      </c>
    </row>
    <row r="52" spans="1:5" x14ac:dyDescent="0.25">
      <c r="A52" t="s">
        <v>339</v>
      </c>
      <c r="B52" t="s">
        <v>121</v>
      </c>
      <c r="C52">
        <v>1.1578999999999999</v>
      </c>
      <c r="D52">
        <v>1.4681999999999999</v>
      </c>
      <c r="E52">
        <v>0.66810000000000003</v>
      </c>
    </row>
    <row r="53" spans="1:5" x14ac:dyDescent="0.25">
      <c r="A53" t="s">
        <v>339</v>
      </c>
      <c r="B53" t="s">
        <v>122</v>
      </c>
      <c r="C53">
        <v>1.1578999999999999</v>
      </c>
      <c r="D53">
        <v>0.77729999999999999</v>
      </c>
      <c r="E53">
        <v>0.66810000000000003</v>
      </c>
    </row>
    <row r="54" spans="1:5" x14ac:dyDescent="0.25">
      <c r="A54" t="s">
        <v>339</v>
      </c>
      <c r="B54" t="s">
        <v>123</v>
      </c>
      <c r="C54">
        <v>1.1578999999999999</v>
      </c>
      <c r="D54">
        <v>1.0364</v>
      </c>
      <c r="E54">
        <v>1.0498000000000001</v>
      </c>
    </row>
    <row r="55" spans="1:5" x14ac:dyDescent="0.25">
      <c r="A55" t="s">
        <v>339</v>
      </c>
      <c r="B55" t="s">
        <v>124</v>
      </c>
      <c r="C55">
        <v>1.1578999999999999</v>
      </c>
      <c r="D55">
        <v>0.78510000000000002</v>
      </c>
      <c r="E55">
        <v>1.1278999999999999</v>
      </c>
    </row>
    <row r="56" spans="1:5" x14ac:dyDescent="0.25">
      <c r="A56" t="s">
        <v>339</v>
      </c>
      <c r="B56" t="s">
        <v>125</v>
      </c>
      <c r="C56">
        <v>1.1578999999999999</v>
      </c>
      <c r="D56">
        <v>1.5702</v>
      </c>
      <c r="E56">
        <v>1.3882000000000001</v>
      </c>
    </row>
    <row r="57" spans="1:5" x14ac:dyDescent="0.25">
      <c r="A57" t="s">
        <v>339</v>
      </c>
      <c r="B57" t="s">
        <v>126</v>
      </c>
      <c r="C57">
        <v>1.1578999999999999</v>
      </c>
      <c r="D57">
        <v>0.86360000000000003</v>
      </c>
      <c r="E57">
        <v>0.78090000000000004</v>
      </c>
    </row>
    <row r="58" spans="1:5" x14ac:dyDescent="0.25">
      <c r="A58" t="s">
        <v>339</v>
      </c>
      <c r="B58" t="s">
        <v>127</v>
      </c>
      <c r="C58">
        <v>1.1578999999999999</v>
      </c>
      <c r="D58">
        <v>0.77729999999999999</v>
      </c>
      <c r="E58">
        <v>0.76349999999999996</v>
      </c>
    </row>
    <row r="59" spans="1:5" x14ac:dyDescent="0.25">
      <c r="A59" t="s">
        <v>339</v>
      </c>
      <c r="B59" t="s">
        <v>128</v>
      </c>
      <c r="C59">
        <v>1.1578999999999999</v>
      </c>
      <c r="D59">
        <v>0.157</v>
      </c>
      <c r="E59">
        <v>0.78090000000000004</v>
      </c>
    </row>
    <row r="60" spans="1:5" x14ac:dyDescent="0.25">
      <c r="A60" t="s">
        <v>340</v>
      </c>
      <c r="B60" t="s">
        <v>129</v>
      </c>
      <c r="C60">
        <v>1.4554</v>
      </c>
      <c r="D60">
        <v>1.276</v>
      </c>
      <c r="E60">
        <v>0.69569999999999999</v>
      </c>
    </row>
    <row r="61" spans="1:5" x14ac:dyDescent="0.25">
      <c r="A61" t="s">
        <v>340</v>
      </c>
      <c r="B61" t="s">
        <v>130</v>
      </c>
      <c r="C61">
        <v>1.4554</v>
      </c>
      <c r="D61">
        <v>0.49080000000000001</v>
      </c>
      <c r="E61">
        <v>0.92759999999999998</v>
      </c>
    </row>
    <row r="62" spans="1:5" x14ac:dyDescent="0.25">
      <c r="A62" t="s">
        <v>340</v>
      </c>
      <c r="B62" t="s">
        <v>131</v>
      </c>
      <c r="C62">
        <v>1.4554</v>
      </c>
      <c r="D62">
        <v>1.0797000000000001</v>
      </c>
      <c r="E62">
        <v>0.2319</v>
      </c>
    </row>
    <row r="63" spans="1:5" x14ac:dyDescent="0.25">
      <c r="A63" t="s">
        <v>340</v>
      </c>
      <c r="B63" t="s">
        <v>132</v>
      </c>
      <c r="C63">
        <v>1.4554</v>
      </c>
      <c r="D63">
        <v>1.0797000000000001</v>
      </c>
      <c r="E63">
        <v>1.6232</v>
      </c>
    </row>
    <row r="64" spans="1:5" x14ac:dyDescent="0.25">
      <c r="A64" t="s">
        <v>340</v>
      </c>
      <c r="B64" t="s">
        <v>133</v>
      </c>
      <c r="C64">
        <v>1.4554</v>
      </c>
      <c r="D64">
        <v>0.49080000000000001</v>
      </c>
      <c r="E64">
        <v>1.6232</v>
      </c>
    </row>
    <row r="65" spans="1:5" x14ac:dyDescent="0.25">
      <c r="A65" t="s">
        <v>340</v>
      </c>
      <c r="B65" t="s">
        <v>134</v>
      </c>
      <c r="C65">
        <v>1.4554</v>
      </c>
      <c r="D65">
        <v>1.3742000000000001</v>
      </c>
      <c r="E65">
        <v>1.6232</v>
      </c>
    </row>
    <row r="66" spans="1:5" x14ac:dyDescent="0.25">
      <c r="A66" t="s">
        <v>340</v>
      </c>
      <c r="B66" t="s">
        <v>135</v>
      </c>
      <c r="C66">
        <v>1.4554</v>
      </c>
      <c r="D66">
        <v>2.0613000000000001</v>
      </c>
      <c r="E66">
        <v>0.69569999999999999</v>
      </c>
    </row>
    <row r="67" spans="1:5" x14ac:dyDescent="0.25">
      <c r="A67" t="s">
        <v>340</v>
      </c>
      <c r="B67" t="s">
        <v>136</v>
      </c>
      <c r="C67">
        <v>1.4554</v>
      </c>
      <c r="D67">
        <v>0.7853</v>
      </c>
      <c r="E67">
        <v>0.46379999999999999</v>
      </c>
    </row>
    <row r="68" spans="1:5" x14ac:dyDescent="0.25">
      <c r="A68" t="s">
        <v>340</v>
      </c>
      <c r="B68" t="s">
        <v>137</v>
      </c>
      <c r="C68">
        <v>1.4554</v>
      </c>
      <c r="D68">
        <v>0.88339999999999996</v>
      </c>
      <c r="E68">
        <v>0.69569999999999999</v>
      </c>
    </row>
    <row r="69" spans="1:5" x14ac:dyDescent="0.25">
      <c r="A69" t="s">
        <v>340</v>
      </c>
      <c r="B69" t="s">
        <v>138</v>
      </c>
      <c r="C69">
        <v>1.4554</v>
      </c>
      <c r="D69">
        <v>0.3926</v>
      </c>
      <c r="E69">
        <v>2.0870000000000002</v>
      </c>
    </row>
    <row r="70" spans="1:5" x14ac:dyDescent="0.25">
      <c r="A70" t="s">
        <v>340</v>
      </c>
      <c r="B70" t="s">
        <v>139</v>
      </c>
      <c r="C70">
        <v>1.4554</v>
      </c>
      <c r="D70">
        <v>1.3742000000000001</v>
      </c>
      <c r="E70">
        <v>0.46379999999999999</v>
      </c>
    </row>
    <row r="71" spans="1:5" x14ac:dyDescent="0.25">
      <c r="A71" t="s">
        <v>340</v>
      </c>
      <c r="B71" t="s">
        <v>140</v>
      </c>
      <c r="C71">
        <v>1.4554</v>
      </c>
      <c r="D71">
        <v>1.5705</v>
      </c>
      <c r="E71">
        <v>0.1159</v>
      </c>
    </row>
    <row r="72" spans="1:5" x14ac:dyDescent="0.25">
      <c r="A72" t="s">
        <v>340</v>
      </c>
      <c r="B72" t="s">
        <v>141</v>
      </c>
      <c r="C72">
        <v>1.4554</v>
      </c>
      <c r="D72">
        <v>0.7853</v>
      </c>
      <c r="E72">
        <v>0.69569999999999999</v>
      </c>
    </row>
    <row r="73" spans="1:5" x14ac:dyDescent="0.25">
      <c r="A73" t="s">
        <v>340</v>
      </c>
      <c r="B73" t="s">
        <v>142</v>
      </c>
      <c r="C73">
        <v>1.4554</v>
      </c>
      <c r="D73">
        <v>0.7853</v>
      </c>
      <c r="E73">
        <v>0.69569999999999999</v>
      </c>
    </row>
    <row r="74" spans="1:5" x14ac:dyDescent="0.25">
      <c r="A74" t="s">
        <v>340</v>
      </c>
      <c r="B74" t="s">
        <v>143</v>
      </c>
      <c r="C74">
        <v>1.4554</v>
      </c>
      <c r="D74">
        <v>0.88339999999999996</v>
      </c>
      <c r="E74">
        <v>2.2029999999999998</v>
      </c>
    </row>
    <row r="75" spans="1:5" x14ac:dyDescent="0.25">
      <c r="A75" t="s">
        <v>340</v>
      </c>
      <c r="B75" t="s">
        <v>144</v>
      </c>
      <c r="C75">
        <v>1.4554</v>
      </c>
      <c r="D75">
        <v>0.68710000000000004</v>
      </c>
      <c r="E75">
        <v>1.1595</v>
      </c>
    </row>
    <row r="76" spans="1:5" x14ac:dyDescent="0.25">
      <c r="A76" t="s">
        <v>341</v>
      </c>
      <c r="B76" t="s">
        <v>145</v>
      </c>
      <c r="C76">
        <v>1.2963</v>
      </c>
      <c r="D76">
        <v>1.1571</v>
      </c>
      <c r="E76">
        <v>0.4219</v>
      </c>
    </row>
    <row r="77" spans="1:5" x14ac:dyDescent="0.25">
      <c r="A77" t="s">
        <v>341</v>
      </c>
      <c r="B77" t="s">
        <v>146</v>
      </c>
      <c r="C77">
        <v>1.2963</v>
      </c>
      <c r="D77">
        <v>0.92569999999999997</v>
      </c>
      <c r="E77">
        <v>1.35</v>
      </c>
    </row>
    <row r="78" spans="1:5" x14ac:dyDescent="0.25">
      <c r="A78" t="s">
        <v>341</v>
      </c>
      <c r="B78" t="s">
        <v>147</v>
      </c>
      <c r="C78">
        <v>1.2963</v>
      </c>
      <c r="D78">
        <v>0.77139999999999997</v>
      </c>
      <c r="E78">
        <v>0.63280000000000003</v>
      </c>
    </row>
    <row r="79" spans="1:5" x14ac:dyDescent="0.25">
      <c r="A79" t="s">
        <v>341</v>
      </c>
      <c r="B79" t="s">
        <v>148</v>
      </c>
      <c r="C79">
        <v>1.2963</v>
      </c>
      <c r="D79">
        <v>1.2343</v>
      </c>
      <c r="E79">
        <v>0.84370000000000001</v>
      </c>
    </row>
    <row r="80" spans="1:5" x14ac:dyDescent="0.25">
      <c r="A80" t="s">
        <v>341</v>
      </c>
      <c r="B80" t="s">
        <v>149</v>
      </c>
      <c r="C80">
        <v>1.2963</v>
      </c>
      <c r="D80">
        <v>1.9286000000000001</v>
      </c>
      <c r="E80">
        <v>0.63280000000000003</v>
      </c>
    </row>
    <row r="81" spans="1:5" x14ac:dyDescent="0.25">
      <c r="A81" t="s">
        <v>341</v>
      </c>
      <c r="B81" t="s">
        <v>150</v>
      </c>
      <c r="C81">
        <v>1.2963</v>
      </c>
      <c r="D81">
        <v>1.35</v>
      </c>
      <c r="E81">
        <v>0.84370000000000001</v>
      </c>
    </row>
    <row r="82" spans="1:5" x14ac:dyDescent="0.25">
      <c r="A82" t="s">
        <v>341</v>
      </c>
      <c r="B82" t="s">
        <v>151</v>
      </c>
      <c r="C82">
        <v>1.2963</v>
      </c>
      <c r="D82">
        <v>0.96430000000000005</v>
      </c>
      <c r="E82">
        <v>1.2656000000000001</v>
      </c>
    </row>
    <row r="83" spans="1:5" x14ac:dyDescent="0.25">
      <c r="A83" t="s">
        <v>341</v>
      </c>
      <c r="B83" t="s">
        <v>152</v>
      </c>
      <c r="C83">
        <v>1.2963</v>
      </c>
      <c r="D83">
        <v>0.92569999999999997</v>
      </c>
      <c r="E83">
        <v>1.0125</v>
      </c>
    </row>
    <row r="84" spans="1:5" x14ac:dyDescent="0.25">
      <c r="A84" t="s">
        <v>341</v>
      </c>
      <c r="B84" t="s">
        <v>318</v>
      </c>
      <c r="C84">
        <v>1.2963</v>
      </c>
      <c r="D84">
        <v>0.92569999999999997</v>
      </c>
      <c r="E84">
        <v>0.67500000000000004</v>
      </c>
    </row>
    <row r="85" spans="1:5" x14ac:dyDescent="0.25">
      <c r="A85" t="s">
        <v>341</v>
      </c>
      <c r="B85" t="s">
        <v>153</v>
      </c>
      <c r="C85">
        <v>1.2963</v>
      </c>
      <c r="D85">
        <v>0.61709999999999998</v>
      </c>
      <c r="E85">
        <v>1.0125</v>
      </c>
    </row>
    <row r="86" spans="1:5" x14ac:dyDescent="0.25">
      <c r="A86" t="s">
        <v>341</v>
      </c>
      <c r="B86" t="s">
        <v>154</v>
      </c>
      <c r="C86">
        <v>1.2963</v>
      </c>
      <c r="D86">
        <v>0.46289999999999998</v>
      </c>
      <c r="E86">
        <v>1.6875</v>
      </c>
    </row>
    <row r="87" spans="1:5" x14ac:dyDescent="0.25">
      <c r="A87" t="s">
        <v>341</v>
      </c>
      <c r="B87" t="s">
        <v>319</v>
      </c>
      <c r="C87">
        <v>1.2963</v>
      </c>
      <c r="D87">
        <v>0.96430000000000005</v>
      </c>
      <c r="E87">
        <v>1.4764999999999999</v>
      </c>
    </row>
    <row r="88" spans="1:5" x14ac:dyDescent="0.25">
      <c r="A88" t="s">
        <v>351</v>
      </c>
      <c r="B88" t="s">
        <v>155</v>
      </c>
      <c r="C88">
        <v>1.224</v>
      </c>
      <c r="D88">
        <v>0.65359999999999996</v>
      </c>
      <c r="E88">
        <v>1.1444000000000001</v>
      </c>
    </row>
    <row r="89" spans="1:5" x14ac:dyDescent="0.25">
      <c r="A89" t="s">
        <v>351</v>
      </c>
      <c r="B89" t="s">
        <v>156</v>
      </c>
      <c r="C89">
        <v>1.224</v>
      </c>
      <c r="D89">
        <v>0.73529999999999995</v>
      </c>
      <c r="E89">
        <v>1.0563</v>
      </c>
    </row>
    <row r="90" spans="1:5" x14ac:dyDescent="0.25">
      <c r="A90" t="s">
        <v>351</v>
      </c>
      <c r="B90" t="s">
        <v>157</v>
      </c>
      <c r="C90">
        <v>1.224</v>
      </c>
      <c r="D90">
        <v>0.89129999999999998</v>
      </c>
      <c r="E90">
        <v>1.4404999999999999</v>
      </c>
    </row>
    <row r="91" spans="1:5" x14ac:dyDescent="0.25">
      <c r="A91" t="s">
        <v>351</v>
      </c>
      <c r="B91" t="s">
        <v>158</v>
      </c>
      <c r="C91">
        <v>1.224</v>
      </c>
      <c r="D91">
        <v>1.3889</v>
      </c>
      <c r="E91">
        <v>0.61619999999999997</v>
      </c>
    </row>
    <row r="92" spans="1:5" x14ac:dyDescent="0.25">
      <c r="A92" t="s">
        <v>351</v>
      </c>
      <c r="B92" t="s">
        <v>159</v>
      </c>
      <c r="C92">
        <v>1.224</v>
      </c>
      <c r="D92">
        <v>0.89129999999999998</v>
      </c>
      <c r="E92">
        <v>1.0403</v>
      </c>
    </row>
    <row r="93" spans="1:5" x14ac:dyDescent="0.25">
      <c r="A93" t="s">
        <v>351</v>
      </c>
      <c r="B93" t="s">
        <v>160</v>
      </c>
      <c r="C93">
        <v>1.224</v>
      </c>
      <c r="D93">
        <v>1.0621</v>
      </c>
      <c r="E93">
        <v>0.61619999999999997</v>
      </c>
    </row>
    <row r="94" spans="1:5" x14ac:dyDescent="0.25">
      <c r="A94" t="s">
        <v>351</v>
      </c>
      <c r="B94" t="s">
        <v>161</v>
      </c>
      <c r="C94">
        <v>1.224</v>
      </c>
      <c r="D94">
        <v>1.4854000000000001</v>
      </c>
      <c r="E94">
        <v>0.72019999999999995</v>
      </c>
    </row>
    <row r="95" spans="1:5" x14ac:dyDescent="0.25">
      <c r="A95" t="s">
        <v>351</v>
      </c>
      <c r="B95" t="s">
        <v>162</v>
      </c>
      <c r="C95">
        <v>1.224</v>
      </c>
      <c r="D95">
        <v>0.51990000000000003</v>
      </c>
      <c r="E95">
        <v>1.6805000000000001</v>
      </c>
    </row>
    <row r="96" spans="1:5" x14ac:dyDescent="0.25">
      <c r="A96" t="s">
        <v>351</v>
      </c>
      <c r="B96" t="s">
        <v>163</v>
      </c>
      <c r="C96">
        <v>1.224</v>
      </c>
      <c r="D96">
        <v>1.4705999999999999</v>
      </c>
      <c r="E96">
        <v>0.44009999999999999</v>
      </c>
    </row>
    <row r="97" spans="1:5" x14ac:dyDescent="0.25">
      <c r="A97" t="s">
        <v>351</v>
      </c>
      <c r="B97" t="s">
        <v>164</v>
      </c>
      <c r="C97">
        <v>1.224</v>
      </c>
      <c r="D97">
        <v>1.0398000000000001</v>
      </c>
      <c r="E97">
        <v>0.88029999999999997</v>
      </c>
    </row>
    <row r="98" spans="1:5" x14ac:dyDescent="0.25">
      <c r="A98" t="s">
        <v>351</v>
      </c>
      <c r="B98" t="s">
        <v>165</v>
      </c>
      <c r="C98">
        <v>1.224</v>
      </c>
      <c r="D98">
        <v>0.40849999999999997</v>
      </c>
      <c r="E98">
        <v>1.3204</v>
      </c>
    </row>
    <row r="99" spans="1:5" x14ac:dyDescent="0.25">
      <c r="A99" t="s">
        <v>351</v>
      </c>
      <c r="B99" t="s">
        <v>166</v>
      </c>
      <c r="C99">
        <v>1.224</v>
      </c>
      <c r="D99">
        <v>1.4705999999999999</v>
      </c>
      <c r="E99">
        <v>0.96830000000000005</v>
      </c>
    </row>
    <row r="100" spans="1:5" x14ac:dyDescent="0.25">
      <c r="A100" t="s">
        <v>342</v>
      </c>
      <c r="B100" t="s">
        <v>167</v>
      </c>
      <c r="C100">
        <v>1.3533999999999999</v>
      </c>
      <c r="D100">
        <v>1.7051000000000001</v>
      </c>
      <c r="E100">
        <v>0.95909999999999995</v>
      </c>
    </row>
    <row r="101" spans="1:5" x14ac:dyDescent="0.25">
      <c r="A101" t="s">
        <v>342</v>
      </c>
      <c r="B101" t="s">
        <v>168</v>
      </c>
      <c r="C101">
        <v>1.3533999999999999</v>
      </c>
      <c r="D101">
        <v>1.0027999999999999</v>
      </c>
      <c r="E101">
        <v>1.1281000000000001</v>
      </c>
    </row>
    <row r="102" spans="1:5" x14ac:dyDescent="0.25">
      <c r="A102" t="s">
        <v>342</v>
      </c>
      <c r="B102" t="s">
        <v>169</v>
      </c>
      <c r="C102">
        <v>1.3533999999999999</v>
      </c>
      <c r="D102">
        <v>1.0027999999999999</v>
      </c>
      <c r="E102">
        <v>0.89059999999999995</v>
      </c>
    </row>
    <row r="103" spans="1:5" x14ac:dyDescent="0.25">
      <c r="A103" t="s">
        <v>342</v>
      </c>
      <c r="B103" t="s">
        <v>170</v>
      </c>
      <c r="C103">
        <v>1.3533999999999999</v>
      </c>
      <c r="D103">
        <v>0.80049999999999999</v>
      </c>
      <c r="E103">
        <v>1.2468999999999999</v>
      </c>
    </row>
    <row r="104" spans="1:5" x14ac:dyDescent="0.25">
      <c r="A104" t="s">
        <v>342</v>
      </c>
      <c r="B104" t="s">
        <v>171</v>
      </c>
      <c r="C104">
        <v>1.3533999999999999</v>
      </c>
      <c r="D104">
        <v>0.7389</v>
      </c>
      <c r="E104">
        <v>1.087</v>
      </c>
    </row>
    <row r="105" spans="1:5" x14ac:dyDescent="0.25">
      <c r="A105" t="s">
        <v>342</v>
      </c>
      <c r="B105" t="s">
        <v>172</v>
      </c>
      <c r="C105">
        <v>1.3533999999999999</v>
      </c>
      <c r="D105">
        <v>0.42220000000000002</v>
      </c>
      <c r="E105">
        <v>1.3063</v>
      </c>
    </row>
    <row r="106" spans="1:5" x14ac:dyDescent="0.25">
      <c r="A106" t="s">
        <v>342</v>
      </c>
      <c r="B106" t="s">
        <v>173</v>
      </c>
      <c r="C106">
        <v>1.3533999999999999</v>
      </c>
      <c r="D106">
        <v>1.2504</v>
      </c>
      <c r="E106">
        <v>0.63939999999999997</v>
      </c>
    </row>
    <row r="107" spans="1:5" x14ac:dyDescent="0.25">
      <c r="A107" t="s">
        <v>342</v>
      </c>
      <c r="B107" t="s">
        <v>174</v>
      </c>
      <c r="C107">
        <v>1.3533999999999999</v>
      </c>
      <c r="D107">
        <v>1.0027999999999999</v>
      </c>
      <c r="E107">
        <v>0.65310000000000001</v>
      </c>
    </row>
    <row r="108" spans="1:5" x14ac:dyDescent="0.25">
      <c r="A108" t="s">
        <v>342</v>
      </c>
      <c r="B108" t="s">
        <v>175</v>
      </c>
      <c r="C108">
        <v>1.3533999999999999</v>
      </c>
      <c r="D108">
        <v>1.4209000000000001</v>
      </c>
      <c r="E108">
        <v>0.63939999999999997</v>
      </c>
    </row>
    <row r="109" spans="1:5" x14ac:dyDescent="0.25">
      <c r="A109" t="s">
        <v>342</v>
      </c>
      <c r="B109" t="s">
        <v>176</v>
      </c>
      <c r="C109">
        <v>1.3533999999999999</v>
      </c>
      <c r="D109">
        <v>0.68200000000000005</v>
      </c>
      <c r="E109">
        <v>1.4706999999999999</v>
      </c>
    </row>
    <row r="110" spans="1:5" x14ac:dyDescent="0.25">
      <c r="A110" t="s">
        <v>343</v>
      </c>
      <c r="B110" t="s">
        <v>177</v>
      </c>
      <c r="C110">
        <v>1.2842</v>
      </c>
      <c r="D110">
        <v>1.0012000000000001</v>
      </c>
      <c r="E110">
        <v>0.82420000000000004</v>
      </c>
    </row>
    <row r="111" spans="1:5" x14ac:dyDescent="0.25">
      <c r="A111" t="s">
        <v>343</v>
      </c>
      <c r="B111" t="s">
        <v>178</v>
      </c>
      <c r="C111">
        <v>1.2842</v>
      </c>
      <c r="D111">
        <v>1.0383</v>
      </c>
      <c r="E111">
        <v>1.1834</v>
      </c>
    </row>
    <row r="112" spans="1:5" x14ac:dyDescent="0.25">
      <c r="A112" t="s">
        <v>343</v>
      </c>
      <c r="B112" t="s">
        <v>179</v>
      </c>
      <c r="C112">
        <v>1.2842</v>
      </c>
      <c r="D112">
        <v>1.3349</v>
      </c>
      <c r="E112">
        <v>1.2679</v>
      </c>
    </row>
    <row r="113" spans="1:5" x14ac:dyDescent="0.25">
      <c r="A113" t="s">
        <v>343</v>
      </c>
      <c r="B113" t="s">
        <v>180</v>
      </c>
      <c r="C113">
        <v>1.2842</v>
      </c>
      <c r="D113">
        <v>0.66749999999999998</v>
      </c>
      <c r="E113">
        <v>1.2044999999999999</v>
      </c>
    </row>
    <row r="114" spans="1:5" x14ac:dyDescent="0.25">
      <c r="A114" t="s">
        <v>343</v>
      </c>
      <c r="B114" t="s">
        <v>181</v>
      </c>
      <c r="C114">
        <v>1.2842</v>
      </c>
      <c r="D114">
        <v>1.194</v>
      </c>
      <c r="E114">
        <v>1.3609</v>
      </c>
    </row>
    <row r="115" spans="1:5" x14ac:dyDescent="0.25">
      <c r="A115" t="s">
        <v>343</v>
      </c>
      <c r="B115" t="s">
        <v>182</v>
      </c>
      <c r="C115">
        <v>1.2842</v>
      </c>
      <c r="D115">
        <v>1.5055000000000001</v>
      </c>
      <c r="E115">
        <v>1.0650999999999999</v>
      </c>
    </row>
    <row r="116" spans="1:5" x14ac:dyDescent="0.25">
      <c r="A116" t="s">
        <v>343</v>
      </c>
      <c r="B116" t="s">
        <v>183</v>
      </c>
      <c r="C116">
        <v>1.2842</v>
      </c>
      <c r="D116">
        <v>0.88249999999999995</v>
      </c>
      <c r="E116">
        <v>1.4792000000000001</v>
      </c>
    </row>
    <row r="117" spans="1:5" x14ac:dyDescent="0.25">
      <c r="A117" t="s">
        <v>343</v>
      </c>
      <c r="B117" t="s">
        <v>184</v>
      </c>
      <c r="C117">
        <v>1.2842</v>
      </c>
      <c r="D117">
        <v>1.6173</v>
      </c>
      <c r="E117">
        <v>0.68269999999999997</v>
      </c>
    </row>
    <row r="118" spans="1:5" x14ac:dyDescent="0.25">
      <c r="A118" t="s">
        <v>343</v>
      </c>
      <c r="B118" t="s">
        <v>185</v>
      </c>
      <c r="C118">
        <v>1.2842</v>
      </c>
      <c r="D118">
        <v>0.88249999999999995</v>
      </c>
      <c r="E118">
        <v>0.65090000000000003</v>
      </c>
    </row>
    <row r="119" spans="1:5" x14ac:dyDescent="0.25">
      <c r="A119" t="s">
        <v>343</v>
      </c>
      <c r="B119" t="s">
        <v>186</v>
      </c>
      <c r="C119">
        <v>1.2842</v>
      </c>
      <c r="D119">
        <v>0.623</v>
      </c>
      <c r="E119">
        <v>1.0650999999999999</v>
      </c>
    </row>
    <row r="120" spans="1:5" x14ac:dyDescent="0.25">
      <c r="A120" t="s">
        <v>343</v>
      </c>
      <c r="B120" t="s">
        <v>187</v>
      </c>
      <c r="C120">
        <v>1.2842</v>
      </c>
      <c r="D120">
        <v>1.2978000000000001</v>
      </c>
      <c r="E120">
        <v>0.65090000000000003</v>
      </c>
    </row>
    <row r="121" spans="1:5" x14ac:dyDescent="0.25">
      <c r="A121" t="s">
        <v>343</v>
      </c>
      <c r="B121" t="s">
        <v>188</v>
      </c>
      <c r="C121">
        <v>1.2842</v>
      </c>
      <c r="D121">
        <v>0.77869999999999995</v>
      </c>
      <c r="E121">
        <v>0.94299999999999995</v>
      </c>
    </row>
    <row r="122" spans="1:5" x14ac:dyDescent="0.25">
      <c r="A122" t="s">
        <v>343</v>
      </c>
      <c r="B122" t="s">
        <v>189</v>
      </c>
      <c r="C122">
        <v>1.2842</v>
      </c>
      <c r="D122">
        <v>0.66749999999999998</v>
      </c>
      <c r="E122">
        <v>1.3947000000000001</v>
      </c>
    </row>
    <row r="123" spans="1:5" x14ac:dyDescent="0.25">
      <c r="A123" t="s">
        <v>343</v>
      </c>
      <c r="B123" t="s">
        <v>190</v>
      </c>
      <c r="C123">
        <v>1.2842</v>
      </c>
      <c r="D123">
        <v>0.57099999999999995</v>
      </c>
      <c r="E123">
        <v>0.71</v>
      </c>
    </row>
    <row r="124" spans="1:5" x14ac:dyDescent="0.25">
      <c r="A124" t="s">
        <v>343</v>
      </c>
      <c r="B124" t="s">
        <v>191</v>
      </c>
      <c r="C124">
        <v>1.2842</v>
      </c>
      <c r="D124">
        <v>0.623</v>
      </c>
      <c r="E124">
        <v>1.0650999999999999</v>
      </c>
    </row>
    <row r="125" spans="1:5" x14ac:dyDescent="0.25">
      <c r="A125" t="s">
        <v>343</v>
      </c>
      <c r="B125" t="s">
        <v>192</v>
      </c>
      <c r="C125">
        <v>1.2842</v>
      </c>
      <c r="D125">
        <v>1.1420999999999999</v>
      </c>
      <c r="E125">
        <v>0.76919999999999999</v>
      </c>
    </row>
    <row r="126" spans="1:5" x14ac:dyDescent="0.25">
      <c r="A126" t="s">
        <v>343</v>
      </c>
      <c r="B126" t="s">
        <v>193</v>
      </c>
      <c r="C126">
        <v>1.2842</v>
      </c>
      <c r="D126">
        <v>0.50060000000000004</v>
      </c>
      <c r="E126">
        <v>1.1411</v>
      </c>
    </row>
    <row r="127" spans="1:5" x14ac:dyDescent="0.25">
      <c r="A127" t="s">
        <v>343</v>
      </c>
      <c r="B127" t="s">
        <v>194</v>
      </c>
      <c r="C127">
        <v>1.2842</v>
      </c>
      <c r="D127">
        <v>1.1124000000000001</v>
      </c>
      <c r="E127">
        <v>0.5706</v>
      </c>
    </row>
    <row r="128" spans="1:5" x14ac:dyDescent="0.25">
      <c r="A128" t="s">
        <v>343</v>
      </c>
      <c r="B128" t="s">
        <v>195</v>
      </c>
      <c r="C128">
        <v>1.2842</v>
      </c>
      <c r="D128">
        <v>1.8169999999999999</v>
      </c>
      <c r="E128">
        <v>0.53249999999999997</v>
      </c>
    </row>
    <row r="129" spans="1:5" x14ac:dyDescent="0.25">
      <c r="A129" t="s">
        <v>343</v>
      </c>
      <c r="B129" t="s">
        <v>196</v>
      </c>
      <c r="C129">
        <v>1.2842</v>
      </c>
      <c r="D129">
        <v>0.77869999999999995</v>
      </c>
      <c r="E129">
        <v>1.4581</v>
      </c>
    </row>
    <row r="130" spans="1:5" x14ac:dyDescent="0.25">
      <c r="A130" t="s">
        <v>344</v>
      </c>
      <c r="B130" t="s">
        <v>197</v>
      </c>
      <c r="C130">
        <v>1.3976999999999999</v>
      </c>
      <c r="D130">
        <v>0.79959999999999998</v>
      </c>
      <c r="E130">
        <v>1.8339000000000001</v>
      </c>
    </row>
    <row r="131" spans="1:5" x14ac:dyDescent="0.25">
      <c r="A131" t="s">
        <v>344</v>
      </c>
      <c r="B131" t="s">
        <v>198</v>
      </c>
      <c r="C131">
        <v>1.3976999999999999</v>
      </c>
      <c r="D131">
        <v>0.56479999999999997</v>
      </c>
      <c r="E131">
        <v>0.99450000000000005</v>
      </c>
    </row>
    <row r="132" spans="1:5" x14ac:dyDescent="0.25">
      <c r="A132" t="s">
        <v>344</v>
      </c>
      <c r="B132" t="s">
        <v>199</v>
      </c>
      <c r="C132">
        <v>1.3976999999999999</v>
      </c>
      <c r="D132">
        <v>1.4309000000000001</v>
      </c>
      <c r="E132">
        <v>0.89500000000000002</v>
      </c>
    </row>
    <row r="133" spans="1:5" x14ac:dyDescent="0.25">
      <c r="A133" t="s">
        <v>344</v>
      </c>
      <c r="B133" t="s">
        <v>200</v>
      </c>
      <c r="C133">
        <v>1.3976999999999999</v>
      </c>
      <c r="D133">
        <v>1.2264999999999999</v>
      </c>
      <c r="E133">
        <v>0.8548</v>
      </c>
    </row>
    <row r="134" spans="1:5" x14ac:dyDescent="0.25">
      <c r="A134" t="s">
        <v>344</v>
      </c>
      <c r="B134" t="s">
        <v>201</v>
      </c>
      <c r="C134">
        <v>1.3976999999999999</v>
      </c>
      <c r="D134">
        <v>0.8417</v>
      </c>
      <c r="E134">
        <v>1.0003</v>
      </c>
    </row>
    <row r="135" spans="1:5" x14ac:dyDescent="0.25">
      <c r="A135" t="s">
        <v>344</v>
      </c>
      <c r="B135" t="s">
        <v>202</v>
      </c>
      <c r="C135">
        <v>1.3976999999999999</v>
      </c>
      <c r="D135">
        <v>1.2358</v>
      </c>
      <c r="E135">
        <v>0.77300000000000002</v>
      </c>
    </row>
    <row r="136" spans="1:5" x14ac:dyDescent="0.25">
      <c r="A136" t="s">
        <v>344</v>
      </c>
      <c r="B136" t="s">
        <v>203</v>
      </c>
      <c r="C136">
        <v>1.3976999999999999</v>
      </c>
      <c r="D136">
        <v>0.82279999999999998</v>
      </c>
      <c r="E136">
        <v>0.94469999999999998</v>
      </c>
    </row>
    <row r="137" spans="1:5" x14ac:dyDescent="0.25">
      <c r="A137" t="s">
        <v>344</v>
      </c>
      <c r="B137" t="s">
        <v>204</v>
      </c>
      <c r="C137">
        <v>1.3976999999999999</v>
      </c>
      <c r="D137">
        <v>0.58919999999999995</v>
      </c>
      <c r="E137">
        <v>1.0003</v>
      </c>
    </row>
    <row r="138" spans="1:5" x14ac:dyDescent="0.25">
      <c r="A138" t="s">
        <v>344</v>
      </c>
      <c r="B138" t="s">
        <v>205</v>
      </c>
      <c r="C138">
        <v>1.3976999999999999</v>
      </c>
      <c r="D138">
        <v>0.96799999999999997</v>
      </c>
      <c r="E138">
        <v>1.2782</v>
      </c>
    </row>
    <row r="139" spans="1:5" x14ac:dyDescent="0.25">
      <c r="A139" t="s">
        <v>344</v>
      </c>
      <c r="B139" t="s">
        <v>206</v>
      </c>
      <c r="C139">
        <v>1.3976999999999999</v>
      </c>
      <c r="D139">
        <v>0.97909999999999997</v>
      </c>
      <c r="E139">
        <v>0.89500000000000002</v>
      </c>
    </row>
    <row r="140" spans="1:5" x14ac:dyDescent="0.25">
      <c r="A140" t="s">
        <v>344</v>
      </c>
      <c r="B140" t="s">
        <v>207</v>
      </c>
      <c r="C140">
        <v>1.3976999999999999</v>
      </c>
      <c r="D140">
        <v>0.6734</v>
      </c>
      <c r="E140">
        <v>1.2782</v>
      </c>
    </row>
    <row r="141" spans="1:5" x14ac:dyDescent="0.25">
      <c r="A141" t="s">
        <v>344</v>
      </c>
      <c r="B141" t="s">
        <v>208</v>
      </c>
      <c r="C141">
        <v>1.3976999999999999</v>
      </c>
      <c r="D141">
        <v>0.85170000000000001</v>
      </c>
      <c r="E141">
        <v>0.98970000000000002</v>
      </c>
    </row>
    <row r="142" spans="1:5" x14ac:dyDescent="0.25">
      <c r="A142" t="s">
        <v>344</v>
      </c>
      <c r="B142" t="s">
        <v>209</v>
      </c>
      <c r="C142">
        <v>1.3976999999999999</v>
      </c>
      <c r="D142">
        <v>0.93010000000000004</v>
      </c>
      <c r="E142">
        <v>0.89749999999999996</v>
      </c>
    </row>
    <row r="143" spans="1:5" x14ac:dyDescent="0.25">
      <c r="A143" t="s">
        <v>344</v>
      </c>
      <c r="B143" t="s">
        <v>210</v>
      </c>
      <c r="C143">
        <v>1.3976999999999999</v>
      </c>
      <c r="D143">
        <v>1.1783999999999999</v>
      </c>
      <c r="E143">
        <v>0.94469999999999998</v>
      </c>
    </row>
    <row r="144" spans="1:5" x14ac:dyDescent="0.25">
      <c r="A144" t="s">
        <v>344</v>
      </c>
      <c r="B144" t="s">
        <v>211</v>
      </c>
      <c r="C144">
        <v>1.3976999999999999</v>
      </c>
      <c r="D144">
        <v>1.2683</v>
      </c>
      <c r="E144">
        <v>0.73</v>
      </c>
    </row>
    <row r="145" spans="1:5" x14ac:dyDescent="0.25">
      <c r="A145" t="s">
        <v>344</v>
      </c>
      <c r="B145" t="s">
        <v>212</v>
      </c>
      <c r="C145">
        <v>1.3976999999999999</v>
      </c>
      <c r="D145">
        <v>1.3513999999999999</v>
      </c>
      <c r="E145">
        <v>1.1022000000000001</v>
      </c>
    </row>
    <row r="146" spans="1:5" x14ac:dyDescent="0.25">
      <c r="A146" t="s">
        <v>344</v>
      </c>
      <c r="B146" t="s">
        <v>213</v>
      </c>
      <c r="C146">
        <v>1.3976999999999999</v>
      </c>
      <c r="D146">
        <v>1.0544</v>
      </c>
      <c r="E146">
        <v>1.1933</v>
      </c>
    </row>
    <row r="147" spans="1:5" x14ac:dyDescent="0.25">
      <c r="A147" t="s">
        <v>344</v>
      </c>
      <c r="B147" t="s">
        <v>214</v>
      </c>
      <c r="C147">
        <v>1.3976999999999999</v>
      </c>
      <c r="D147">
        <v>1.0731999999999999</v>
      </c>
      <c r="E147">
        <v>0.6613</v>
      </c>
    </row>
    <row r="148" spans="1:5" x14ac:dyDescent="0.25">
      <c r="A148" t="s">
        <v>345</v>
      </c>
      <c r="B148" t="s">
        <v>215</v>
      </c>
      <c r="C148">
        <v>1.8543000000000001</v>
      </c>
      <c r="D148">
        <v>1.4020999999999999</v>
      </c>
      <c r="E148">
        <v>0.79469999999999996</v>
      </c>
    </row>
    <row r="149" spans="1:5" x14ac:dyDescent="0.25">
      <c r="A149" t="s">
        <v>345</v>
      </c>
      <c r="B149" t="s">
        <v>216</v>
      </c>
      <c r="C149">
        <v>1.8543000000000001</v>
      </c>
      <c r="D149">
        <v>0.71899999999999997</v>
      </c>
      <c r="E149">
        <v>1.4128000000000001</v>
      </c>
    </row>
    <row r="150" spans="1:5" x14ac:dyDescent="0.25">
      <c r="A150" t="s">
        <v>345</v>
      </c>
      <c r="B150" t="s">
        <v>217</v>
      </c>
      <c r="C150">
        <v>1.8543000000000001</v>
      </c>
      <c r="D150">
        <v>1.0786</v>
      </c>
      <c r="E150">
        <v>0.70640000000000003</v>
      </c>
    </row>
    <row r="151" spans="1:5" x14ac:dyDescent="0.25">
      <c r="A151" t="s">
        <v>345</v>
      </c>
      <c r="B151" t="s">
        <v>218</v>
      </c>
      <c r="C151">
        <v>1.8543000000000001</v>
      </c>
      <c r="D151">
        <v>1.0786</v>
      </c>
      <c r="E151">
        <v>0.63580000000000003</v>
      </c>
    </row>
    <row r="152" spans="1:5" x14ac:dyDescent="0.25">
      <c r="A152" t="s">
        <v>345</v>
      </c>
      <c r="B152" t="s">
        <v>219</v>
      </c>
      <c r="C152">
        <v>1.8543000000000001</v>
      </c>
      <c r="D152">
        <v>0.77900000000000003</v>
      </c>
      <c r="E152">
        <v>0.88300000000000001</v>
      </c>
    </row>
    <row r="153" spans="1:5" x14ac:dyDescent="0.25">
      <c r="A153" t="s">
        <v>345</v>
      </c>
      <c r="B153" t="s">
        <v>220</v>
      </c>
      <c r="C153">
        <v>1.8543000000000001</v>
      </c>
      <c r="D153">
        <v>0.64710000000000001</v>
      </c>
      <c r="E153">
        <v>1.1126</v>
      </c>
    </row>
    <row r="154" spans="1:5" x14ac:dyDescent="0.25">
      <c r="A154" t="s">
        <v>345</v>
      </c>
      <c r="B154" t="s">
        <v>221</v>
      </c>
      <c r="C154">
        <v>1.8543000000000001</v>
      </c>
      <c r="D154">
        <v>1.8574999999999999</v>
      </c>
      <c r="E154">
        <v>0.79469999999999996</v>
      </c>
    </row>
    <row r="155" spans="1:5" x14ac:dyDescent="0.25">
      <c r="A155" t="s">
        <v>345</v>
      </c>
      <c r="B155" t="s">
        <v>222</v>
      </c>
      <c r="C155">
        <v>1.8543000000000001</v>
      </c>
      <c r="D155">
        <v>1.0786</v>
      </c>
      <c r="E155">
        <v>1.2362</v>
      </c>
    </row>
    <row r="156" spans="1:5" x14ac:dyDescent="0.25">
      <c r="A156" t="s">
        <v>345</v>
      </c>
      <c r="B156" t="s">
        <v>223</v>
      </c>
      <c r="C156">
        <v>1.8543000000000001</v>
      </c>
      <c r="D156">
        <v>1.3782000000000001</v>
      </c>
      <c r="E156">
        <v>0.88300000000000001</v>
      </c>
    </row>
    <row r="157" spans="1:5" x14ac:dyDescent="0.25">
      <c r="A157" t="s">
        <v>345</v>
      </c>
      <c r="B157" t="s">
        <v>224</v>
      </c>
      <c r="C157">
        <v>1.8543000000000001</v>
      </c>
      <c r="D157">
        <v>0.755</v>
      </c>
      <c r="E157">
        <v>0.87419999999999998</v>
      </c>
    </row>
    <row r="158" spans="1:5" x14ac:dyDescent="0.25">
      <c r="A158" t="s">
        <v>345</v>
      </c>
      <c r="B158" t="s">
        <v>225</v>
      </c>
      <c r="C158">
        <v>1.8543000000000001</v>
      </c>
      <c r="D158">
        <v>0.64710000000000001</v>
      </c>
      <c r="E158">
        <v>0.71530000000000005</v>
      </c>
    </row>
    <row r="159" spans="1:5" x14ac:dyDescent="0.25">
      <c r="A159" t="s">
        <v>345</v>
      </c>
      <c r="B159" t="s">
        <v>226</v>
      </c>
      <c r="C159">
        <v>1.8543000000000001</v>
      </c>
      <c r="D159">
        <v>0.65910000000000002</v>
      </c>
      <c r="E159">
        <v>1.5011000000000001</v>
      </c>
    </row>
    <row r="160" spans="1:5" x14ac:dyDescent="0.25">
      <c r="A160" t="s">
        <v>345</v>
      </c>
      <c r="B160" t="s">
        <v>227</v>
      </c>
      <c r="C160">
        <v>1.8543000000000001</v>
      </c>
      <c r="D160">
        <v>1.1983999999999999</v>
      </c>
      <c r="E160">
        <v>0.70640000000000003</v>
      </c>
    </row>
    <row r="161" spans="1:5" x14ac:dyDescent="0.25">
      <c r="A161" t="s">
        <v>345</v>
      </c>
      <c r="B161" t="s">
        <v>228</v>
      </c>
      <c r="C161">
        <v>1.8543000000000001</v>
      </c>
      <c r="D161">
        <v>0.59919999999999995</v>
      </c>
      <c r="E161">
        <v>1.5893999999999999</v>
      </c>
    </row>
    <row r="162" spans="1:5" x14ac:dyDescent="0.25">
      <c r="A162" t="s">
        <v>345</v>
      </c>
      <c r="B162" t="s">
        <v>229</v>
      </c>
      <c r="C162">
        <v>1.8543000000000001</v>
      </c>
      <c r="D162">
        <v>0.97070000000000001</v>
      </c>
      <c r="E162">
        <v>0.95369999999999999</v>
      </c>
    </row>
    <row r="163" spans="1:5" x14ac:dyDescent="0.25">
      <c r="A163" t="s">
        <v>345</v>
      </c>
      <c r="B163" t="s">
        <v>230</v>
      </c>
      <c r="C163">
        <v>1.8543000000000001</v>
      </c>
      <c r="D163">
        <v>1.1863999999999999</v>
      </c>
      <c r="E163">
        <v>1.2716000000000001</v>
      </c>
    </row>
    <row r="164" spans="1:5" x14ac:dyDescent="0.25">
      <c r="A164" t="s">
        <v>346</v>
      </c>
      <c r="B164" t="s">
        <v>231</v>
      </c>
      <c r="C164">
        <v>1.5146999999999999</v>
      </c>
      <c r="D164">
        <v>1.1003000000000001</v>
      </c>
      <c r="E164">
        <v>1.5316000000000001</v>
      </c>
    </row>
    <row r="165" spans="1:5" x14ac:dyDescent="0.25">
      <c r="A165" t="s">
        <v>346</v>
      </c>
      <c r="B165" t="s">
        <v>232</v>
      </c>
      <c r="C165">
        <v>1.5146999999999999</v>
      </c>
      <c r="D165">
        <v>0.49509999999999998</v>
      </c>
      <c r="E165">
        <v>0.91890000000000005</v>
      </c>
    </row>
    <row r="166" spans="1:5" x14ac:dyDescent="0.25">
      <c r="A166" t="s">
        <v>346</v>
      </c>
      <c r="B166" t="s">
        <v>233</v>
      </c>
      <c r="C166">
        <v>1.5146999999999999</v>
      </c>
      <c r="D166">
        <v>0.92430000000000001</v>
      </c>
      <c r="E166">
        <v>0.91890000000000005</v>
      </c>
    </row>
    <row r="167" spans="1:5" x14ac:dyDescent="0.25">
      <c r="A167" t="s">
        <v>346</v>
      </c>
      <c r="B167" t="s">
        <v>234</v>
      </c>
      <c r="C167">
        <v>1.5146999999999999</v>
      </c>
      <c r="D167">
        <v>1.3204</v>
      </c>
      <c r="E167">
        <v>0.18379999999999999</v>
      </c>
    </row>
    <row r="168" spans="1:5" x14ac:dyDescent="0.25">
      <c r="A168" t="s">
        <v>346</v>
      </c>
      <c r="B168" t="s">
        <v>235</v>
      </c>
      <c r="C168">
        <v>1.5146999999999999</v>
      </c>
      <c r="D168">
        <v>1.1553</v>
      </c>
      <c r="E168">
        <v>0.45950000000000002</v>
      </c>
    </row>
    <row r="169" spans="1:5" x14ac:dyDescent="0.25">
      <c r="A169" t="s">
        <v>346</v>
      </c>
      <c r="B169" t="s">
        <v>322</v>
      </c>
      <c r="C169">
        <v>1.5146999999999999</v>
      </c>
      <c r="D169">
        <v>0.82520000000000004</v>
      </c>
      <c r="E169">
        <v>2.2974000000000001</v>
      </c>
    </row>
    <row r="170" spans="1:5" x14ac:dyDescent="0.25">
      <c r="A170" t="s">
        <v>346</v>
      </c>
      <c r="B170" t="s">
        <v>236</v>
      </c>
      <c r="C170">
        <v>1.5146999999999999</v>
      </c>
      <c r="D170">
        <v>1.3204</v>
      </c>
      <c r="E170">
        <v>0.45950000000000002</v>
      </c>
    </row>
    <row r="171" spans="1:5" x14ac:dyDescent="0.25">
      <c r="A171" t="s">
        <v>346</v>
      </c>
      <c r="B171" t="s">
        <v>237</v>
      </c>
      <c r="C171">
        <v>1.5146999999999999</v>
      </c>
      <c r="D171">
        <v>1.1553</v>
      </c>
      <c r="E171">
        <v>1.8379000000000001</v>
      </c>
    </row>
    <row r="172" spans="1:5" x14ac:dyDescent="0.25">
      <c r="A172" t="s">
        <v>346</v>
      </c>
      <c r="B172" t="s">
        <v>238</v>
      </c>
      <c r="C172">
        <v>1.5146999999999999</v>
      </c>
      <c r="D172">
        <v>1.3204</v>
      </c>
      <c r="E172">
        <v>0.45950000000000002</v>
      </c>
    </row>
    <row r="173" spans="1:5" x14ac:dyDescent="0.25">
      <c r="A173" t="s">
        <v>346</v>
      </c>
      <c r="B173" t="s">
        <v>321</v>
      </c>
      <c r="C173">
        <v>1.5146999999999999</v>
      </c>
      <c r="D173">
        <v>0.99029999999999996</v>
      </c>
      <c r="E173">
        <v>0.68920000000000003</v>
      </c>
    </row>
    <row r="174" spans="1:5" x14ac:dyDescent="0.25">
      <c r="A174" t="s">
        <v>346</v>
      </c>
      <c r="B174" t="s">
        <v>239</v>
      </c>
      <c r="C174">
        <v>1.5146999999999999</v>
      </c>
      <c r="D174">
        <v>1.3204</v>
      </c>
      <c r="E174">
        <v>1.8379000000000001</v>
      </c>
    </row>
    <row r="175" spans="1:5" x14ac:dyDescent="0.25">
      <c r="A175" t="s">
        <v>346</v>
      </c>
      <c r="B175" t="s">
        <v>240</v>
      </c>
      <c r="C175">
        <v>1.5146999999999999</v>
      </c>
      <c r="D175">
        <v>0.66020000000000001</v>
      </c>
      <c r="E175">
        <v>0.68920000000000003</v>
      </c>
    </row>
    <row r="176" spans="1:5" x14ac:dyDescent="0.25">
      <c r="A176" t="s">
        <v>346</v>
      </c>
      <c r="B176" t="s">
        <v>241</v>
      </c>
      <c r="C176">
        <v>1.5146999999999999</v>
      </c>
      <c r="D176">
        <v>0.66020000000000001</v>
      </c>
      <c r="E176">
        <v>1.3784000000000001</v>
      </c>
    </row>
    <row r="177" spans="1:5" x14ac:dyDescent="0.25">
      <c r="A177" t="s">
        <v>346</v>
      </c>
      <c r="B177" t="s">
        <v>320</v>
      </c>
      <c r="C177">
        <v>1.5146999999999999</v>
      </c>
      <c r="D177">
        <v>0.82520000000000004</v>
      </c>
      <c r="E177">
        <v>1.8379000000000001</v>
      </c>
    </row>
    <row r="178" spans="1:5" x14ac:dyDescent="0.25">
      <c r="A178" t="s">
        <v>346</v>
      </c>
      <c r="B178" t="s">
        <v>242</v>
      </c>
      <c r="C178">
        <v>1.5146999999999999</v>
      </c>
      <c r="D178">
        <v>0.3301</v>
      </c>
      <c r="E178">
        <v>0.91890000000000005</v>
      </c>
    </row>
    <row r="179" spans="1:5" x14ac:dyDescent="0.25">
      <c r="A179" t="s">
        <v>346</v>
      </c>
      <c r="B179" t="s">
        <v>243</v>
      </c>
      <c r="C179">
        <v>1.5146999999999999</v>
      </c>
      <c r="D179">
        <v>1.1553</v>
      </c>
      <c r="E179">
        <v>0.91890000000000005</v>
      </c>
    </row>
    <row r="180" spans="1:5" x14ac:dyDescent="0.25">
      <c r="A180" t="s">
        <v>346</v>
      </c>
      <c r="B180" t="s">
        <v>244</v>
      </c>
      <c r="C180">
        <v>1.5146999999999999</v>
      </c>
      <c r="D180">
        <v>1.4854000000000001</v>
      </c>
      <c r="E180">
        <v>0.22969999999999999</v>
      </c>
    </row>
    <row r="181" spans="1:5" x14ac:dyDescent="0.25">
      <c r="A181" t="s">
        <v>346</v>
      </c>
      <c r="B181" t="s">
        <v>245</v>
      </c>
      <c r="C181">
        <v>1.5146999999999999</v>
      </c>
      <c r="D181">
        <v>1.3204</v>
      </c>
      <c r="E181">
        <v>1.1487000000000001</v>
      </c>
    </row>
    <row r="182" spans="1:5" x14ac:dyDescent="0.25">
      <c r="A182" t="s">
        <v>347</v>
      </c>
      <c r="B182" t="s">
        <v>246</v>
      </c>
      <c r="C182">
        <v>1.2639</v>
      </c>
      <c r="D182">
        <v>0.59340000000000004</v>
      </c>
      <c r="E182">
        <v>1.8306</v>
      </c>
    </row>
    <row r="183" spans="1:5" x14ac:dyDescent="0.25">
      <c r="A183" t="s">
        <v>347</v>
      </c>
      <c r="B183" t="s">
        <v>247</v>
      </c>
      <c r="C183">
        <v>1.2639</v>
      </c>
      <c r="D183">
        <v>1.5824</v>
      </c>
      <c r="E183">
        <v>0.73219999999999996</v>
      </c>
    </row>
    <row r="184" spans="1:5" x14ac:dyDescent="0.25">
      <c r="A184" t="s">
        <v>347</v>
      </c>
      <c r="B184" t="s">
        <v>248</v>
      </c>
      <c r="C184">
        <v>1.2639</v>
      </c>
      <c r="D184">
        <v>1.1868000000000001</v>
      </c>
      <c r="E184">
        <v>0.9153</v>
      </c>
    </row>
    <row r="185" spans="1:5" x14ac:dyDescent="0.25">
      <c r="A185" t="s">
        <v>347</v>
      </c>
      <c r="B185" t="s">
        <v>249</v>
      </c>
      <c r="C185">
        <v>1.2639</v>
      </c>
      <c r="D185">
        <v>1.1076999999999999</v>
      </c>
      <c r="E185">
        <v>1.9525999999999999</v>
      </c>
    </row>
    <row r="186" spans="1:5" x14ac:dyDescent="0.25">
      <c r="A186" t="s">
        <v>347</v>
      </c>
      <c r="B186" t="s">
        <v>324</v>
      </c>
      <c r="C186">
        <v>1.2639</v>
      </c>
      <c r="D186">
        <v>2.1758000000000002</v>
      </c>
      <c r="E186">
        <v>0</v>
      </c>
    </row>
    <row r="187" spans="1:5" x14ac:dyDescent="0.25">
      <c r="A187" t="s">
        <v>347</v>
      </c>
      <c r="B187" t="s">
        <v>250</v>
      </c>
      <c r="C187">
        <v>1.2639</v>
      </c>
      <c r="D187">
        <v>0.1978</v>
      </c>
      <c r="E187">
        <v>0.9153</v>
      </c>
    </row>
    <row r="188" spans="1:5" x14ac:dyDescent="0.25">
      <c r="A188" t="s">
        <v>347</v>
      </c>
      <c r="B188" t="s">
        <v>251</v>
      </c>
      <c r="C188">
        <v>1.2639</v>
      </c>
      <c r="D188">
        <v>0.59340000000000004</v>
      </c>
      <c r="E188">
        <v>0.9153</v>
      </c>
    </row>
    <row r="189" spans="1:5" x14ac:dyDescent="0.25">
      <c r="A189" t="s">
        <v>347</v>
      </c>
      <c r="B189" t="s">
        <v>323</v>
      </c>
      <c r="C189">
        <v>1.2639</v>
      </c>
      <c r="D189">
        <v>0.63300000000000001</v>
      </c>
      <c r="E189">
        <v>0.97629999999999995</v>
      </c>
    </row>
    <row r="190" spans="1:5" x14ac:dyDescent="0.25">
      <c r="A190" t="s">
        <v>347</v>
      </c>
      <c r="B190" t="s">
        <v>252</v>
      </c>
      <c r="C190">
        <v>1.2639</v>
      </c>
      <c r="D190">
        <v>2.5714000000000001</v>
      </c>
      <c r="E190">
        <v>0.9153</v>
      </c>
    </row>
    <row r="191" spans="1:5" x14ac:dyDescent="0.25">
      <c r="A191" t="s">
        <v>347</v>
      </c>
      <c r="B191" t="s">
        <v>253</v>
      </c>
      <c r="C191">
        <v>1.2639</v>
      </c>
      <c r="D191">
        <v>1.4241999999999999</v>
      </c>
      <c r="E191">
        <v>0.73219999999999996</v>
      </c>
    </row>
    <row r="192" spans="1:5" x14ac:dyDescent="0.25">
      <c r="A192" t="s">
        <v>347</v>
      </c>
      <c r="B192" t="s">
        <v>255</v>
      </c>
      <c r="C192">
        <v>1.2639</v>
      </c>
      <c r="D192">
        <v>0.63300000000000001</v>
      </c>
      <c r="E192">
        <v>1.4644999999999999</v>
      </c>
    </row>
    <row r="193" spans="1:5" x14ac:dyDescent="0.25">
      <c r="A193" t="s">
        <v>347</v>
      </c>
      <c r="B193" t="s">
        <v>256</v>
      </c>
      <c r="C193">
        <v>1.2639</v>
      </c>
      <c r="D193">
        <v>0.1978</v>
      </c>
      <c r="E193">
        <v>1.2203999999999999</v>
      </c>
    </row>
    <row r="194" spans="1:5" x14ac:dyDescent="0.25">
      <c r="A194" t="s">
        <v>347</v>
      </c>
      <c r="B194" t="s">
        <v>257</v>
      </c>
      <c r="C194">
        <v>1.2639</v>
      </c>
      <c r="D194">
        <v>0.63300000000000001</v>
      </c>
      <c r="E194">
        <v>1.2203999999999999</v>
      </c>
    </row>
    <row r="195" spans="1:5" x14ac:dyDescent="0.25">
      <c r="A195" t="s">
        <v>347</v>
      </c>
      <c r="B195" t="s">
        <v>325</v>
      </c>
      <c r="C195">
        <v>1.2639</v>
      </c>
      <c r="D195">
        <v>0.39560000000000001</v>
      </c>
      <c r="E195">
        <v>0.61019999999999996</v>
      </c>
    </row>
    <row r="196" spans="1:5" x14ac:dyDescent="0.25">
      <c r="A196" t="s">
        <v>347</v>
      </c>
      <c r="B196" t="s">
        <v>258</v>
      </c>
      <c r="C196">
        <v>1.2639</v>
      </c>
      <c r="D196">
        <v>1.1076999999999999</v>
      </c>
      <c r="E196">
        <v>0.73219999999999996</v>
      </c>
    </row>
    <row r="197" spans="1:5" x14ac:dyDescent="0.25">
      <c r="A197" t="s">
        <v>347</v>
      </c>
      <c r="B197" t="s">
        <v>259</v>
      </c>
      <c r="C197">
        <v>1.2639</v>
      </c>
      <c r="D197">
        <v>0.94940000000000002</v>
      </c>
      <c r="E197">
        <v>0.73219999999999996</v>
      </c>
    </row>
    <row r="198" spans="1:5" x14ac:dyDescent="0.25">
      <c r="A198" t="s">
        <v>348</v>
      </c>
      <c r="B198" t="s">
        <v>260</v>
      </c>
      <c r="C198">
        <v>1.4218999999999999</v>
      </c>
      <c r="D198">
        <v>0.87909999999999999</v>
      </c>
      <c r="E198">
        <v>1.1566000000000001</v>
      </c>
    </row>
    <row r="199" spans="1:5" x14ac:dyDescent="0.25">
      <c r="A199" t="s">
        <v>348</v>
      </c>
      <c r="B199" t="s">
        <v>261</v>
      </c>
      <c r="C199">
        <v>1.4218999999999999</v>
      </c>
      <c r="D199">
        <v>0.87909999999999999</v>
      </c>
      <c r="E199">
        <v>1.3493999999999999</v>
      </c>
    </row>
    <row r="200" spans="1:5" x14ac:dyDescent="0.25">
      <c r="A200" t="s">
        <v>348</v>
      </c>
      <c r="B200" t="s">
        <v>262</v>
      </c>
      <c r="C200">
        <v>1.4218999999999999</v>
      </c>
      <c r="D200">
        <v>0.87909999999999999</v>
      </c>
      <c r="E200">
        <v>0.38550000000000001</v>
      </c>
    </row>
    <row r="201" spans="1:5" x14ac:dyDescent="0.25">
      <c r="A201" t="s">
        <v>348</v>
      </c>
      <c r="B201" t="s">
        <v>263</v>
      </c>
      <c r="C201">
        <v>1.4218999999999999</v>
      </c>
      <c r="D201">
        <v>0.93769999999999998</v>
      </c>
      <c r="E201">
        <v>1.0281</v>
      </c>
    </row>
    <row r="202" spans="1:5" x14ac:dyDescent="0.25">
      <c r="A202" t="s">
        <v>348</v>
      </c>
      <c r="B202" t="s">
        <v>326</v>
      </c>
      <c r="C202">
        <v>1.4218999999999999</v>
      </c>
      <c r="D202">
        <v>1.0548999999999999</v>
      </c>
      <c r="E202">
        <v>0.96379999999999999</v>
      </c>
    </row>
    <row r="203" spans="1:5" x14ac:dyDescent="0.25">
      <c r="A203" t="s">
        <v>348</v>
      </c>
      <c r="B203" t="s">
        <v>264</v>
      </c>
      <c r="C203">
        <v>1.4218999999999999</v>
      </c>
      <c r="D203">
        <v>0.70330000000000004</v>
      </c>
      <c r="E203">
        <v>1.9277</v>
      </c>
    </row>
    <row r="204" spans="1:5" x14ac:dyDescent="0.25">
      <c r="A204" t="s">
        <v>348</v>
      </c>
      <c r="B204" t="s">
        <v>265</v>
      </c>
      <c r="C204">
        <v>1.4218999999999999</v>
      </c>
      <c r="D204">
        <v>0.70330000000000004</v>
      </c>
      <c r="E204">
        <v>1.1566000000000001</v>
      </c>
    </row>
    <row r="205" spans="1:5" x14ac:dyDescent="0.25">
      <c r="A205" t="s">
        <v>348</v>
      </c>
      <c r="B205" t="s">
        <v>266</v>
      </c>
      <c r="C205">
        <v>1.4218999999999999</v>
      </c>
      <c r="D205">
        <v>1.1720999999999999</v>
      </c>
      <c r="E205">
        <v>0.77110000000000001</v>
      </c>
    </row>
    <row r="206" spans="1:5" x14ac:dyDescent="0.25">
      <c r="A206" t="s">
        <v>348</v>
      </c>
      <c r="B206" t="s">
        <v>267</v>
      </c>
      <c r="C206">
        <v>1.4218999999999999</v>
      </c>
      <c r="D206">
        <v>1.4066000000000001</v>
      </c>
      <c r="E206">
        <v>0.57830000000000004</v>
      </c>
    </row>
    <row r="207" spans="1:5" x14ac:dyDescent="0.25">
      <c r="A207" t="s">
        <v>348</v>
      </c>
      <c r="B207" t="s">
        <v>327</v>
      </c>
      <c r="C207">
        <v>1.4218999999999999</v>
      </c>
      <c r="D207">
        <v>0.87909999999999999</v>
      </c>
      <c r="E207">
        <v>1.3493999999999999</v>
      </c>
    </row>
    <row r="208" spans="1:5" x14ac:dyDescent="0.25">
      <c r="A208" t="s">
        <v>348</v>
      </c>
      <c r="B208" t="s">
        <v>268</v>
      </c>
      <c r="C208">
        <v>1.4218999999999999</v>
      </c>
      <c r="D208">
        <v>1.2659</v>
      </c>
      <c r="E208">
        <v>0.77110000000000001</v>
      </c>
    </row>
    <row r="209" spans="1:5" x14ac:dyDescent="0.25">
      <c r="A209" t="s">
        <v>348</v>
      </c>
      <c r="B209" t="s">
        <v>269</v>
      </c>
      <c r="C209">
        <v>1.4218999999999999</v>
      </c>
      <c r="D209">
        <v>1.4066000000000001</v>
      </c>
      <c r="E209">
        <v>0.38550000000000001</v>
      </c>
    </row>
    <row r="210" spans="1:5" x14ac:dyDescent="0.25">
      <c r="A210" t="s">
        <v>348</v>
      </c>
      <c r="B210" t="s">
        <v>270</v>
      </c>
      <c r="C210">
        <v>1.4218999999999999</v>
      </c>
      <c r="D210">
        <v>1.0548999999999999</v>
      </c>
      <c r="E210">
        <v>0.96379999999999999</v>
      </c>
    </row>
    <row r="211" spans="1:5" x14ac:dyDescent="0.25">
      <c r="A211" t="s">
        <v>348</v>
      </c>
      <c r="B211" t="s">
        <v>271</v>
      </c>
      <c r="C211">
        <v>1.4218999999999999</v>
      </c>
      <c r="D211">
        <v>1.1253</v>
      </c>
      <c r="E211">
        <v>1.3878999999999999</v>
      </c>
    </row>
    <row r="212" spans="1:5" x14ac:dyDescent="0.25">
      <c r="A212" t="s">
        <v>348</v>
      </c>
      <c r="B212" t="s">
        <v>272</v>
      </c>
      <c r="C212">
        <v>1.4218999999999999</v>
      </c>
      <c r="D212">
        <v>0.28129999999999999</v>
      </c>
      <c r="E212">
        <v>0.92530000000000001</v>
      </c>
    </row>
    <row r="213" spans="1:5" x14ac:dyDescent="0.25">
      <c r="A213" t="s">
        <v>348</v>
      </c>
      <c r="B213" t="s">
        <v>273</v>
      </c>
      <c r="C213">
        <v>1.4218999999999999</v>
      </c>
      <c r="D213">
        <v>1.641</v>
      </c>
      <c r="E213">
        <v>0.77110000000000001</v>
      </c>
    </row>
    <row r="214" spans="1:5" x14ac:dyDescent="0.25">
      <c r="A214" t="s">
        <v>349</v>
      </c>
      <c r="B214" t="s">
        <v>274</v>
      </c>
      <c r="C214">
        <v>1.4875</v>
      </c>
      <c r="D214">
        <v>1.2222999999999999</v>
      </c>
      <c r="E214">
        <v>0.51949999999999996</v>
      </c>
    </row>
    <row r="215" spans="1:5" x14ac:dyDescent="0.25">
      <c r="A215" t="s">
        <v>349</v>
      </c>
      <c r="B215" t="s">
        <v>275</v>
      </c>
      <c r="C215">
        <v>1.4875</v>
      </c>
      <c r="D215">
        <v>0.97109999999999996</v>
      </c>
      <c r="E215">
        <v>1.2698</v>
      </c>
    </row>
    <row r="216" spans="1:5" x14ac:dyDescent="0.25">
      <c r="A216" t="s">
        <v>349</v>
      </c>
      <c r="B216" t="s">
        <v>276</v>
      </c>
      <c r="C216">
        <v>1.4875</v>
      </c>
      <c r="D216">
        <v>1.4668000000000001</v>
      </c>
      <c r="E216">
        <v>0.86580000000000001</v>
      </c>
    </row>
    <row r="217" spans="1:5" x14ac:dyDescent="0.25">
      <c r="A217" t="s">
        <v>349</v>
      </c>
      <c r="B217" t="s">
        <v>277</v>
      </c>
      <c r="C217">
        <v>1.4875</v>
      </c>
      <c r="D217">
        <v>1.2222999999999999</v>
      </c>
      <c r="E217">
        <v>1.1254999999999999</v>
      </c>
    </row>
    <row r="218" spans="1:5" x14ac:dyDescent="0.25">
      <c r="A218" t="s">
        <v>349</v>
      </c>
      <c r="B218" t="s">
        <v>278</v>
      </c>
      <c r="C218">
        <v>1.4875</v>
      </c>
      <c r="D218">
        <v>0.94120000000000004</v>
      </c>
      <c r="E218">
        <v>1.2381</v>
      </c>
    </row>
    <row r="219" spans="1:5" x14ac:dyDescent="0.25">
      <c r="A219" t="s">
        <v>349</v>
      </c>
      <c r="B219" t="s">
        <v>279</v>
      </c>
      <c r="C219">
        <v>1.4875</v>
      </c>
      <c r="D219">
        <v>1.3445</v>
      </c>
      <c r="E219">
        <v>1.2698</v>
      </c>
    </row>
    <row r="220" spans="1:5" x14ac:dyDescent="0.25">
      <c r="A220" t="s">
        <v>349</v>
      </c>
      <c r="B220" t="s">
        <v>280</v>
      </c>
      <c r="C220">
        <v>1.4875</v>
      </c>
      <c r="D220">
        <v>0.44819999999999999</v>
      </c>
      <c r="E220">
        <v>0.52910000000000001</v>
      </c>
    </row>
    <row r="221" spans="1:5" x14ac:dyDescent="0.25">
      <c r="A221" t="s">
        <v>349</v>
      </c>
      <c r="B221" t="s">
        <v>281</v>
      </c>
      <c r="C221">
        <v>1.4875</v>
      </c>
      <c r="D221">
        <v>1.3445</v>
      </c>
      <c r="E221">
        <v>0.95240000000000002</v>
      </c>
    </row>
    <row r="222" spans="1:5" x14ac:dyDescent="0.25">
      <c r="A222" t="s">
        <v>349</v>
      </c>
      <c r="B222" t="s">
        <v>282</v>
      </c>
      <c r="C222">
        <v>1.4875</v>
      </c>
      <c r="D222">
        <v>0.73340000000000005</v>
      </c>
      <c r="E222">
        <v>0.95240000000000002</v>
      </c>
    </row>
    <row r="223" spans="1:5" x14ac:dyDescent="0.25">
      <c r="A223" t="s">
        <v>349</v>
      </c>
      <c r="B223" t="s">
        <v>283</v>
      </c>
      <c r="C223">
        <v>1.4875</v>
      </c>
      <c r="D223">
        <v>1.5462</v>
      </c>
      <c r="E223">
        <v>1.1429</v>
      </c>
    </row>
    <row r="224" spans="1:5" x14ac:dyDescent="0.25">
      <c r="A224" t="s">
        <v>349</v>
      </c>
      <c r="B224" t="s">
        <v>284</v>
      </c>
      <c r="C224">
        <v>1.4875</v>
      </c>
      <c r="D224">
        <v>0.22409999999999999</v>
      </c>
      <c r="E224">
        <v>0.52910000000000001</v>
      </c>
    </row>
    <row r="225" spans="1:5" x14ac:dyDescent="0.25">
      <c r="A225" t="s">
        <v>349</v>
      </c>
      <c r="B225" t="s">
        <v>285</v>
      </c>
      <c r="C225">
        <v>1.4875</v>
      </c>
      <c r="D225">
        <v>1.1951000000000001</v>
      </c>
      <c r="E225">
        <v>0.84660000000000002</v>
      </c>
    </row>
    <row r="226" spans="1:5" x14ac:dyDescent="0.25">
      <c r="A226" t="s">
        <v>349</v>
      </c>
      <c r="B226" t="s">
        <v>286</v>
      </c>
      <c r="C226">
        <v>1.4875</v>
      </c>
      <c r="D226">
        <v>0.53779999999999994</v>
      </c>
      <c r="E226">
        <v>1.3332999999999999</v>
      </c>
    </row>
    <row r="227" spans="1:5" x14ac:dyDescent="0.25">
      <c r="A227" t="s">
        <v>349</v>
      </c>
      <c r="B227" t="s">
        <v>287</v>
      </c>
      <c r="C227">
        <v>1.4875</v>
      </c>
      <c r="D227">
        <v>1.1429</v>
      </c>
      <c r="E227">
        <v>1.2381</v>
      </c>
    </row>
    <row r="228" spans="1:5" x14ac:dyDescent="0.25">
      <c r="A228" t="s">
        <v>349</v>
      </c>
      <c r="B228" t="s">
        <v>288</v>
      </c>
      <c r="C228">
        <v>1.4875</v>
      </c>
      <c r="D228">
        <v>0.73950000000000005</v>
      </c>
      <c r="E228">
        <v>1.0476000000000001</v>
      </c>
    </row>
    <row r="229" spans="1:5" x14ac:dyDescent="0.25">
      <c r="A229" t="s">
        <v>349</v>
      </c>
      <c r="B229" t="s">
        <v>289</v>
      </c>
      <c r="C229">
        <v>1.4875</v>
      </c>
      <c r="D229">
        <v>0.73950000000000005</v>
      </c>
      <c r="E229">
        <v>1.1429</v>
      </c>
    </row>
    <row r="230" spans="1:5" x14ac:dyDescent="0.25">
      <c r="A230" t="s">
        <v>290</v>
      </c>
      <c r="B230" t="s">
        <v>291</v>
      </c>
      <c r="C230">
        <v>1.6083000000000001</v>
      </c>
      <c r="D230">
        <v>0.95660000000000001</v>
      </c>
      <c r="E230">
        <v>0.73499999999999999</v>
      </c>
    </row>
    <row r="231" spans="1:5" x14ac:dyDescent="0.25">
      <c r="A231" t="s">
        <v>290</v>
      </c>
      <c r="B231" t="s">
        <v>292</v>
      </c>
      <c r="C231">
        <v>1.6083000000000001</v>
      </c>
      <c r="D231">
        <v>0.93269999999999997</v>
      </c>
      <c r="E231">
        <v>1.52</v>
      </c>
    </row>
    <row r="232" spans="1:5" x14ac:dyDescent="0.25">
      <c r="A232" t="s">
        <v>290</v>
      </c>
      <c r="B232" t="s">
        <v>293</v>
      </c>
      <c r="C232">
        <v>1.6083000000000001</v>
      </c>
      <c r="D232">
        <v>0.88819999999999999</v>
      </c>
      <c r="E232">
        <v>1.1168</v>
      </c>
    </row>
    <row r="233" spans="1:5" x14ac:dyDescent="0.25">
      <c r="A233" t="s">
        <v>290</v>
      </c>
      <c r="B233" t="s">
        <v>294</v>
      </c>
      <c r="C233">
        <v>1.6083000000000001</v>
      </c>
      <c r="D233">
        <v>1.1398999999999999</v>
      </c>
      <c r="E233">
        <v>1.0133000000000001</v>
      </c>
    </row>
    <row r="234" spans="1:5" x14ac:dyDescent="0.25">
      <c r="A234" t="s">
        <v>290</v>
      </c>
      <c r="B234" t="s">
        <v>295</v>
      </c>
      <c r="C234">
        <v>1.6083000000000001</v>
      </c>
      <c r="D234">
        <v>1.0363</v>
      </c>
      <c r="E234">
        <v>0.79620000000000002</v>
      </c>
    </row>
    <row r="235" spans="1:5" x14ac:dyDescent="0.25">
      <c r="A235" t="s">
        <v>290</v>
      </c>
      <c r="B235" t="s">
        <v>296</v>
      </c>
      <c r="C235">
        <v>1.6083000000000001</v>
      </c>
      <c r="D235">
        <v>1.0881000000000001</v>
      </c>
      <c r="E235">
        <v>1.2304999999999999</v>
      </c>
    </row>
    <row r="236" spans="1:5" x14ac:dyDescent="0.25">
      <c r="A236" t="s">
        <v>290</v>
      </c>
      <c r="B236" t="s">
        <v>297</v>
      </c>
      <c r="C236">
        <v>1.6083000000000001</v>
      </c>
      <c r="D236">
        <v>1.1870000000000001</v>
      </c>
      <c r="E236">
        <v>0.63170000000000004</v>
      </c>
    </row>
    <row r="237" spans="1:5" x14ac:dyDescent="0.25">
      <c r="A237" t="s">
        <v>290</v>
      </c>
      <c r="B237" t="s">
        <v>298</v>
      </c>
      <c r="C237">
        <v>1.6083000000000001</v>
      </c>
      <c r="D237">
        <v>0.50870000000000004</v>
      </c>
      <c r="E237">
        <v>1.0265</v>
      </c>
    </row>
    <row r="238" spans="1:5" x14ac:dyDescent="0.25">
      <c r="A238" t="s">
        <v>290</v>
      </c>
      <c r="B238" t="s">
        <v>299</v>
      </c>
      <c r="C238">
        <v>1.6083000000000001</v>
      </c>
      <c r="D238">
        <v>0.98450000000000004</v>
      </c>
      <c r="E238">
        <v>0.86860000000000004</v>
      </c>
    </row>
    <row r="239" spans="1:5" x14ac:dyDescent="0.25">
      <c r="A239" t="s">
        <v>290</v>
      </c>
      <c r="B239" t="s">
        <v>300</v>
      </c>
      <c r="C239">
        <v>1.6083000000000001</v>
      </c>
      <c r="D239">
        <v>0.90869999999999995</v>
      </c>
      <c r="E239">
        <v>1.1357999999999999</v>
      </c>
    </row>
    <row r="240" spans="1:5" x14ac:dyDescent="0.25">
      <c r="A240" t="s">
        <v>290</v>
      </c>
      <c r="B240" t="s">
        <v>301</v>
      </c>
      <c r="C240">
        <v>1.6083000000000001</v>
      </c>
      <c r="D240">
        <v>0.755</v>
      </c>
      <c r="E240">
        <v>1.9233</v>
      </c>
    </row>
    <row r="241" spans="1:5" x14ac:dyDescent="0.25">
      <c r="A241" t="s">
        <v>290</v>
      </c>
      <c r="B241" t="s">
        <v>302</v>
      </c>
      <c r="C241">
        <v>1.6083000000000001</v>
      </c>
      <c r="D241">
        <v>1.2435</v>
      </c>
      <c r="E241">
        <v>1.2695000000000001</v>
      </c>
    </row>
    <row r="242" spans="1:5" x14ac:dyDescent="0.25">
      <c r="A242" t="s">
        <v>290</v>
      </c>
      <c r="B242" t="s">
        <v>303</v>
      </c>
      <c r="C242">
        <v>1.6083000000000001</v>
      </c>
      <c r="D242">
        <v>1.0044</v>
      </c>
      <c r="E242">
        <v>1.0022</v>
      </c>
    </row>
    <row r="243" spans="1:5" x14ac:dyDescent="0.25">
      <c r="A243" t="s">
        <v>290</v>
      </c>
      <c r="B243" t="s">
        <v>304</v>
      </c>
      <c r="C243">
        <v>1.6083000000000001</v>
      </c>
      <c r="D243">
        <v>0.7772</v>
      </c>
      <c r="E243">
        <v>0.50670000000000004</v>
      </c>
    </row>
    <row r="244" spans="1:5" x14ac:dyDescent="0.25">
      <c r="A244" t="s">
        <v>290</v>
      </c>
      <c r="B244" t="s">
        <v>305</v>
      </c>
      <c r="C244">
        <v>1.6083000000000001</v>
      </c>
      <c r="D244">
        <v>1.3768</v>
      </c>
      <c r="E244">
        <v>0.86860000000000004</v>
      </c>
    </row>
    <row r="245" spans="1:5" x14ac:dyDescent="0.25">
      <c r="A245" t="s">
        <v>290</v>
      </c>
      <c r="B245" t="s">
        <v>306</v>
      </c>
      <c r="C245">
        <v>1.6083000000000001</v>
      </c>
      <c r="D245">
        <v>1.2435</v>
      </c>
      <c r="E245">
        <v>0.93540000000000001</v>
      </c>
    </row>
    <row r="246" spans="1:5" x14ac:dyDescent="0.25">
      <c r="A246" t="s">
        <v>290</v>
      </c>
      <c r="B246" t="s">
        <v>307</v>
      </c>
      <c r="C246">
        <v>1.6083000000000001</v>
      </c>
      <c r="D246">
        <v>1.5025999999999999</v>
      </c>
      <c r="E246">
        <v>0.79620000000000002</v>
      </c>
    </row>
    <row r="247" spans="1:5" x14ac:dyDescent="0.25">
      <c r="A247" t="s">
        <v>290</v>
      </c>
      <c r="B247" t="s">
        <v>308</v>
      </c>
      <c r="C247">
        <v>1.6083000000000001</v>
      </c>
      <c r="D247">
        <v>0.7772</v>
      </c>
      <c r="E247">
        <v>0.7238</v>
      </c>
    </row>
    <row r="248" spans="1:5" x14ac:dyDescent="0.25">
      <c r="A248" t="s">
        <v>290</v>
      </c>
      <c r="B248" t="s">
        <v>309</v>
      </c>
      <c r="C248">
        <v>1.6083000000000001</v>
      </c>
      <c r="D248">
        <v>1.1001000000000001</v>
      </c>
      <c r="E248">
        <v>0.86860000000000004</v>
      </c>
    </row>
    <row r="249" spans="1:5" x14ac:dyDescent="0.25">
      <c r="A249" t="s">
        <v>290</v>
      </c>
      <c r="B249" t="s">
        <v>310</v>
      </c>
      <c r="C249">
        <v>1.6083000000000001</v>
      </c>
      <c r="D249">
        <v>0.8609</v>
      </c>
      <c r="E249">
        <v>0.66810000000000003</v>
      </c>
    </row>
    <row r="250" spans="1:5" x14ac:dyDescent="0.25">
      <c r="A250" t="s">
        <v>290</v>
      </c>
      <c r="B250" t="s">
        <v>311</v>
      </c>
      <c r="C250">
        <v>1.6083000000000001</v>
      </c>
      <c r="D250">
        <v>1.0881000000000001</v>
      </c>
      <c r="E250">
        <v>1.3028999999999999</v>
      </c>
    </row>
    <row r="251" spans="1:5" x14ac:dyDescent="0.25">
      <c r="A251" t="s">
        <v>290</v>
      </c>
      <c r="B251" t="s">
        <v>312</v>
      </c>
      <c r="C251">
        <v>1.6083000000000001</v>
      </c>
      <c r="D251">
        <v>1.0044</v>
      </c>
      <c r="E251">
        <v>0.80179999999999996</v>
      </c>
    </row>
    <row r="252" spans="1:5" x14ac:dyDescent="0.25">
      <c r="A252" t="s">
        <v>290</v>
      </c>
      <c r="B252" t="s">
        <v>313</v>
      </c>
      <c r="C252">
        <v>1.6083000000000001</v>
      </c>
      <c r="D252">
        <v>0.82899999999999996</v>
      </c>
      <c r="E252">
        <v>1.3753</v>
      </c>
    </row>
    <row r="253" spans="1:5" x14ac:dyDescent="0.25">
      <c r="A253" t="s">
        <v>290</v>
      </c>
      <c r="B253" t="s">
        <v>314</v>
      </c>
      <c r="C253">
        <v>1.6083000000000001</v>
      </c>
      <c r="D253">
        <v>0.90869999999999995</v>
      </c>
      <c r="E253">
        <v>0.73499999999999999</v>
      </c>
    </row>
    <row r="254" spans="1:5" x14ac:dyDescent="0.25">
      <c r="A254" t="s">
        <v>290</v>
      </c>
      <c r="B254" t="s">
        <v>315</v>
      </c>
      <c r="C254">
        <v>1.6083000000000001</v>
      </c>
      <c r="D254">
        <v>1.1957</v>
      </c>
      <c r="E254">
        <v>0.80179999999999996</v>
      </c>
    </row>
    <row r="255" spans="1:5" x14ac:dyDescent="0.25">
      <c r="A255" t="s">
        <v>290</v>
      </c>
      <c r="B255" t="s">
        <v>316</v>
      </c>
      <c r="C255">
        <v>1.6083000000000001</v>
      </c>
      <c r="D255">
        <v>0.7913</v>
      </c>
      <c r="E255">
        <v>1.2634000000000001</v>
      </c>
    </row>
    <row r="256" spans="1:5" x14ac:dyDescent="0.25">
      <c r="A256" t="s">
        <v>290</v>
      </c>
      <c r="B256" t="s">
        <v>317</v>
      </c>
      <c r="C256">
        <v>1.6083000000000001</v>
      </c>
      <c r="D256">
        <v>0.82899999999999996</v>
      </c>
      <c r="E256">
        <v>1.0133000000000001</v>
      </c>
    </row>
    <row r="257" spans="1:5" x14ac:dyDescent="0.25">
      <c r="A257" t="s">
        <v>357</v>
      </c>
      <c r="B257" t="s">
        <v>335</v>
      </c>
      <c r="C257">
        <v>1.8529</v>
      </c>
      <c r="D257">
        <v>2.1587999999999998</v>
      </c>
      <c r="E257">
        <v>0.64149999999999996</v>
      </c>
    </row>
    <row r="258" spans="1:5" x14ac:dyDescent="0.25">
      <c r="A258" t="s">
        <v>357</v>
      </c>
      <c r="B258" t="s">
        <v>334</v>
      </c>
      <c r="C258">
        <v>1.8529</v>
      </c>
      <c r="D258">
        <v>0.71960000000000002</v>
      </c>
      <c r="E258">
        <v>0.85540000000000005</v>
      </c>
    </row>
    <row r="259" spans="1:5" x14ac:dyDescent="0.25">
      <c r="A259" t="s">
        <v>357</v>
      </c>
      <c r="B259" t="s">
        <v>330</v>
      </c>
      <c r="C259">
        <v>1.8529</v>
      </c>
      <c r="D259">
        <v>0.67459999999999998</v>
      </c>
      <c r="E259">
        <v>1.7642</v>
      </c>
    </row>
    <row r="260" spans="1:5" x14ac:dyDescent="0.25">
      <c r="A260" t="s">
        <v>357</v>
      </c>
      <c r="B260" t="s">
        <v>332</v>
      </c>
      <c r="C260">
        <v>1.8529</v>
      </c>
      <c r="D260">
        <v>0.53969999999999996</v>
      </c>
      <c r="E260">
        <v>0.80189999999999995</v>
      </c>
    </row>
    <row r="261" spans="1:5" x14ac:dyDescent="0.25">
      <c r="A261" t="s">
        <v>357</v>
      </c>
      <c r="B261" t="s">
        <v>328</v>
      </c>
      <c r="C261">
        <v>1.8529</v>
      </c>
      <c r="D261">
        <v>0.8095</v>
      </c>
      <c r="E261">
        <v>1.4434</v>
      </c>
    </row>
    <row r="262" spans="1:5" x14ac:dyDescent="0.25">
      <c r="A262" t="s">
        <v>357</v>
      </c>
      <c r="B262" t="s">
        <v>337</v>
      </c>
      <c r="C262">
        <v>1.8529</v>
      </c>
      <c r="D262">
        <v>1.6191</v>
      </c>
      <c r="E262">
        <v>0.85540000000000005</v>
      </c>
    </row>
    <row r="263" spans="1:5" x14ac:dyDescent="0.25">
      <c r="A263" t="s">
        <v>357</v>
      </c>
      <c r="B263" t="s">
        <v>336</v>
      </c>
      <c r="C263">
        <v>1.8529</v>
      </c>
      <c r="D263">
        <v>0.8095</v>
      </c>
      <c r="E263">
        <v>0.80189999999999995</v>
      </c>
    </row>
    <row r="264" spans="1:5" x14ac:dyDescent="0.25">
      <c r="A264" t="s">
        <v>357</v>
      </c>
      <c r="B264" t="s">
        <v>331</v>
      </c>
      <c r="C264">
        <v>1.8529</v>
      </c>
      <c r="D264">
        <v>0.8095</v>
      </c>
      <c r="E264">
        <v>1.2829999999999999</v>
      </c>
    </row>
    <row r="265" spans="1:5" x14ac:dyDescent="0.25">
      <c r="A265" t="s">
        <v>357</v>
      </c>
      <c r="B265" t="s">
        <v>329</v>
      </c>
      <c r="C265">
        <v>1.8529</v>
      </c>
      <c r="D265">
        <v>1.0793999999999999</v>
      </c>
      <c r="E265">
        <v>0</v>
      </c>
    </row>
    <row r="266" spans="1:5" x14ac:dyDescent="0.25">
      <c r="A266" t="s">
        <v>357</v>
      </c>
      <c r="B266" t="s">
        <v>333</v>
      </c>
      <c r="C266">
        <v>1.8529</v>
      </c>
      <c r="D266">
        <v>1.2593000000000001</v>
      </c>
      <c r="E266">
        <v>0.85540000000000005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zoomScale="80" zoomScaleNormal="80" workbookViewId="0">
      <selection activeCell="I10" sqref="I10"/>
    </sheetView>
  </sheetViews>
  <sheetFormatPr defaultRowHeight="15" x14ac:dyDescent="0.25"/>
  <cols>
    <col min="1" max="1" width="22.42578125" customWidth="1"/>
  </cols>
  <sheetData>
    <row r="1" spans="1:5" x14ac:dyDescent="0.25">
      <c r="A1" t="s">
        <v>10</v>
      </c>
      <c r="B1" t="s">
        <v>2</v>
      </c>
      <c r="C1" t="s">
        <v>6</v>
      </c>
      <c r="D1" t="s">
        <v>11</v>
      </c>
      <c r="E1" t="s">
        <v>5</v>
      </c>
    </row>
    <row r="2" spans="1:5" x14ac:dyDescent="0.25">
      <c r="A2" t="s">
        <v>338</v>
      </c>
      <c r="B2" t="s">
        <v>71</v>
      </c>
      <c r="C2">
        <v>0.89739999999999998</v>
      </c>
      <c r="D2">
        <v>1.3001</v>
      </c>
      <c r="E2">
        <v>1.3402000000000001</v>
      </c>
    </row>
    <row r="3" spans="1:5" x14ac:dyDescent="0.25">
      <c r="A3" t="s">
        <v>338</v>
      </c>
      <c r="B3" t="s">
        <v>72</v>
      </c>
      <c r="C3">
        <v>0.89739999999999998</v>
      </c>
      <c r="D3">
        <v>0.47760000000000002</v>
      </c>
      <c r="E3">
        <v>0.45950000000000002</v>
      </c>
    </row>
    <row r="4" spans="1:5" x14ac:dyDescent="0.25">
      <c r="A4" t="s">
        <v>338</v>
      </c>
      <c r="B4" t="s">
        <v>73</v>
      </c>
      <c r="C4">
        <v>0.89739999999999998</v>
      </c>
      <c r="D4">
        <v>0.1857</v>
      </c>
      <c r="E4">
        <v>1.7423</v>
      </c>
    </row>
    <row r="5" spans="1:5" x14ac:dyDescent="0.25">
      <c r="A5" t="s">
        <v>338</v>
      </c>
      <c r="B5" t="s">
        <v>74</v>
      </c>
      <c r="C5">
        <v>0.89739999999999998</v>
      </c>
      <c r="D5">
        <v>1.1143000000000001</v>
      </c>
      <c r="E5">
        <v>1.6082000000000001</v>
      </c>
    </row>
    <row r="6" spans="1:5" x14ac:dyDescent="0.25">
      <c r="A6" t="s">
        <v>338</v>
      </c>
      <c r="B6" t="s">
        <v>75</v>
      </c>
      <c r="C6">
        <v>0.89739999999999998</v>
      </c>
      <c r="D6">
        <v>0.63680000000000003</v>
      </c>
      <c r="E6">
        <v>0.57440000000000002</v>
      </c>
    </row>
    <row r="7" spans="1:5" x14ac:dyDescent="0.25">
      <c r="A7" t="s">
        <v>338</v>
      </c>
      <c r="B7" t="s">
        <v>76</v>
      </c>
      <c r="C7">
        <v>0.89739999999999998</v>
      </c>
      <c r="D7">
        <v>1.2735000000000001</v>
      </c>
      <c r="E7">
        <v>0.57440000000000002</v>
      </c>
    </row>
    <row r="8" spans="1:5" x14ac:dyDescent="0.25">
      <c r="A8" t="s">
        <v>338</v>
      </c>
      <c r="B8" t="s">
        <v>77</v>
      </c>
      <c r="C8">
        <v>0.89739999999999998</v>
      </c>
      <c r="D8">
        <v>0.37140000000000001</v>
      </c>
      <c r="E8">
        <v>0.67010000000000003</v>
      </c>
    </row>
    <row r="9" spans="1:5" x14ac:dyDescent="0.25">
      <c r="A9" t="s">
        <v>338</v>
      </c>
      <c r="B9" t="s">
        <v>78</v>
      </c>
      <c r="C9">
        <v>0.89739999999999998</v>
      </c>
      <c r="D9">
        <v>0.7429</v>
      </c>
      <c r="E9">
        <v>1.0722</v>
      </c>
    </row>
    <row r="10" spans="1:5" x14ac:dyDescent="0.25">
      <c r="A10" t="s">
        <v>338</v>
      </c>
      <c r="B10" t="s">
        <v>79</v>
      </c>
      <c r="C10">
        <v>0.89739999999999998</v>
      </c>
      <c r="D10">
        <v>0.1857</v>
      </c>
      <c r="E10">
        <v>0.40210000000000001</v>
      </c>
    </row>
    <row r="11" spans="1:5" x14ac:dyDescent="0.25">
      <c r="A11" t="s">
        <v>338</v>
      </c>
      <c r="B11" t="s">
        <v>80</v>
      </c>
      <c r="C11">
        <v>0.89739999999999998</v>
      </c>
      <c r="D11">
        <v>1.9103000000000001</v>
      </c>
      <c r="E11">
        <v>1.0339</v>
      </c>
    </row>
    <row r="12" spans="1:5" x14ac:dyDescent="0.25">
      <c r="A12" t="s">
        <v>338</v>
      </c>
      <c r="B12" t="s">
        <v>81</v>
      </c>
      <c r="C12">
        <v>0.89739999999999998</v>
      </c>
      <c r="D12">
        <v>0.44569999999999999</v>
      </c>
      <c r="E12">
        <v>1.6082000000000001</v>
      </c>
    </row>
    <row r="13" spans="1:5" x14ac:dyDescent="0.25">
      <c r="A13" t="s">
        <v>338</v>
      </c>
      <c r="B13" t="s">
        <v>82</v>
      </c>
      <c r="C13">
        <v>0.89739999999999998</v>
      </c>
      <c r="D13">
        <v>1.5601</v>
      </c>
      <c r="E13">
        <v>1.4474</v>
      </c>
    </row>
    <row r="14" spans="1:5" x14ac:dyDescent="0.25">
      <c r="A14" t="s">
        <v>338</v>
      </c>
      <c r="B14" t="s">
        <v>83</v>
      </c>
      <c r="C14">
        <v>0.89739999999999998</v>
      </c>
      <c r="D14">
        <v>0.44569999999999999</v>
      </c>
      <c r="E14">
        <v>0.48249999999999998</v>
      </c>
    </row>
    <row r="15" spans="1:5" x14ac:dyDescent="0.25">
      <c r="A15" t="s">
        <v>338</v>
      </c>
      <c r="B15" t="s">
        <v>84</v>
      </c>
      <c r="C15">
        <v>0.89739999999999998</v>
      </c>
      <c r="D15">
        <v>1.1143000000000001</v>
      </c>
      <c r="E15">
        <v>0.67010000000000003</v>
      </c>
    </row>
    <row r="16" spans="1:5" x14ac:dyDescent="0.25">
      <c r="A16" t="s">
        <v>338</v>
      </c>
      <c r="B16" t="s">
        <v>85</v>
      </c>
      <c r="C16">
        <v>0.89739999999999998</v>
      </c>
      <c r="D16">
        <v>2.2286999999999999</v>
      </c>
      <c r="E16">
        <v>1.2866</v>
      </c>
    </row>
    <row r="17" spans="1:5" x14ac:dyDescent="0.25">
      <c r="A17" t="s">
        <v>338</v>
      </c>
      <c r="B17" t="s">
        <v>86</v>
      </c>
      <c r="C17">
        <v>0.89739999999999998</v>
      </c>
      <c r="D17">
        <v>0.55720000000000003</v>
      </c>
      <c r="E17">
        <v>0.93810000000000004</v>
      </c>
    </row>
    <row r="18" spans="1:5" x14ac:dyDescent="0.25">
      <c r="A18" t="s">
        <v>338</v>
      </c>
      <c r="B18" t="s">
        <v>87</v>
      </c>
      <c r="C18">
        <v>0.89739999999999998</v>
      </c>
      <c r="D18">
        <v>0.92859999999999998</v>
      </c>
      <c r="E18">
        <v>1.2061999999999999</v>
      </c>
    </row>
    <row r="19" spans="1:5" x14ac:dyDescent="0.25">
      <c r="A19" t="s">
        <v>338</v>
      </c>
      <c r="B19" t="s">
        <v>88</v>
      </c>
      <c r="C19">
        <v>0.89739999999999998</v>
      </c>
      <c r="D19">
        <v>1.6715</v>
      </c>
      <c r="E19">
        <v>1.3402000000000001</v>
      </c>
    </row>
    <row r="20" spans="1:5" x14ac:dyDescent="0.25">
      <c r="A20" t="s">
        <v>338</v>
      </c>
      <c r="B20" t="s">
        <v>89</v>
      </c>
      <c r="C20">
        <v>0.89739999999999998</v>
      </c>
      <c r="D20">
        <v>1.1143000000000001</v>
      </c>
      <c r="E20">
        <v>0.26800000000000002</v>
      </c>
    </row>
    <row r="21" spans="1:5" x14ac:dyDescent="0.25">
      <c r="A21" t="s">
        <v>338</v>
      </c>
      <c r="B21" t="s">
        <v>90</v>
      </c>
      <c r="C21">
        <v>0.89739999999999998</v>
      </c>
      <c r="D21">
        <v>2.4514999999999998</v>
      </c>
      <c r="E21">
        <v>0.80410000000000004</v>
      </c>
    </row>
    <row r="22" spans="1:5" x14ac:dyDescent="0.25">
      <c r="A22" t="s">
        <v>338</v>
      </c>
      <c r="B22" t="s">
        <v>91</v>
      </c>
      <c r="C22">
        <v>0.89739999999999998</v>
      </c>
      <c r="D22">
        <v>1.4858</v>
      </c>
      <c r="E22">
        <v>1.0722</v>
      </c>
    </row>
    <row r="23" spans="1:5" x14ac:dyDescent="0.25">
      <c r="A23" t="s">
        <v>338</v>
      </c>
      <c r="B23" t="s">
        <v>92</v>
      </c>
      <c r="C23">
        <v>0.89739999999999998</v>
      </c>
      <c r="D23">
        <v>0.63680000000000003</v>
      </c>
      <c r="E23">
        <v>1.2636000000000001</v>
      </c>
    </row>
    <row r="24" spans="1:5" x14ac:dyDescent="0.25">
      <c r="A24" t="s">
        <v>338</v>
      </c>
      <c r="B24" t="s">
        <v>93</v>
      </c>
      <c r="C24">
        <v>0.89739999999999998</v>
      </c>
      <c r="D24">
        <v>0.92859999999999998</v>
      </c>
      <c r="E24">
        <v>1.3402000000000001</v>
      </c>
    </row>
    <row r="25" spans="1:5" x14ac:dyDescent="0.25">
      <c r="A25" t="s">
        <v>338</v>
      </c>
      <c r="B25" t="s">
        <v>94</v>
      </c>
      <c r="C25">
        <v>0.89739999999999998</v>
      </c>
      <c r="D25">
        <v>1.5919000000000001</v>
      </c>
      <c r="E25">
        <v>0.91900000000000004</v>
      </c>
    </row>
    <row r="26" spans="1:5" x14ac:dyDescent="0.25">
      <c r="A26" t="s">
        <v>338</v>
      </c>
      <c r="B26" t="s">
        <v>95</v>
      </c>
      <c r="C26">
        <v>0.89739999999999998</v>
      </c>
      <c r="D26">
        <v>0.55720000000000003</v>
      </c>
      <c r="E26">
        <v>1.4742</v>
      </c>
    </row>
    <row r="27" spans="1:5" x14ac:dyDescent="0.25">
      <c r="A27" t="s">
        <v>338</v>
      </c>
      <c r="B27" t="s">
        <v>96</v>
      </c>
      <c r="C27">
        <v>0.89739999999999998</v>
      </c>
      <c r="D27">
        <v>0.22289999999999999</v>
      </c>
      <c r="E27">
        <v>0.64329999999999998</v>
      </c>
    </row>
    <row r="28" spans="1:5" x14ac:dyDescent="0.25">
      <c r="A28" t="s">
        <v>350</v>
      </c>
      <c r="B28" t="s">
        <v>97</v>
      </c>
      <c r="C28">
        <v>1.25</v>
      </c>
      <c r="D28">
        <v>0.6</v>
      </c>
      <c r="E28">
        <v>1.5584</v>
      </c>
    </row>
    <row r="29" spans="1:5" x14ac:dyDescent="0.25">
      <c r="A29" t="s">
        <v>350</v>
      </c>
      <c r="B29" t="s">
        <v>98</v>
      </c>
      <c r="C29">
        <v>1.25</v>
      </c>
      <c r="D29">
        <v>0.8</v>
      </c>
      <c r="E29">
        <v>1.0909</v>
      </c>
    </row>
    <row r="30" spans="1:5" x14ac:dyDescent="0.25">
      <c r="A30" t="s">
        <v>350</v>
      </c>
      <c r="B30" t="s">
        <v>99</v>
      </c>
      <c r="C30">
        <v>1.25</v>
      </c>
      <c r="D30">
        <v>0.6</v>
      </c>
      <c r="E30">
        <v>0.62339999999999995</v>
      </c>
    </row>
    <row r="31" spans="1:5" x14ac:dyDescent="0.25">
      <c r="A31" t="s">
        <v>350</v>
      </c>
      <c r="B31" t="s">
        <v>100</v>
      </c>
      <c r="C31">
        <v>1.25</v>
      </c>
      <c r="D31">
        <v>1</v>
      </c>
      <c r="E31">
        <v>0.7792</v>
      </c>
    </row>
    <row r="32" spans="1:5" x14ac:dyDescent="0.25">
      <c r="A32" t="s">
        <v>350</v>
      </c>
      <c r="B32" t="s">
        <v>101</v>
      </c>
      <c r="C32">
        <v>1.25</v>
      </c>
      <c r="D32">
        <v>1.6</v>
      </c>
      <c r="E32">
        <v>0.87270000000000003</v>
      </c>
    </row>
    <row r="33" spans="1:5" x14ac:dyDescent="0.25">
      <c r="A33" t="s">
        <v>350</v>
      </c>
      <c r="B33" t="s">
        <v>102</v>
      </c>
      <c r="C33">
        <v>1.25</v>
      </c>
      <c r="D33">
        <v>0.6</v>
      </c>
      <c r="E33">
        <v>0.46750000000000003</v>
      </c>
    </row>
    <row r="34" spans="1:5" x14ac:dyDescent="0.25">
      <c r="A34" t="s">
        <v>350</v>
      </c>
      <c r="B34" t="s">
        <v>103</v>
      </c>
      <c r="C34">
        <v>1.25</v>
      </c>
      <c r="D34">
        <v>0.6</v>
      </c>
      <c r="E34">
        <v>0.93500000000000005</v>
      </c>
    </row>
    <row r="35" spans="1:5" x14ac:dyDescent="0.25">
      <c r="A35" t="s">
        <v>350</v>
      </c>
      <c r="B35" t="s">
        <v>104</v>
      </c>
      <c r="C35">
        <v>1.25</v>
      </c>
      <c r="D35">
        <v>0.6</v>
      </c>
      <c r="E35">
        <v>1.8701000000000001</v>
      </c>
    </row>
    <row r="36" spans="1:5" x14ac:dyDescent="0.25">
      <c r="A36" t="s">
        <v>350</v>
      </c>
      <c r="B36" t="s">
        <v>105</v>
      </c>
      <c r="C36">
        <v>1.25</v>
      </c>
      <c r="D36">
        <v>1.6</v>
      </c>
      <c r="E36">
        <v>0.31169999999999998</v>
      </c>
    </row>
    <row r="37" spans="1:5" x14ac:dyDescent="0.25">
      <c r="A37" t="s">
        <v>350</v>
      </c>
      <c r="B37" t="s">
        <v>106</v>
      </c>
      <c r="C37">
        <v>1.25</v>
      </c>
      <c r="D37">
        <v>2.1333000000000002</v>
      </c>
      <c r="E37">
        <v>0.62339999999999995</v>
      </c>
    </row>
    <row r="38" spans="1:5" x14ac:dyDescent="0.25">
      <c r="A38" t="s">
        <v>350</v>
      </c>
      <c r="B38" t="s">
        <v>107</v>
      </c>
      <c r="C38">
        <v>1.25</v>
      </c>
      <c r="D38">
        <v>0.8</v>
      </c>
      <c r="E38">
        <v>1.5584</v>
      </c>
    </row>
    <row r="39" spans="1:5" x14ac:dyDescent="0.25">
      <c r="A39" t="s">
        <v>350</v>
      </c>
      <c r="B39" t="s">
        <v>108</v>
      </c>
      <c r="C39">
        <v>1.25</v>
      </c>
      <c r="D39">
        <v>1.2</v>
      </c>
      <c r="E39">
        <v>1.2466999999999999</v>
      </c>
    </row>
    <row r="40" spans="1:5" x14ac:dyDescent="0.25">
      <c r="A40" t="s">
        <v>339</v>
      </c>
      <c r="B40" t="s">
        <v>109</v>
      </c>
      <c r="C40">
        <v>1.0478000000000001</v>
      </c>
      <c r="D40">
        <v>0.8589</v>
      </c>
      <c r="E40">
        <v>1.3817999999999999</v>
      </c>
    </row>
    <row r="41" spans="1:5" x14ac:dyDescent="0.25">
      <c r="A41" t="s">
        <v>339</v>
      </c>
      <c r="B41" t="s">
        <v>110</v>
      </c>
      <c r="C41">
        <v>1.0478000000000001</v>
      </c>
      <c r="D41">
        <v>1.1278999999999999</v>
      </c>
      <c r="E41">
        <v>1.0206999999999999</v>
      </c>
    </row>
    <row r="42" spans="1:5" x14ac:dyDescent="0.25">
      <c r="A42" t="s">
        <v>339</v>
      </c>
      <c r="B42" t="s">
        <v>111</v>
      </c>
      <c r="C42">
        <v>1.0478000000000001</v>
      </c>
      <c r="D42">
        <v>1.1278999999999999</v>
      </c>
      <c r="E42">
        <v>0.62809999999999999</v>
      </c>
    </row>
    <row r="43" spans="1:5" x14ac:dyDescent="0.25">
      <c r="A43" t="s">
        <v>339</v>
      </c>
      <c r="B43" t="s">
        <v>112</v>
      </c>
      <c r="C43">
        <v>1.0478000000000001</v>
      </c>
      <c r="D43">
        <v>0.95440000000000003</v>
      </c>
      <c r="E43">
        <v>1.0364</v>
      </c>
    </row>
    <row r="44" spans="1:5" x14ac:dyDescent="0.25">
      <c r="A44" t="s">
        <v>339</v>
      </c>
      <c r="B44" t="s">
        <v>113</v>
      </c>
      <c r="C44">
        <v>1.0478000000000001</v>
      </c>
      <c r="D44">
        <v>0.95440000000000003</v>
      </c>
      <c r="E44">
        <v>1.3817999999999999</v>
      </c>
    </row>
    <row r="45" spans="1:5" x14ac:dyDescent="0.25">
      <c r="A45" t="s">
        <v>339</v>
      </c>
      <c r="B45" t="s">
        <v>114</v>
      </c>
      <c r="C45">
        <v>1.0478000000000001</v>
      </c>
      <c r="D45">
        <v>1.4750000000000001</v>
      </c>
      <c r="E45">
        <v>0.78510000000000002</v>
      </c>
    </row>
    <row r="46" spans="1:5" x14ac:dyDescent="0.25">
      <c r="A46" t="s">
        <v>339</v>
      </c>
      <c r="B46" t="s">
        <v>115</v>
      </c>
      <c r="C46">
        <v>1.0478000000000001</v>
      </c>
      <c r="D46">
        <v>0.47720000000000001</v>
      </c>
      <c r="E46">
        <v>1.1227</v>
      </c>
    </row>
    <row r="47" spans="1:5" x14ac:dyDescent="0.25">
      <c r="A47" t="s">
        <v>339</v>
      </c>
      <c r="B47" t="s">
        <v>116</v>
      </c>
      <c r="C47">
        <v>1.0478000000000001</v>
      </c>
      <c r="D47">
        <v>1.0410999999999999</v>
      </c>
      <c r="E47">
        <v>1.3347</v>
      </c>
    </row>
    <row r="48" spans="1:5" x14ac:dyDescent="0.25">
      <c r="A48" t="s">
        <v>339</v>
      </c>
      <c r="B48" t="s">
        <v>117</v>
      </c>
      <c r="C48">
        <v>1.0478000000000001</v>
      </c>
      <c r="D48">
        <v>0.78090000000000004</v>
      </c>
      <c r="E48">
        <v>0.3926</v>
      </c>
    </row>
    <row r="49" spans="1:5" x14ac:dyDescent="0.25">
      <c r="A49" t="s">
        <v>339</v>
      </c>
      <c r="B49" t="s">
        <v>118</v>
      </c>
      <c r="C49">
        <v>1.0478000000000001</v>
      </c>
      <c r="D49">
        <v>0.95440000000000003</v>
      </c>
      <c r="E49">
        <v>0.60450000000000004</v>
      </c>
    </row>
    <row r="50" spans="1:5" x14ac:dyDescent="0.25">
      <c r="A50" t="s">
        <v>339</v>
      </c>
      <c r="B50" t="s">
        <v>119</v>
      </c>
      <c r="C50">
        <v>1.0478000000000001</v>
      </c>
      <c r="D50">
        <v>2.3329</v>
      </c>
      <c r="E50">
        <v>0.57579999999999998</v>
      </c>
    </row>
    <row r="51" spans="1:5" x14ac:dyDescent="0.25">
      <c r="A51" t="s">
        <v>339</v>
      </c>
      <c r="B51" t="s">
        <v>120</v>
      </c>
      <c r="C51">
        <v>1.0478000000000001</v>
      </c>
      <c r="D51">
        <v>1.0410999999999999</v>
      </c>
      <c r="E51">
        <v>1.0992</v>
      </c>
    </row>
    <row r="52" spans="1:5" x14ac:dyDescent="0.25">
      <c r="A52" t="s">
        <v>339</v>
      </c>
      <c r="B52" t="s">
        <v>121</v>
      </c>
      <c r="C52">
        <v>1.0478000000000001</v>
      </c>
      <c r="D52">
        <v>0.95440000000000003</v>
      </c>
      <c r="E52">
        <v>1.2954000000000001</v>
      </c>
    </row>
    <row r="53" spans="1:5" x14ac:dyDescent="0.25">
      <c r="A53" t="s">
        <v>339</v>
      </c>
      <c r="B53" t="s">
        <v>122</v>
      </c>
      <c r="C53">
        <v>1.0478000000000001</v>
      </c>
      <c r="D53">
        <v>0.63629999999999998</v>
      </c>
      <c r="E53">
        <v>1.0556000000000001</v>
      </c>
    </row>
    <row r="54" spans="1:5" x14ac:dyDescent="0.25">
      <c r="A54" t="s">
        <v>339</v>
      </c>
      <c r="B54" t="s">
        <v>123</v>
      </c>
      <c r="C54">
        <v>1.0478000000000001</v>
      </c>
      <c r="D54">
        <v>1.2146999999999999</v>
      </c>
      <c r="E54">
        <v>0.94210000000000005</v>
      </c>
    </row>
    <row r="55" spans="1:5" x14ac:dyDescent="0.25">
      <c r="A55" t="s">
        <v>339</v>
      </c>
      <c r="B55" t="s">
        <v>124</v>
      </c>
      <c r="C55">
        <v>1.0478000000000001</v>
      </c>
      <c r="D55">
        <v>0.76349999999999996</v>
      </c>
      <c r="E55">
        <v>1.0364</v>
      </c>
    </row>
    <row r="56" spans="1:5" x14ac:dyDescent="0.25">
      <c r="A56" t="s">
        <v>339</v>
      </c>
      <c r="B56" t="s">
        <v>125</v>
      </c>
      <c r="C56">
        <v>1.0478000000000001</v>
      </c>
      <c r="D56">
        <v>1.2725</v>
      </c>
      <c r="E56">
        <v>0.67169999999999996</v>
      </c>
    </row>
    <row r="57" spans="1:5" x14ac:dyDescent="0.25">
      <c r="A57" t="s">
        <v>339</v>
      </c>
      <c r="B57" t="s">
        <v>126</v>
      </c>
      <c r="C57">
        <v>1.0478000000000001</v>
      </c>
      <c r="D57">
        <v>0.8589</v>
      </c>
      <c r="E57">
        <v>1.3817999999999999</v>
      </c>
    </row>
    <row r="58" spans="1:5" x14ac:dyDescent="0.25">
      <c r="A58" t="s">
        <v>339</v>
      </c>
      <c r="B58" t="s">
        <v>127</v>
      </c>
      <c r="C58">
        <v>1.0478000000000001</v>
      </c>
      <c r="D58">
        <v>0.79530000000000001</v>
      </c>
      <c r="E58">
        <v>1.2235</v>
      </c>
    </row>
    <row r="59" spans="1:5" x14ac:dyDescent="0.25">
      <c r="A59" t="s">
        <v>339</v>
      </c>
      <c r="B59" t="s">
        <v>128</v>
      </c>
      <c r="C59">
        <v>1.0478000000000001</v>
      </c>
      <c r="D59">
        <v>0.52059999999999995</v>
      </c>
      <c r="E59">
        <v>0.94210000000000005</v>
      </c>
    </row>
    <row r="60" spans="1:5" x14ac:dyDescent="0.25">
      <c r="A60" t="s">
        <v>340</v>
      </c>
      <c r="B60" t="s">
        <v>129</v>
      </c>
      <c r="C60">
        <v>1.2321</v>
      </c>
      <c r="D60">
        <v>0.69569999999999999</v>
      </c>
      <c r="E60">
        <v>0.98160000000000003</v>
      </c>
    </row>
    <row r="61" spans="1:5" x14ac:dyDescent="0.25">
      <c r="A61" t="s">
        <v>340</v>
      </c>
      <c r="B61" t="s">
        <v>130</v>
      </c>
      <c r="C61">
        <v>1.2321</v>
      </c>
      <c r="D61">
        <v>0.92759999999999998</v>
      </c>
      <c r="E61">
        <v>1.4722999999999999</v>
      </c>
    </row>
    <row r="62" spans="1:5" x14ac:dyDescent="0.25">
      <c r="A62" t="s">
        <v>340</v>
      </c>
      <c r="B62" t="s">
        <v>131</v>
      </c>
      <c r="C62">
        <v>1.2321</v>
      </c>
      <c r="D62">
        <v>1.3914</v>
      </c>
      <c r="E62">
        <v>0.88339999999999996</v>
      </c>
    </row>
    <row r="63" spans="1:5" x14ac:dyDescent="0.25">
      <c r="A63" t="s">
        <v>340</v>
      </c>
      <c r="B63" t="s">
        <v>132</v>
      </c>
      <c r="C63">
        <v>1.2321</v>
      </c>
      <c r="D63">
        <v>0.57969999999999999</v>
      </c>
      <c r="E63">
        <v>1.3742000000000001</v>
      </c>
    </row>
    <row r="64" spans="1:5" x14ac:dyDescent="0.25">
      <c r="A64" t="s">
        <v>340</v>
      </c>
      <c r="B64" t="s">
        <v>133</v>
      </c>
      <c r="C64">
        <v>1.2321</v>
      </c>
      <c r="D64">
        <v>0.81159999999999999</v>
      </c>
      <c r="E64">
        <v>1.4722999999999999</v>
      </c>
    </row>
    <row r="65" spans="1:5" x14ac:dyDescent="0.25">
      <c r="A65" t="s">
        <v>340</v>
      </c>
      <c r="B65" t="s">
        <v>134</v>
      </c>
      <c r="C65">
        <v>1.2321</v>
      </c>
      <c r="D65">
        <v>0.81159999999999999</v>
      </c>
      <c r="E65">
        <v>0.68710000000000004</v>
      </c>
    </row>
    <row r="66" spans="1:5" x14ac:dyDescent="0.25">
      <c r="A66" t="s">
        <v>340</v>
      </c>
      <c r="B66" t="s">
        <v>135</v>
      </c>
      <c r="C66">
        <v>1.2321</v>
      </c>
      <c r="D66">
        <v>2.0870000000000002</v>
      </c>
      <c r="E66">
        <v>0.7853</v>
      </c>
    </row>
    <row r="67" spans="1:5" x14ac:dyDescent="0.25">
      <c r="A67" t="s">
        <v>340</v>
      </c>
      <c r="B67" t="s">
        <v>136</v>
      </c>
      <c r="C67">
        <v>1.2321</v>
      </c>
      <c r="D67">
        <v>0.46379999999999999</v>
      </c>
      <c r="E67">
        <v>0.68710000000000004</v>
      </c>
    </row>
    <row r="68" spans="1:5" x14ac:dyDescent="0.25">
      <c r="A68" t="s">
        <v>340</v>
      </c>
      <c r="B68" t="s">
        <v>137</v>
      </c>
      <c r="C68">
        <v>1.2321</v>
      </c>
      <c r="D68">
        <v>0.46379999999999999</v>
      </c>
      <c r="E68">
        <v>0.7853</v>
      </c>
    </row>
    <row r="69" spans="1:5" x14ac:dyDescent="0.25">
      <c r="A69" t="s">
        <v>340</v>
      </c>
      <c r="B69" t="s">
        <v>138</v>
      </c>
      <c r="C69">
        <v>1.2321</v>
      </c>
      <c r="D69">
        <v>0.2319</v>
      </c>
      <c r="E69">
        <v>1.5705</v>
      </c>
    </row>
    <row r="70" spans="1:5" x14ac:dyDescent="0.25">
      <c r="A70" t="s">
        <v>340</v>
      </c>
      <c r="B70" t="s">
        <v>139</v>
      </c>
      <c r="C70">
        <v>1.2321</v>
      </c>
      <c r="D70">
        <v>1.8551</v>
      </c>
      <c r="E70">
        <v>0.58889999999999998</v>
      </c>
    </row>
    <row r="71" spans="1:5" x14ac:dyDescent="0.25">
      <c r="A71" t="s">
        <v>340</v>
      </c>
      <c r="B71" t="s">
        <v>140</v>
      </c>
      <c r="C71">
        <v>1.2321</v>
      </c>
      <c r="D71">
        <v>1.6232</v>
      </c>
      <c r="E71">
        <v>0.58889999999999998</v>
      </c>
    </row>
    <row r="72" spans="1:5" x14ac:dyDescent="0.25">
      <c r="A72" t="s">
        <v>340</v>
      </c>
      <c r="B72" t="s">
        <v>141</v>
      </c>
      <c r="C72">
        <v>1.2321</v>
      </c>
      <c r="D72">
        <v>1.5073000000000001</v>
      </c>
      <c r="E72">
        <v>1.0797000000000001</v>
      </c>
    </row>
    <row r="73" spans="1:5" x14ac:dyDescent="0.25">
      <c r="A73" t="s">
        <v>340</v>
      </c>
      <c r="B73" t="s">
        <v>142</v>
      </c>
      <c r="C73">
        <v>1.2321</v>
      </c>
      <c r="D73">
        <v>1.8551</v>
      </c>
      <c r="E73">
        <v>1.1778999999999999</v>
      </c>
    </row>
    <row r="74" spans="1:5" x14ac:dyDescent="0.25">
      <c r="A74" t="s">
        <v>340</v>
      </c>
      <c r="B74" t="s">
        <v>143</v>
      </c>
      <c r="C74">
        <v>1.2321</v>
      </c>
      <c r="D74">
        <v>0.2319</v>
      </c>
      <c r="E74">
        <v>0.98160000000000003</v>
      </c>
    </row>
    <row r="75" spans="1:5" x14ac:dyDescent="0.25">
      <c r="A75" t="s">
        <v>340</v>
      </c>
      <c r="B75" t="s">
        <v>144</v>
      </c>
      <c r="C75">
        <v>1.2321</v>
      </c>
      <c r="D75">
        <v>0.46379999999999999</v>
      </c>
      <c r="E75">
        <v>0.88339999999999996</v>
      </c>
    </row>
    <row r="76" spans="1:5" x14ac:dyDescent="0.25">
      <c r="A76" t="s">
        <v>341</v>
      </c>
      <c r="B76" t="s">
        <v>145</v>
      </c>
      <c r="C76">
        <v>1.1852</v>
      </c>
      <c r="D76">
        <v>1.1812</v>
      </c>
      <c r="E76">
        <v>0.77139999999999997</v>
      </c>
    </row>
    <row r="77" spans="1:5" x14ac:dyDescent="0.25">
      <c r="A77" t="s">
        <v>341</v>
      </c>
      <c r="B77" t="s">
        <v>146</v>
      </c>
      <c r="C77">
        <v>1.1852</v>
      </c>
      <c r="D77">
        <v>0.4219</v>
      </c>
      <c r="E77">
        <v>0.77139999999999997</v>
      </c>
    </row>
    <row r="78" spans="1:5" x14ac:dyDescent="0.25">
      <c r="A78" t="s">
        <v>341</v>
      </c>
      <c r="B78" t="s">
        <v>147</v>
      </c>
      <c r="C78">
        <v>1.1852</v>
      </c>
      <c r="D78">
        <v>1.1812</v>
      </c>
      <c r="E78">
        <v>1.5428999999999999</v>
      </c>
    </row>
    <row r="79" spans="1:5" x14ac:dyDescent="0.25">
      <c r="A79" t="s">
        <v>341</v>
      </c>
      <c r="B79" t="s">
        <v>148</v>
      </c>
      <c r="C79">
        <v>1.1852</v>
      </c>
      <c r="D79">
        <v>2.3203</v>
      </c>
      <c r="E79">
        <v>0.19289999999999999</v>
      </c>
    </row>
    <row r="80" spans="1:5" x14ac:dyDescent="0.25">
      <c r="A80" t="s">
        <v>341</v>
      </c>
      <c r="B80" t="s">
        <v>149</v>
      </c>
      <c r="C80">
        <v>1.1852</v>
      </c>
      <c r="D80">
        <v>1.0125</v>
      </c>
      <c r="E80">
        <v>0.30859999999999999</v>
      </c>
    </row>
    <row r="81" spans="1:5" x14ac:dyDescent="0.25">
      <c r="A81" t="s">
        <v>341</v>
      </c>
      <c r="B81" t="s">
        <v>150</v>
      </c>
      <c r="C81">
        <v>1.1852</v>
      </c>
      <c r="D81">
        <v>1.0125</v>
      </c>
      <c r="E81">
        <v>1.08</v>
      </c>
    </row>
    <row r="82" spans="1:5" x14ac:dyDescent="0.25">
      <c r="A82" t="s">
        <v>341</v>
      </c>
      <c r="B82" t="s">
        <v>151</v>
      </c>
      <c r="C82">
        <v>1.1852</v>
      </c>
      <c r="D82">
        <v>1.0125</v>
      </c>
      <c r="E82">
        <v>1.3886000000000001</v>
      </c>
    </row>
    <row r="83" spans="1:5" x14ac:dyDescent="0.25">
      <c r="A83" t="s">
        <v>341</v>
      </c>
      <c r="B83" t="s">
        <v>152</v>
      </c>
      <c r="C83">
        <v>1.1852</v>
      </c>
      <c r="D83">
        <v>1.4764999999999999</v>
      </c>
      <c r="E83">
        <v>0.77139999999999997</v>
      </c>
    </row>
    <row r="84" spans="1:5" x14ac:dyDescent="0.25">
      <c r="A84" t="s">
        <v>341</v>
      </c>
      <c r="B84" t="s">
        <v>318</v>
      </c>
      <c r="C84">
        <v>1.1852</v>
      </c>
      <c r="D84">
        <v>0.4219</v>
      </c>
      <c r="E84">
        <v>0.96430000000000005</v>
      </c>
    </row>
    <row r="85" spans="1:5" x14ac:dyDescent="0.25">
      <c r="A85" t="s">
        <v>341</v>
      </c>
      <c r="B85" t="s">
        <v>153</v>
      </c>
      <c r="C85">
        <v>1.1852</v>
      </c>
      <c r="D85">
        <v>0.2109</v>
      </c>
      <c r="E85">
        <v>0.96430000000000005</v>
      </c>
    </row>
    <row r="86" spans="1:5" x14ac:dyDescent="0.25">
      <c r="A86" t="s">
        <v>341</v>
      </c>
      <c r="B86" t="s">
        <v>154</v>
      </c>
      <c r="C86">
        <v>1.1852</v>
      </c>
      <c r="D86">
        <v>0.4219</v>
      </c>
      <c r="E86">
        <v>1.7357</v>
      </c>
    </row>
    <row r="87" spans="1:5" x14ac:dyDescent="0.25">
      <c r="A87" t="s">
        <v>341</v>
      </c>
      <c r="B87" t="s">
        <v>319</v>
      </c>
      <c r="C87">
        <v>1.1852</v>
      </c>
      <c r="D87">
        <v>1.1812</v>
      </c>
      <c r="E87">
        <v>1.3886000000000001</v>
      </c>
    </row>
    <row r="88" spans="1:5" x14ac:dyDescent="0.25">
      <c r="A88" t="s">
        <v>351</v>
      </c>
      <c r="B88" t="s">
        <v>155</v>
      </c>
      <c r="C88">
        <v>1.1359999999999999</v>
      </c>
      <c r="D88">
        <v>0.72019999999999995</v>
      </c>
      <c r="E88">
        <v>1.5597000000000001</v>
      </c>
    </row>
    <row r="89" spans="1:5" x14ac:dyDescent="0.25">
      <c r="A89" t="s">
        <v>351</v>
      </c>
      <c r="B89" t="s">
        <v>156</v>
      </c>
      <c r="C89">
        <v>1.1359999999999999</v>
      </c>
      <c r="D89">
        <v>0.7923</v>
      </c>
      <c r="E89">
        <v>1.1437999999999999</v>
      </c>
    </row>
    <row r="90" spans="1:5" x14ac:dyDescent="0.25">
      <c r="A90" t="s">
        <v>351</v>
      </c>
      <c r="B90" t="s">
        <v>157</v>
      </c>
      <c r="C90">
        <v>1.1359999999999999</v>
      </c>
      <c r="D90">
        <v>1.0759000000000001</v>
      </c>
      <c r="E90">
        <v>0.27229999999999999</v>
      </c>
    </row>
    <row r="91" spans="1:5" x14ac:dyDescent="0.25">
      <c r="A91" t="s">
        <v>351</v>
      </c>
      <c r="B91" t="s">
        <v>158</v>
      </c>
      <c r="C91">
        <v>1.1359999999999999</v>
      </c>
      <c r="D91">
        <v>1.2003999999999999</v>
      </c>
      <c r="E91">
        <v>0.29709999999999998</v>
      </c>
    </row>
    <row r="92" spans="1:5" x14ac:dyDescent="0.25">
      <c r="A92" t="s">
        <v>351</v>
      </c>
      <c r="B92" t="s">
        <v>159</v>
      </c>
      <c r="C92">
        <v>1.1359999999999999</v>
      </c>
      <c r="D92">
        <v>1.4085000000000001</v>
      </c>
      <c r="E92">
        <v>1.3071999999999999</v>
      </c>
    </row>
    <row r="93" spans="1:5" x14ac:dyDescent="0.25">
      <c r="A93" t="s">
        <v>351</v>
      </c>
      <c r="B93" t="s">
        <v>160</v>
      </c>
      <c r="C93">
        <v>1.1359999999999999</v>
      </c>
      <c r="D93">
        <v>0.64019999999999999</v>
      </c>
      <c r="E93">
        <v>1.1883999999999999</v>
      </c>
    </row>
    <row r="94" spans="1:5" x14ac:dyDescent="0.25">
      <c r="A94" t="s">
        <v>351</v>
      </c>
      <c r="B94" t="s">
        <v>161</v>
      </c>
      <c r="C94">
        <v>1.1359999999999999</v>
      </c>
      <c r="D94">
        <v>1.3204</v>
      </c>
      <c r="E94">
        <v>1.0621</v>
      </c>
    </row>
    <row r="95" spans="1:5" x14ac:dyDescent="0.25">
      <c r="A95" t="s">
        <v>351</v>
      </c>
      <c r="B95" t="s">
        <v>162</v>
      </c>
      <c r="C95">
        <v>1.1359999999999999</v>
      </c>
      <c r="D95">
        <v>0.7923</v>
      </c>
      <c r="E95">
        <v>1.6339999999999999</v>
      </c>
    </row>
    <row r="96" spans="1:5" x14ac:dyDescent="0.25">
      <c r="A96" t="s">
        <v>351</v>
      </c>
      <c r="B96" t="s">
        <v>163</v>
      </c>
      <c r="C96">
        <v>1.1359999999999999</v>
      </c>
      <c r="D96">
        <v>1.6005</v>
      </c>
      <c r="E96">
        <v>0.66839999999999999</v>
      </c>
    </row>
    <row r="97" spans="1:5" x14ac:dyDescent="0.25">
      <c r="A97" t="s">
        <v>351</v>
      </c>
      <c r="B97" t="s">
        <v>164</v>
      </c>
      <c r="C97">
        <v>1.1359999999999999</v>
      </c>
      <c r="D97">
        <v>1.0563</v>
      </c>
      <c r="E97">
        <v>0.81699999999999995</v>
      </c>
    </row>
    <row r="98" spans="1:5" x14ac:dyDescent="0.25">
      <c r="A98" t="s">
        <v>351</v>
      </c>
      <c r="B98" t="s">
        <v>165</v>
      </c>
      <c r="C98">
        <v>1.1359999999999999</v>
      </c>
      <c r="D98">
        <v>0.88029999999999997</v>
      </c>
      <c r="E98">
        <v>1.1141000000000001</v>
      </c>
    </row>
    <row r="99" spans="1:5" x14ac:dyDescent="0.25">
      <c r="A99" t="s">
        <v>351</v>
      </c>
      <c r="B99" t="s">
        <v>166</v>
      </c>
      <c r="C99">
        <v>1.1359999999999999</v>
      </c>
      <c r="D99">
        <v>0.56020000000000003</v>
      </c>
      <c r="E99">
        <v>0.89129999999999998</v>
      </c>
    </row>
    <row r="100" spans="1:5" x14ac:dyDescent="0.25">
      <c r="A100" t="s">
        <v>342</v>
      </c>
      <c r="B100" t="s">
        <v>167</v>
      </c>
      <c r="C100">
        <v>1.2030000000000001</v>
      </c>
      <c r="D100">
        <v>0.83130000000000004</v>
      </c>
      <c r="E100">
        <v>0.98519999999999996</v>
      </c>
    </row>
    <row r="101" spans="1:5" x14ac:dyDescent="0.25">
      <c r="A101" t="s">
        <v>342</v>
      </c>
      <c r="B101" t="s">
        <v>168</v>
      </c>
      <c r="C101">
        <v>1.2030000000000001</v>
      </c>
      <c r="D101">
        <v>1.087</v>
      </c>
      <c r="E101">
        <v>0.85260000000000002</v>
      </c>
    </row>
    <row r="102" spans="1:5" x14ac:dyDescent="0.25">
      <c r="A102" t="s">
        <v>342</v>
      </c>
      <c r="B102" t="s">
        <v>169</v>
      </c>
      <c r="C102">
        <v>1.2030000000000001</v>
      </c>
      <c r="D102">
        <v>1.3428</v>
      </c>
      <c r="E102">
        <v>1.0799000000000001</v>
      </c>
    </row>
    <row r="103" spans="1:5" x14ac:dyDescent="0.25">
      <c r="A103" t="s">
        <v>342</v>
      </c>
      <c r="B103" t="s">
        <v>170</v>
      </c>
      <c r="C103">
        <v>1.2030000000000001</v>
      </c>
      <c r="D103">
        <v>0.95</v>
      </c>
      <c r="E103">
        <v>1.0555000000000001</v>
      </c>
    </row>
    <row r="104" spans="1:5" x14ac:dyDescent="0.25">
      <c r="A104" t="s">
        <v>342</v>
      </c>
      <c r="B104" t="s">
        <v>171</v>
      </c>
      <c r="C104">
        <v>1.2030000000000001</v>
      </c>
      <c r="D104">
        <v>0.95</v>
      </c>
      <c r="E104">
        <v>1.0555000000000001</v>
      </c>
    </row>
    <row r="105" spans="1:5" x14ac:dyDescent="0.25">
      <c r="A105" t="s">
        <v>342</v>
      </c>
      <c r="B105" t="s">
        <v>172</v>
      </c>
      <c r="C105">
        <v>1.2030000000000001</v>
      </c>
      <c r="D105">
        <v>0.70340000000000003</v>
      </c>
      <c r="E105">
        <v>1.4778</v>
      </c>
    </row>
    <row r="106" spans="1:5" x14ac:dyDescent="0.25">
      <c r="A106" t="s">
        <v>342</v>
      </c>
      <c r="B106" t="s">
        <v>173</v>
      </c>
      <c r="C106">
        <v>1.2030000000000001</v>
      </c>
      <c r="D106">
        <v>1.3428</v>
      </c>
      <c r="E106">
        <v>0.56840000000000002</v>
      </c>
    </row>
    <row r="107" spans="1:5" x14ac:dyDescent="0.25">
      <c r="A107" t="s">
        <v>342</v>
      </c>
      <c r="B107" t="s">
        <v>174</v>
      </c>
      <c r="C107">
        <v>1.2030000000000001</v>
      </c>
      <c r="D107">
        <v>0.83130000000000004</v>
      </c>
      <c r="E107">
        <v>0.51149999999999995</v>
      </c>
    </row>
    <row r="108" spans="1:5" x14ac:dyDescent="0.25">
      <c r="A108" t="s">
        <v>342</v>
      </c>
      <c r="B108" t="s">
        <v>175</v>
      </c>
      <c r="C108">
        <v>1.2030000000000001</v>
      </c>
      <c r="D108">
        <v>1.2468999999999999</v>
      </c>
      <c r="E108">
        <v>1.1611</v>
      </c>
    </row>
    <row r="109" spans="1:5" x14ac:dyDescent="0.25">
      <c r="A109" t="s">
        <v>342</v>
      </c>
      <c r="B109" t="s">
        <v>176</v>
      </c>
      <c r="C109">
        <v>1.2030000000000001</v>
      </c>
      <c r="D109">
        <v>0.71250000000000002</v>
      </c>
      <c r="E109">
        <v>1.2139</v>
      </c>
    </row>
    <row r="110" spans="1:5" x14ac:dyDescent="0.25">
      <c r="A110" t="s">
        <v>343</v>
      </c>
      <c r="B110" t="s">
        <v>177</v>
      </c>
      <c r="C110">
        <v>1.1267</v>
      </c>
      <c r="D110">
        <v>0.94669999999999999</v>
      </c>
      <c r="E110">
        <v>0.93440000000000001</v>
      </c>
    </row>
    <row r="111" spans="1:5" x14ac:dyDescent="0.25">
      <c r="A111" t="s">
        <v>343</v>
      </c>
      <c r="B111" t="s">
        <v>178</v>
      </c>
      <c r="C111">
        <v>1.1267</v>
      </c>
      <c r="D111">
        <v>1.1242000000000001</v>
      </c>
      <c r="E111">
        <v>0.98629999999999995</v>
      </c>
    </row>
    <row r="112" spans="1:5" x14ac:dyDescent="0.25">
      <c r="A112" t="s">
        <v>343</v>
      </c>
      <c r="B112" t="s">
        <v>179</v>
      </c>
      <c r="C112">
        <v>1.1267</v>
      </c>
      <c r="D112">
        <v>0.94299999999999995</v>
      </c>
      <c r="E112">
        <v>0.82740000000000002</v>
      </c>
    </row>
    <row r="113" spans="1:5" x14ac:dyDescent="0.25">
      <c r="A113" t="s">
        <v>343</v>
      </c>
      <c r="B113" t="s">
        <v>180</v>
      </c>
      <c r="C113">
        <v>1.1267</v>
      </c>
      <c r="D113">
        <v>0.5917</v>
      </c>
      <c r="E113">
        <v>0.7268</v>
      </c>
    </row>
    <row r="114" spans="1:5" x14ac:dyDescent="0.25">
      <c r="A114" t="s">
        <v>343</v>
      </c>
      <c r="B114" t="s">
        <v>181</v>
      </c>
      <c r="C114">
        <v>1.1267</v>
      </c>
      <c r="D114">
        <v>0.76080000000000003</v>
      </c>
      <c r="E114">
        <v>0.9456</v>
      </c>
    </row>
    <row r="115" spans="1:5" x14ac:dyDescent="0.25">
      <c r="A115" t="s">
        <v>343</v>
      </c>
      <c r="B115" t="s">
        <v>182</v>
      </c>
      <c r="C115">
        <v>1.1267</v>
      </c>
      <c r="D115">
        <v>1.2425999999999999</v>
      </c>
      <c r="E115">
        <v>0.67490000000000006</v>
      </c>
    </row>
    <row r="116" spans="1:5" x14ac:dyDescent="0.25">
      <c r="A116" t="s">
        <v>343</v>
      </c>
      <c r="B116" t="s">
        <v>183</v>
      </c>
      <c r="C116">
        <v>1.1267</v>
      </c>
      <c r="D116">
        <v>0.76080000000000003</v>
      </c>
      <c r="E116">
        <v>0.83430000000000004</v>
      </c>
    </row>
    <row r="117" spans="1:5" x14ac:dyDescent="0.25">
      <c r="A117" t="s">
        <v>343</v>
      </c>
      <c r="B117" t="s">
        <v>184</v>
      </c>
      <c r="C117">
        <v>1.1267</v>
      </c>
      <c r="D117">
        <v>1.9970000000000001</v>
      </c>
      <c r="E117">
        <v>0.438</v>
      </c>
    </row>
    <row r="118" spans="1:5" x14ac:dyDescent="0.25">
      <c r="A118" t="s">
        <v>343</v>
      </c>
      <c r="B118" t="s">
        <v>185</v>
      </c>
      <c r="C118">
        <v>1.1267</v>
      </c>
      <c r="D118">
        <v>1.0059</v>
      </c>
      <c r="E118">
        <v>0.623</v>
      </c>
    </row>
    <row r="119" spans="1:5" x14ac:dyDescent="0.25">
      <c r="A119" t="s">
        <v>343</v>
      </c>
      <c r="B119" t="s">
        <v>186</v>
      </c>
      <c r="C119">
        <v>1.1267</v>
      </c>
      <c r="D119">
        <v>0.50719999999999998</v>
      </c>
      <c r="E119">
        <v>1.613</v>
      </c>
    </row>
    <row r="120" spans="1:5" x14ac:dyDescent="0.25">
      <c r="A120" t="s">
        <v>343</v>
      </c>
      <c r="B120" t="s">
        <v>187</v>
      </c>
      <c r="C120">
        <v>1.1267</v>
      </c>
      <c r="D120">
        <v>0.82420000000000004</v>
      </c>
      <c r="E120">
        <v>0.66749999999999998</v>
      </c>
    </row>
    <row r="121" spans="1:5" x14ac:dyDescent="0.25">
      <c r="A121" t="s">
        <v>343</v>
      </c>
      <c r="B121" t="s">
        <v>188</v>
      </c>
      <c r="C121">
        <v>1.1267</v>
      </c>
      <c r="D121">
        <v>1.2044999999999999</v>
      </c>
      <c r="E121">
        <v>0.77869999999999995</v>
      </c>
    </row>
    <row r="122" spans="1:5" x14ac:dyDescent="0.25">
      <c r="A122" t="s">
        <v>343</v>
      </c>
      <c r="B122" t="s">
        <v>189</v>
      </c>
      <c r="C122">
        <v>1.1267</v>
      </c>
      <c r="D122">
        <v>1.0059</v>
      </c>
      <c r="E122">
        <v>1.0383</v>
      </c>
    </row>
    <row r="123" spans="1:5" x14ac:dyDescent="0.25">
      <c r="A123" t="s">
        <v>343</v>
      </c>
      <c r="B123" t="s">
        <v>190</v>
      </c>
      <c r="C123">
        <v>1.1267</v>
      </c>
      <c r="D123">
        <v>1.1411</v>
      </c>
      <c r="E123">
        <v>1.3349</v>
      </c>
    </row>
    <row r="124" spans="1:5" x14ac:dyDescent="0.25">
      <c r="A124" t="s">
        <v>343</v>
      </c>
      <c r="B124" t="s">
        <v>191</v>
      </c>
      <c r="C124">
        <v>1.1267</v>
      </c>
      <c r="D124">
        <v>0.5706</v>
      </c>
      <c r="E124">
        <v>1.3905000000000001</v>
      </c>
    </row>
    <row r="125" spans="1:5" x14ac:dyDescent="0.25">
      <c r="A125" t="s">
        <v>343</v>
      </c>
      <c r="B125" t="s">
        <v>192</v>
      </c>
      <c r="C125">
        <v>1.1267</v>
      </c>
      <c r="D125">
        <v>0.82420000000000004</v>
      </c>
      <c r="E125">
        <v>0.72309999999999997</v>
      </c>
    </row>
    <row r="126" spans="1:5" x14ac:dyDescent="0.25">
      <c r="A126" t="s">
        <v>343</v>
      </c>
      <c r="B126" t="s">
        <v>193</v>
      </c>
      <c r="C126">
        <v>1.1267</v>
      </c>
      <c r="D126">
        <v>0.82840000000000003</v>
      </c>
      <c r="E126">
        <v>1.5573999999999999</v>
      </c>
    </row>
    <row r="127" spans="1:5" x14ac:dyDescent="0.25">
      <c r="A127" t="s">
        <v>343</v>
      </c>
      <c r="B127" t="s">
        <v>194</v>
      </c>
      <c r="C127">
        <v>1.1267</v>
      </c>
      <c r="D127">
        <v>1.3947000000000001</v>
      </c>
      <c r="E127">
        <v>0.9456</v>
      </c>
    </row>
    <row r="128" spans="1:5" x14ac:dyDescent="0.25">
      <c r="A128" t="s">
        <v>343</v>
      </c>
      <c r="B128" t="s">
        <v>195</v>
      </c>
      <c r="C128">
        <v>1.1267</v>
      </c>
      <c r="D128">
        <v>1.8385</v>
      </c>
      <c r="E128">
        <v>0.9456</v>
      </c>
    </row>
    <row r="129" spans="1:5" x14ac:dyDescent="0.25">
      <c r="A129" t="s">
        <v>343</v>
      </c>
      <c r="B129" t="s">
        <v>196</v>
      </c>
      <c r="C129">
        <v>1.1267</v>
      </c>
      <c r="D129">
        <v>0.41420000000000001</v>
      </c>
      <c r="E129">
        <v>2.0764999999999998</v>
      </c>
    </row>
    <row r="130" spans="1:5" x14ac:dyDescent="0.25">
      <c r="A130" t="s">
        <v>344</v>
      </c>
      <c r="B130" t="s">
        <v>197</v>
      </c>
      <c r="C130">
        <v>1.0585</v>
      </c>
      <c r="D130">
        <v>0.94469999999999998</v>
      </c>
      <c r="E130">
        <v>1.4730000000000001</v>
      </c>
    </row>
    <row r="131" spans="1:5" x14ac:dyDescent="0.25">
      <c r="A131" t="s">
        <v>344</v>
      </c>
      <c r="B131" t="s">
        <v>198</v>
      </c>
      <c r="C131">
        <v>1.0585</v>
      </c>
      <c r="D131">
        <v>0.89219999999999999</v>
      </c>
      <c r="E131">
        <v>0.71550000000000002</v>
      </c>
    </row>
    <row r="132" spans="1:5" x14ac:dyDescent="0.25">
      <c r="A132" t="s">
        <v>344</v>
      </c>
      <c r="B132" t="s">
        <v>199</v>
      </c>
      <c r="C132">
        <v>1.0585</v>
      </c>
      <c r="D132">
        <v>1.3425</v>
      </c>
      <c r="E132">
        <v>0.86609999999999998</v>
      </c>
    </row>
    <row r="133" spans="1:5" x14ac:dyDescent="0.25">
      <c r="A133" t="s">
        <v>344</v>
      </c>
      <c r="B133" t="s">
        <v>200</v>
      </c>
      <c r="C133">
        <v>1.0585</v>
      </c>
      <c r="D133">
        <v>1.2282</v>
      </c>
      <c r="E133">
        <v>0.85860000000000003</v>
      </c>
    </row>
    <row r="134" spans="1:5" x14ac:dyDescent="0.25">
      <c r="A134" t="s">
        <v>344</v>
      </c>
      <c r="B134" t="s">
        <v>201</v>
      </c>
      <c r="C134">
        <v>1.0585</v>
      </c>
      <c r="D134">
        <v>0.61129999999999995</v>
      </c>
      <c r="E134">
        <v>1.2625999999999999</v>
      </c>
    </row>
    <row r="135" spans="1:5" x14ac:dyDescent="0.25">
      <c r="A135" t="s">
        <v>344</v>
      </c>
      <c r="B135" t="s">
        <v>202</v>
      </c>
      <c r="C135">
        <v>1.0585</v>
      </c>
      <c r="D135">
        <v>1.0736000000000001</v>
      </c>
      <c r="E135">
        <v>0.6179</v>
      </c>
    </row>
    <row r="136" spans="1:5" x14ac:dyDescent="0.25">
      <c r="A136" t="s">
        <v>344</v>
      </c>
      <c r="B136" t="s">
        <v>203</v>
      </c>
      <c r="C136">
        <v>1.0585</v>
      </c>
      <c r="D136">
        <v>1.1809000000000001</v>
      </c>
      <c r="E136">
        <v>0.89429999999999998</v>
      </c>
    </row>
    <row r="137" spans="1:5" x14ac:dyDescent="0.25">
      <c r="A137" t="s">
        <v>344</v>
      </c>
      <c r="B137" t="s">
        <v>204</v>
      </c>
      <c r="C137">
        <v>1.0585</v>
      </c>
      <c r="D137">
        <v>0.83360000000000001</v>
      </c>
      <c r="E137">
        <v>1.2625999999999999</v>
      </c>
    </row>
    <row r="138" spans="1:5" x14ac:dyDescent="0.25">
      <c r="A138" t="s">
        <v>344</v>
      </c>
      <c r="B138" t="s">
        <v>205</v>
      </c>
      <c r="C138">
        <v>1.0585</v>
      </c>
      <c r="D138">
        <v>1.1114999999999999</v>
      </c>
      <c r="E138">
        <v>1.4309000000000001</v>
      </c>
    </row>
    <row r="139" spans="1:5" x14ac:dyDescent="0.25">
      <c r="A139" t="s">
        <v>344</v>
      </c>
      <c r="B139" t="s">
        <v>206</v>
      </c>
      <c r="C139">
        <v>1.0585</v>
      </c>
      <c r="D139">
        <v>1.3646</v>
      </c>
      <c r="E139">
        <v>0.8347</v>
      </c>
    </row>
    <row r="140" spans="1:5" x14ac:dyDescent="0.25">
      <c r="A140" t="s">
        <v>344</v>
      </c>
      <c r="B140" t="s">
        <v>207</v>
      </c>
      <c r="C140">
        <v>1.0585</v>
      </c>
      <c r="D140">
        <v>0.73480000000000001</v>
      </c>
      <c r="E140">
        <v>1.0731999999999999</v>
      </c>
    </row>
    <row r="141" spans="1:5" x14ac:dyDescent="0.25">
      <c r="A141" t="s">
        <v>344</v>
      </c>
      <c r="B141" t="s">
        <v>208</v>
      </c>
      <c r="C141">
        <v>1.0585</v>
      </c>
      <c r="D141">
        <v>1.1247</v>
      </c>
      <c r="E141">
        <v>0.68140000000000001</v>
      </c>
    </row>
    <row r="142" spans="1:5" x14ac:dyDescent="0.25">
      <c r="A142" t="s">
        <v>344</v>
      </c>
      <c r="B142" t="s">
        <v>209</v>
      </c>
      <c r="C142">
        <v>1.0585</v>
      </c>
      <c r="D142">
        <v>1.2146999999999999</v>
      </c>
      <c r="E142">
        <v>0.98799999999999999</v>
      </c>
    </row>
    <row r="143" spans="1:5" x14ac:dyDescent="0.25">
      <c r="A143" t="s">
        <v>344</v>
      </c>
      <c r="B143" t="s">
        <v>210</v>
      </c>
      <c r="C143">
        <v>1.0585</v>
      </c>
      <c r="D143">
        <v>0.73480000000000001</v>
      </c>
      <c r="E143">
        <v>1.6296999999999999</v>
      </c>
    </row>
    <row r="144" spans="1:5" x14ac:dyDescent="0.25">
      <c r="A144" t="s">
        <v>344</v>
      </c>
      <c r="B144" t="s">
        <v>211</v>
      </c>
      <c r="C144">
        <v>1.0585</v>
      </c>
      <c r="D144">
        <v>0.70850000000000002</v>
      </c>
      <c r="E144">
        <v>0.85860000000000003</v>
      </c>
    </row>
    <row r="145" spans="1:5" x14ac:dyDescent="0.25">
      <c r="A145" t="s">
        <v>344</v>
      </c>
      <c r="B145" t="s">
        <v>212</v>
      </c>
      <c r="C145">
        <v>1.0585</v>
      </c>
      <c r="D145">
        <v>0.99199999999999999</v>
      </c>
      <c r="E145">
        <v>1.3951</v>
      </c>
    </row>
    <row r="146" spans="1:5" x14ac:dyDescent="0.25">
      <c r="A146" t="s">
        <v>344</v>
      </c>
      <c r="B146" t="s">
        <v>213</v>
      </c>
      <c r="C146">
        <v>1.0585</v>
      </c>
      <c r="D146">
        <v>1.0939000000000001</v>
      </c>
      <c r="E146">
        <v>0.6401</v>
      </c>
    </row>
    <row r="147" spans="1:5" x14ac:dyDescent="0.25">
      <c r="A147" t="s">
        <v>344</v>
      </c>
      <c r="B147" t="s">
        <v>214</v>
      </c>
      <c r="C147">
        <v>1.0585</v>
      </c>
      <c r="D147">
        <v>0.70850000000000002</v>
      </c>
      <c r="E147">
        <v>0.78700000000000003</v>
      </c>
    </row>
    <row r="148" spans="1:5" x14ac:dyDescent="0.25">
      <c r="A148" t="s">
        <v>345</v>
      </c>
      <c r="B148" t="s">
        <v>215</v>
      </c>
      <c r="C148">
        <v>1.2583</v>
      </c>
      <c r="D148">
        <v>1.2362</v>
      </c>
      <c r="E148">
        <v>0.5393</v>
      </c>
    </row>
    <row r="149" spans="1:5" x14ac:dyDescent="0.25">
      <c r="A149" t="s">
        <v>345</v>
      </c>
      <c r="B149" t="s">
        <v>216</v>
      </c>
      <c r="C149">
        <v>1.2583</v>
      </c>
      <c r="D149">
        <v>0.79469999999999996</v>
      </c>
      <c r="E149">
        <v>1.1863999999999999</v>
      </c>
    </row>
    <row r="150" spans="1:5" x14ac:dyDescent="0.25">
      <c r="A150" t="s">
        <v>345</v>
      </c>
      <c r="B150" t="s">
        <v>217</v>
      </c>
      <c r="C150">
        <v>1.2583</v>
      </c>
      <c r="D150">
        <v>1.0330999999999999</v>
      </c>
      <c r="E150">
        <v>1.1325000000000001</v>
      </c>
    </row>
    <row r="151" spans="1:5" x14ac:dyDescent="0.25">
      <c r="A151" t="s">
        <v>345</v>
      </c>
      <c r="B151" t="s">
        <v>218</v>
      </c>
      <c r="C151">
        <v>1.2583</v>
      </c>
      <c r="D151">
        <v>0.61809999999999998</v>
      </c>
      <c r="E151">
        <v>0.83889999999999998</v>
      </c>
    </row>
    <row r="152" spans="1:5" x14ac:dyDescent="0.25">
      <c r="A152" t="s">
        <v>345</v>
      </c>
      <c r="B152" t="s">
        <v>219</v>
      </c>
      <c r="C152">
        <v>1.2583</v>
      </c>
      <c r="D152">
        <v>1.4305000000000001</v>
      </c>
      <c r="E152">
        <v>0.755</v>
      </c>
    </row>
    <row r="153" spans="1:5" x14ac:dyDescent="0.25">
      <c r="A153" t="s">
        <v>345</v>
      </c>
      <c r="B153" t="s">
        <v>220</v>
      </c>
      <c r="C153">
        <v>1.2583</v>
      </c>
      <c r="D153">
        <v>0.79469999999999996</v>
      </c>
      <c r="E153">
        <v>0.83889999999999998</v>
      </c>
    </row>
    <row r="154" spans="1:5" x14ac:dyDescent="0.25">
      <c r="A154" t="s">
        <v>345</v>
      </c>
      <c r="B154" t="s">
        <v>221</v>
      </c>
      <c r="C154">
        <v>1.2583</v>
      </c>
      <c r="D154">
        <v>1.1920999999999999</v>
      </c>
      <c r="E154">
        <v>0.755</v>
      </c>
    </row>
    <row r="155" spans="1:5" x14ac:dyDescent="0.25">
      <c r="A155" t="s">
        <v>345</v>
      </c>
      <c r="B155" t="s">
        <v>222</v>
      </c>
      <c r="C155">
        <v>1.2583</v>
      </c>
      <c r="D155">
        <v>0.71530000000000005</v>
      </c>
      <c r="E155">
        <v>1.1863999999999999</v>
      </c>
    </row>
    <row r="156" spans="1:5" x14ac:dyDescent="0.25">
      <c r="A156" t="s">
        <v>345</v>
      </c>
      <c r="B156" t="s">
        <v>223</v>
      </c>
      <c r="C156">
        <v>1.2583</v>
      </c>
      <c r="D156">
        <v>1.351</v>
      </c>
      <c r="E156">
        <v>0.80889999999999995</v>
      </c>
    </row>
    <row r="157" spans="1:5" x14ac:dyDescent="0.25">
      <c r="A157" t="s">
        <v>345</v>
      </c>
      <c r="B157" t="s">
        <v>224</v>
      </c>
      <c r="C157">
        <v>1.2583</v>
      </c>
      <c r="D157">
        <v>1.0596000000000001</v>
      </c>
      <c r="E157">
        <v>1.2583</v>
      </c>
    </row>
    <row r="158" spans="1:5" x14ac:dyDescent="0.25">
      <c r="A158" t="s">
        <v>345</v>
      </c>
      <c r="B158" t="s">
        <v>225</v>
      </c>
      <c r="C158">
        <v>1.2583</v>
      </c>
      <c r="D158">
        <v>0.70640000000000003</v>
      </c>
      <c r="E158">
        <v>1.0786</v>
      </c>
    </row>
    <row r="159" spans="1:5" x14ac:dyDescent="0.25">
      <c r="A159" t="s">
        <v>345</v>
      </c>
      <c r="B159" t="s">
        <v>226</v>
      </c>
      <c r="C159">
        <v>1.2583</v>
      </c>
      <c r="D159">
        <v>1.0596000000000001</v>
      </c>
      <c r="E159">
        <v>1.4380999999999999</v>
      </c>
    </row>
    <row r="160" spans="1:5" x14ac:dyDescent="0.25">
      <c r="A160" t="s">
        <v>345</v>
      </c>
      <c r="B160" t="s">
        <v>227</v>
      </c>
      <c r="C160">
        <v>1.2583</v>
      </c>
      <c r="D160">
        <v>0.52980000000000005</v>
      </c>
      <c r="E160">
        <v>1.1385000000000001</v>
      </c>
    </row>
    <row r="161" spans="1:5" x14ac:dyDescent="0.25">
      <c r="A161" t="s">
        <v>345</v>
      </c>
      <c r="B161" t="s">
        <v>228</v>
      </c>
      <c r="C161">
        <v>1.2583</v>
      </c>
      <c r="D161">
        <v>0.95369999999999999</v>
      </c>
      <c r="E161">
        <v>0.91679999999999995</v>
      </c>
    </row>
    <row r="162" spans="1:5" x14ac:dyDescent="0.25">
      <c r="A162" t="s">
        <v>345</v>
      </c>
      <c r="B162" t="s">
        <v>229</v>
      </c>
      <c r="C162">
        <v>1.2583</v>
      </c>
      <c r="D162">
        <v>1.1478999999999999</v>
      </c>
      <c r="E162">
        <v>0.89880000000000004</v>
      </c>
    </row>
    <row r="163" spans="1:5" x14ac:dyDescent="0.25">
      <c r="A163" t="s">
        <v>345</v>
      </c>
      <c r="B163" t="s">
        <v>230</v>
      </c>
      <c r="C163">
        <v>1.2583</v>
      </c>
      <c r="D163">
        <v>1.3245</v>
      </c>
      <c r="E163">
        <v>1.2583</v>
      </c>
    </row>
    <row r="164" spans="1:5" x14ac:dyDescent="0.25">
      <c r="A164" t="s">
        <v>346</v>
      </c>
      <c r="B164" t="s">
        <v>231</v>
      </c>
      <c r="C164">
        <v>1.0882000000000001</v>
      </c>
      <c r="D164">
        <v>0.73519999999999996</v>
      </c>
      <c r="E164">
        <v>1.0563</v>
      </c>
    </row>
    <row r="165" spans="1:5" x14ac:dyDescent="0.25">
      <c r="A165" t="s">
        <v>346</v>
      </c>
      <c r="B165" t="s">
        <v>232</v>
      </c>
      <c r="C165">
        <v>1.0882000000000001</v>
      </c>
      <c r="D165">
        <v>1.5316000000000001</v>
      </c>
      <c r="E165">
        <v>1.1003000000000001</v>
      </c>
    </row>
    <row r="166" spans="1:5" x14ac:dyDescent="0.25">
      <c r="A166" t="s">
        <v>346</v>
      </c>
      <c r="B166" t="s">
        <v>233</v>
      </c>
      <c r="C166">
        <v>1.0882000000000001</v>
      </c>
      <c r="D166">
        <v>0.61260000000000003</v>
      </c>
      <c r="E166">
        <v>1.3204</v>
      </c>
    </row>
    <row r="167" spans="1:5" x14ac:dyDescent="0.25">
      <c r="A167" t="s">
        <v>346</v>
      </c>
      <c r="B167" t="s">
        <v>234</v>
      </c>
      <c r="C167">
        <v>1.0882000000000001</v>
      </c>
      <c r="D167">
        <v>2.4504999999999999</v>
      </c>
      <c r="E167">
        <v>0.88029999999999997</v>
      </c>
    </row>
    <row r="168" spans="1:5" x14ac:dyDescent="0.25">
      <c r="A168" t="s">
        <v>346</v>
      </c>
      <c r="B168" t="s">
        <v>235</v>
      </c>
      <c r="C168">
        <v>1.0882000000000001</v>
      </c>
      <c r="D168">
        <v>0.91890000000000005</v>
      </c>
      <c r="E168">
        <v>0.99029999999999996</v>
      </c>
    </row>
    <row r="169" spans="1:5" x14ac:dyDescent="0.25">
      <c r="A169" t="s">
        <v>346</v>
      </c>
      <c r="B169" t="s">
        <v>322</v>
      </c>
      <c r="C169">
        <v>1.0882000000000001</v>
      </c>
      <c r="D169">
        <v>0.45950000000000002</v>
      </c>
      <c r="E169">
        <v>1.3204</v>
      </c>
    </row>
    <row r="170" spans="1:5" x14ac:dyDescent="0.25">
      <c r="A170" t="s">
        <v>346</v>
      </c>
      <c r="B170" t="s">
        <v>236</v>
      </c>
      <c r="C170">
        <v>1.0882000000000001</v>
      </c>
      <c r="D170">
        <v>0.68920000000000003</v>
      </c>
      <c r="E170">
        <v>0.82520000000000004</v>
      </c>
    </row>
    <row r="171" spans="1:5" x14ac:dyDescent="0.25">
      <c r="A171" t="s">
        <v>346</v>
      </c>
      <c r="B171" t="s">
        <v>237</v>
      </c>
      <c r="C171">
        <v>1.0882000000000001</v>
      </c>
      <c r="D171">
        <v>0.68920000000000003</v>
      </c>
      <c r="E171">
        <v>0.3301</v>
      </c>
    </row>
    <row r="172" spans="1:5" x14ac:dyDescent="0.25">
      <c r="A172" t="s">
        <v>346</v>
      </c>
      <c r="B172" t="s">
        <v>238</v>
      </c>
      <c r="C172">
        <v>1.0882000000000001</v>
      </c>
      <c r="D172">
        <v>0.68920000000000003</v>
      </c>
      <c r="E172">
        <v>0.82520000000000004</v>
      </c>
    </row>
    <row r="173" spans="1:5" x14ac:dyDescent="0.25">
      <c r="A173" t="s">
        <v>346</v>
      </c>
      <c r="B173" t="s">
        <v>321</v>
      </c>
      <c r="C173">
        <v>1.0882000000000001</v>
      </c>
      <c r="D173">
        <v>0.61260000000000003</v>
      </c>
      <c r="E173">
        <v>0.66020000000000001</v>
      </c>
    </row>
    <row r="174" spans="1:5" x14ac:dyDescent="0.25">
      <c r="A174" t="s">
        <v>346</v>
      </c>
      <c r="B174" t="s">
        <v>239</v>
      </c>
      <c r="C174">
        <v>1.0882000000000001</v>
      </c>
      <c r="D174">
        <v>1.6540999999999999</v>
      </c>
      <c r="E174">
        <v>0.92430000000000001</v>
      </c>
    </row>
    <row r="175" spans="1:5" x14ac:dyDescent="0.25">
      <c r="A175" t="s">
        <v>346</v>
      </c>
      <c r="B175" t="s">
        <v>240</v>
      </c>
      <c r="C175">
        <v>1.0882000000000001</v>
      </c>
      <c r="D175">
        <v>1.6082000000000001</v>
      </c>
      <c r="E175">
        <v>0.66020000000000001</v>
      </c>
    </row>
    <row r="176" spans="1:5" x14ac:dyDescent="0.25">
      <c r="A176" t="s">
        <v>346</v>
      </c>
      <c r="B176" t="s">
        <v>241</v>
      </c>
      <c r="C176">
        <v>1.0882000000000001</v>
      </c>
      <c r="D176">
        <v>0.68920000000000003</v>
      </c>
      <c r="E176">
        <v>1.1553</v>
      </c>
    </row>
    <row r="177" spans="1:5" x14ac:dyDescent="0.25">
      <c r="A177" t="s">
        <v>346</v>
      </c>
      <c r="B177" t="s">
        <v>320</v>
      </c>
      <c r="C177">
        <v>1.0882000000000001</v>
      </c>
      <c r="D177">
        <v>0.30630000000000002</v>
      </c>
      <c r="E177">
        <v>0.66020000000000001</v>
      </c>
    </row>
    <row r="178" spans="1:5" x14ac:dyDescent="0.25">
      <c r="A178" t="s">
        <v>346</v>
      </c>
      <c r="B178" t="s">
        <v>242</v>
      </c>
      <c r="C178">
        <v>1.0882000000000001</v>
      </c>
      <c r="D178">
        <v>1.3784000000000001</v>
      </c>
      <c r="E178">
        <v>0.66020000000000001</v>
      </c>
    </row>
    <row r="179" spans="1:5" x14ac:dyDescent="0.25">
      <c r="A179" t="s">
        <v>346</v>
      </c>
      <c r="B179" t="s">
        <v>243</v>
      </c>
      <c r="C179">
        <v>1.0882000000000001</v>
      </c>
      <c r="D179">
        <v>1.3784000000000001</v>
      </c>
      <c r="E179">
        <v>1.6505000000000001</v>
      </c>
    </row>
    <row r="180" spans="1:5" x14ac:dyDescent="0.25">
      <c r="A180" t="s">
        <v>346</v>
      </c>
      <c r="B180" t="s">
        <v>244</v>
      </c>
      <c r="C180">
        <v>1.0882000000000001</v>
      </c>
      <c r="D180">
        <v>1.1487000000000001</v>
      </c>
      <c r="E180">
        <v>1.4854000000000001</v>
      </c>
    </row>
    <row r="181" spans="1:5" x14ac:dyDescent="0.25">
      <c r="A181" t="s">
        <v>346</v>
      </c>
      <c r="B181" t="s">
        <v>245</v>
      </c>
      <c r="C181">
        <v>1.0882000000000001</v>
      </c>
      <c r="D181">
        <v>0.30630000000000002</v>
      </c>
      <c r="E181">
        <v>1.5405</v>
      </c>
    </row>
    <row r="182" spans="1:5" x14ac:dyDescent="0.25">
      <c r="A182" t="s">
        <v>347</v>
      </c>
      <c r="B182" t="s">
        <v>246</v>
      </c>
      <c r="C182">
        <v>0.81940000000000002</v>
      </c>
      <c r="D182">
        <v>0.73219999999999996</v>
      </c>
      <c r="E182">
        <v>2.0571000000000002</v>
      </c>
    </row>
    <row r="183" spans="1:5" x14ac:dyDescent="0.25">
      <c r="A183" t="s">
        <v>347</v>
      </c>
      <c r="B183" t="s">
        <v>247</v>
      </c>
      <c r="C183">
        <v>0.81940000000000002</v>
      </c>
      <c r="D183">
        <v>1.2203999999999999</v>
      </c>
      <c r="E183">
        <v>0.39560000000000001</v>
      </c>
    </row>
    <row r="184" spans="1:5" x14ac:dyDescent="0.25">
      <c r="A184" t="s">
        <v>347</v>
      </c>
      <c r="B184" t="s">
        <v>248</v>
      </c>
      <c r="C184">
        <v>0.81940000000000002</v>
      </c>
      <c r="D184">
        <v>0.48820000000000002</v>
      </c>
      <c r="E184">
        <v>0.63300000000000001</v>
      </c>
    </row>
    <row r="185" spans="1:5" x14ac:dyDescent="0.25">
      <c r="A185" t="s">
        <v>347</v>
      </c>
      <c r="B185" t="s">
        <v>249</v>
      </c>
      <c r="C185">
        <v>0.81940000000000002</v>
      </c>
      <c r="D185">
        <v>0</v>
      </c>
      <c r="E185">
        <v>2.1758000000000002</v>
      </c>
    </row>
    <row r="186" spans="1:5" x14ac:dyDescent="0.25">
      <c r="A186" t="s">
        <v>347</v>
      </c>
      <c r="B186" t="s">
        <v>324</v>
      </c>
      <c r="C186">
        <v>0.81940000000000002</v>
      </c>
      <c r="D186">
        <v>0.24410000000000001</v>
      </c>
      <c r="E186">
        <v>0.63300000000000001</v>
      </c>
    </row>
    <row r="187" spans="1:5" x14ac:dyDescent="0.25">
      <c r="A187" t="s">
        <v>347</v>
      </c>
      <c r="B187" t="s">
        <v>250</v>
      </c>
      <c r="C187">
        <v>0.81940000000000002</v>
      </c>
      <c r="D187">
        <v>1.7085999999999999</v>
      </c>
      <c r="E187">
        <v>0.47470000000000001</v>
      </c>
    </row>
    <row r="188" spans="1:5" x14ac:dyDescent="0.25">
      <c r="A188" t="s">
        <v>347</v>
      </c>
      <c r="B188" t="s">
        <v>251</v>
      </c>
      <c r="C188">
        <v>0.81940000000000002</v>
      </c>
      <c r="D188">
        <v>1.7085999999999999</v>
      </c>
      <c r="E188">
        <v>0.47470000000000001</v>
      </c>
    </row>
    <row r="189" spans="1:5" x14ac:dyDescent="0.25">
      <c r="A189" t="s">
        <v>347</v>
      </c>
      <c r="B189" t="s">
        <v>323</v>
      </c>
      <c r="C189">
        <v>0.81940000000000002</v>
      </c>
      <c r="D189">
        <v>2.1356999999999999</v>
      </c>
      <c r="E189">
        <v>0.39560000000000001</v>
      </c>
    </row>
    <row r="190" spans="1:5" x14ac:dyDescent="0.25">
      <c r="A190" t="s">
        <v>347</v>
      </c>
      <c r="B190" t="s">
        <v>252</v>
      </c>
      <c r="C190">
        <v>0.81940000000000002</v>
      </c>
      <c r="D190">
        <v>0.73219999999999996</v>
      </c>
      <c r="E190">
        <v>0.94940000000000002</v>
      </c>
    </row>
    <row r="191" spans="1:5" x14ac:dyDescent="0.25">
      <c r="A191" t="s">
        <v>347</v>
      </c>
      <c r="B191" t="s">
        <v>253</v>
      </c>
      <c r="C191">
        <v>0.81940000000000002</v>
      </c>
      <c r="D191">
        <v>1.2203999999999999</v>
      </c>
      <c r="E191">
        <v>1.7802</v>
      </c>
    </row>
    <row r="192" spans="1:5" x14ac:dyDescent="0.25">
      <c r="A192" t="s">
        <v>347</v>
      </c>
      <c r="B192" t="s">
        <v>255</v>
      </c>
      <c r="C192">
        <v>0.81940000000000002</v>
      </c>
      <c r="D192">
        <v>0.9153</v>
      </c>
      <c r="E192">
        <v>1.1868000000000001</v>
      </c>
    </row>
    <row r="193" spans="1:5" x14ac:dyDescent="0.25">
      <c r="A193" t="s">
        <v>347</v>
      </c>
      <c r="B193" t="s">
        <v>256</v>
      </c>
      <c r="C193">
        <v>0.81940000000000002</v>
      </c>
      <c r="D193">
        <v>0.97629999999999995</v>
      </c>
      <c r="E193">
        <v>1.1076999999999999</v>
      </c>
    </row>
    <row r="194" spans="1:5" x14ac:dyDescent="0.25">
      <c r="A194" t="s">
        <v>347</v>
      </c>
      <c r="B194" t="s">
        <v>257</v>
      </c>
      <c r="C194">
        <v>0.81940000000000002</v>
      </c>
      <c r="D194">
        <v>0.9153</v>
      </c>
      <c r="E194">
        <v>0.79120000000000001</v>
      </c>
    </row>
    <row r="195" spans="1:5" x14ac:dyDescent="0.25">
      <c r="A195" t="s">
        <v>347</v>
      </c>
      <c r="B195" t="s">
        <v>325</v>
      </c>
      <c r="C195">
        <v>0.81940000000000002</v>
      </c>
      <c r="D195">
        <v>1.2203999999999999</v>
      </c>
      <c r="E195">
        <v>1.2659</v>
      </c>
    </row>
    <row r="196" spans="1:5" x14ac:dyDescent="0.25">
      <c r="A196" t="s">
        <v>347</v>
      </c>
      <c r="B196" t="s">
        <v>258</v>
      </c>
      <c r="C196">
        <v>0.81940000000000002</v>
      </c>
      <c r="D196">
        <v>0.9153</v>
      </c>
      <c r="E196">
        <v>1.3846000000000001</v>
      </c>
    </row>
    <row r="197" spans="1:5" x14ac:dyDescent="0.25">
      <c r="A197" t="s">
        <v>347</v>
      </c>
      <c r="B197" t="s">
        <v>259</v>
      </c>
      <c r="C197">
        <v>0.81940000000000002</v>
      </c>
      <c r="D197">
        <v>0.9153</v>
      </c>
      <c r="E197">
        <v>0.39560000000000001</v>
      </c>
    </row>
    <row r="198" spans="1:5" x14ac:dyDescent="0.25">
      <c r="A198" t="s">
        <v>348</v>
      </c>
      <c r="B198" t="s">
        <v>260</v>
      </c>
      <c r="C198">
        <v>1.2968999999999999</v>
      </c>
      <c r="D198">
        <v>0.77110000000000001</v>
      </c>
      <c r="E198">
        <v>1.4066000000000001</v>
      </c>
    </row>
    <row r="199" spans="1:5" x14ac:dyDescent="0.25">
      <c r="A199" t="s">
        <v>348</v>
      </c>
      <c r="B199" t="s">
        <v>261</v>
      </c>
      <c r="C199">
        <v>1.2968999999999999</v>
      </c>
      <c r="D199">
        <v>1.3493999999999999</v>
      </c>
      <c r="E199">
        <v>1.7582</v>
      </c>
    </row>
    <row r="200" spans="1:5" x14ac:dyDescent="0.25">
      <c r="A200" t="s">
        <v>348</v>
      </c>
      <c r="B200" t="s">
        <v>262</v>
      </c>
      <c r="C200">
        <v>1.2968999999999999</v>
      </c>
      <c r="D200">
        <v>1.1566000000000001</v>
      </c>
      <c r="E200">
        <v>1.0548999999999999</v>
      </c>
    </row>
    <row r="201" spans="1:5" x14ac:dyDescent="0.25">
      <c r="A201" t="s">
        <v>348</v>
      </c>
      <c r="B201" t="s">
        <v>263</v>
      </c>
      <c r="C201">
        <v>1.2968999999999999</v>
      </c>
      <c r="D201">
        <v>1.2337</v>
      </c>
      <c r="E201">
        <v>0.56259999999999999</v>
      </c>
    </row>
    <row r="202" spans="1:5" x14ac:dyDescent="0.25">
      <c r="A202" t="s">
        <v>348</v>
      </c>
      <c r="B202" t="s">
        <v>326</v>
      </c>
      <c r="C202">
        <v>1.2968999999999999</v>
      </c>
      <c r="D202">
        <v>0.77110000000000001</v>
      </c>
      <c r="E202">
        <v>1.0548999999999999</v>
      </c>
    </row>
    <row r="203" spans="1:5" x14ac:dyDescent="0.25">
      <c r="A203" t="s">
        <v>348</v>
      </c>
      <c r="B203" t="s">
        <v>264</v>
      </c>
      <c r="C203">
        <v>1.2968999999999999</v>
      </c>
      <c r="D203">
        <v>1.1566000000000001</v>
      </c>
      <c r="E203">
        <v>1.2306999999999999</v>
      </c>
    </row>
    <row r="204" spans="1:5" x14ac:dyDescent="0.25">
      <c r="A204" t="s">
        <v>348</v>
      </c>
      <c r="B204" t="s">
        <v>265</v>
      </c>
      <c r="C204">
        <v>1.2968999999999999</v>
      </c>
      <c r="D204">
        <v>0.77110000000000001</v>
      </c>
      <c r="E204">
        <v>1.5824</v>
      </c>
    </row>
    <row r="205" spans="1:5" x14ac:dyDescent="0.25">
      <c r="A205" t="s">
        <v>348</v>
      </c>
      <c r="B205" t="s">
        <v>266</v>
      </c>
      <c r="C205">
        <v>1.2968999999999999</v>
      </c>
      <c r="D205">
        <v>1.3878999999999999</v>
      </c>
      <c r="E205">
        <v>0.84389999999999998</v>
      </c>
    </row>
    <row r="206" spans="1:5" x14ac:dyDescent="0.25">
      <c r="A206" t="s">
        <v>348</v>
      </c>
      <c r="B206" t="s">
        <v>267</v>
      </c>
      <c r="C206">
        <v>1.2968999999999999</v>
      </c>
      <c r="D206">
        <v>0.77110000000000001</v>
      </c>
      <c r="E206">
        <v>0.52749999999999997</v>
      </c>
    </row>
    <row r="207" spans="1:5" x14ac:dyDescent="0.25">
      <c r="A207" t="s">
        <v>348</v>
      </c>
      <c r="B207" t="s">
        <v>327</v>
      </c>
      <c r="C207">
        <v>1.2968999999999999</v>
      </c>
      <c r="D207">
        <v>1.1566000000000001</v>
      </c>
      <c r="E207">
        <v>0.70330000000000004</v>
      </c>
    </row>
    <row r="208" spans="1:5" x14ac:dyDescent="0.25">
      <c r="A208" t="s">
        <v>348</v>
      </c>
      <c r="B208" t="s">
        <v>268</v>
      </c>
      <c r="C208">
        <v>1.2968999999999999</v>
      </c>
      <c r="D208">
        <v>1.0281</v>
      </c>
      <c r="E208">
        <v>0.70330000000000004</v>
      </c>
    </row>
    <row r="209" spans="1:5" x14ac:dyDescent="0.25">
      <c r="A209" t="s">
        <v>348</v>
      </c>
      <c r="B209" t="s">
        <v>269</v>
      </c>
      <c r="C209">
        <v>1.2968999999999999</v>
      </c>
      <c r="D209">
        <v>0.77110000000000001</v>
      </c>
      <c r="E209">
        <v>0.70330000000000004</v>
      </c>
    </row>
    <row r="210" spans="1:5" x14ac:dyDescent="0.25">
      <c r="A210" t="s">
        <v>348</v>
      </c>
      <c r="B210" t="s">
        <v>270</v>
      </c>
      <c r="C210">
        <v>1.2968999999999999</v>
      </c>
      <c r="D210">
        <v>0.38550000000000001</v>
      </c>
      <c r="E210">
        <v>0.52749999999999997</v>
      </c>
    </row>
    <row r="211" spans="1:5" x14ac:dyDescent="0.25">
      <c r="A211" t="s">
        <v>348</v>
      </c>
      <c r="B211" t="s">
        <v>271</v>
      </c>
      <c r="C211">
        <v>1.2968999999999999</v>
      </c>
      <c r="D211">
        <v>0.77110000000000001</v>
      </c>
      <c r="E211">
        <v>1.1720999999999999</v>
      </c>
    </row>
    <row r="212" spans="1:5" x14ac:dyDescent="0.25">
      <c r="A212" t="s">
        <v>348</v>
      </c>
      <c r="B212" t="s">
        <v>272</v>
      </c>
      <c r="C212">
        <v>1.2968999999999999</v>
      </c>
      <c r="D212">
        <v>0</v>
      </c>
      <c r="E212">
        <v>1.641</v>
      </c>
    </row>
    <row r="213" spans="1:5" x14ac:dyDescent="0.25">
      <c r="A213" t="s">
        <v>348</v>
      </c>
      <c r="B213" t="s">
        <v>273</v>
      </c>
      <c r="C213">
        <v>1.2968999999999999</v>
      </c>
      <c r="D213">
        <v>1.8506</v>
      </c>
      <c r="E213">
        <v>0.84389999999999998</v>
      </c>
    </row>
    <row r="214" spans="1:5" x14ac:dyDescent="0.25">
      <c r="A214" t="s">
        <v>349</v>
      </c>
      <c r="B214" t="s">
        <v>274</v>
      </c>
      <c r="C214">
        <v>1.05</v>
      </c>
      <c r="D214">
        <v>1.0582</v>
      </c>
      <c r="E214">
        <v>0.747</v>
      </c>
    </row>
    <row r="215" spans="1:5" x14ac:dyDescent="0.25">
      <c r="A215" t="s">
        <v>349</v>
      </c>
      <c r="B215" t="s">
        <v>275</v>
      </c>
      <c r="C215">
        <v>1.05</v>
      </c>
      <c r="D215">
        <v>0.69259999999999999</v>
      </c>
      <c r="E215">
        <v>1.589</v>
      </c>
    </row>
    <row r="216" spans="1:5" x14ac:dyDescent="0.25">
      <c r="A216" t="s">
        <v>349</v>
      </c>
      <c r="B216" t="s">
        <v>276</v>
      </c>
      <c r="C216">
        <v>1.05</v>
      </c>
      <c r="D216">
        <v>1.0582</v>
      </c>
      <c r="E216">
        <v>0.52290000000000003</v>
      </c>
    </row>
    <row r="217" spans="1:5" x14ac:dyDescent="0.25">
      <c r="A217" t="s">
        <v>349</v>
      </c>
      <c r="B217" t="s">
        <v>277</v>
      </c>
      <c r="C217">
        <v>1.05</v>
      </c>
      <c r="D217">
        <v>1.4815</v>
      </c>
      <c r="E217">
        <v>0.59760000000000002</v>
      </c>
    </row>
    <row r="218" spans="1:5" x14ac:dyDescent="0.25">
      <c r="A218" t="s">
        <v>349</v>
      </c>
      <c r="B218" t="s">
        <v>278</v>
      </c>
      <c r="C218">
        <v>1.05</v>
      </c>
      <c r="D218">
        <v>0.95240000000000002</v>
      </c>
      <c r="E218">
        <v>1.0755999999999999</v>
      </c>
    </row>
    <row r="219" spans="1:5" x14ac:dyDescent="0.25">
      <c r="A219" t="s">
        <v>349</v>
      </c>
      <c r="B219" t="s">
        <v>279</v>
      </c>
      <c r="C219">
        <v>1.05</v>
      </c>
      <c r="D219">
        <v>1.0389999999999999</v>
      </c>
      <c r="E219">
        <v>1.1001000000000001</v>
      </c>
    </row>
    <row r="220" spans="1:5" x14ac:dyDescent="0.25">
      <c r="A220" t="s">
        <v>349</v>
      </c>
      <c r="B220" t="s">
        <v>280</v>
      </c>
      <c r="C220">
        <v>1.05</v>
      </c>
      <c r="D220">
        <v>0.60609999999999997</v>
      </c>
      <c r="E220">
        <v>0.73340000000000005</v>
      </c>
    </row>
    <row r="221" spans="1:5" x14ac:dyDescent="0.25">
      <c r="A221" t="s">
        <v>349</v>
      </c>
      <c r="B221" t="s">
        <v>281</v>
      </c>
      <c r="C221">
        <v>1.05</v>
      </c>
      <c r="D221">
        <v>1.2698</v>
      </c>
      <c r="E221">
        <v>1.1204000000000001</v>
      </c>
    </row>
    <row r="222" spans="1:5" x14ac:dyDescent="0.25">
      <c r="A222" t="s">
        <v>349</v>
      </c>
      <c r="B222" t="s">
        <v>282</v>
      </c>
      <c r="C222">
        <v>1.05</v>
      </c>
      <c r="D222">
        <v>1.0582</v>
      </c>
      <c r="E222">
        <v>0.747</v>
      </c>
    </row>
    <row r="223" spans="1:5" x14ac:dyDescent="0.25">
      <c r="A223" t="s">
        <v>349</v>
      </c>
      <c r="B223" t="s">
        <v>283</v>
      </c>
      <c r="C223">
        <v>1.05</v>
      </c>
      <c r="D223">
        <v>1.619</v>
      </c>
      <c r="E223">
        <v>0.73950000000000005</v>
      </c>
    </row>
    <row r="224" spans="1:5" x14ac:dyDescent="0.25">
      <c r="A224" t="s">
        <v>349</v>
      </c>
      <c r="B224" t="s">
        <v>284</v>
      </c>
      <c r="C224">
        <v>1.05</v>
      </c>
      <c r="D224">
        <v>0.86580000000000001</v>
      </c>
      <c r="E224">
        <v>0.85560000000000003</v>
      </c>
    </row>
    <row r="225" spans="1:5" x14ac:dyDescent="0.25">
      <c r="A225" t="s">
        <v>349</v>
      </c>
      <c r="B225" t="s">
        <v>285</v>
      </c>
      <c r="C225">
        <v>1.05</v>
      </c>
      <c r="D225">
        <v>1.3853</v>
      </c>
      <c r="E225">
        <v>0.79449999999999998</v>
      </c>
    </row>
    <row r="226" spans="1:5" x14ac:dyDescent="0.25">
      <c r="A226" t="s">
        <v>349</v>
      </c>
      <c r="B226" t="s">
        <v>286</v>
      </c>
      <c r="C226">
        <v>1.05</v>
      </c>
      <c r="D226">
        <v>0.57140000000000002</v>
      </c>
      <c r="E226">
        <v>1.5462</v>
      </c>
    </row>
    <row r="227" spans="1:5" x14ac:dyDescent="0.25">
      <c r="A227" t="s">
        <v>349</v>
      </c>
      <c r="B227" t="s">
        <v>287</v>
      </c>
      <c r="C227">
        <v>1.05</v>
      </c>
      <c r="D227">
        <v>0.1905</v>
      </c>
      <c r="E227">
        <v>1.4117999999999999</v>
      </c>
    </row>
    <row r="228" spans="1:5" x14ac:dyDescent="0.25">
      <c r="A228" t="s">
        <v>349</v>
      </c>
      <c r="B228" t="s">
        <v>288</v>
      </c>
      <c r="C228">
        <v>1.05</v>
      </c>
      <c r="D228">
        <v>1.0476000000000001</v>
      </c>
      <c r="E228">
        <v>1.4117999999999999</v>
      </c>
    </row>
    <row r="229" spans="1:5" x14ac:dyDescent="0.25">
      <c r="A229" t="s">
        <v>349</v>
      </c>
      <c r="B229" t="s">
        <v>289</v>
      </c>
      <c r="C229">
        <v>1.05</v>
      </c>
      <c r="D229">
        <v>1.2381</v>
      </c>
      <c r="E229">
        <v>0.87390000000000001</v>
      </c>
    </row>
    <row r="230" spans="1:5" x14ac:dyDescent="0.25">
      <c r="A230" t="s">
        <v>290</v>
      </c>
      <c r="B230" t="s">
        <v>291</v>
      </c>
      <c r="C230">
        <v>1.1513</v>
      </c>
      <c r="D230">
        <v>1.0857000000000001</v>
      </c>
      <c r="E230">
        <v>0.98450000000000004</v>
      </c>
    </row>
    <row r="231" spans="1:5" x14ac:dyDescent="0.25">
      <c r="A231" t="s">
        <v>290</v>
      </c>
      <c r="B231" t="s">
        <v>292</v>
      </c>
      <c r="C231">
        <v>1.1513</v>
      </c>
      <c r="D231">
        <v>0.4677</v>
      </c>
      <c r="E231">
        <v>0.90869999999999995</v>
      </c>
    </row>
    <row r="232" spans="1:5" x14ac:dyDescent="0.25">
      <c r="A232" t="s">
        <v>290</v>
      </c>
      <c r="B232" t="s">
        <v>293</v>
      </c>
      <c r="C232">
        <v>1.1513</v>
      </c>
      <c r="D232">
        <v>0.43430000000000002</v>
      </c>
      <c r="E232">
        <v>1.2954000000000001</v>
      </c>
    </row>
    <row r="233" spans="1:5" x14ac:dyDescent="0.25">
      <c r="A233" t="s">
        <v>290</v>
      </c>
      <c r="B233" t="s">
        <v>294</v>
      </c>
      <c r="C233">
        <v>1.1513</v>
      </c>
      <c r="D233">
        <v>0.93540000000000001</v>
      </c>
      <c r="E233">
        <v>0.76529999999999998</v>
      </c>
    </row>
    <row r="234" spans="1:5" x14ac:dyDescent="0.25">
      <c r="A234" t="s">
        <v>290</v>
      </c>
      <c r="B234" t="s">
        <v>295</v>
      </c>
      <c r="C234">
        <v>1.1513</v>
      </c>
      <c r="D234">
        <v>1.0857000000000001</v>
      </c>
      <c r="E234">
        <v>0.67359999999999998</v>
      </c>
    </row>
    <row r="235" spans="1:5" x14ac:dyDescent="0.25">
      <c r="A235" t="s">
        <v>290</v>
      </c>
      <c r="B235" t="s">
        <v>296</v>
      </c>
      <c r="C235">
        <v>1.1513</v>
      </c>
      <c r="D235">
        <v>0.55840000000000001</v>
      </c>
      <c r="E235">
        <v>0.7994</v>
      </c>
    </row>
    <row r="236" spans="1:5" x14ac:dyDescent="0.25">
      <c r="A236" t="s">
        <v>290</v>
      </c>
      <c r="B236" t="s">
        <v>297</v>
      </c>
      <c r="C236">
        <v>1.1513</v>
      </c>
      <c r="D236">
        <v>1.2407999999999999</v>
      </c>
      <c r="E236">
        <v>1.2435</v>
      </c>
    </row>
    <row r="237" spans="1:5" x14ac:dyDescent="0.25">
      <c r="A237" t="s">
        <v>290</v>
      </c>
      <c r="B237" t="s">
        <v>298</v>
      </c>
      <c r="C237">
        <v>1.1513</v>
      </c>
      <c r="D237">
        <v>1.0022</v>
      </c>
      <c r="E237">
        <v>1.4826999999999999</v>
      </c>
    </row>
    <row r="238" spans="1:5" x14ac:dyDescent="0.25">
      <c r="A238" t="s">
        <v>290</v>
      </c>
      <c r="B238" t="s">
        <v>299</v>
      </c>
      <c r="C238">
        <v>1.1513</v>
      </c>
      <c r="D238">
        <v>1.1788000000000001</v>
      </c>
      <c r="E238">
        <v>1.3768</v>
      </c>
    </row>
    <row r="239" spans="1:5" x14ac:dyDescent="0.25">
      <c r="A239" t="s">
        <v>290</v>
      </c>
      <c r="B239" t="s">
        <v>300</v>
      </c>
      <c r="C239">
        <v>1.1513</v>
      </c>
      <c r="D239">
        <v>0.80179999999999996</v>
      </c>
      <c r="E239">
        <v>1.0522</v>
      </c>
    </row>
    <row r="240" spans="1:5" x14ac:dyDescent="0.25">
      <c r="A240" t="s">
        <v>290</v>
      </c>
      <c r="B240" t="s">
        <v>301</v>
      </c>
      <c r="C240">
        <v>1.1513</v>
      </c>
      <c r="D240">
        <v>0.63170000000000004</v>
      </c>
      <c r="E240">
        <v>0.50870000000000004</v>
      </c>
    </row>
    <row r="241" spans="1:5" x14ac:dyDescent="0.25">
      <c r="A241" t="s">
        <v>290</v>
      </c>
      <c r="B241" t="s">
        <v>302</v>
      </c>
      <c r="C241">
        <v>1.1513</v>
      </c>
      <c r="D241">
        <v>0.86860000000000004</v>
      </c>
      <c r="E241">
        <v>0.88080000000000003</v>
      </c>
    </row>
    <row r="242" spans="1:5" x14ac:dyDescent="0.25">
      <c r="A242" t="s">
        <v>290</v>
      </c>
      <c r="B242" t="s">
        <v>303</v>
      </c>
      <c r="C242">
        <v>1.1513</v>
      </c>
      <c r="D242">
        <v>1.1580999999999999</v>
      </c>
      <c r="E242">
        <v>1.2954000000000001</v>
      </c>
    </row>
    <row r="243" spans="1:5" x14ac:dyDescent="0.25">
      <c r="A243" t="s">
        <v>290</v>
      </c>
      <c r="B243" t="s">
        <v>304</v>
      </c>
      <c r="C243">
        <v>1.1513</v>
      </c>
      <c r="D243">
        <v>0.86860000000000004</v>
      </c>
      <c r="E243">
        <v>1.1398999999999999</v>
      </c>
    </row>
    <row r="244" spans="1:5" x14ac:dyDescent="0.25">
      <c r="A244" t="s">
        <v>290</v>
      </c>
      <c r="B244" t="s">
        <v>305</v>
      </c>
      <c r="C244">
        <v>1.1513</v>
      </c>
      <c r="D244">
        <v>1.0265</v>
      </c>
      <c r="E244">
        <v>0.56520000000000004</v>
      </c>
    </row>
    <row r="245" spans="1:5" x14ac:dyDescent="0.25">
      <c r="A245" t="s">
        <v>290</v>
      </c>
      <c r="B245" t="s">
        <v>306</v>
      </c>
      <c r="C245">
        <v>1.1513</v>
      </c>
      <c r="D245">
        <v>1.5509999999999999</v>
      </c>
      <c r="E245">
        <v>0.7994</v>
      </c>
    </row>
    <row r="246" spans="1:5" x14ac:dyDescent="0.25">
      <c r="A246" t="s">
        <v>290</v>
      </c>
      <c r="B246" t="s">
        <v>307</v>
      </c>
      <c r="C246">
        <v>1.1513</v>
      </c>
      <c r="D246">
        <v>1.0022</v>
      </c>
      <c r="E246">
        <v>0.8609</v>
      </c>
    </row>
    <row r="247" spans="1:5" x14ac:dyDescent="0.25">
      <c r="A247" t="s">
        <v>290</v>
      </c>
      <c r="B247" t="s">
        <v>308</v>
      </c>
      <c r="C247">
        <v>1.1513</v>
      </c>
      <c r="D247">
        <v>1.0857000000000001</v>
      </c>
      <c r="E247">
        <v>0.98450000000000004</v>
      </c>
    </row>
    <row r="248" spans="1:5" x14ac:dyDescent="0.25">
      <c r="A248" t="s">
        <v>290</v>
      </c>
      <c r="B248" t="s">
        <v>309</v>
      </c>
      <c r="C248">
        <v>1.1513</v>
      </c>
      <c r="D248">
        <v>0.94099999999999995</v>
      </c>
      <c r="E248">
        <v>1.1917</v>
      </c>
    </row>
    <row r="249" spans="1:5" x14ac:dyDescent="0.25">
      <c r="A249" t="s">
        <v>290</v>
      </c>
      <c r="B249" t="s">
        <v>310</v>
      </c>
      <c r="C249">
        <v>1.1513</v>
      </c>
      <c r="D249">
        <v>1.0265</v>
      </c>
      <c r="E249">
        <v>0.84789999999999999</v>
      </c>
    </row>
    <row r="250" spans="1:5" x14ac:dyDescent="0.25">
      <c r="A250" t="s">
        <v>290</v>
      </c>
      <c r="B250" t="s">
        <v>311</v>
      </c>
      <c r="C250">
        <v>1.1513</v>
      </c>
      <c r="D250">
        <v>1.0022</v>
      </c>
      <c r="E250">
        <v>1.1478999999999999</v>
      </c>
    </row>
    <row r="251" spans="1:5" x14ac:dyDescent="0.25">
      <c r="A251" t="s">
        <v>290</v>
      </c>
      <c r="B251" t="s">
        <v>312</v>
      </c>
      <c r="C251">
        <v>1.1513</v>
      </c>
      <c r="D251">
        <v>1.4476</v>
      </c>
      <c r="E251">
        <v>1.1917</v>
      </c>
    </row>
    <row r="252" spans="1:5" x14ac:dyDescent="0.25">
      <c r="A252" t="s">
        <v>290</v>
      </c>
      <c r="B252" t="s">
        <v>313</v>
      </c>
      <c r="C252">
        <v>1.1513</v>
      </c>
      <c r="D252">
        <v>1.069</v>
      </c>
      <c r="E252">
        <v>0.90869999999999995</v>
      </c>
    </row>
    <row r="253" spans="1:5" x14ac:dyDescent="0.25">
      <c r="A253" t="s">
        <v>290</v>
      </c>
      <c r="B253" t="s">
        <v>314</v>
      </c>
      <c r="C253">
        <v>1.1513</v>
      </c>
      <c r="D253">
        <v>1.3424</v>
      </c>
      <c r="E253">
        <v>0.50870000000000004</v>
      </c>
    </row>
    <row r="254" spans="1:5" x14ac:dyDescent="0.25">
      <c r="A254" t="s">
        <v>290</v>
      </c>
      <c r="B254" t="s">
        <v>315</v>
      </c>
      <c r="C254">
        <v>1.1513</v>
      </c>
      <c r="D254">
        <v>1.3028999999999999</v>
      </c>
      <c r="E254">
        <v>0.72540000000000004</v>
      </c>
    </row>
    <row r="255" spans="1:5" x14ac:dyDescent="0.25">
      <c r="A255" t="s">
        <v>290</v>
      </c>
      <c r="B255" t="s">
        <v>316</v>
      </c>
      <c r="C255">
        <v>1.1513</v>
      </c>
      <c r="D255">
        <v>0.86860000000000004</v>
      </c>
      <c r="E255">
        <v>1.5544</v>
      </c>
    </row>
    <row r="256" spans="1:5" x14ac:dyDescent="0.25">
      <c r="A256" t="s">
        <v>290</v>
      </c>
      <c r="B256" t="s">
        <v>317</v>
      </c>
      <c r="C256">
        <v>1.1513</v>
      </c>
      <c r="D256">
        <v>1.0133000000000001</v>
      </c>
      <c r="E256">
        <v>1.0363</v>
      </c>
    </row>
    <row r="257" spans="1:5" x14ac:dyDescent="0.25">
      <c r="A257" t="s">
        <v>357</v>
      </c>
      <c r="B257" t="s">
        <v>335</v>
      </c>
      <c r="C257">
        <v>1.5588</v>
      </c>
      <c r="D257">
        <v>1.1227</v>
      </c>
      <c r="E257">
        <v>0.40479999999999999</v>
      </c>
    </row>
    <row r="258" spans="1:5" x14ac:dyDescent="0.25">
      <c r="A258" t="s">
        <v>357</v>
      </c>
      <c r="B258" t="s">
        <v>334</v>
      </c>
      <c r="C258">
        <v>1.5588</v>
      </c>
      <c r="D258">
        <v>0.48110000000000003</v>
      </c>
      <c r="E258">
        <v>0.53969999999999996</v>
      </c>
    </row>
    <row r="259" spans="1:5" x14ac:dyDescent="0.25">
      <c r="A259" t="s">
        <v>357</v>
      </c>
      <c r="B259" t="s">
        <v>330</v>
      </c>
      <c r="C259">
        <v>1.5588</v>
      </c>
      <c r="D259">
        <v>0.64149999999999996</v>
      </c>
      <c r="E259">
        <v>1.2593000000000001</v>
      </c>
    </row>
    <row r="260" spans="1:5" x14ac:dyDescent="0.25">
      <c r="A260" t="s">
        <v>357</v>
      </c>
      <c r="B260" t="s">
        <v>332</v>
      </c>
      <c r="C260">
        <v>1.5588</v>
      </c>
      <c r="D260">
        <v>1.2829999999999999</v>
      </c>
      <c r="E260">
        <v>0.8095</v>
      </c>
    </row>
    <row r="261" spans="1:5" x14ac:dyDescent="0.25">
      <c r="A261" t="s">
        <v>357</v>
      </c>
      <c r="B261" t="s">
        <v>328</v>
      </c>
      <c r="C261">
        <v>1.5588</v>
      </c>
      <c r="D261">
        <v>0.85540000000000005</v>
      </c>
      <c r="E261">
        <v>1.2593000000000001</v>
      </c>
    </row>
    <row r="262" spans="1:5" x14ac:dyDescent="0.25">
      <c r="A262" t="s">
        <v>357</v>
      </c>
      <c r="B262" t="s">
        <v>337</v>
      </c>
      <c r="C262">
        <v>1.5588</v>
      </c>
      <c r="D262">
        <v>0.96230000000000004</v>
      </c>
      <c r="E262">
        <v>1.2142999999999999</v>
      </c>
    </row>
    <row r="263" spans="1:5" x14ac:dyDescent="0.25">
      <c r="A263" t="s">
        <v>357</v>
      </c>
      <c r="B263" t="s">
        <v>336</v>
      </c>
      <c r="C263">
        <v>1.5588</v>
      </c>
      <c r="D263">
        <v>0.64149999999999996</v>
      </c>
      <c r="E263">
        <v>1.4392</v>
      </c>
    </row>
    <row r="264" spans="1:5" x14ac:dyDescent="0.25">
      <c r="A264" t="s">
        <v>357</v>
      </c>
      <c r="B264" t="s">
        <v>331</v>
      </c>
      <c r="C264">
        <v>1.5588</v>
      </c>
      <c r="D264">
        <v>0.85540000000000005</v>
      </c>
      <c r="E264">
        <v>1.4392</v>
      </c>
    </row>
    <row r="265" spans="1:5" x14ac:dyDescent="0.25">
      <c r="A265" t="s">
        <v>357</v>
      </c>
      <c r="B265" t="s">
        <v>329</v>
      </c>
      <c r="C265">
        <v>1.5588</v>
      </c>
      <c r="D265">
        <v>1.7642</v>
      </c>
      <c r="E265">
        <v>0.8095</v>
      </c>
    </row>
    <row r="266" spans="1:5" x14ac:dyDescent="0.25">
      <c r="A266" t="s">
        <v>357</v>
      </c>
      <c r="B266" t="s">
        <v>333</v>
      </c>
      <c r="C266">
        <v>1.5588</v>
      </c>
      <c r="D266">
        <v>1.2829999999999999</v>
      </c>
      <c r="E266">
        <v>1.0793999999999999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95"/>
  <sheetViews>
    <sheetView tabSelected="1" zoomScale="80" zoomScaleNormal="80" workbookViewId="0">
      <pane xSplit="12" ySplit="1" topLeftCell="BH1149" activePane="bottomRight" state="frozen"/>
      <selection pane="topRight" activeCell="M1" sqref="M1"/>
      <selection pane="bottomLeft" activeCell="A2" sqref="A2"/>
      <selection pane="bottomRight" activeCell="BP1169" sqref="BP1169"/>
    </sheetView>
  </sheetViews>
  <sheetFormatPr defaultRowHeight="15" x14ac:dyDescent="0.25"/>
  <cols>
    <col min="1" max="1" width="20.28515625" customWidth="1"/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12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s="2" t="s">
        <v>8</v>
      </c>
      <c r="L1" s="2" t="s">
        <v>9</v>
      </c>
      <c r="M1" s="4" t="s">
        <v>13</v>
      </c>
      <c r="N1" s="6" t="s">
        <v>14</v>
      </c>
      <c r="O1" s="4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27</v>
      </c>
      <c r="X1" s="6" t="s">
        <v>23</v>
      </c>
      <c r="Y1" s="6" t="s">
        <v>29</v>
      </c>
      <c r="Z1" s="6" t="s">
        <v>28</v>
      </c>
      <c r="AA1" s="6" t="s">
        <v>24</v>
      </c>
      <c r="AB1" s="6" t="s">
        <v>30</v>
      </c>
      <c r="AC1" s="6" t="s">
        <v>25</v>
      </c>
      <c r="AD1" s="6" t="s">
        <v>31</v>
      </c>
      <c r="AE1" s="6" t="s">
        <v>26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6" t="s">
        <v>49</v>
      </c>
      <c r="AX1" s="6" t="s">
        <v>51</v>
      </c>
      <c r="AY1" s="6" t="s">
        <v>50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9" t="s">
        <v>62</v>
      </c>
      <c r="BK1" s="9" t="s">
        <v>63</v>
      </c>
      <c r="BL1" s="9" t="s">
        <v>64</v>
      </c>
      <c r="BM1" s="9" t="s">
        <v>65</v>
      </c>
      <c r="BN1" s="9" t="s">
        <v>66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338</v>
      </c>
      <c r="B2" t="s">
        <v>74</v>
      </c>
      <c r="C2" t="s">
        <v>83</v>
      </c>
      <c r="D2" t="s">
        <v>67</v>
      </c>
      <c r="E2" s="1">
        <f>VLOOKUP(A2,home!$A$2:$E$405,3,FALSE)</f>
        <v>1.2436</v>
      </c>
      <c r="F2">
        <f>VLOOKUP(B2,home!$B$2:$E$405,3,FALSE)</f>
        <v>0.80410000000000004</v>
      </c>
      <c r="G2">
        <f>VLOOKUP(C2,away!$B$2:$E$405,4,FALSE)</f>
        <v>0.48249999999999998</v>
      </c>
      <c r="H2">
        <f>VLOOKUP(A2,away!$A$2:$E$405,3,FALSE)</f>
        <v>0.89739999999999998</v>
      </c>
      <c r="I2">
        <f>VLOOKUP(C2,away!$B$2:$E$405,3,FALSE)</f>
        <v>0.44569999999999999</v>
      </c>
      <c r="J2">
        <f>VLOOKUP(B2,home!$B$2:$E$405,4,FALSE)</f>
        <v>0.7429</v>
      </c>
      <c r="K2" s="3">
        <f>E2*F2*G2</f>
        <v>0.48248975170000002</v>
      </c>
      <c r="L2" s="3">
        <f>H2*I2*J2</f>
        <v>0.29713858962200002</v>
      </c>
      <c r="M2" s="5">
        <f>_xlfn.POISSON.DIST(0,$K2,FALSE) * _xlfn.POISSON.DIST(0,$L2,FALSE)</f>
        <v>0.45857641354114587</v>
      </c>
      <c r="N2" s="5">
        <f>_xlfn.POISSON.DIST(1,K2,FALSE) * _xlfn.POISSON.DIST(0,L2,FALSE)</f>
        <v>0.22125841990494396</v>
      </c>
      <c r="O2" s="5">
        <f>_xlfn.POISSON.DIST(0,K2,FALSE) * _xlfn.POISSON.DIST(1,L2,FALSE)</f>
        <v>0.13626074875353114</v>
      </c>
      <c r="P2" s="5">
        <f>_xlfn.POISSON.DIST(1,K2,FALSE) * _xlfn.POISSON.DIST(1,L2,FALSE)</f>
        <v>6.574441483254731E-2</v>
      </c>
      <c r="Q2" s="5">
        <f>_xlfn.POISSON.DIST(2,K2,FALSE) * _xlfn.POISSON.DIST(0,L2,FALSE)</f>
        <v>5.3377460040735389E-2</v>
      </c>
      <c r="R2" s="5">
        <f>_xlfn.POISSON.DIST(0,K2,FALSE) * _xlfn.POISSON.DIST(2,L2,FALSE)</f>
        <v>2.0244163352730968E-2</v>
      </c>
      <c r="S2" s="5">
        <f>_xlfn.POISSON.DIST(2,K2,FALSE) * _xlfn.POISSON.DIST(2,L2,FALSE)</f>
        <v>2.3563837748963542E-3</v>
      </c>
      <c r="T2" s="5">
        <f>_xlfn.POISSON.DIST(2,K2,FALSE) * _xlfn.POISSON.DIST(1,L2,FALSE)</f>
        <v>1.5860503194108779E-2</v>
      </c>
      <c r="U2" s="5">
        <f>_xlfn.POISSON.DIST(1,K2,FALSE) * _xlfn.POISSON.DIST(2,L2,FALSE)</f>
        <v>9.7676013494334031E-3</v>
      </c>
      <c r="V2" s="5">
        <f>_xlfn.POISSON.DIST(3,K2,FALSE) * _xlfn.POISSON.DIST(3,L2,FALSE)</f>
        <v>3.7536231167906562E-5</v>
      </c>
      <c r="W2" s="5">
        <f>_xlfn.POISSON.DIST(3,K2,FALSE) * _xlfn.POISSON.DIST(0,L2,FALSE)</f>
        <v>8.5846924804770294E-3</v>
      </c>
      <c r="X2" s="5">
        <f>_xlfn.POISSON.DIST(3,K2,FALSE) * _xlfn.POISSON.DIST(1,L2,FALSE)</f>
        <v>2.5508434159875336E-3</v>
      </c>
      <c r="Y2" s="5">
        <f>_xlfn.POISSON.DIST(3,K2,FALSE) * _xlfn.POISSON.DIST(2,L2,FALSE)</f>
        <v>3.7897700748655018E-4</v>
      </c>
      <c r="Z2" s="5">
        <f>_xlfn.POISSON.DIST(0,K2,FALSE) * _xlfn.POISSON.DIST(3,L2,FALSE)</f>
        <v>2.0051073822359533E-3</v>
      </c>
      <c r="AA2" s="5">
        <f>_xlfn.POISSON.DIST(1,K2,FALSE) * _xlfn.POISSON.DIST(3,L2,FALSE)</f>
        <v>9.6744376298686196E-4</v>
      </c>
      <c r="AB2" s="5">
        <f>_xlfn.POISSON.DIST(2,K2,FALSE) * _xlfn.POISSON.DIST(3,L2,FALSE)</f>
        <v>2.333908504936224E-4</v>
      </c>
      <c r="AC2" s="5">
        <f>_xlfn.POISSON.DIST(4,K2,FALSE) * _xlfn.POISSON.DIST(4,L2,FALSE)</f>
        <v>3.3633946822744426E-7</v>
      </c>
      <c r="AD2" s="5">
        <f>_xlfn.POISSON.DIST(4,K2,FALSE) * _xlfn.POISSON.DIST(0,L2,FALSE)</f>
        <v>1.0355065358315547E-3</v>
      </c>
      <c r="AE2" s="5">
        <f>_xlfn.POISSON.DIST(4,K2,FALSE) * _xlfn.POISSON.DIST(1,L2,FALSE)</f>
        <v>3.0768895160135124E-4</v>
      </c>
      <c r="AF2" s="5">
        <f>_xlfn.POISSON.DIST(4,K2,FALSE) * _xlfn.POISSON.DIST(2,L2,FALSE)</f>
        <v>4.5713130560548661E-5</v>
      </c>
      <c r="AG2" s="5">
        <f>_xlfn.POISSON.DIST(4,K2,FALSE) * _xlfn.POISSON.DIST(3,L2,FALSE)</f>
        <v>4.5277117139892594E-6</v>
      </c>
      <c r="AH2" s="5">
        <f>_xlfn.POISSON.DIST(0,K2,FALSE) * _xlfn.POISSON.DIST(4,L2,FALSE)</f>
        <v>1.4894869489956292E-4</v>
      </c>
      <c r="AI2" s="5">
        <f>_xlfn.POISSON.DIST(1,K2,FALSE) * _xlfn.POISSON.DIST(4,L2,FALSE)</f>
        <v>7.1866218818129163E-5</v>
      </c>
      <c r="AJ2" s="5">
        <f>_xlfn.POISSON.DIST(2,K2,FALSE) * _xlfn.POISSON.DIST(4,L2,FALSE)</f>
        <v>1.733735703658851E-5</v>
      </c>
      <c r="AK2" s="5">
        <f>_xlfn.POISSON.DIST(3,K2,FALSE) * _xlfn.POISSON.DIST(4,L2,FALSE)</f>
        <v>2.788365697239279E-6</v>
      </c>
      <c r="AL2" s="5">
        <f>_xlfn.POISSON.DIST(5,K2,FALSE) * _xlfn.POISSON.DIST(5,L2,FALSE)</f>
        <v>1.9287901314374466E-9</v>
      </c>
      <c r="AM2" s="5">
        <f>_xlfn.POISSON.DIST(5,K2,FALSE) * _xlfn.POISSON.DIST(0,L2,FALSE)</f>
        <v>9.992425827141886E-5</v>
      </c>
      <c r="AN2" s="5">
        <f>_xlfn.POISSON.DIST(5,K2,FALSE) * _xlfn.POISSON.DIST(1,L2,FALSE)</f>
        <v>2.9691353171793874E-5</v>
      </c>
      <c r="AO2" s="5">
        <f>_xlfn.POISSON.DIST(5,K2,FALSE) * _xlfn.POISSON.DIST(2,L2,FALSE)</f>
        <v>4.4112234027177641E-6</v>
      </c>
      <c r="AP2" s="5">
        <f>_xlfn.POISSON.DIST(5,K2,FALSE) * _xlfn.POISSON.DIST(3,L2,FALSE)</f>
        <v>4.3691490013037208E-7</v>
      </c>
      <c r="AQ2" s="5">
        <f>_xlfn.POISSON.DIST(5,K2,FALSE) * _xlfn.POISSON.DIST(4,L2,FALSE)</f>
        <v>3.245606930239394E-8</v>
      </c>
      <c r="AR2" s="5">
        <f>_xlfn.POISSON.DIST(0,K2,FALSE) * _xlfn.POISSON.DIST(5,L2,FALSE)</f>
        <v>8.8516810256987492E-6</v>
      </c>
      <c r="AS2" s="5">
        <f>_xlfn.POISSON.DIST(1,K2,FALSE) * _xlfn.POISSON.DIST(5,L2,FALSE)</f>
        <v>4.2708453802169901E-6</v>
      </c>
      <c r="AT2" s="5">
        <f>_xlfn.POISSON.DIST(2,K2,FALSE) * _xlfn.POISSON.DIST(5,L2,FALSE)</f>
        <v>1.030319563524994E-6</v>
      </c>
      <c r="AU2" s="5">
        <f>_xlfn.POISSON.DIST(3,K2,FALSE) * _xlfn.POISSON.DIST(5,L2,FALSE)</f>
        <v>1.6570621012560891E-7</v>
      </c>
      <c r="AV2" s="5">
        <f>_xlfn.POISSON.DIST(4,K2,FALSE) * _xlfn.POISSON.DIST(5,L2,FALSE)</f>
        <v>1.9987887044663267E-8</v>
      </c>
      <c r="AW2" s="5">
        <f>_xlfn.POISSON.DIST(6,K2,FALSE) * _xlfn.POISSON.DIST(6,L2,FALSE)</f>
        <v>7.6812097650771293E-12</v>
      </c>
      <c r="AX2" s="5">
        <f>_xlfn.POISSON.DIST(6,K2,FALSE) * _xlfn.POISSON.DIST(0,L2,FALSE)</f>
        <v>8.0354050936972529E-6</v>
      </c>
      <c r="AY2" s="5">
        <f>_xlfn.POISSON.DIST(6,K2,FALSE) * _xlfn.POISSON.DIST(1,L2,FALSE)</f>
        <v>2.3876289365826373E-6</v>
      </c>
      <c r="AZ2" s="5">
        <f>_xlfn.POISSON.DIST(6,K2,FALSE) * _xlfn.POISSON.DIST(2,L2,FALSE)</f>
        <v>3.5472834737842021E-7</v>
      </c>
      <c r="BA2" s="5">
        <f>_xlfn.POISSON.DIST(6,K2,FALSE) * _xlfn.POISSON.DIST(3,L2,FALSE)</f>
        <v>3.5134493612988894E-8</v>
      </c>
      <c r="BB2" s="5">
        <f>_xlfn.POISSON.DIST(6,K2,FALSE) * _xlfn.POISSON.DIST(4,L2,FALSE)</f>
        <v>2.6099534698116725E-9</v>
      </c>
      <c r="BC2" s="5">
        <f>_xlfn.POISSON.DIST(6,K2,FALSE) * _xlfn.POISSON.DIST(5,L2,FALSE)</f>
        <v>1.5510357859977721E-10</v>
      </c>
      <c r="BD2" s="5">
        <f>_xlfn.POISSON.DIST(0,K2,FALSE) * _xlfn.POISSON.DIST(6,L2,FALSE)</f>
        <v>4.3836266929332365E-7</v>
      </c>
      <c r="BE2" s="5">
        <f>_xlfn.POISSON.DIST(1,K2,FALSE) * _xlfn.POISSON.DIST(6,L2,FALSE)</f>
        <v>2.1150549546188493E-7</v>
      </c>
      <c r="BF2" s="5">
        <f>_xlfn.POISSON.DIST(2,K2,FALSE) * _xlfn.POISSON.DIST(6,L2,FALSE)</f>
        <v>5.1024616994295176E-8</v>
      </c>
      <c r="BG2" s="5">
        <f>_xlfn.POISSON.DIST(3,K2,FALSE) * _xlfn.POISSON.DIST(6,L2,FALSE)</f>
        <v>8.2062849280550272E-9</v>
      </c>
      <c r="BH2" s="5">
        <f>_xlfn.POISSON.DIST(4,K2,FALSE) * _xlfn.POISSON.DIST(6,L2,FALSE)</f>
        <v>9.8986209432918057E-10</v>
      </c>
      <c r="BI2" s="5">
        <f>_xlfn.POISSON.DIST(5,K2,FALSE) * _xlfn.POISSON.DIST(6,L2,FALSE)</f>
        <v>9.5519663222025709E-11</v>
      </c>
      <c r="BJ2" s="8">
        <f>SUM(N2,Q2,T2,W2,X2,Y2,AD2,AE2,AF2,AG2,AM2,AN2,AO2,AP2,AQ2,AX2,AY2,AZ2,BA2,BB2,BC2)</f>
        <v>0.30354964424119035</v>
      </c>
      <c r="BK2" s="8">
        <f>SUM(M2,P2,S2,V2,AC2,AL2,AY2)</f>
        <v>0.52671747427695237</v>
      </c>
      <c r="BL2" s="8">
        <f>SUM(O2,R2,U2,AA2,AB2,AH2,AI2,AJ2,AK2,AR2,AS2,AT2,AU2,AV2,BD2,BE2,BF2,BG2,BH2,BI2)</f>
        <v>0.16772933743014257</v>
      </c>
      <c r="BM2" s="8">
        <f>SUM(S2:BI2)</f>
        <v>4.4537555283631264E-2</v>
      </c>
      <c r="BN2" s="8">
        <f>SUM(M2:R2)</f>
        <v>0.95546162042563465</v>
      </c>
    </row>
    <row r="3" spans="1:88" x14ac:dyDescent="0.25">
      <c r="A3" t="s">
        <v>350</v>
      </c>
      <c r="B3" t="s">
        <v>106</v>
      </c>
      <c r="C3" t="s">
        <v>105</v>
      </c>
      <c r="D3" t="s">
        <v>67</v>
      </c>
      <c r="E3">
        <f>VLOOKUP(A3,home!$A$2:$E$405,3,FALSE)</f>
        <v>1.6042000000000001</v>
      </c>
      <c r="F3">
        <f>VLOOKUP(B3,home!$B$2:$E$405,3,FALSE)</f>
        <v>1.6207</v>
      </c>
      <c r="G3">
        <f>VLOOKUP(C3,away!$B$2:$E$405,4,FALSE)</f>
        <v>0.31169999999999998</v>
      </c>
      <c r="H3">
        <f>VLOOKUP(A3,away!$A$2:$E$405,3,FALSE)</f>
        <v>1.25</v>
      </c>
      <c r="I3">
        <f>VLOOKUP(C3,away!$B$2:$E$405,3,FALSE)</f>
        <v>1.6</v>
      </c>
      <c r="J3">
        <f>VLOOKUP(B3,home!$B$2:$E$405,4,FALSE)</f>
        <v>1.1200000000000001</v>
      </c>
      <c r="K3" s="3">
        <f t="shared" ref="K3:K8" si="0">E3*F3*G3</f>
        <v>0.81039722719799989</v>
      </c>
      <c r="L3" s="3">
        <f t="shared" ref="L3:L8" si="1">H3*I3*J3</f>
        <v>2.2400000000000002</v>
      </c>
      <c r="M3" s="5">
        <f>_xlfn.POISSON.DIST(0,K3,FALSE) * _xlfn.POISSON.DIST(0,L3,FALSE)</f>
        <v>4.7340115874179294E-2</v>
      </c>
      <c r="N3" s="5">
        <f>_xlfn.POISSON.DIST(1,K3,FALSE) * _xlfn.POISSON.DIST(0,L3,FALSE)</f>
        <v>3.8364298639666915E-2</v>
      </c>
      <c r="O3" s="5">
        <f>_xlfn.POISSON.DIST(0,K3,FALSE) * _xlfn.POISSON.DIST(1,L3,FALSE)</f>
        <v>0.10604185955816162</v>
      </c>
      <c r="P3" s="5">
        <f>_xlfn.POISSON.DIST(1,K3,FALSE) * _xlfn.POISSON.DIST(1,L3,FALSE)</f>
        <v>8.5936028952853905E-2</v>
      </c>
      <c r="Q3" s="5">
        <f>_xlfn.POISSON.DIST(2,K3,FALSE) * _xlfn.POISSON.DIST(0,L3,FALSE)</f>
        <v>1.5545160620491034E-2</v>
      </c>
      <c r="R3" s="5">
        <f>_xlfn.POISSON.DIST(0,K3,FALSE) * _xlfn.POISSON.DIST(2,L3,FALSE)</f>
        <v>0.11876688270514106</v>
      </c>
      <c r="S3" s="5">
        <f>_xlfn.POISSON.DIST(2,K3,FALSE) * _xlfn.POISSON.DIST(2,L3,FALSE)</f>
        <v>3.8999698964687919E-2</v>
      </c>
      <c r="T3" s="5">
        <f>_xlfn.POISSON.DIST(2,K3,FALSE) * _xlfn.POISSON.DIST(1,L3,FALSE)</f>
        <v>3.4821159789899914E-2</v>
      </c>
      <c r="U3" s="5">
        <f>_xlfn.POISSON.DIST(1,K3,FALSE) * _xlfn.POISSON.DIST(2,L3,FALSE)</f>
        <v>9.6248352427196412E-2</v>
      </c>
      <c r="V3" s="5">
        <f>_xlfn.POISSON.DIST(3,K3,FALSE) * _xlfn.POISSON.DIST(3,L3,FALSE)</f>
        <v>7.866195033521017E-3</v>
      </c>
      <c r="W3" s="5">
        <f>_xlfn.POISSON.DIST(3,K3,FALSE) * _xlfn.POISSON.DIST(0,L3,FALSE)</f>
        <v>4.1992516877311578E-3</v>
      </c>
      <c r="X3" s="5">
        <f>_xlfn.POISSON.DIST(3,K3,FALSE) * _xlfn.POISSON.DIST(1,L3,FALSE)</f>
        <v>9.4063237805177939E-3</v>
      </c>
      <c r="Y3" s="5">
        <f>_xlfn.POISSON.DIST(3,K3,FALSE) * _xlfn.POISSON.DIST(2,L3,FALSE)</f>
        <v>1.0535082634179934E-2</v>
      </c>
      <c r="Z3" s="5">
        <f>_xlfn.POISSON.DIST(0,K3,FALSE) * _xlfn.POISSON.DIST(3,L3,FALSE)</f>
        <v>8.867927241983864E-2</v>
      </c>
      <c r="AA3" s="5">
        <f>_xlfn.POISSON.DIST(1,K3,FALSE) * _xlfn.POISSON.DIST(3,L3,FALSE)</f>
        <v>7.186543647897331E-2</v>
      </c>
      <c r="AB3" s="5">
        <f>_xlfn.POISSON.DIST(2,K3,FALSE) * _xlfn.POISSON.DIST(3,L3,FALSE)</f>
        <v>2.9119775226966977E-2</v>
      </c>
      <c r="AC3" s="5">
        <f>_xlfn.POISSON.DIST(4,K3,FALSE) * _xlfn.POISSON.DIST(4,L3,FALSE)</f>
        <v>8.9246397012697552E-4</v>
      </c>
      <c r="AD3" s="5">
        <f>_xlfn.POISSON.DIST(4,K3,FALSE) * _xlfn.POISSON.DIST(0,L3,FALSE)</f>
        <v>8.507654810109629E-4</v>
      </c>
      <c r="AE3" s="5">
        <f>_xlfn.POISSON.DIST(4,K3,FALSE) * _xlfn.POISSON.DIST(1,L3,FALSE)</f>
        <v>1.9057146774645569E-3</v>
      </c>
      <c r="AF3" s="5">
        <f>_xlfn.POISSON.DIST(4,K3,FALSE) * _xlfn.POISSON.DIST(2,L3,FALSE)</f>
        <v>2.1344004387603044E-3</v>
      </c>
      <c r="AG3" s="5">
        <f>_xlfn.POISSON.DIST(4,K3,FALSE) * _xlfn.POISSON.DIST(3,L3,FALSE)</f>
        <v>1.5936856609410272E-3</v>
      </c>
      <c r="AH3" s="5">
        <f>_xlfn.POISSON.DIST(0,K3,FALSE) * _xlfn.POISSON.DIST(4,L3,FALSE)</f>
        <v>4.9660392555109657E-2</v>
      </c>
      <c r="AI3" s="5">
        <f>_xlfn.POISSON.DIST(1,K3,FALSE) * _xlfn.POISSON.DIST(4,L3,FALSE)</f>
        <v>4.0244644428225063E-2</v>
      </c>
      <c r="AJ3" s="5">
        <f>_xlfn.POISSON.DIST(2,K3,FALSE) * _xlfn.POISSON.DIST(4,L3,FALSE)</f>
        <v>1.6307074127101511E-2</v>
      </c>
      <c r="AK3" s="5">
        <f>_xlfn.POISSON.DIST(3,K3,FALSE) * _xlfn.POISSON.DIST(4,L3,FALSE)</f>
        <v>4.4050692187717708E-3</v>
      </c>
      <c r="AL3" s="5">
        <f>_xlfn.POISSON.DIST(5,K3,FALSE) * _xlfn.POISSON.DIST(5,L3,FALSE)</f>
        <v>6.4803229278145795E-5</v>
      </c>
      <c r="AM3" s="5">
        <f>_xlfn.POISSON.DIST(5,K3,FALSE) * _xlfn.POISSON.DIST(0,L3,FALSE)</f>
        <v>1.3789159736141141E-4</v>
      </c>
      <c r="AN3" s="5">
        <f>_xlfn.POISSON.DIST(5,K3,FALSE) * _xlfn.POISSON.DIST(1,L3,FALSE)</f>
        <v>3.0887717808956159E-4</v>
      </c>
      <c r="AO3" s="5">
        <f>_xlfn.POISSON.DIST(5,K3,FALSE) * _xlfn.POISSON.DIST(2,L3,FALSE)</f>
        <v>3.4594243946030909E-4</v>
      </c>
      <c r="AP3" s="5">
        <f>_xlfn.POISSON.DIST(5,K3,FALSE) * _xlfn.POISSON.DIST(3,L3,FALSE)</f>
        <v>2.5830368813036409E-4</v>
      </c>
      <c r="AQ3" s="5">
        <f>_xlfn.POISSON.DIST(5,K3,FALSE) * _xlfn.POISSON.DIST(4,L3,FALSE)</f>
        <v>1.4465006535300393E-4</v>
      </c>
      <c r="AR3" s="5">
        <f>_xlfn.POISSON.DIST(0,K3,FALSE) * _xlfn.POISSON.DIST(5,L3,FALSE)</f>
        <v>2.2247855864689137E-2</v>
      </c>
      <c r="AS3" s="5">
        <f>_xlfn.POISSON.DIST(1,K3,FALSE) * _xlfn.POISSON.DIST(5,L3,FALSE)</f>
        <v>1.8029600703844836E-2</v>
      </c>
      <c r="AT3" s="5">
        <f>_xlfn.POISSON.DIST(2,K3,FALSE) * _xlfn.POISSON.DIST(5,L3,FALSE)</f>
        <v>7.3055692089414809E-3</v>
      </c>
      <c r="AU3" s="5">
        <f>_xlfn.POISSON.DIST(3,K3,FALSE) * _xlfn.POISSON.DIST(5,L3,FALSE)</f>
        <v>1.9734710100097544E-3</v>
      </c>
      <c r="AV3" s="5">
        <f>_xlfn.POISSON.DIST(4,K3,FALSE) * _xlfn.POISSON.DIST(5,L3,FALSE)</f>
        <v>3.9982385861688522E-4</v>
      </c>
      <c r="AW3" s="5">
        <f>_xlfn.POISSON.DIST(6,K3,FALSE) * _xlfn.POISSON.DIST(6,L3,FALSE)</f>
        <v>3.2676844554968781E-6</v>
      </c>
      <c r="AX3" s="5">
        <f>_xlfn.POISSON.DIST(6,K3,FALSE) * _xlfn.POISSON.DIST(0,L3,FALSE)</f>
        <v>1.8624494692598469E-5</v>
      </c>
      <c r="AY3" s="5">
        <f>_xlfn.POISSON.DIST(6,K3,FALSE) * _xlfn.POISSON.DIST(1,L3,FALSE)</f>
        <v>4.1718868111420568E-5</v>
      </c>
      <c r="AZ3" s="5">
        <f>_xlfn.POISSON.DIST(6,K3,FALSE) * _xlfn.POISSON.DIST(2,L3,FALSE)</f>
        <v>4.6725132284791056E-5</v>
      </c>
      <c r="BA3" s="5">
        <f>_xlfn.POISSON.DIST(6,K3,FALSE) * _xlfn.POISSON.DIST(3,L3,FALSE)</f>
        <v>3.4888098772643983E-5</v>
      </c>
      <c r="BB3" s="5">
        <f>_xlfn.POISSON.DIST(6,K3,FALSE) * _xlfn.POISSON.DIST(4,L3,FALSE)</f>
        <v>1.9537335312680636E-5</v>
      </c>
      <c r="BC3" s="5">
        <f>_xlfn.POISSON.DIST(6,K3,FALSE) * _xlfn.POISSON.DIST(5,L3,FALSE)</f>
        <v>8.7527262200809297E-6</v>
      </c>
      <c r="BD3" s="5">
        <f>_xlfn.POISSON.DIST(0,K3,FALSE) * _xlfn.POISSON.DIST(6,L3,FALSE)</f>
        <v>8.3058661894839392E-3</v>
      </c>
      <c r="BE3" s="5">
        <f>_xlfn.POISSON.DIST(1,K3,FALSE) * _xlfn.POISSON.DIST(6,L3,FALSE)</f>
        <v>6.7310509294354007E-3</v>
      </c>
      <c r="BF3" s="5">
        <f>_xlfn.POISSON.DIST(2,K3,FALSE) * _xlfn.POISSON.DIST(6,L3,FALSE)</f>
        <v>2.7274125046714845E-3</v>
      </c>
      <c r="BG3" s="5">
        <f>_xlfn.POISSON.DIST(3,K3,FALSE) * _xlfn.POISSON.DIST(6,L3,FALSE)</f>
        <v>7.3676251040364097E-4</v>
      </c>
      <c r="BH3" s="5">
        <f>_xlfn.POISSON.DIST(4,K3,FALSE) * _xlfn.POISSON.DIST(6,L3,FALSE)</f>
        <v>1.4926757388363703E-4</v>
      </c>
      <c r="BI3" s="5">
        <f>_xlfn.POISSON.DIST(5,K3,FALSE) * _xlfn.POISSON.DIST(6,L3,FALSE)</f>
        <v>2.4193205597174414E-5</v>
      </c>
      <c r="BJ3" s="8">
        <f>SUM(N3,Q3,T3,W3,X3,Y3,AD3,AE3,AF3,AG3,AM3,AN3,AO3,AP3,AQ3,AX3,AY3,AZ3,BA3,BB3,BC3)</f>
        <v>0.12072175503445245</v>
      </c>
      <c r="BK3" s="8">
        <f>SUM(M3,P3,S3,V3,AC3,AL3,AY3)</f>
        <v>0.18114102489275868</v>
      </c>
      <c r="BL3" s="8">
        <f>SUM(O3,R3,U3,AA3,AB3,AH3,AI3,AJ3,AK3,AR3,AS3,AT3,AU3,AV3,BD3,BE3,BF3,BG3,BH3,BI3)</f>
        <v>0.60129036028522487</v>
      </c>
      <c r="BM3" s="8">
        <f>SUM(S3:BI3)</f>
        <v>0.57979961509812483</v>
      </c>
      <c r="BN3" s="8">
        <f>SUM(M3:R3)</f>
        <v>0.41199434635049387</v>
      </c>
    </row>
    <row r="4" spans="1:88" x14ac:dyDescent="0.25">
      <c r="A4" t="s">
        <v>351</v>
      </c>
      <c r="B4" t="s">
        <v>157</v>
      </c>
      <c r="C4" t="s">
        <v>162</v>
      </c>
      <c r="D4" t="s">
        <v>67</v>
      </c>
      <c r="E4">
        <f>VLOOKUP(A4,home!$A$2:$E$405,3,FALSE)</f>
        <v>1.224</v>
      </c>
      <c r="F4">
        <f>VLOOKUP(B4,home!$B$2:$E$405,3,FALSE)</f>
        <v>0.89129999999999998</v>
      </c>
      <c r="G4">
        <f>VLOOKUP(C4,away!$B$2:$E$405,4,FALSE)</f>
        <v>1.6339999999999999</v>
      </c>
      <c r="H4">
        <f>VLOOKUP(A4,away!$A$2:$E$405,3,FALSE)</f>
        <v>1.1359999999999999</v>
      </c>
      <c r="I4">
        <f>VLOOKUP(C4,away!$B$2:$E$405,3,FALSE)</f>
        <v>0.7923</v>
      </c>
      <c r="J4">
        <f>VLOOKUP(B4,home!$B$2:$E$405,4,FALSE)</f>
        <v>1.4404999999999999</v>
      </c>
      <c r="K4" s="3">
        <f t="shared" si="0"/>
        <v>1.7826142607999997</v>
      </c>
      <c r="L4" s="3">
        <f t="shared" si="1"/>
        <v>1.2965260583999998</v>
      </c>
      <c r="M4" s="5">
        <f t="shared" ref="M4:M8" si="2">_xlfn.POISSON.DIST(0,K4,FALSE) * _xlfn.POISSON.DIST(0,L4,FALSE)</f>
        <v>4.5998783927554507E-2</v>
      </c>
      <c r="N4" s="5">
        <f t="shared" ref="N4:N8" si="3">_xlfn.POISSON.DIST(1,K4,FALSE) * _xlfn.POISSON.DIST(0,L4,FALSE)</f>
        <v>8.1998088208716471E-2</v>
      </c>
      <c r="O4" s="5">
        <f t="shared" ref="O4:O8" si="4">_xlfn.POISSON.DIST(0,K4,FALSE) * _xlfn.POISSON.DIST(1,L4,FALSE)</f>
        <v>5.9638622016785506E-2</v>
      </c>
      <c r="P4" s="5">
        <f t="shared" ref="P4:P8" si="5">_xlfn.POISSON.DIST(1,K4,FALSE) * _xlfn.POISSON.DIST(1,L4,FALSE)</f>
        <v>0.10631265810158266</v>
      </c>
      <c r="Q4" s="5">
        <f t="shared" ref="Q4:Q8" si="6">_xlfn.POISSON.DIST(2,K4,FALSE) * _xlfn.POISSON.DIST(0,L4,FALSE)</f>
        <v>7.3085480699597166E-2</v>
      </c>
      <c r="R4" s="5">
        <f t="shared" ref="R4:R8" si="7">_xlfn.POISSON.DIST(0,K4,FALSE) * _xlfn.POISSON.DIST(2,L4,FALSE)</f>
        <v>3.866151376591518E-2</v>
      </c>
      <c r="S4" s="5">
        <f t="shared" ref="S4:S8" si="8">_xlfn.POISSON.DIST(2,K4,FALSE) * _xlfn.POISSON.DIST(2,L4,FALSE)</f>
        <v>6.1427609099539628E-2</v>
      </c>
      <c r="T4" s="5">
        <f t="shared" ref="T4:T8" si="9">_xlfn.POISSON.DIST(2,K4,FALSE) * _xlfn.POISSON.DIST(1,L4,FALSE)</f>
        <v>9.475723021771798E-2</v>
      </c>
      <c r="U4" s="5">
        <f t="shared" ref="U4:U8" si="10">_xlfn.POISSON.DIST(1,K4,FALSE) * _xlfn.POISSON.DIST(2,L4,FALSE)</f>
        <v>6.8918565783235894E-2</v>
      </c>
      <c r="V4" s="5">
        <f t="shared" ref="V4:V8" si="11">_xlfn.POISSON.DIST(3,K4,FALSE) * _xlfn.POISSON.DIST(3,L4,FALSE)</f>
        <v>1.5774649884663244E-2</v>
      </c>
      <c r="W4" s="5">
        <f t="shared" ref="W4:W8" si="12">_xlfn.POISSON.DIST(3,K4,FALSE) * _xlfn.POISSON.DIST(0,L4,FALSE)</f>
        <v>4.3427740050841677E-2</v>
      </c>
      <c r="X4" s="5">
        <f t="shared" ref="X4:X8" si="13">_xlfn.POISSON.DIST(3,K4,FALSE) * _xlfn.POISSON.DIST(1,L4,FALSE)</f>
        <v>5.6305196633337565E-2</v>
      </c>
      <c r="Y4" s="5">
        <f t="shared" ref="Y4:Y8" si="14">_xlfn.POISSON.DIST(3,K4,FALSE) * _xlfn.POISSON.DIST(2,L4,FALSE)</f>
        <v>3.6500577329229046E-2</v>
      </c>
      <c r="Z4" s="5">
        <f t="shared" ref="Z4:Z8" si="15">_xlfn.POISSON.DIST(0,K4,FALSE) * _xlfn.POISSON.DIST(3,L4,FALSE)</f>
        <v>1.6708553351566447E-2</v>
      </c>
      <c r="AA4" s="5">
        <f t="shared" ref="AA4:AA8" si="16">_xlfn.POISSON.DIST(1,K4,FALSE) * _xlfn.POISSON.DIST(3,L4,FALSE)</f>
        <v>2.9784905481839975E-2</v>
      </c>
      <c r="AB4" s="5">
        <f t="shared" ref="AB4:AB8" si="17">_xlfn.POISSON.DIST(2,K4,FALSE) * _xlfn.POISSON.DIST(3,L4,FALSE)</f>
        <v>2.6547498634254024E-2</v>
      </c>
      <c r="AC4" s="5">
        <f t="shared" ref="AC4:AC8" si="18">_xlfn.POISSON.DIST(4,K4,FALSE) * _xlfn.POISSON.DIST(4,L4,FALSE)</f>
        <v>2.2786539347725283E-3</v>
      </c>
      <c r="AD4" s="5">
        <f t="shared" ref="AD4:AD8" si="19">_xlfn.POISSON.DIST(4,K4,FALSE) * _xlfn.POISSON.DIST(0,L4,FALSE)</f>
        <v>1.9353727182236415E-2</v>
      </c>
      <c r="AE4" s="5">
        <f t="shared" ref="AE4:AE8" si="20">_xlfn.POISSON.DIST(4,K4,FALSE) * _xlfn.POISSON.DIST(1,L4,FALSE)</f>
        <v>2.5092611618933912E-2</v>
      </c>
      <c r="AF4" s="5">
        <f t="shared" ref="AF4:AF8" si="21">_xlfn.POISSON.DIST(4,K4,FALSE) * _xlfn.POISSON.DIST(2,L4,FALSE)</f>
        <v>1.6266612418629211E-2</v>
      </c>
      <c r="AG4" s="5">
        <f t="shared" ref="AG4:AG8" si="22">_xlfn.POISSON.DIST(4,K4,FALSE) * _xlfn.POISSON.DIST(3,L4,FALSE)</f>
        <v>7.0300289608819398E-3</v>
      </c>
      <c r="AH4" s="5">
        <f t="shared" ref="AH4:AH8" si="23">_xlfn.POISSON.DIST(0,K4,FALSE) * _xlfn.POISSON.DIST(4,L4,FALSE)</f>
        <v>5.4157687046181412E-3</v>
      </c>
      <c r="AI4" s="5">
        <f t="shared" ref="AI4:AI8" si="24">_xlfn.POISSON.DIST(1,K4,FALSE) * _xlfn.POISSON.DIST(4,L4,FALSE)</f>
        <v>9.6542265260466387E-3</v>
      </c>
      <c r="AJ4" s="5">
        <f t="shared" ref="AJ4:AJ8" si="25">_xlfn.POISSON.DIST(2,K4,FALSE) * _xlfn.POISSON.DIST(4,L4,FALSE)</f>
        <v>8.6048809411621921E-3</v>
      </c>
      <c r="AK4" s="5">
        <f t="shared" ref="AK4:AK8" si="26">_xlfn.POISSON.DIST(3,K4,FALSE) * _xlfn.POISSON.DIST(4,L4,FALSE)</f>
        <v>5.1130611594006146E-3</v>
      </c>
      <c r="AL4" s="5">
        <f t="shared" ref="AL4:AL8" si="27">_xlfn.POISSON.DIST(5,K4,FALSE) * _xlfn.POISSON.DIST(5,L4,FALSE)</f>
        <v>2.1065753136502704E-4</v>
      </c>
      <c r="AM4" s="5">
        <f t="shared" ref="AM4:AM8" si="28">_xlfn.POISSON.DIST(5,K4,FALSE) * _xlfn.POISSON.DIST(0,L4,FALSE)</f>
        <v>6.9000460149374471E-3</v>
      </c>
      <c r="AN4" s="5">
        <f t="shared" ref="AN4:AN8" si="29">_xlfn.POISSON.DIST(5,K4,FALSE) * _xlfn.POISSON.DIST(1,L4,FALSE)</f>
        <v>8.9460894625254753E-3</v>
      </c>
      <c r="AO4" s="5">
        <f t="shared" ref="AO4:AO8" si="30">_xlfn.POISSON.DIST(5,K4,FALSE) * _xlfn.POISSON.DIST(2,L4,FALSE)</f>
        <v>5.7994190544709634E-3</v>
      </c>
      <c r="AP4" s="5">
        <f t="shared" ref="AP4:AP8" si="31">_xlfn.POISSON.DIST(5,K4,FALSE) * _xlfn.POISSON.DIST(3,L4,FALSE)</f>
        <v>2.5063659759010305E-3</v>
      </c>
      <c r="AQ4" s="5">
        <f t="shared" ref="AQ4:AQ8" si="32">_xlfn.POISSON.DIST(5,K4,FALSE) * _xlfn.POISSON.DIST(4,L4,FALSE)</f>
        <v>8.1239219991070854E-4</v>
      </c>
      <c r="AR4" s="5">
        <f t="shared" ref="AR4:AR8" si="33">_xlfn.POISSON.DIST(0,K4,FALSE) * _xlfn.POISSON.DIST(5,L4,FALSE)</f>
        <v>1.4043370503609256E-3</v>
      </c>
      <c r="AS4" s="5">
        <f t="shared" ref="AS4:AS8" si="34">_xlfn.POISSON.DIST(1,K4,FALSE) * _xlfn.POISSON.DIST(5,L4,FALSE)</f>
        <v>2.5033912529431931E-3</v>
      </c>
      <c r="AT4" s="5">
        <f t="shared" ref="AT4:AT8" si="35">_xlfn.POISSON.DIST(2,K4,FALSE) * _xlfn.POISSON.DIST(5,L4,FALSE)</f>
        <v>2.2312904739292586E-3</v>
      </c>
      <c r="AU4" s="5">
        <f t="shared" ref="AU4:AU8" si="36">_xlfn.POISSON.DIST(3,K4,FALSE) * _xlfn.POISSON.DIST(5,L4,FALSE)</f>
        <v>1.3258434062711618E-3</v>
      </c>
      <c r="AV4" s="5">
        <f t="shared" ref="AV4:AV8" si="37">_xlfn.POISSON.DIST(4,K4,FALSE) * _xlfn.POISSON.DIST(5,L4,FALSE)</f>
        <v>5.9086684090165506E-4</v>
      </c>
      <c r="AW4" s="5">
        <f t="shared" ref="AW4:AW8" si="38">_xlfn.POISSON.DIST(6,K4,FALSE) * _xlfn.POISSON.DIST(6,L4,FALSE)</f>
        <v>1.3524247694005019E-5</v>
      </c>
      <c r="AX4" s="5">
        <f t="shared" ref="AX4:AX8" si="39">_xlfn.POISSON.DIST(6,K4,FALSE) * _xlfn.POISSON.DIST(0,L4,FALSE)</f>
        <v>2.0500200710672823E-3</v>
      </c>
      <c r="AY4" s="5">
        <f t="shared" ref="AY4:AY8" si="40">_xlfn.POISSON.DIST(6,K4,FALSE) * _xlfn.POISSON.DIST(1,L4,FALSE)</f>
        <v>2.657904442381751E-3</v>
      </c>
      <c r="AZ4" s="5">
        <f t="shared" ref="AZ4:AZ8" si="41">_xlfn.POISSON.DIST(6,K4,FALSE) * _xlfn.POISSON.DIST(2,L4,FALSE)</f>
        <v>1.7230211851425306E-3</v>
      </c>
      <c r="BA4" s="5">
        <f t="shared" ref="BA4:BA8" si="42">_xlfn.POISSON.DIST(6,K4,FALSE) * _xlfn.POISSON.DIST(3,L4,FALSE)</f>
        <v>7.446472885708472E-4</v>
      </c>
      <c r="BB4" s="5">
        <f t="shared" ref="BB4:BB8" si="43">_xlfn.POISSON.DIST(6,K4,FALSE) * _xlfn.POISSON.DIST(4,L4,FALSE)</f>
        <v>2.4136365348725208E-4</v>
      </c>
      <c r="BC4" s="5">
        <f t="shared" ref="BC4:BC8" si="44">_xlfn.POISSON.DIST(6,K4,FALSE) * _xlfn.POISSON.DIST(5,L4,FALSE)</f>
        <v>6.2586853259370033E-5</v>
      </c>
      <c r="BD4" s="5">
        <f t="shared" ref="BD4:BD8" si="45">_xlfn.POISSON.DIST(0,K4,FALSE) * _xlfn.POISSON.DIST(6,L4,FALSE)</f>
        <v>3.0345993009492183E-4</v>
      </c>
      <c r="BE4" s="5">
        <f t="shared" ref="BE4:BE8" si="46">_xlfn.POISSON.DIST(1,K4,FALSE) * _xlfn.POISSON.DIST(6,L4,FALSE)</f>
        <v>5.4095199896857856E-4</v>
      </c>
      <c r="BF4" s="5">
        <f t="shared" ref="BF4:BF8" si="47">_xlfn.POISSON.DIST(2,K4,FALSE) * _xlfn.POISSON.DIST(6,L4,FALSE)</f>
        <v>4.821543738848276E-4</v>
      </c>
      <c r="BG4" s="5">
        <f t="shared" ref="BG4:BG8" si="48">_xlfn.POISSON.DIST(3,K4,FALSE) * _xlfn.POISSON.DIST(6,L4,FALSE)</f>
        <v>2.8649842093139618E-4</v>
      </c>
      <c r="BH4" s="5">
        <f t="shared" ref="BH4:BH8" si="49">_xlfn.POISSON.DIST(4,K4,FALSE) * _xlfn.POISSON.DIST(6,L4,FALSE)</f>
        <v>1.2767904271224694E-4</v>
      </c>
      <c r="BI4" s="5">
        <f t="shared" ref="BI4:BI8" si="50">_xlfn.POISSON.DIST(5,K4,FALSE) * _xlfn.POISSON.DIST(6,L4,FALSE)</f>
        <v>4.5520496468828753E-5</v>
      </c>
      <c r="BJ4" s="8">
        <f t="shared" ref="BJ4:BJ8" si="51">SUM(N4,Q4,T4,W4,X4,Y4,AD4,AE4,AF4,AG4,AM4,AN4,AO4,AP4,AQ4,AX4,AY4,AZ4,BA4,BB4,BC4)</f>
        <v>0.48626114952177596</v>
      </c>
      <c r="BK4" s="8">
        <f t="shared" ref="BK4:BK8" si="52">SUM(M4,P4,S4,V4,AC4,AL4,AY4)</f>
        <v>0.23466091692185934</v>
      </c>
      <c r="BL4" s="8">
        <f t="shared" ref="BL4:BL8" si="53">SUM(O4,R4,U4,AA4,AB4,AH4,AI4,AJ4,AK4,AR4,AS4,AT4,AU4,AV4,BD4,BE4,BF4,BG4,BH4,BI4)</f>
        <v>0.26218103630072515</v>
      </c>
      <c r="BM4" s="8">
        <f t="shared" ref="BM4:BM8" si="54">SUM(S4:BI4)</f>
        <v>0.59147212918108771</v>
      </c>
      <c r="BN4" s="8">
        <f t="shared" ref="BN4:BN8" si="55">SUM(M4:R4)</f>
        <v>0.4056951467201515</v>
      </c>
    </row>
    <row r="5" spans="1:88" x14ac:dyDescent="0.25">
      <c r="A5" t="s">
        <v>346</v>
      </c>
      <c r="B5" t="s">
        <v>320</v>
      </c>
      <c r="C5" t="s">
        <v>241</v>
      </c>
      <c r="D5" t="s">
        <v>67</v>
      </c>
      <c r="E5">
        <f>VLOOKUP(A5,home!$A$2:$E$405,3,FALSE)</f>
        <v>1.5146999999999999</v>
      </c>
      <c r="F5">
        <f>VLOOKUP(B5,home!$B$2:$E$405,3,FALSE)</f>
        <v>0.82520000000000004</v>
      </c>
      <c r="G5">
        <f>VLOOKUP(C5,away!$B$2:$E$405,4,FALSE)</f>
        <v>1.1553</v>
      </c>
      <c r="H5">
        <f>VLOOKUP(A5,away!$A$2:$E$405,3,FALSE)</f>
        <v>1.0882000000000001</v>
      </c>
      <c r="I5">
        <f>VLOOKUP(C5,away!$B$2:$E$405,3,FALSE)</f>
        <v>0.68920000000000003</v>
      </c>
      <c r="J5">
        <f>VLOOKUP(B5,home!$B$2:$E$405,4,FALSE)</f>
        <v>1.8379000000000001</v>
      </c>
      <c r="K5" s="3">
        <f t="shared" si="0"/>
        <v>1.4440446373319999</v>
      </c>
      <c r="L5" s="3">
        <f t="shared" si="1"/>
        <v>1.3784019159760001</v>
      </c>
      <c r="M5" s="5">
        <f t="shared" si="2"/>
        <v>5.9460291836591045E-2</v>
      </c>
      <c r="N5" s="5">
        <f t="shared" si="3"/>
        <v>8.5863315560824993E-2</v>
      </c>
      <c r="O5" s="5">
        <f t="shared" si="4"/>
        <v>8.1960180192049203E-2</v>
      </c>
      <c r="P5" s="5">
        <f t="shared" si="5"/>
        <v>0.11835415868109304</v>
      </c>
      <c r="Q5" s="5">
        <f t="shared" si="6"/>
        <v>6.1995230189577304E-2</v>
      </c>
      <c r="R5" s="5">
        <f t="shared" si="7"/>
        <v>5.6487034705229436E-2</v>
      </c>
      <c r="S5" s="5">
        <f t="shared" si="8"/>
        <v>5.8895215800510138E-2</v>
      </c>
      <c r="T5" s="5">
        <f t="shared" si="9"/>
        <v>8.5454344074686509E-2</v>
      </c>
      <c r="U5" s="5">
        <f t="shared" si="10"/>
        <v>8.1569799544873131E-2</v>
      </c>
      <c r="V5" s="5">
        <f t="shared" si="11"/>
        <v>1.3025487731407425E-2</v>
      </c>
      <c r="W5" s="5">
        <f t="shared" si="12"/>
        <v>2.9841293231807346E-2</v>
      </c>
      <c r="X5" s="5">
        <f t="shared" si="13"/>
        <v>4.1133295765924879E-2</v>
      </c>
      <c r="Y5" s="5">
        <f t="shared" si="14"/>
        <v>2.8349106847079187E-2</v>
      </c>
      <c r="Z5" s="5">
        <f t="shared" si="15"/>
        <v>2.5953945621830343E-2</v>
      </c>
      <c r="AA5" s="5">
        <f t="shared" si="16"/>
        <v>3.7478655992810445E-2</v>
      </c>
      <c r="AB5" s="5">
        <f t="shared" si="17"/>
        <v>2.7060426100414377E-2</v>
      </c>
      <c r="AC5" s="5">
        <f t="shared" si="18"/>
        <v>1.6204308310686488E-3</v>
      </c>
      <c r="AD5" s="5">
        <f t="shared" si="19"/>
        <v>1.0773039865610776E-2</v>
      </c>
      <c r="AE5" s="5">
        <f t="shared" si="20"/>
        <v>1.484957879164372E-2</v>
      </c>
      <c r="AF5" s="5">
        <f t="shared" si="21"/>
        <v>1.0234343928919145E-2</v>
      </c>
      <c r="AG5" s="5">
        <f t="shared" si="22"/>
        <v>4.7023464267931621E-3</v>
      </c>
      <c r="AH5" s="5">
        <f t="shared" si="23"/>
        <v>8.9437420930669701E-3</v>
      </c>
      <c r="AI5" s="5">
        <f t="shared" si="24"/>
        <v>1.2915162807173834E-2</v>
      </c>
      <c r="AJ5" s="5">
        <f t="shared" si="25"/>
        <v>9.3250357959845376E-3</v>
      </c>
      <c r="AK5" s="5">
        <f t="shared" si="26"/>
        <v>4.4885893113734707E-3</v>
      </c>
      <c r="AL5" s="5">
        <f t="shared" si="27"/>
        <v>1.2901701070630318E-4</v>
      </c>
      <c r="AM5" s="5">
        <f t="shared" si="28"/>
        <v>3.1113500891398194E-3</v>
      </c>
      <c r="AN5" s="5">
        <f t="shared" si="29"/>
        <v>4.2886909241424244E-3</v>
      </c>
      <c r="AO5" s="5">
        <f t="shared" si="30"/>
        <v>2.9557698934334015E-3</v>
      </c>
      <c r="AP5" s="5">
        <f t="shared" si="31"/>
        <v>1.358079628097592E-3</v>
      </c>
      <c r="AQ5" s="5">
        <f t="shared" si="32"/>
        <v>4.6799489035442382E-4</v>
      </c>
      <c r="AR5" s="5">
        <f t="shared" si="33"/>
        <v>2.4656142474157429E-3</v>
      </c>
      <c r="AS5" s="5">
        <f t="shared" si="34"/>
        <v>3.5604570317100781E-3</v>
      </c>
      <c r="AT5" s="5">
        <f t="shared" si="35"/>
        <v>2.5707294415459746E-3</v>
      </c>
      <c r="AU5" s="5">
        <f t="shared" si="36"/>
        <v>1.2374160213653176E-3</v>
      </c>
      <c r="AV5" s="5">
        <f t="shared" si="37"/>
        <v>4.4672099245032158E-4</v>
      </c>
      <c r="AW5" s="5">
        <f t="shared" si="38"/>
        <v>7.1334719945251141E-6</v>
      </c>
      <c r="AX5" s="5">
        <f t="shared" si="39"/>
        <v>7.4882140184746458E-4</v>
      </c>
      <c r="AY5" s="5">
        <f t="shared" si="40"/>
        <v>1.0321768550303793E-3</v>
      </c>
      <c r="AZ5" s="5">
        <f t="shared" si="41"/>
        <v>7.1137727729997879E-4</v>
      </c>
      <c r="BA5" s="5">
        <f t="shared" si="42"/>
        <v>3.2685460067069353E-4</v>
      </c>
      <c r="BB5" s="5">
        <f t="shared" si="43"/>
        <v>1.1263425195251363E-4</v>
      </c>
      <c r="BC5" s="5">
        <f t="shared" si="44"/>
        <v>3.1051053739173665E-5</v>
      </c>
      <c r="BD5" s="5">
        <f t="shared" si="45"/>
        <v>5.6643456711593005E-4</v>
      </c>
      <c r="BE5" s="5">
        <f t="shared" si="46"/>
        <v>8.1795679904323154E-4</v>
      </c>
      <c r="BF5" s="5">
        <f t="shared" si="47"/>
        <v>5.9058306461381353E-4</v>
      </c>
      <c r="BG5" s="5">
        <f t="shared" si="48"/>
        <v>2.8427610245155855E-4</v>
      </c>
      <c r="BH5" s="5">
        <f t="shared" si="49"/>
        <v>1.0262684531670383E-4</v>
      </c>
      <c r="BI5" s="5">
        <f t="shared" si="50"/>
        <v>2.9639549125177379E-5</v>
      </c>
      <c r="BJ5" s="8">
        <f t="shared" si="51"/>
        <v>0.38834069554857487</v>
      </c>
      <c r="BK5" s="8">
        <f t="shared" si="52"/>
        <v>0.25251677874640693</v>
      </c>
      <c r="BL5" s="8">
        <f t="shared" si="53"/>
        <v>0.33290108120512923</v>
      </c>
      <c r="BM5" s="8">
        <f t="shared" si="54"/>
        <v>0.53456724657354082</v>
      </c>
      <c r="BN5" s="8">
        <f t="shared" si="55"/>
        <v>0.464120211165365</v>
      </c>
    </row>
    <row r="6" spans="1:88" x14ac:dyDescent="0.25">
      <c r="A6" t="s">
        <v>346</v>
      </c>
      <c r="B6" t="s">
        <v>234</v>
      </c>
      <c r="C6" t="s">
        <v>321</v>
      </c>
      <c r="D6" t="s">
        <v>67</v>
      </c>
      <c r="E6">
        <f>VLOOKUP(A6,home!$A$2:$E$405,3,FALSE)</f>
        <v>1.5146999999999999</v>
      </c>
      <c r="F6">
        <f>VLOOKUP(B6,home!$B$2:$E$405,3,FALSE)</f>
        <v>1.3204</v>
      </c>
      <c r="G6">
        <f>VLOOKUP(C6,away!$B$2:$E$405,4,FALSE)</f>
        <v>0.66020000000000001</v>
      </c>
      <c r="H6">
        <f>VLOOKUP(A6,away!$A$2:$E$405,3,FALSE)</f>
        <v>1.0882000000000001</v>
      </c>
      <c r="I6">
        <f>VLOOKUP(C6,away!$B$2:$E$405,3,FALSE)</f>
        <v>0.61260000000000003</v>
      </c>
      <c r="J6">
        <f>VLOOKUP(B6,home!$B$2:$E$405,4,FALSE)</f>
        <v>0.18379999999999999</v>
      </c>
      <c r="K6" s="3">
        <f t="shared" si="0"/>
        <v>1.320406522776</v>
      </c>
      <c r="L6" s="3">
        <f t="shared" si="1"/>
        <v>0.122526836616</v>
      </c>
      <c r="M6" s="5">
        <f t="shared" si="2"/>
        <v>0.23623378275398457</v>
      </c>
      <c r="N6" s="5">
        <f t="shared" si="3"/>
        <v>0.31192462764840978</v>
      </c>
      <c r="O6" s="5">
        <f t="shared" si="4"/>
        <v>2.8944978102677113E-2</v>
      </c>
      <c r="P6" s="5">
        <f t="shared" si="5"/>
        <v>3.8219137888383346E-2</v>
      </c>
      <c r="Q6" s="5">
        <f t="shared" si="6"/>
        <v>0.20593365648071765</v>
      </c>
      <c r="R6" s="5">
        <f t="shared" si="7"/>
        <v>1.7732683014202077E-3</v>
      </c>
      <c r="S6" s="5">
        <f t="shared" si="8"/>
        <v>1.545823044340407E-3</v>
      </c>
      <c r="T6" s="5">
        <f t="shared" si="9"/>
        <v>2.5232399481348367E-2</v>
      </c>
      <c r="U6" s="5">
        <f t="shared" si="10"/>
        <v>2.3414350318271605E-3</v>
      </c>
      <c r="V6" s="5">
        <f t="shared" si="11"/>
        <v>2.7787927043164541E-5</v>
      </c>
      <c r="W6" s="5">
        <f t="shared" si="12"/>
        <v>9.0638714425417197E-2</v>
      </c>
      <c r="X6" s="5">
        <f t="shared" si="13"/>
        <v>1.1105674953487377E-2</v>
      </c>
      <c r="Y6" s="5">
        <f t="shared" si="14"/>
        <v>6.8037161026817555E-4</v>
      </c>
      <c r="Z6" s="5">
        <f t="shared" si="15"/>
        <v>7.2424318481481919E-5</v>
      </c>
      <c r="AA6" s="5">
        <f t="shared" si="16"/>
        <v>9.5629542530555137E-5</v>
      </c>
      <c r="AB6" s="5">
        <f t="shared" si="17"/>
        <v>6.3134935863714956E-5</v>
      </c>
      <c r="AC6" s="5">
        <f t="shared" si="18"/>
        <v>2.8097976793211441E-7</v>
      </c>
      <c r="AD6" s="5">
        <f t="shared" si="19"/>
        <v>2.9919987435838014E-2</v>
      </c>
      <c r="AE6" s="5">
        <f t="shared" si="20"/>
        <v>3.6660014121036978E-3</v>
      </c>
      <c r="AF6" s="5">
        <f t="shared" si="21"/>
        <v>2.2459177802742748E-4</v>
      </c>
      <c r="AG6" s="5">
        <f t="shared" si="22"/>
        <v>9.1728400305545205E-6</v>
      </c>
      <c r="AH6" s="5">
        <f t="shared" si="23"/>
        <v>2.2184806594014198E-6</v>
      </c>
      <c r="AI6" s="5">
        <f t="shared" si="24"/>
        <v>2.9292963333260363E-6</v>
      </c>
      <c r="AJ6" s="5">
        <f t="shared" si="25"/>
        <v>1.9339309928337591E-6</v>
      </c>
      <c r="AK6" s="5">
        <f t="shared" si="26"/>
        <v>8.5119169917878691E-7</v>
      </c>
      <c r="AL6" s="5">
        <f t="shared" si="27"/>
        <v>1.8183351033458048E-9</v>
      </c>
      <c r="AM6" s="5">
        <f t="shared" si="28"/>
        <v>7.9013093143312924E-3</v>
      </c>
      <c r="AN6" s="5">
        <f t="shared" si="29"/>
        <v>9.6812243540954932E-4</v>
      </c>
      <c r="AO6" s="5">
        <f t="shared" si="30"/>
        <v>5.9310489733854923E-5</v>
      </c>
      <c r="AP6" s="5">
        <f t="shared" si="31"/>
        <v>2.4223755617449973E-6</v>
      </c>
      <c r="AQ6" s="5">
        <f t="shared" si="32"/>
        <v>7.4201503669130077E-8</v>
      </c>
      <c r="AR6" s="5">
        <f t="shared" si="33"/>
        <v>5.4364683458046737E-8</v>
      </c>
      <c r="AS6" s="5">
        <f t="shared" si="34"/>
        <v>7.1783482646657407E-8</v>
      </c>
      <c r="AT6" s="5">
        <f t="shared" si="35"/>
        <v>4.739168935711213E-8</v>
      </c>
      <c r="AU6" s="5">
        <f t="shared" si="36"/>
        <v>2.0858765250834924E-8</v>
      </c>
      <c r="AV6" s="5">
        <f t="shared" si="37"/>
        <v>6.8855124235639542E-9</v>
      </c>
      <c r="AW6" s="5">
        <f t="shared" si="38"/>
        <v>8.1716602972104979E-12</v>
      </c>
      <c r="AX6" s="5">
        <f t="shared" si="39"/>
        <v>1.7388233928522989E-3</v>
      </c>
      <c r="AY6" s="5">
        <f t="shared" si="40"/>
        <v>2.1305252976009243E-4</v>
      </c>
      <c r="AZ6" s="5">
        <f t="shared" si="41"/>
        <v>1.3052326252270161E-5</v>
      </c>
      <c r="BA6" s="5">
        <f t="shared" si="42"/>
        <v>5.3308674872354478E-7</v>
      </c>
      <c r="BB6" s="5">
        <f t="shared" si="43"/>
        <v>1.6329358240751094E-8</v>
      </c>
      <c r="BC6" s="5">
        <f t="shared" si="44"/>
        <v>4.0015692184172846E-10</v>
      </c>
      <c r="BD6" s="5">
        <f t="shared" si="45"/>
        <v>1.1101887812907761E-9</v>
      </c>
      <c r="BE6" s="5">
        <f t="shared" si="46"/>
        <v>1.4659005083290787E-9</v>
      </c>
      <c r="BF6" s="5">
        <f t="shared" si="47"/>
        <v>9.6779229646918486E-10</v>
      </c>
      <c r="BG6" s="5">
        <f t="shared" si="48"/>
        <v>4.2595975365009189E-10</v>
      </c>
      <c r="BH6" s="5">
        <f t="shared" si="49"/>
        <v>1.4061000928990992E-10</v>
      </c>
      <c r="BI6" s="5">
        <f t="shared" si="50"/>
        <v>3.7132474686798187E-11</v>
      </c>
      <c r="BJ6" s="8">
        <f t="shared" si="51"/>
        <v>0.69023191494731684</v>
      </c>
      <c r="BK6" s="8">
        <f t="shared" si="52"/>
        <v>0.27623986694161468</v>
      </c>
      <c r="BL6" s="8">
        <f t="shared" si="53"/>
        <v>3.3226584245720441E-2</v>
      </c>
      <c r="BM6" s="8">
        <f t="shared" si="54"/>
        <v>0.17652828675595228</v>
      </c>
      <c r="BN6" s="8">
        <f t="shared" si="55"/>
        <v>0.82302945117559267</v>
      </c>
    </row>
    <row r="7" spans="1:88" x14ac:dyDescent="0.25">
      <c r="A7" t="s">
        <v>347</v>
      </c>
      <c r="B7" t="s">
        <v>250</v>
      </c>
      <c r="C7" t="s">
        <v>259</v>
      </c>
      <c r="D7" t="s">
        <v>67</v>
      </c>
      <c r="E7">
        <f>VLOOKUP(A7,home!$A$2:$E$405,3,FALSE)</f>
        <v>1.2639</v>
      </c>
      <c r="F7">
        <f>VLOOKUP(B7,home!$B$2:$E$405,3,FALSE)</f>
        <v>0.1978</v>
      </c>
      <c r="G7">
        <f>VLOOKUP(C7,away!$B$2:$E$405,4,FALSE)</f>
        <v>0.39560000000000001</v>
      </c>
      <c r="H7">
        <f>VLOOKUP(A7,away!$A$2:$E$405,3,FALSE)</f>
        <v>0.81940000000000002</v>
      </c>
      <c r="I7">
        <f>VLOOKUP(C7,away!$B$2:$E$405,3,FALSE)</f>
        <v>0.9153</v>
      </c>
      <c r="J7">
        <f>VLOOKUP(B7,home!$B$2:$E$405,4,FALSE)</f>
        <v>0.9153</v>
      </c>
      <c r="K7" s="3">
        <f t="shared" si="0"/>
        <v>9.8899770551999999E-2</v>
      </c>
      <c r="L7" s="3">
        <f t="shared" si="1"/>
        <v>0.68647208934600001</v>
      </c>
      <c r="M7" s="5">
        <f t="shared" si="2"/>
        <v>0.45595012069201568</v>
      </c>
      <c r="N7" s="5">
        <f t="shared" si="3"/>
        <v>4.5093362319597055E-2</v>
      </c>
      <c r="O7" s="5">
        <f t="shared" si="4"/>
        <v>0.31299703198900886</v>
      </c>
      <c r="P7" s="5">
        <f t="shared" si="5"/>
        <v>3.0955334647169978E-2</v>
      </c>
      <c r="Q7" s="5">
        <f t="shared" si="6"/>
        <v>2.2298615934131746E-3</v>
      </c>
      <c r="R7" s="5">
        <f t="shared" si="7"/>
        <v>0.10743186325429585</v>
      </c>
      <c r="S7" s="5">
        <f t="shared" si="8"/>
        <v>5.2540436970601606E-4</v>
      </c>
      <c r="T7" s="5">
        <f t="shared" si="9"/>
        <v>1.5307377469827427E-3</v>
      </c>
      <c r="U7" s="5">
        <f t="shared" si="10"/>
        <v>1.0624986625823698E-2</v>
      </c>
      <c r="V7" s="5">
        <f t="shared" si="11"/>
        <v>3.9634130896819365E-6</v>
      </c>
      <c r="W7" s="5">
        <f t="shared" si="12"/>
        <v>7.3510933317093348E-5</v>
      </c>
      <c r="X7" s="5">
        <f t="shared" si="13"/>
        <v>5.0463203983959547E-5</v>
      </c>
      <c r="Y7" s="5">
        <f t="shared" si="14"/>
        <v>1.7320790536981051E-5</v>
      </c>
      <c r="Z7" s="5">
        <f t="shared" si="15"/>
        <v>2.4582991876836748E-2</v>
      </c>
      <c r="AA7" s="5">
        <f t="shared" si="16"/>
        <v>2.4312522561008342E-3</v>
      </c>
      <c r="AB7" s="5">
        <f t="shared" si="17"/>
        <v>1.2022514514120237E-4</v>
      </c>
      <c r="AC7" s="5">
        <f t="shared" si="18"/>
        <v>1.6817735779665446E-8</v>
      </c>
      <c r="AD7" s="5">
        <f t="shared" si="19"/>
        <v>1.8175536095309761E-6</v>
      </c>
      <c r="AE7" s="5">
        <f t="shared" si="20"/>
        <v>1.2476998238330929E-6</v>
      </c>
      <c r="AF7" s="5">
        <f t="shared" si="21"/>
        <v>4.2825555247166972E-7</v>
      </c>
      <c r="AG7" s="5">
        <f t="shared" si="22"/>
        <v>9.7995161293084226E-8</v>
      </c>
      <c r="AH7" s="5">
        <f t="shared" si="23"/>
        <v>4.218884449016966E-3</v>
      </c>
      <c r="AI7" s="5">
        <f t="shared" si="24"/>
        <v>4.1724670399317888E-4</v>
      </c>
      <c r="AJ7" s="5">
        <f t="shared" si="25"/>
        <v>2.0632801644251819E-5</v>
      </c>
      <c r="AK7" s="5">
        <f t="shared" si="26"/>
        <v>6.8019311615381089E-7</v>
      </c>
      <c r="AL7" s="5">
        <f t="shared" si="27"/>
        <v>4.5671543043093643E-11</v>
      </c>
      <c r="AM7" s="5">
        <f t="shared" si="28"/>
        <v>3.5951126989714611E-8</v>
      </c>
      <c r="AN7" s="5">
        <f t="shared" si="29"/>
        <v>2.4679445258972758E-8</v>
      </c>
      <c r="AO7" s="5">
        <f t="shared" si="30"/>
        <v>8.4708751754136314E-9</v>
      </c>
      <c r="AP7" s="5">
        <f t="shared" si="31"/>
        <v>1.9383397934184536E-9</v>
      </c>
      <c r="AQ7" s="5">
        <f t="shared" si="32"/>
        <v>3.3265404196261488E-10</v>
      </c>
      <c r="AR7" s="5">
        <f t="shared" si="33"/>
        <v>5.7922928448520504E-4</v>
      </c>
      <c r="AS7" s="5">
        <f t="shared" si="34"/>
        <v>5.7285643332585905E-5</v>
      </c>
      <c r="AT7" s="5">
        <f t="shared" si="35"/>
        <v>2.8327684907582263E-6</v>
      </c>
      <c r="AU7" s="5">
        <f t="shared" si="36"/>
        <v>9.3386717920974603E-8</v>
      </c>
      <c r="AV7" s="5">
        <f t="shared" si="37"/>
        <v>2.3089812437471842E-9</v>
      </c>
      <c r="AW7" s="5">
        <f t="shared" si="38"/>
        <v>8.613136945561282E-14</v>
      </c>
      <c r="AX7" s="5">
        <f t="shared" si="39"/>
        <v>5.9259303506143046E-10</v>
      </c>
      <c r="AY7" s="5">
        <f t="shared" si="40"/>
        <v>4.0679857891050761E-10</v>
      </c>
      <c r="AZ7" s="5">
        <f t="shared" si="41"/>
        <v>1.3962793520383991E-10</v>
      </c>
      <c r="BA7" s="5">
        <f t="shared" si="42"/>
        <v>3.1950226803482636E-11</v>
      </c>
      <c r="BB7" s="5">
        <f t="shared" si="43"/>
        <v>5.4832347372163224E-12</v>
      </c>
      <c r="BC7" s="5">
        <f t="shared" si="44"/>
        <v>7.5281752128629085E-13</v>
      </c>
      <c r="BD7" s="5">
        <f t="shared" si="45"/>
        <v>6.6270789521824546E-5</v>
      </c>
      <c r="BE7" s="5">
        <f t="shared" si="46"/>
        <v>6.5541658780083331E-6</v>
      </c>
      <c r="BF7" s="5">
        <f t="shared" si="47"/>
        <v>3.2410275074738579E-7</v>
      </c>
      <c r="BG7" s="5">
        <f t="shared" si="48"/>
        <v>1.0684562561396163E-8</v>
      </c>
      <c r="BH7" s="5">
        <f t="shared" si="49"/>
        <v>2.641751964426425E-10</v>
      </c>
      <c r="BI7" s="5">
        <f t="shared" si="50"/>
        <v>5.225373262741377E-12</v>
      </c>
      <c r="BJ7" s="8">
        <f t="shared" si="51"/>
        <v>4.8998920641625233E-2</v>
      </c>
      <c r="BK7" s="8">
        <f t="shared" si="52"/>
        <v>0.48743484039218721</v>
      </c>
      <c r="BL7" s="8">
        <f t="shared" si="53"/>
        <v>0.43897540682226249</v>
      </c>
      <c r="BM7" s="8">
        <f t="shared" si="54"/>
        <v>4.5334584830698611E-2</v>
      </c>
      <c r="BN7" s="8">
        <f t="shared" si="55"/>
        <v>0.95465757449550059</v>
      </c>
    </row>
    <row r="8" spans="1:88" x14ac:dyDescent="0.25">
      <c r="A8" t="s">
        <v>347</v>
      </c>
      <c r="B8" t="s">
        <v>256</v>
      </c>
      <c r="C8" t="s">
        <v>323</v>
      </c>
      <c r="D8" t="s">
        <v>67</v>
      </c>
      <c r="E8">
        <f>VLOOKUP(A8,home!$A$2:$E$405,3,FALSE)</f>
        <v>1.2639</v>
      </c>
      <c r="F8">
        <f>VLOOKUP(B8,home!$B$2:$E$405,3,FALSE)</f>
        <v>0.1978</v>
      </c>
      <c r="G8">
        <f>VLOOKUP(C8,away!$B$2:$E$405,4,FALSE)</f>
        <v>0.39560000000000001</v>
      </c>
      <c r="H8">
        <f>VLOOKUP(A8,away!$A$2:$E$405,3,FALSE)</f>
        <v>0.81940000000000002</v>
      </c>
      <c r="I8">
        <f>VLOOKUP(C8,away!$B$2:$E$405,3,FALSE)</f>
        <v>2.1356999999999999</v>
      </c>
      <c r="J8">
        <f>VLOOKUP(B8,home!$B$2:$E$405,4,FALSE)</f>
        <v>1.2203999999999999</v>
      </c>
      <c r="K8" s="3">
        <f t="shared" si="0"/>
        <v>9.8899770551999999E-2</v>
      </c>
      <c r="L8" s="3">
        <f t="shared" si="1"/>
        <v>2.135690944632</v>
      </c>
      <c r="M8" s="5">
        <f t="shared" si="2"/>
        <v>0.10703592906986062</v>
      </c>
      <c r="N8" s="5">
        <f t="shared" si="3"/>
        <v>1.058582882582936E-2</v>
      </c>
      <c r="O8" s="5">
        <f t="shared" si="4"/>
        <v>0.22859566446477436</v>
      </c>
      <c r="P8" s="5">
        <f t="shared" si="5"/>
        <v>2.2608058764748161E-2</v>
      </c>
      <c r="Q8" s="5">
        <f t="shared" si="6"/>
        <v>5.2346802098863544E-4</v>
      </c>
      <c r="R8" s="5">
        <f t="shared" si="7"/>
        <v>0.24410484528977688</v>
      </c>
      <c r="S8" s="5">
        <f t="shared" si="8"/>
        <v>1.1938148375782854E-3</v>
      </c>
      <c r="T8" s="5">
        <f t="shared" si="9"/>
        <v>1.1179659122298625E-3</v>
      </c>
      <c r="U8" s="5">
        <f t="shared" si="10"/>
        <v>2.4141913189790389E-2</v>
      </c>
      <c r="V8" s="5">
        <f t="shared" si="11"/>
        <v>2.8017420813469018E-5</v>
      </c>
      <c r="W8" s="5">
        <f t="shared" si="12"/>
        <v>1.7256955722361852E-5</v>
      </c>
      <c r="X8" s="5">
        <f t="shared" si="13"/>
        <v>3.6855524068163579E-5</v>
      </c>
      <c r="Y8" s="5">
        <f t="shared" si="14"/>
        <v>3.9356004506021852E-5</v>
      </c>
      <c r="Z8" s="5">
        <f t="shared" si="15"/>
        <v>0.17377750254205726</v>
      </c>
      <c r="AA8" s="5">
        <f t="shared" si="16"/>
        <v>1.718655512850906E-2</v>
      </c>
      <c r="AB8" s="5">
        <f t="shared" si="17"/>
        <v>8.4987317939442207E-4</v>
      </c>
      <c r="AC8" s="5">
        <f t="shared" si="18"/>
        <v>3.6986382848963927E-7</v>
      </c>
      <c r="AD8" s="5">
        <f t="shared" si="19"/>
        <v>4.2667724034190268E-7</v>
      </c>
      <c r="AE8" s="5">
        <f t="shared" si="20"/>
        <v>9.112507184787729E-7</v>
      </c>
      <c r="AF8" s="5">
        <f t="shared" si="21"/>
        <v>9.7307495387225985E-7</v>
      </c>
      <c r="AG8" s="5">
        <f t="shared" si="22"/>
        <v>6.9272912247772883E-7</v>
      </c>
      <c r="AH8" s="5">
        <f t="shared" si="23"/>
        <v>9.2783759639959024E-2</v>
      </c>
      <c r="AI8" s="5">
        <f t="shared" si="24"/>
        <v>9.1762925393438638E-3</v>
      </c>
      <c r="AJ8" s="5">
        <f t="shared" si="25"/>
        <v>4.5376661332956864E-4</v>
      </c>
      <c r="AK8" s="5">
        <f t="shared" si="26"/>
        <v>1.4959137980817476E-5</v>
      </c>
      <c r="AL8" s="5">
        <f t="shared" si="27"/>
        <v>3.1248958147467776E-9</v>
      </c>
      <c r="AM8" s="5">
        <f t="shared" si="28"/>
        <v>8.4396562339149505E-9</v>
      </c>
      <c r="AN8" s="5">
        <f t="shared" si="29"/>
        <v>1.8024497394579167E-8</v>
      </c>
      <c r="AO8" s="5">
        <f t="shared" si="30"/>
        <v>1.9247377933572908E-8</v>
      </c>
      <c r="AP8" s="5">
        <f t="shared" si="31"/>
        <v>1.3702150253547146E-8</v>
      </c>
      <c r="AQ8" s="5">
        <f t="shared" si="32"/>
        <v>7.3158895546219258E-9</v>
      </c>
      <c r="AR8" s="5">
        <f t="shared" si="33"/>
        <v>3.9631487054394517E-2</v>
      </c>
      <c r="AS8" s="5">
        <f t="shared" si="34"/>
        <v>3.9195449763141758E-3</v>
      </c>
      <c r="AT8" s="5">
        <f t="shared" si="35"/>
        <v>1.9382104941285806E-4</v>
      </c>
      <c r="AU8" s="5">
        <f t="shared" si="36"/>
        <v>6.3896191050265036E-6</v>
      </c>
      <c r="AV8" s="5">
        <f t="shared" si="37"/>
        <v>1.5798296585044921E-7</v>
      </c>
      <c r="AW8" s="5">
        <f t="shared" si="38"/>
        <v>1.8334401258073489E-11</v>
      </c>
      <c r="AX8" s="5">
        <f t="shared" si="39"/>
        <v>1.3911334417865728E-10</v>
      </c>
      <c r="AY8" s="5">
        <f t="shared" si="40"/>
        <v>2.9710310943983307E-10</v>
      </c>
      <c r="AZ8" s="5">
        <f t="shared" si="41"/>
        <v>3.1726021022633084E-10</v>
      </c>
      <c r="BA8" s="5">
        <f t="shared" si="42"/>
        <v>2.2585658602413981E-10</v>
      </c>
      <c r="BB8" s="5">
        <f t="shared" si="43"/>
        <v>1.2058996638931345E-10</v>
      </c>
      <c r="BC8" s="5">
        <f t="shared" si="44"/>
        <v>5.1508579846226807E-11</v>
      </c>
      <c r="BD8" s="5">
        <f t="shared" si="45"/>
        <v>1.4106768004061786E-2</v>
      </c>
      <c r="BE8" s="5">
        <f t="shared" si="46"/>
        <v>1.3951561188320055E-3</v>
      </c>
      <c r="BF8" s="5">
        <f t="shared" si="47"/>
        <v>6.899031001835207E-5</v>
      </c>
      <c r="BG8" s="5">
        <f t="shared" si="48"/>
        <v>2.2743752770421214E-6</v>
      </c>
      <c r="BH8" s="5">
        <f t="shared" si="49"/>
        <v>5.6233798262151814E-8</v>
      </c>
      <c r="BI8" s="5">
        <f t="shared" si="50"/>
        <v>1.1123019490788547E-9</v>
      </c>
      <c r="BJ8" s="8">
        <f t="shared" si="51"/>
        <v>1.2323802856382741E-2</v>
      </c>
      <c r="BK8" s="8">
        <f t="shared" si="52"/>
        <v>0.13086619337882793</v>
      </c>
      <c r="BL8" s="8">
        <f t="shared" si="53"/>
        <v>0.67663227601934006</v>
      </c>
      <c r="BM8" s="8">
        <f t="shared" si="54"/>
        <v>0.38014598008186157</v>
      </c>
      <c r="BN8" s="8">
        <f t="shared" si="55"/>
        <v>0.61345379443597792</v>
      </c>
    </row>
    <row r="9" spans="1:88" x14ac:dyDescent="0.25">
      <c r="A9" t="s">
        <v>348</v>
      </c>
      <c r="B9" t="s">
        <v>264</v>
      </c>
      <c r="C9" t="s">
        <v>263</v>
      </c>
      <c r="D9" t="s">
        <v>67</v>
      </c>
      <c r="E9">
        <f>VLOOKUP(A9,home!$A$2:$E$405,3,FALSE)</f>
        <v>1.4218999999999999</v>
      </c>
      <c r="F9">
        <f>VLOOKUP(B9,home!$B$2:$E$405,3,FALSE)</f>
        <v>0.70330000000000004</v>
      </c>
      <c r="G9">
        <f>VLOOKUP(C9,away!$B$2:$E$405,4,FALSE)</f>
        <v>0.56259999999999999</v>
      </c>
      <c r="H9">
        <f>VLOOKUP(A9,away!$A$2:$E$405,3,FALSE)</f>
        <v>1.2968999999999999</v>
      </c>
      <c r="I9">
        <f>VLOOKUP(C9,away!$B$2:$E$405,3,FALSE)</f>
        <v>1.2337</v>
      </c>
      <c r="J9">
        <f>VLOOKUP(B9,home!$B$2:$E$405,4,FALSE)</f>
        <v>1.9277</v>
      </c>
      <c r="K9" s="3">
        <f t="shared" ref="K9:K17" si="56">E9*F9*G9</f>
        <v>0.56261252910199999</v>
      </c>
      <c r="L9" s="3">
        <f t="shared" ref="L9:L17" si="57">H9*I9*J9</f>
        <v>3.0842921061809996</v>
      </c>
      <c r="M9" s="5">
        <f t="shared" ref="M9:M19" si="58">_xlfn.POISSON.DIST(0,K9,FALSE) * _xlfn.POISSON.DIST(0,L9,FALSE)</f>
        <v>2.6071705444480522E-2</v>
      </c>
      <c r="N9" s="5">
        <f t="shared" ref="N9:N19" si="59">_xlfn.POISSON.DIST(1,K9,FALSE) * _xlfn.POISSON.DIST(0,L9,FALSE)</f>
        <v>1.4668268138121571E-2</v>
      </c>
      <c r="O9" s="5">
        <f t="shared" ref="O9:O19" si="60">_xlfn.POISSON.DIST(0,K9,FALSE) * _xlfn.POISSON.DIST(1,L9,FALSE)</f>
        <v>8.0412755297087482E-2</v>
      </c>
      <c r="P9" s="5">
        <f t="shared" ref="P9:P19" si="61">_xlfn.POISSON.DIST(1,K9,FALSE) * _xlfn.POISSON.DIST(1,L9,FALSE)</f>
        <v>4.5241223629754634E-2</v>
      </c>
      <c r="Q9" s="5">
        <f t="shared" ref="Q9:Q19" si="62">_xlfn.POISSON.DIST(2,K9,FALSE) * _xlfn.POISSON.DIST(0,L9,FALSE)</f>
        <v>4.1262757173674298E-3</v>
      </c>
      <c r="R9" s="5">
        <f t="shared" ref="R9:R19" si="63">_xlfn.POISSON.DIST(0,K9,FALSE) * _xlfn.POISSON.DIST(2,L9,FALSE)</f>
        <v>0.12400821319953564</v>
      </c>
      <c r="S9" s="5">
        <f t="shared" ref="S9:S19" si="64">_xlfn.POISSON.DIST(2,K9,FALSE) * _xlfn.POISSON.DIST(2,L9,FALSE)</f>
        <v>1.9626337063718791E-2</v>
      </c>
      <c r="T9" s="5">
        <f t="shared" ref="T9:T19" si="65">_xlfn.POISSON.DIST(2,K9,FALSE) * _xlfn.POISSON.DIST(1,L9,FALSE)</f>
        <v>1.2726639623002708E-2</v>
      </c>
      <c r="U9" s="5">
        <f t="shared" ref="U9:U19" si="66">_xlfn.POISSON.DIST(1,K9,FALSE) * _xlfn.POISSON.DIST(2,L9,FALSE)</f>
        <v>6.9768574457610769E-2</v>
      </c>
      <c r="V9" s="5">
        <f t="shared" ref="V9:V19" si="67">_xlfn.POISSON.DIST(3,K9,FALSE) * _xlfn.POISSON.DIST(3,L9,FALSE)</f>
        <v>3.7840916426236742E-3</v>
      </c>
      <c r="W9" s="5">
        <f t="shared" ref="W9:W19" si="68">_xlfn.POISSON.DIST(3,K9,FALSE) * _xlfn.POISSON.DIST(0,L9,FALSE)</f>
        <v>7.7383147237342E-4</v>
      </c>
      <c r="X9" s="5">
        <f t="shared" ref="X9:X19" si="69">_xlfn.POISSON.DIST(3,K9,FALSE) * _xlfn.POISSON.DIST(1,L9,FALSE)</f>
        <v>2.3867223017557597E-3</v>
      </c>
      <c r="Y9" s="5">
        <f t="shared" ref="Y9:Y19" si="70">_xlfn.POISSON.DIST(3,K9,FALSE) * _xlfn.POISSON.DIST(2,L9,FALSE)</f>
        <v>3.6806743774757179E-3</v>
      </c>
      <c r="Z9" s="5">
        <f t="shared" ref="Z9:Z19" si="71">_xlfn.POISSON.DIST(0,K9,FALSE) * _xlfn.POISSON.DIST(3,L9,FALSE)</f>
        <v>0.12749251769097941</v>
      </c>
      <c r="AA9" s="5">
        <f t="shared" ref="AA9:AA19" si="72">_xlfn.POISSON.DIST(1,K9,FALSE) * _xlfn.POISSON.DIST(3,L9,FALSE)</f>
        <v>7.1728887819703407E-2</v>
      </c>
      <c r="AB9" s="5">
        <f t="shared" ref="AB9:AB19" si="73">_xlfn.POISSON.DIST(2,K9,FALSE) * _xlfn.POISSON.DIST(3,L9,FALSE)</f>
        <v>2.0177785492958483E-2</v>
      </c>
      <c r="AC9" s="5">
        <f t="shared" ref="AC9:AC19" si="74">_xlfn.POISSON.DIST(4,K9,FALSE) * _xlfn.POISSON.DIST(4,L9,FALSE)</f>
        <v>4.1039925591937574E-4</v>
      </c>
      <c r="AD9" s="5">
        <f t="shared" ref="AD9:AD19" si="75">_xlfn.POISSON.DIST(4,K9,FALSE) * _xlfn.POISSON.DIST(0,L9,FALSE)</f>
        <v>1.0884182044268351E-4</v>
      </c>
      <c r="AE9" s="5">
        <f t="shared" ref="AE9:AE19" si="76">_xlfn.POISSON.DIST(4,K9,FALSE) * _xlfn.POISSON.DIST(1,L9,FALSE)</f>
        <v>3.3569996761373855E-4</v>
      </c>
      <c r="AF9" s="5">
        <f t="shared" ref="AF9:AF19" si="77">_xlfn.POISSON.DIST(4,K9,FALSE) * _xlfn.POISSON.DIST(2,L9,FALSE)</f>
        <v>5.1769838007813555E-4</v>
      </c>
      <c r="AG9" s="5">
        <f t="shared" ref="AG9:AG19" si="78">_xlfn.POISSON.DIST(4,K9,FALSE) * _xlfn.POISSON.DIST(3,L9,FALSE)</f>
        <v>5.3224434235256152E-4</v>
      </c>
      <c r="AH9" s="5">
        <f t="shared" ref="AH9:AH19" si="79">_xlfn.POISSON.DIST(0,K9,FALSE) * _xlfn.POISSON.DIST(4,L9,FALSE)</f>
        <v>9.8306041477857306E-2</v>
      </c>
      <c r="AI9" s="5">
        <f t="shared" ref="AI9:AI19" si="80">_xlfn.POISSON.DIST(1,K9,FALSE) * _xlfn.POISSON.DIST(4,L9,FALSE)</f>
        <v>5.5308210621863418E-2</v>
      </c>
      <c r="AJ9" s="5">
        <f t="shared" ref="AJ9:AJ19" si="81">_xlfn.POISSON.DIST(2,K9,FALSE) * _xlfn.POISSON.DIST(4,L9,FALSE)</f>
        <v>1.5558546129036337E-2</v>
      </c>
      <c r="AK9" s="5">
        <f t="shared" ref="AK9:AK19" si="82">_xlfn.POISSON.DIST(3,K9,FALSE) * _xlfn.POISSON.DIST(4,L9,FALSE)</f>
        <v>2.9178109956024228E-3</v>
      </c>
      <c r="AL9" s="5">
        <f t="shared" ref="AL9:AL19" si="83">_xlfn.POISSON.DIST(5,K9,FALSE) * _xlfn.POISSON.DIST(5,L9,FALSE)</f>
        <v>2.8485999205647015E-5</v>
      </c>
      <c r="AM9" s="5">
        <f t="shared" ref="AM9:AM19" si="84">_xlfn.POISSON.DIST(5,K9,FALSE) * _xlfn.POISSON.DIST(0,L9,FALSE)</f>
        <v>1.224715437426479E-5</v>
      </c>
      <c r="AN9" s="5">
        <f t="shared" ref="AN9:AN19" si="85">_xlfn.POISSON.DIST(5,K9,FALSE) * _xlfn.POISSON.DIST(1,L9,FALSE)</f>
        <v>3.7773801559724999E-5</v>
      </c>
      <c r="AO9" s="5">
        <f t="shared" ref="AO9:AO19" si="86">_xlfn.POISSON.DIST(5,K9,FALSE) * _xlfn.POISSON.DIST(2,L9,FALSE)</f>
        <v>5.8252718985553674E-5</v>
      </c>
      <c r="AP9" s="5">
        <f t="shared" ref="AP9:AP19" si="87">_xlfn.POISSON.DIST(5,K9,FALSE) * _xlfn.POISSON.DIST(3,L9,FALSE)</f>
        <v>5.988946711024108E-5</v>
      </c>
      <c r="AQ9" s="5">
        <f t="shared" ref="AQ9:AQ19" si="88">_xlfn.POISSON.DIST(5,K9,FALSE) * _xlfn.POISSON.DIST(4,L9,FALSE)</f>
        <v>4.6179152662875796E-5</v>
      </c>
      <c r="AR9" s="5">
        <f t="shared" ref="AR9:AR19" si="89">_xlfn.POISSON.DIST(0,K9,FALSE) * _xlfn.POISSON.DIST(5,L9,FALSE)</f>
        <v>6.0640909544011433E-2</v>
      </c>
      <c r="AS9" s="5">
        <f t="shared" ref="AS9:AS19" si="90">_xlfn.POISSON.DIST(1,K9,FALSE) * _xlfn.POISSON.DIST(5,L9,FALSE)</f>
        <v>3.4117335485601884E-2</v>
      </c>
      <c r="AT9" s="5">
        <f t="shared" ref="AT9:AT19" si="91">_xlfn.POISSON.DIST(2,K9,FALSE) * _xlfn.POISSON.DIST(5,L9,FALSE)</f>
        <v>9.597420201887941E-3</v>
      </c>
      <c r="AU9" s="5">
        <f t="shared" ref="AU9:AU19" si="92">_xlfn.POISSON.DIST(3,K9,FALSE) * _xlfn.POISSON.DIST(5,L9,FALSE)</f>
        <v>1.7998762842129346E-3</v>
      </c>
      <c r="AV9" s="5">
        <f t="shared" ref="AV9:AV19" si="93">_xlfn.POISSON.DIST(4,K9,FALSE) * _xlfn.POISSON.DIST(5,L9,FALSE)</f>
        <v>2.5315823708293723E-4</v>
      </c>
      <c r="AW9" s="5">
        <f t="shared" ref="AW9:AW19" si="94">_xlfn.POISSON.DIST(6,K9,FALSE) * _xlfn.POISSON.DIST(6,L9,FALSE)</f>
        <v>1.3730737321986151E-6</v>
      </c>
      <c r="AX9" s="5">
        <f t="shared" ref="AX9:AX19" si="95">_xlfn.POISSON.DIST(6,K9,FALSE) * _xlfn.POISSON.DIST(0,L9,FALSE)</f>
        <v>1.1484004161346227E-6</v>
      </c>
      <c r="AY9" s="5">
        <f t="shared" ref="AY9:AY19" si="96">_xlfn.POISSON.DIST(6,K9,FALSE) * _xlfn.POISSON.DIST(1,L9,FALSE)</f>
        <v>3.5420023382189923E-6</v>
      </c>
      <c r="AZ9" s="5">
        <f t="shared" ref="AZ9:AZ19" si="97">_xlfn.POISSON.DIST(6,K9,FALSE) * _xlfn.POISSON.DIST(2,L9,FALSE)</f>
        <v>5.4622849259217409E-6</v>
      </c>
      <c r="BA9" s="5">
        <f t="shared" ref="BA9:BA19" si="98">_xlfn.POISSON.DIST(6,K9,FALSE) * _xlfn.POISSON.DIST(3,L9,FALSE)</f>
        <v>5.6157607595772971E-6</v>
      </c>
      <c r="BB9" s="5">
        <f t="shared" ref="BB9:BB19" si="99">_xlfn.POISSON.DIST(6,K9,FALSE) * _xlfn.POISSON.DIST(4,L9,FALSE)</f>
        <v>4.3301616452413182E-6</v>
      </c>
      <c r="BC9" s="5">
        <f t="shared" ref="BC9:BC19" si="100">_xlfn.POISSON.DIST(6,K9,FALSE) * _xlfn.POISSON.DIST(5,L9,FALSE)</f>
        <v>2.6710966761811049E-6</v>
      </c>
      <c r="BD9" s="5">
        <f t="shared" ref="BD9:BD19" si="101">_xlfn.POISSON.DIST(0,K9,FALSE) * _xlfn.POISSON.DIST(6,L9,FALSE)</f>
        <v>3.1172379769705095E-2</v>
      </c>
      <c r="BE9" s="5">
        <f t="shared" ref="BE9:BE19" si="102">_xlfn.POISSON.DIST(1,K9,FALSE) * _xlfn.POISSON.DIST(6,L9,FALSE)</f>
        <v>1.7537971420361804E-2</v>
      </c>
      <c r="BF9" s="5">
        <f t="shared" ref="BF9:BF19" si="103">_xlfn.POISSON.DIST(2,K9,FALSE) * _xlfn.POISSON.DIST(6,L9,FALSE)</f>
        <v>4.9335412280641739E-3</v>
      </c>
      <c r="BG9" s="5">
        <f t="shared" ref="BG9:BG19" si="104">_xlfn.POISSON.DIST(3,K9,FALSE) * _xlfn.POISSON.DIST(6,L9,FALSE)</f>
        <v>9.2522403591672434E-4</v>
      </c>
      <c r="BH9" s="5">
        <f t="shared" ref="BH9:BH19" si="105">_xlfn.POISSON.DIST(4,K9,FALSE) * _xlfn.POISSON.DIST(6,L9,FALSE)</f>
        <v>1.3013565870826694E-4</v>
      </c>
      <c r="BI9" s="5">
        <f t="shared" ref="BI9:BI19" si="106">_xlfn.POISSON.DIST(5,K9,FALSE) * _xlfn.POISSON.DIST(6,L9,FALSE)</f>
        <v>1.4643190414442557E-5</v>
      </c>
      <c r="BJ9" s="8">
        <f t="shared" ref="BJ9:BJ19" si="107">SUM(N9,Q9,T9,W9,X9,Y9,AD9,AE9,AF9,AG9,AM9,AN9,AO9,AP9,AQ9,AX9,AY9,AZ9,BA9,BB9,BC9)</f>
        <v>4.0094008142037674E-2</v>
      </c>
      <c r="BK9" s="8">
        <f t="shared" ref="BK9:BK19" si="108">SUM(M9,P9,S9,V9,AC9,AL9,AY9)</f>
        <v>9.5165785038040865E-2</v>
      </c>
      <c r="BL9" s="8">
        <f t="shared" ref="BL9:BL19" si="109">SUM(O9,R9,U9,AA9,AB9,AH9,AI9,AJ9,AK9,AR9,AS9,AT9,AU9,AV9,BD9,BE9,BF9,BG9,BH9,BI9)</f>
        <v>0.699309420547223</v>
      </c>
      <c r="BM9" s="8">
        <f t="shared" ref="BM9:BM19" si="110">SUM(S9:BI9)</f>
        <v>0.66753112106332757</v>
      </c>
      <c r="BN9" s="8">
        <f t="shared" ref="BN9:BN19" si="111">SUM(M9:R9)</f>
        <v>0.29452844142634726</v>
      </c>
    </row>
    <row r="10" spans="1:88" x14ac:dyDescent="0.25">
      <c r="A10" t="s">
        <v>338</v>
      </c>
      <c r="B10" t="s">
        <v>88</v>
      </c>
      <c r="C10" t="s">
        <v>71</v>
      </c>
      <c r="D10" t="s">
        <v>68</v>
      </c>
      <c r="E10">
        <f>VLOOKUP(A10,home!$A$2:$E$405,3,FALSE)</f>
        <v>1.2436</v>
      </c>
      <c r="F10">
        <f>VLOOKUP(B10,home!$B$2:$E$405,3,FALSE)</f>
        <v>0.67010000000000003</v>
      </c>
      <c r="G10">
        <f>VLOOKUP(C10,away!$B$2:$E$405,4,FALSE)</f>
        <v>1.3402000000000001</v>
      </c>
      <c r="H10">
        <f>VLOOKUP(A10,away!$A$2:$E$405,3,FALSE)</f>
        <v>0.89739999999999998</v>
      </c>
      <c r="I10">
        <f>VLOOKUP(C10,away!$B$2:$E$405,3,FALSE)</f>
        <v>1.3001</v>
      </c>
      <c r="J10">
        <f>VLOOKUP(B10,home!$B$2:$E$405,4,FALSE)</f>
        <v>1.3001</v>
      </c>
      <c r="K10" s="3">
        <f t="shared" si="56"/>
        <v>1.1168373896720003</v>
      </c>
      <c r="L10" s="3">
        <f t="shared" si="57"/>
        <v>1.516839332974</v>
      </c>
      <c r="M10" s="5">
        <f t="shared" si="58"/>
        <v>7.1813936316582977E-2</v>
      </c>
      <c r="N10" s="5">
        <f t="shared" si="59"/>
        <v>8.0204489177883795E-2</v>
      </c>
      <c r="O10" s="5">
        <f t="shared" si="60"/>
        <v>0.10893020326068303</v>
      </c>
      <c r="P10" s="5">
        <f t="shared" si="61"/>
        <v>0.12165732386610166</v>
      </c>
      <c r="Q10" s="5">
        <f t="shared" si="62"/>
        <v>4.4787686166701986E-2</v>
      </c>
      <c r="R10" s="5">
        <f t="shared" si="63"/>
        <v>8.2614808427328379E-2</v>
      </c>
      <c r="S10" s="5">
        <f t="shared" si="64"/>
        <v>5.1523789146633539E-2</v>
      </c>
      <c r="T10" s="5">
        <f t="shared" si="65"/>
        <v>6.7935724010549092E-2</v>
      </c>
      <c r="U10" s="5">
        <f t="shared" si="66"/>
        <v>9.2267306992229806E-2</v>
      </c>
      <c r="V10" s="5">
        <f t="shared" si="67"/>
        <v>9.698282076844195E-3</v>
      </c>
      <c r="W10" s="5">
        <f t="shared" si="68"/>
        <v>1.6673520835956059E-2</v>
      </c>
      <c r="X10" s="5">
        <f t="shared" si="69"/>
        <v>2.5291052223139678E-2</v>
      </c>
      <c r="Y10" s="5">
        <f t="shared" si="70"/>
        <v>1.9181231392178904E-2</v>
      </c>
      <c r="Z10" s="5">
        <f t="shared" si="71"/>
        <v>4.1771130302894512E-2</v>
      </c>
      <c r="AA10" s="5">
        <f t="shared" si="72"/>
        <v>4.6651560131133696E-2</v>
      </c>
      <c r="AB10" s="5">
        <f t="shared" si="73"/>
        <v>2.6051103320490869E-2</v>
      </c>
      <c r="AC10" s="5">
        <f t="shared" si="74"/>
        <v>1.0268437298560547E-3</v>
      </c>
      <c r="AD10" s="5">
        <f t="shared" si="75"/>
        <v>4.6554028717677208E-3</v>
      </c>
      <c r="AE10" s="5">
        <f t="shared" si="76"/>
        <v>7.0614981867373932E-3</v>
      </c>
      <c r="AF10" s="5">
        <f t="shared" si="77"/>
        <v>5.3555790996839304E-3</v>
      </c>
      <c r="AG10" s="5">
        <f t="shared" si="78"/>
        <v>2.7078510097513554E-3</v>
      </c>
      <c r="AH10" s="5">
        <f t="shared" si="79"/>
        <v>1.5840023356553139E-2</v>
      </c>
      <c r="AI10" s="5">
        <f t="shared" si="80"/>
        <v>1.7690730337876322E-2</v>
      </c>
      <c r="AJ10" s="5">
        <f t="shared" si="81"/>
        <v>9.8788345459725323E-3</v>
      </c>
      <c r="AK10" s="5">
        <f t="shared" si="82"/>
        <v>3.6776839291085125E-3</v>
      </c>
      <c r="AL10" s="5">
        <f t="shared" si="83"/>
        <v>6.9581513901293871E-5</v>
      </c>
      <c r="AM10" s="5">
        <f t="shared" si="84"/>
        <v>1.0398655982353185E-3</v>
      </c>
      <c r="AN10" s="5">
        <f t="shared" si="85"/>
        <v>1.5773090404098699E-3</v>
      </c>
      <c r="AO10" s="5">
        <f t="shared" si="86"/>
        <v>1.1962621963745841E-3</v>
      </c>
      <c r="AP10" s="5">
        <f t="shared" si="87"/>
        <v>6.0484585067027859E-4</v>
      </c>
      <c r="AQ10" s="5">
        <f t="shared" si="88"/>
        <v>2.2936349417069927E-4</v>
      </c>
      <c r="AR10" s="5">
        <f t="shared" si="89"/>
        <v>4.8053540924893282E-3</v>
      </c>
      <c r="AS10" s="5">
        <f t="shared" si="90"/>
        <v>5.3667991211054453E-3</v>
      </c>
      <c r="AT10" s="5">
        <f t="shared" si="91"/>
        <v>2.9969209606546966E-3</v>
      </c>
      <c r="AU10" s="5">
        <f t="shared" si="92"/>
        <v>1.115691127583631E-3</v>
      </c>
      <c r="AV10" s="5">
        <f t="shared" si="93"/>
        <v>3.1151139165267843E-4</v>
      </c>
      <c r="AW10" s="5">
        <f t="shared" si="94"/>
        <v>3.2743183310339714E-6</v>
      </c>
      <c r="AX10" s="5">
        <f t="shared" si="95"/>
        <v>1.9356013005714125E-4</v>
      </c>
      <c r="AY10" s="5">
        <f t="shared" si="96"/>
        <v>2.9359961856623482E-4</v>
      </c>
      <c r="AZ10" s="5">
        <f t="shared" si="97"/>
        <v>2.226717247937143E-4</v>
      </c>
      <c r="BA10" s="5">
        <f t="shared" si="98"/>
        <v>1.1258574350275587E-4</v>
      </c>
      <c r="BB10" s="5">
        <f t="shared" si="99"/>
        <v>4.269362101927552E-5</v>
      </c>
      <c r="BC10" s="5">
        <f t="shared" si="100"/>
        <v>1.2951872725824524E-5</v>
      </c>
      <c r="BD10" s="5">
        <f t="shared" si="101"/>
        <v>1.214825016059233E-3</v>
      </c>
      <c r="BE10" s="5">
        <f t="shared" si="102"/>
        <v>1.3567619998438398E-3</v>
      </c>
      <c r="BF10" s="5">
        <f t="shared" si="103"/>
        <v>7.5764126515587879E-4</v>
      </c>
      <c r="BG10" s="5">
        <f t="shared" si="104"/>
        <v>2.8205403096149433E-4</v>
      </c>
      <c r="BH10" s="5">
        <f t="shared" si="105"/>
        <v>7.8752121921375252E-5</v>
      </c>
      <c r="BI10" s="5">
        <f t="shared" si="106"/>
        <v>1.7590662855559964E-5</v>
      </c>
      <c r="BJ10" s="8">
        <f t="shared" si="107"/>
        <v>0.27937974386487568</v>
      </c>
      <c r="BK10" s="8">
        <f t="shared" si="108"/>
        <v>0.25608335626848594</v>
      </c>
      <c r="BL10" s="8">
        <f t="shared" si="109"/>
        <v>0.42190615609165949</v>
      </c>
      <c r="BM10" s="8">
        <f t="shared" si="110"/>
        <v>0.48884161401239862</v>
      </c>
      <c r="BN10" s="8">
        <f t="shared" si="111"/>
        <v>0.51000844721528182</v>
      </c>
    </row>
    <row r="11" spans="1:88" x14ac:dyDescent="0.25">
      <c r="A11" t="s">
        <v>338</v>
      </c>
      <c r="B11" t="s">
        <v>78</v>
      </c>
      <c r="C11" t="s">
        <v>85</v>
      </c>
      <c r="D11" t="s">
        <v>68</v>
      </c>
      <c r="E11">
        <f>VLOOKUP(A11,home!$A$2:$E$405,3,FALSE)</f>
        <v>1.2436</v>
      </c>
      <c r="F11">
        <f>VLOOKUP(B11,home!$B$2:$E$405,3,FALSE)</f>
        <v>0.80410000000000004</v>
      </c>
      <c r="G11">
        <f>VLOOKUP(C11,away!$B$2:$E$405,4,FALSE)</f>
        <v>1.2866</v>
      </c>
      <c r="H11">
        <f>VLOOKUP(A11,away!$A$2:$E$405,3,FALSE)</f>
        <v>0.89739999999999998</v>
      </c>
      <c r="I11">
        <f>VLOOKUP(C11,away!$B$2:$E$405,3,FALSE)</f>
        <v>2.2286999999999999</v>
      </c>
      <c r="J11">
        <f>VLOOKUP(B11,home!$B$2:$E$405,4,FALSE)</f>
        <v>1.1143000000000001</v>
      </c>
      <c r="K11" s="3">
        <f t="shared" si="56"/>
        <v>1.2865726726160001</v>
      </c>
      <c r="L11" s="3">
        <f t="shared" si="57"/>
        <v>2.2286394239340002</v>
      </c>
      <c r="M11" s="5">
        <f t="shared" si="58"/>
        <v>2.9741494216775258E-2</v>
      </c>
      <c r="N11" s="5">
        <f t="shared" si="59"/>
        <v>3.8264593702069853E-2</v>
      </c>
      <c r="O11" s="5">
        <f t="shared" si="60"/>
        <v>6.6283066538210408E-2</v>
      </c>
      <c r="P11" s="5">
        <f t="shared" si="61"/>
        <v>8.527798206524953E-2</v>
      </c>
      <c r="Q11" s="5">
        <f t="shared" si="62"/>
        <v>2.4615090292918695E-2</v>
      </c>
      <c r="R11" s="5">
        <f t="shared" si="63"/>
        <v>7.3860527613148139E-2</v>
      </c>
      <c r="S11" s="5">
        <f t="shared" si="64"/>
        <v>6.1129529775097585E-2</v>
      </c>
      <c r="T11" s="5">
        <f t="shared" si="65"/>
        <v>5.4858160650493717E-2</v>
      </c>
      <c r="U11" s="5">
        <f t="shared" si="66"/>
        <v>9.5026936412075866E-2</v>
      </c>
      <c r="V11" s="5">
        <f t="shared" si="67"/>
        <v>1.9475233661474845E-2</v>
      </c>
      <c r="W11" s="5">
        <f t="shared" si="68"/>
        <v>1.0556367501614854E-2</v>
      </c>
      <c r="X11" s="5">
        <f t="shared" si="69"/>
        <v>2.3526336787634529E-2</v>
      </c>
      <c r="Y11" s="5">
        <f t="shared" si="70"/>
        <v>2.6215860832835551E-2</v>
      </c>
      <c r="Z11" s="5">
        <f t="shared" si="71"/>
        <v>5.4869494570409245E-2</v>
      </c>
      <c r="AA11" s="5">
        <f t="shared" si="72"/>
        <v>7.0593592274540526E-2</v>
      </c>
      <c r="AB11" s="5">
        <f t="shared" si="73"/>
        <v>4.5411893341109927E-2</v>
      </c>
      <c r="AC11" s="5">
        <f t="shared" si="74"/>
        <v>3.490091601473407E-3</v>
      </c>
      <c r="AD11" s="5">
        <f t="shared" si="75"/>
        <v>3.3953834874173275E-3</v>
      </c>
      <c r="AE11" s="5">
        <f t="shared" si="76"/>
        <v>7.5670854994327689E-3</v>
      </c>
      <c r="AF11" s="5">
        <f t="shared" si="77"/>
        <v>8.432152534157588E-3</v>
      </c>
      <c r="AG11" s="5">
        <f t="shared" si="78"/>
        <v>6.2640758554161936E-3</v>
      </c>
      <c r="AH11" s="5">
        <f t="shared" si="79"/>
        <v>3.0571079692736657E-2</v>
      </c>
      <c r="AI11" s="5">
        <f t="shared" si="80"/>
        <v>3.933191570504093E-2</v>
      </c>
      <c r="AJ11" s="5">
        <f t="shared" si="81"/>
        <v>2.5301683953870873E-2</v>
      </c>
      <c r="AK11" s="5">
        <f t="shared" si="82"/>
        <v>1.0850818382072337E-2</v>
      </c>
      <c r="AL11" s="5">
        <f t="shared" si="83"/>
        <v>4.0028650454105869E-4</v>
      </c>
      <c r="AM11" s="5">
        <f t="shared" si="84"/>
        <v>8.7368152159254873E-4</v>
      </c>
      <c r="AN11" s="5">
        <f t="shared" si="85"/>
        <v>1.9471210829837987E-3</v>
      </c>
      <c r="AO11" s="5">
        <f t="shared" si="86"/>
        <v>2.1697154043553799E-3</v>
      </c>
      <c r="AP11" s="5">
        <f t="shared" si="87"/>
        <v>1.6118377629544332E-3</v>
      </c>
      <c r="AQ11" s="5">
        <f t="shared" si="88"/>
        <v>8.9805129587645894E-4</v>
      </c>
      <c r="AR11" s="5">
        <f t="shared" si="89"/>
        <v>1.3626382687092205E-2</v>
      </c>
      <c r="AS11" s="5">
        <f t="shared" si="90"/>
        <v>1.7531331591820611E-2</v>
      </c>
      <c r="AT11" s="5">
        <f t="shared" si="91"/>
        <v>1.1277666070302983E-2</v>
      </c>
      <c r="AU11" s="5">
        <f t="shared" si="92"/>
        <v>4.8365123256468301E-3</v>
      </c>
      <c r="AV11" s="5">
        <f t="shared" si="93"/>
        <v>1.5556311472369169E-3</v>
      </c>
      <c r="AW11" s="5">
        <f t="shared" si="94"/>
        <v>3.1881781342639537E-5</v>
      </c>
      <c r="AX11" s="5">
        <f t="shared" si="95"/>
        <v>1.8734246170842329E-4</v>
      </c>
      <c r="AY11" s="5">
        <f t="shared" si="96"/>
        <v>4.17518795940238E-4</v>
      </c>
      <c r="AZ11" s="5">
        <f t="shared" si="97"/>
        <v>4.6524942443293475E-4</v>
      </c>
      <c r="BA11" s="5">
        <f t="shared" si="98"/>
        <v>3.4562440308461354E-4</v>
      </c>
      <c r="BB11" s="5">
        <f t="shared" si="99"/>
        <v>1.9256804264700648E-4</v>
      </c>
      <c r="BC11" s="5">
        <f t="shared" si="100"/>
        <v>8.5832946326584492E-5</v>
      </c>
      <c r="BD11" s="5">
        <f t="shared" si="101"/>
        <v>5.0613822770109018E-3</v>
      </c>
      <c r="BE11" s="5">
        <f t="shared" si="102"/>
        <v>6.5118361232651724E-3</v>
      </c>
      <c r="BF11" s="5">
        <f t="shared" si="103"/>
        <v>4.1889752023733439E-3</v>
      </c>
      <c r="BG11" s="5">
        <f t="shared" si="104"/>
        <v>1.796473673879874E-3</v>
      </c>
      <c r="BH11" s="5">
        <f t="shared" si="105"/>
        <v>5.7782348397197847E-4</v>
      </c>
      <c r="BI11" s="5">
        <f t="shared" si="106"/>
        <v>1.486823808148233E-4</v>
      </c>
      <c r="BJ11" s="8">
        <f t="shared" si="107"/>
        <v>0.21288965028589349</v>
      </c>
      <c r="BK11" s="8">
        <f t="shared" si="108"/>
        <v>0.1999321366205519</v>
      </c>
      <c r="BL11" s="8">
        <f t="shared" si="109"/>
        <v>0.52434421087622141</v>
      </c>
      <c r="BM11" s="8">
        <f t="shared" si="110"/>
        <v>0.67360710091010656</v>
      </c>
      <c r="BN11" s="8">
        <f t="shared" si="111"/>
        <v>0.31804275442837188</v>
      </c>
    </row>
    <row r="12" spans="1:88" x14ac:dyDescent="0.25">
      <c r="A12" t="s">
        <v>338</v>
      </c>
      <c r="B12" t="s">
        <v>92</v>
      </c>
      <c r="C12" t="s">
        <v>77</v>
      </c>
      <c r="D12" t="s">
        <v>68</v>
      </c>
      <c r="E12">
        <f>VLOOKUP(A12,home!$A$2:$E$405,3,FALSE)</f>
        <v>1.2436</v>
      </c>
      <c r="F12">
        <f>VLOOKUP(B12,home!$B$2:$E$405,3,FALSE)</f>
        <v>0.96489999999999998</v>
      </c>
      <c r="G12">
        <f>VLOOKUP(C12,away!$B$2:$E$405,4,FALSE)</f>
        <v>0.67010000000000003</v>
      </c>
      <c r="H12">
        <f>VLOOKUP(A12,away!$A$2:$E$405,3,FALSE)</f>
        <v>0.89739999999999998</v>
      </c>
      <c r="I12">
        <f>VLOOKUP(C12,away!$B$2:$E$405,3,FALSE)</f>
        <v>0.37140000000000001</v>
      </c>
      <c r="J12">
        <f>VLOOKUP(B12,home!$B$2:$E$405,4,FALSE)</f>
        <v>0.66859999999999997</v>
      </c>
      <c r="K12" s="3">
        <f t="shared" si="56"/>
        <v>0.80408625376400011</v>
      </c>
      <c r="L12" s="3">
        <f t="shared" si="57"/>
        <v>0.22284060909600001</v>
      </c>
      <c r="M12" s="5">
        <f t="shared" si="58"/>
        <v>0.35810577946470384</v>
      </c>
      <c r="N12" s="5">
        <f t="shared" si="59"/>
        <v>0.28794793466101093</v>
      </c>
      <c r="O12" s="5">
        <f t="shared" si="60"/>
        <v>7.9800510016712456E-2</v>
      </c>
      <c r="P12" s="5">
        <f t="shared" si="61"/>
        <v>6.4166493147794879E-2</v>
      </c>
      <c r="Q12" s="5">
        <f t="shared" si="62"/>
        <v>0.11576748803032666</v>
      </c>
      <c r="R12" s="5">
        <f t="shared" si="63"/>
        <v>8.8913971291478249E-3</v>
      </c>
      <c r="S12" s="5">
        <f t="shared" si="64"/>
        <v>2.8743873172338914E-3</v>
      </c>
      <c r="T12" s="5">
        <f t="shared" si="65"/>
        <v>2.5797697546191881E-2</v>
      </c>
      <c r="U12" s="5">
        <f t="shared" si="66"/>
        <v>7.1494502083044604E-3</v>
      </c>
      <c r="V12" s="5">
        <f t="shared" si="67"/>
        <v>5.7226838384983721E-5</v>
      </c>
      <c r="W12" s="5">
        <f t="shared" si="68"/>
        <v>3.1029015252658037E-2</v>
      </c>
      <c r="X12" s="5">
        <f t="shared" si="69"/>
        <v>6.9145246585513905E-3</v>
      </c>
      <c r="Y12" s="5">
        <f t="shared" si="70"/>
        <v>7.704184432604516E-4</v>
      </c>
      <c r="Z12" s="5">
        <f t="shared" si="71"/>
        <v>6.6045478399124236E-4</v>
      </c>
      <c r="AA12" s="5">
        <f t="shared" si="72"/>
        <v>5.3106261304002999E-4</v>
      </c>
      <c r="AB12" s="5">
        <f t="shared" si="73"/>
        <v>2.1351007351673925E-4</v>
      </c>
      <c r="AC12" s="5">
        <f t="shared" si="74"/>
        <v>6.4088003874668547E-7</v>
      </c>
      <c r="AD12" s="5">
        <f t="shared" si="75"/>
        <v>6.2375011581239535E-3</v>
      </c>
      <c r="AE12" s="5">
        <f t="shared" si="76"/>
        <v>1.3899685573133471E-3</v>
      </c>
      <c r="AF12" s="5">
        <f t="shared" si="77"/>
        <v>1.5487071996799732E-4</v>
      </c>
      <c r="AG12" s="5">
        <f t="shared" si="78"/>
        <v>1.1503828522934856E-5</v>
      </c>
      <c r="AH12" s="5">
        <f t="shared" si="79"/>
        <v>3.6794036586243895E-5</v>
      </c>
      <c r="AI12" s="5">
        <f t="shared" si="80"/>
        <v>2.9585579039488414E-5</v>
      </c>
      <c r="AJ12" s="5">
        <f t="shared" si="81"/>
        <v>1.189467870765048E-5</v>
      </c>
      <c r="AK12" s="5">
        <f t="shared" si="82"/>
        <v>3.1881158805870316E-6</v>
      </c>
      <c r="AL12" s="5">
        <f t="shared" si="83"/>
        <v>4.5933941279884841E-9</v>
      </c>
      <c r="AM12" s="5">
        <f t="shared" si="84"/>
        <v>1.0030977878169006E-3</v>
      </c>
      <c r="AN12" s="5">
        <f t="shared" si="85"/>
        <v>2.2353092201996829E-4</v>
      </c>
      <c r="AO12" s="5">
        <f t="shared" si="86"/>
        <v>2.4905883407360105E-5</v>
      </c>
      <c r="AP12" s="5">
        <f t="shared" si="87"/>
        <v>1.8500140761900283E-6</v>
      </c>
      <c r="AQ12" s="5">
        <f t="shared" si="88"/>
        <v>1.0306456589358994E-7</v>
      </c>
      <c r="AR12" s="5">
        <f t="shared" si="89"/>
        <v>1.6398411047958205E-6</v>
      </c>
      <c r="AS12" s="5">
        <f t="shared" si="90"/>
        <v>1.3185736907234905E-6</v>
      </c>
      <c r="AT12" s="5">
        <f t="shared" si="91"/>
        <v>5.3012348964281128E-7</v>
      </c>
      <c r="AU12" s="5">
        <f t="shared" si="92"/>
        <v>1.4208833693972897E-7</v>
      </c>
      <c r="AV12" s="5">
        <f t="shared" si="93"/>
        <v>2.856281963835591E-8</v>
      </c>
      <c r="AW12" s="5">
        <f t="shared" si="94"/>
        <v>2.2862735114442843E-11</v>
      </c>
      <c r="AX12" s="5">
        <f t="shared" si="95"/>
        <v>1.344295237274412E-4</v>
      </c>
      <c r="AY12" s="5">
        <f t="shared" si="96"/>
        <v>2.9956356947908181E-5</v>
      </c>
      <c r="AZ12" s="5">
        <f t="shared" si="97"/>
        <v>3.337746414284525E-6</v>
      </c>
      <c r="BA12" s="5">
        <f t="shared" si="98"/>
        <v>2.4792848132238452E-7</v>
      </c>
      <c r="BB12" s="5">
        <f t="shared" si="99"/>
        <v>1.3812133447531607E-8</v>
      </c>
      <c r="BC12" s="5">
        <f t="shared" si="100"/>
        <v>6.1558084607263581E-10</v>
      </c>
      <c r="BD12" s="5">
        <f t="shared" si="101"/>
        <v>6.0903865102226303E-8</v>
      </c>
      <c r="BE12" s="5">
        <f t="shared" si="102"/>
        <v>4.8971960729797172E-8</v>
      </c>
      <c r="BF12" s="5">
        <f t="shared" si="103"/>
        <v>1.9688840221350164E-8</v>
      </c>
      <c r="BG12" s="5">
        <f t="shared" si="104"/>
        <v>5.2771752581811417E-9</v>
      </c>
      <c r="BH12" s="5">
        <f t="shared" si="105"/>
        <v>1.0608260209517358E-9</v>
      </c>
      <c r="BI12" s="5">
        <f t="shared" si="106"/>
        <v>1.7059912421649043E-10</v>
      </c>
      <c r="BJ12" s="8">
        <f t="shared" si="107"/>
        <v>0.47744239651109921</v>
      </c>
      <c r="BK12" s="8">
        <f t="shared" si="108"/>
        <v>0.42523448859849838</v>
      </c>
      <c r="BL12" s="8">
        <f t="shared" si="109"/>
        <v>9.6671187713643664E-2</v>
      </c>
      <c r="BM12" s="8">
        <f t="shared" si="110"/>
        <v>8.5298968823450713E-2</v>
      </c>
      <c r="BN12" s="8">
        <f t="shared" si="111"/>
        <v>0.91467960244969659</v>
      </c>
    </row>
    <row r="13" spans="1:88" x14ac:dyDescent="0.25">
      <c r="A13" t="s">
        <v>338</v>
      </c>
      <c r="B13" t="s">
        <v>89</v>
      </c>
      <c r="C13" t="s">
        <v>81</v>
      </c>
      <c r="D13" t="s">
        <v>68</v>
      </c>
      <c r="E13">
        <f>VLOOKUP(A13,home!$A$2:$E$405,3,FALSE)</f>
        <v>1.2436</v>
      </c>
      <c r="F13">
        <f>VLOOKUP(B13,home!$B$2:$E$405,3,FALSE)</f>
        <v>0.53610000000000002</v>
      </c>
      <c r="G13">
        <f>VLOOKUP(C13,away!$B$2:$E$405,4,FALSE)</f>
        <v>1.6082000000000001</v>
      </c>
      <c r="H13">
        <f>VLOOKUP(A13,away!$A$2:$E$405,3,FALSE)</f>
        <v>0.89739999999999998</v>
      </c>
      <c r="I13">
        <f>VLOOKUP(C13,away!$B$2:$E$405,3,FALSE)</f>
        <v>0.44569999999999999</v>
      </c>
      <c r="J13">
        <f>VLOOKUP(B13,home!$B$2:$E$405,4,FALSE)</f>
        <v>0.37140000000000001</v>
      </c>
      <c r="K13" s="3">
        <f t="shared" si="56"/>
        <v>1.0721772264720002</v>
      </c>
      <c r="L13" s="3">
        <f t="shared" si="57"/>
        <v>0.148549296252</v>
      </c>
      <c r="M13" s="5">
        <f t="shared" si="58"/>
        <v>0.29501575339651481</v>
      </c>
      <c r="N13" s="5">
        <f t="shared" si="59"/>
        <v>0.31630917224222282</v>
      </c>
      <c r="O13" s="5">
        <f t="shared" si="60"/>
        <v>4.3824382550305852E-2</v>
      </c>
      <c r="P13" s="5">
        <f t="shared" si="61"/>
        <v>4.6987504934634848E-2</v>
      </c>
      <c r="Q13" s="5">
        <f t="shared" si="62"/>
        <v>0.16956974550116033</v>
      </c>
      <c r="R13" s="5">
        <f t="shared" si="63"/>
        <v>3.2550405932631819E-3</v>
      </c>
      <c r="S13" s="5">
        <f t="shared" si="64"/>
        <v>1.8709387503579469E-3</v>
      </c>
      <c r="T13" s="5">
        <f t="shared" si="65"/>
        <v>2.5189466359828105E-2</v>
      </c>
      <c r="U13" s="5">
        <f t="shared" si="66"/>
        <v>3.4899803953386925E-3</v>
      </c>
      <c r="V13" s="5">
        <f t="shared" si="67"/>
        <v>3.3109623150149216E-5</v>
      </c>
      <c r="W13" s="5">
        <f t="shared" si="68"/>
        <v>6.0602939808332347E-2</v>
      </c>
      <c r="X13" s="5">
        <f t="shared" si="69"/>
        <v>9.0025240593300856E-3</v>
      </c>
      <c r="Y13" s="5">
        <f t="shared" si="70"/>
        <v>6.6865930675259126E-4</v>
      </c>
      <c r="Z13" s="5">
        <f t="shared" si="71"/>
        <v>1.6117799646697947E-4</v>
      </c>
      <c r="AA13" s="5">
        <f t="shared" si="72"/>
        <v>1.728113772202799E-4</v>
      </c>
      <c r="AB13" s="5">
        <f t="shared" si="73"/>
        <v>9.2642211565423138E-5</v>
      </c>
      <c r="AC13" s="5">
        <f t="shared" si="74"/>
        <v>3.2958803115603287E-7</v>
      </c>
      <c r="AD13" s="5">
        <f t="shared" si="75"/>
        <v>1.6244272979936834E-2</v>
      </c>
      <c r="AE13" s="5">
        <f t="shared" si="76"/>
        <v>2.4130753192949956E-3</v>
      </c>
      <c r="AF13" s="5">
        <f t="shared" si="77"/>
        <v>1.7923032024217089E-4</v>
      </c>
      <c r="AG13" s="5">
        <f t="shared" si="78"/>
        <v>8.8748459796650286E-6</v>
      </c>
      <c r="AH13" s="5">
        <f t="shared" si="79"/>
        <v>5.9857194866192852E-6</v>
      </c>
      <c r="AI13" s="5">
        <f t="shared" si="80"/>
        <v>6.4177521176028702E-6</v>
      </c>
      <c r="AJ13" s="5">
        <f t="shared" si="81"/>
        <v>3.4404838328181256E-6</v>
      </c>
      <c r="AK13" s="5">
        <f t="shared" si="82"/>
        <v>1.2296028045308983E-6</v>
      </c>
      <c r="AL13" s="5">
        <f t="shared" si="83"/>
        <v>2.0997548859061897E-9</v>
      </c>
      <c r="AM13" s="5">
        <f t="shared" si="84"/>
        <v>3.4833479099365466E-3</v>
      </c>
      <c r="AN13" s="5">
        <f t="shared" si="85"/>
        <v>5.1744888062194906E-4</v>
      </c>
      <c r="AO13" s="5">
        <f t="shared" si="86"/>
        <v>3.8433333531387848E-5</v>
      </c>
      <c r="AP13" s="5">
        <f t="shared" si="87"/>
        <v>1.9030815495686868E-6</v>
      </c>
      <c r="AQ13" s="5">
        <f t="shared" si="88"/>
        <v>7.0675356224648513E-8</v>
      </c>
      <c r="AR13" s="5">
        <f t="shared" si="89"/>
        <v>1.7783488345983558E-7</v>
      </c>
      <c r="AS13" s="5">
        <f t="shared" si="90"/>
        <v>1.9067051211793788E-7</v>
      </c>
      <c r="AT13" s="5">
        <f t="shared" si="91"/>
        <v>1.0221629042630326E-7</v>
      </c>
      <c r="AU13" s="5">
        <f t="shared" si="92"/>
        <v>3.6531326256510107E-8</v>
      </c>
      <c r="AV13" s="5">
        <f t="shared" si="93"/>
        <v>9.7920140162621893E-9</v>
      </c>
      <c r="AW13" s="5">
        <f t="shared" si="94"/>
        <v>9.2897339593208902E-12</v>
      </c>
      <c r="AX13" s="5">
        <f t="shared" si="95"/>
        <v>6.224610501521339E-4</v>
      </c>
      <c r="AY13" s="5">
        <f t="shared" si="96"/>
        <v>9.2466150944380359E-5</v>
      </c>
      <c r="AZ13" s="5">
        <f t="shared" si="97"/>
        <v>6.8678908249594542E-6</v>
      </c>
      <c r="BA13" s="5">
        <f t="shared" si="98"/>
        <v>3.4007344959443165E-7</v>
      </c>
      <c r="BB13" s="5">
        <f t="shared" si="99"/>
        <v>1.2629417902810704E-8</v>
      </c>
      <c r="BC13" s="5">
        <f t="shared" si="100"/>
        <v>3.7521822830698809E-10</v>
      </c>
      <c r="BD13" s="5">
        <f t="shared" si="101"/>
        <v>4.4028744645025005E-9</v>
      </c>
      <c r="BE13" s="5">
        <f t="shared" si="102"/>
        <v>4.7206617318546843E-9</v>
      </c>
      <c r="BF13" s="5">
        <f t="shared" si="103"/>
        <v>2.5306930013862321E-9</v>
      </c>
      <c r="BG13" s="5">
        <f t="shared" si="104"/>
        <v>9.044504677594641E-10</v>
      </c>
      <c r="BH13" s="5">
        <f t="shared" si="105"/>
        <v>2.4243279850091135E-10</v>
      </c>
      <c r="BI13" s="5">
        <f t="shared" si="106"/>
        <v>5.1986185100510498E-11</v>
      </c>
      <c r="BJ13" s="8">
        <f t="shared" si="107"/>
        <v>0.60495131279408298</v>
      </c>
      <c r="BK13" s="8">
        <f t="shared" si="108"/>
        <v>0.34400010454338814</v>
      </c>
      <c r="BL13" s="8">
        <f t="shared" si="109"/>
        <v>5.0852460584059921E-2</v>
      </c>
      <c r="BM13" s="8">
        <f t="shared" si="110"/>
        <v>0.12491099055824142</v>
      </c>
      <c r="BN13" s="8">
        <f t="shared" si="111"/>
        <v>0.8749615992181019</v>
      </c>
    </row>
    <row r="14" spans="1:88" x14ac:dyDescent="0.25">
      <c r="A14" t="s">
        <v>350</v>
      </c>
      <c r="B14" t="s">
        <v>99</v>
      </c>
      <c r="C14" t="s">
        <v>102</v>
      </c>
      <c r="D14" t="s">
        <v>68</v>
      </c>
      <c r="E14">
        <f>VLOOKUP(A14,home!$A$2:$E$405,3,FALSE)</f>
        <v>1.6042000000000001</v>
      </c>
      <c r="F14">
        <f>VLOOKUP(B14,home!$B$2:$E$405,3,FALSE)</f>
        <v>0.62339999999999995</v>
      </c>
      <c r="G14">
        <f>VLOOKUP(C14,away!$B$2:$E$405,4,FALSE)</f>
        <v>0.46750000000000003</v>
      </c>
      <c r="H14">
        <f>VLOOKUP(A14,away!$A$2:$E$405,3,FALSE)</f>
        <v>1.25</v>
      </c>
      <c r="I14">
        <f>VLOOKUP(C14,away!$B$2:$E$405,3,FALSE)</f>
        <v>0.6</v>
      </c>
      <c r="J14">
        <f>VLOOKUP(B14,home!$B$2:$E$405,4,FALSE)</f>
        <v>1</v>
      </c>
      <c r="K14" s="3">
        <f t="shared" si="56"/>
        <v>0.4675272459</v>
      </c>
      <c r="L14" s="3">
        <f t="shared" si="57"/>
        <v>0.75</v>
      </c>
      <c r="M14" s="5">
        <f t="shared" si="58"/>
        <v>0.29596110186846702</v>
      </c>
      <c r="N14" s="5">
        <f t="shared" si="59"/>
        <v>0.13836987885009372</v>
      </c>
      <c r="O14" s="5">
        <f t="shared" si="60"/>
        <v>0.2219708264013503</v>
      </c>
      <c r="P14" s="5">
        <f t="shared" si="61"/>
        <v>0.1037774091375703</v>
      </c>
      <c r="Q14" s="5">
        <f t="shared" si="62"/>
        <v>3.2345844187150495E-2</v>
      </c>
      <c r="R14" s="5">
        <f t="shared" si="63"/>
        <v>8.3239059900506354E-2</v>
      </c>
      <c r="S14" s="5">
        <f t="shared" si="64"/>
        <v>9.0972686776360761E-3</v>
      </c>
      <c r="T14" s="5">
        <f t="shared" si="65"/>
        <v>2.425938314036287E-2</v>
      </c>
      <c r="U14" s="5">
        <f t="shared" si="66"/>
        <v>3.891652842658886E-2</v>
      </c>
      <c r="V14" s="5">
        <f t="shared" si="67"/>
        <v>3.5443508083896085E-4</v>
      </c>
      <c r="W14" s="5">
        <f t="shared" si="68"/>
        <v>5.0408544830429988E-3</v>
      </c>
      <c r="X14" s="5">
        <f t="shared" si="69"/>
        <v>3.7806408622822491E-3</v>
      </c>
      <c r="Y14" s="5">
        <f t="shared" si="70"/>
        <v>1.4177403233558434E-3</v>
      </c>
      <c r="Z14" s="5">
        <f t="shared" si="71"/>
        <v>2.0809764975126589E-2</v>
      </c>
      <c r="AA14" s="5">
        <f t="shared" si="72"/>
        <v>9.7291321066472151E-3</v>
      </c>
      <c r="AB14" s="5">
        <f t="shared" si="73"/>
        <v>2.274317169409019E-3</v>
      </c>
      <c r="AC14" s="5">
        <f t="shared" si="74"/>
        <v>7.7675651810148364E-6</v>
      </c>
      <c r="AD14" s="5">
        <f t="shared" si="75"/>
        <v>5.8918420335994019E-4</v>
      </c>
      <c r="AE14" s="5">
        <f t="shared" si="76"/>
        <v>4.4188815251995514E-4</v>
      </c>
      <c r="AF14" s="5">
        <f t="shared" si="77"/>
        <v>1.6570805719498319E-4</v>
      </c>
      <c r="AG14" s="5">
        <f t="shared" si="78"/>
        <v>4.1427014298745796E-5</v>
      </c>
      <c r="AH14" s="5">
        <f t="shared" si="79"/>
        <v>3.9018309328362351E-3</v>
      </c>
      <c r="AI14" s="5">
        <f t="shared" si="80"/>
        <v>1.8242122699963527E-3</v>
      </c>
      <c r="AJ14" s="5">
        <f t="shared" si="81"/>
        <v>4.2643446926419104E-4</v>
      </c>
      <c r="AK14" s="5">
        <f t="shared" si="82"/>
        <v>6.6456577657305157E-5</v>
      </c>
      <c r="AL14" s="5">
        <f t="shared" si="83"/>
        <v>1.0894645069285812E-7</v>
      </c>
      <c r="AM14" s="5">
        <f t="shared" si="84"/>
        <v>5.5091933584931691E-5</v>
      </c>
      <c r="AN14" s="5">
        <f t="shared" si="85"/>
        <v>4.1318950188698766E-5</v>
      </c>
      <c r="AO14" s="5">
        <f t="shared" si="86"/>
        <v>1.5494606320762038E-5</v>
      </c>
      <c r="AP14" s="5">
        <f t="shared" si="87"/>
        <v>3.8736515801905095E-6</v>
      </c>
      <c r="AQ14" s="5">
        <f t="shared" si="88"/>
        <v>7.2630967128572049E-7</v>
      </c>
      <c r="AR14" s="5">
        <f t="shared" si="89"/>
        <v>5.8527463992543555E-4</v>
      </c>
      <c r="AS14" s="5">
        <f t="shared" si="90"/>
        <v>2.7363184049945306E-4</v>
      </c>
      <c r="AT14" s="5">
        <f t="shared" si="91"/>
        <v>6.3965170389628691E-5</v>
      </c>
      <c r="AU14" s="5">
        <f t="shared" si="92"/>
        <v>9.9684866485957786E-6</v>
      </c>
      <c r="AV14" s="5">
        <f t="shared" si="93"/>
        <v>1.1651347771522259E-6</v>
      </c>
      <c r="AW14" s="5">
        <f t="shared" si="94"/>
        <v>1.0611548758960849E-9</v>
      </c>
      <c r="AX14" s="5">
        <f t="shared" si="95"/>
        <v>4.2928299967114702E-6</v>
      </c>
      <c r="AY14" s="5">
        <f t="shared" si="96"/>
        <v>3.219622497533603E-6</v>
      </c>
      <c r="AZ14" s="5">
        <f t="shared" si="97"/>
        <v>1.2073584365751009E-6</v>
      </c>
      <c r="BA14" s="5">
        <f t="shared" si="98"/>
        <v>3.0183960914377523E-7</v>
      </c>
      <c r="BB14" s="5">
        <f t="shared" si="99"/>
        <v>5.6594926714457853E-8</v>
      </c>
      <c r="BC14" s="5">
        <f t="shared" si="100"/>
        <v>8.4892390071686822E-9</v>
      </c>
      <c r="BD14" s="5">
        <f t="shared" si="101"/>
        <v>7.3159329990679417E-5</v>
      </c>
      <c r="BE14" s="5">
        <f t="shared" si="102"/>
        <v>3.4203980062431619E-5</v>
      </c>
      <c r="BF14" s="5">
        <f t="shared" si="103"/>
        <v>7.995646298703583E-6</v>
      </c>
      <c r="BG14" s="5">
        <f t="shared" si="104"/>
        <v>1.2460608310744717E-6</v>
      </c>
      <c r="BH14" s="5">
        <f t="shared" si="105"/>
        <v>1.4564184714402819E-7</v>
      </c>
      <c r="BI14" s="5">
        <f t="shared" si="106"/>
        <v>1.361830633660726E-8</v>
      </c>
      <c r="BJ14" s="8">
        <f t="shared" si="107"/>
        <v>0.20657814145971332</v>
      </c>
      <c r="BK14" s="8">
        <f t="shared" si="108"/>
        <v>0.40920131089864159</v>
      </c>
      <c r="BL14" s="8">
        <f t="shared" si="109"/>
        <v>0.36339956780383248</v>
      </c>
      <c r="BM14" s="8">
        <f t="shared" si="110"/>
        <v>0.12432144623083316</v>
      </c>
      <c r="BN14" s="8">
        <f t="shared" si="111"/>
        <v>0.87566412034513819</v>
      </c>
    </row>
    <row r="15" spans="1:88" x14ac:dyDescent="0.25">
      <c r="A15" t="s">
        <v>350</v>
      </c>
      <c r="B15" t="s">
        <v>103</v>
      </c>
      <c r="C15" t="s">
        <v>101</v>
      </c>
      <c r="D15" t="s">
        <v>68</v>
      </c>
      <c r="E15">
        <f>VLOOKUP(A15,home!$A$2:$E$405,3,FALSE)</f>
        <v>1.6042000000000001</v>
      </c>
      <c r="F15">
        <f>VLOOKUP(B15,home!$B$2:$E$405,3,FALSE)</f>
        <v>1.0909</v>
      </c>
      <c r="G15">
        <f>VLOOKUP(C15,away!$B$2:$E$405,4,FALSE)</f>
        <v>0.87270000000000003</v>
      </c>
      <c r="H15">
        <f>VLOOKUP(A15,away!$A$2:$E$405,3,FALSE)</f>
        <v>1.25</v>
      </c>
      <c r="I15">
        <f>VLOOKUP(C15,away!$B$2:$E$405,3,FALSE)</f>
        <v>1.6</v>
      </c>
      <c r="J15">
        <f>VLOOKUP(B15,home!$B$2:$E$405,4,FALSE)</f>
        <v>0.8</v>
      </c>
      <c r="K15" s="3">
        <f t="shared" si="56"/>
        <v>1.5272440074060001</v>
      </c>
      <c r="L15" s="3">
        <f t="shared" si="57"/>
        <v>1.6</v>
      </c>
      <c r="M15" s="5">
        <f t="shared" si="58"/>
        <v>4.3838449359994813E-2</v>
      </c>
      <c r="N15" s="5">
        <f t="shared" si="59"/>
        <v>6.6952009079023475E-2</v>
      </c>
      <c r="O15" s="5">
        <f t="shared" si="60"/>
        <v>7.0141518975991718E-2</v>
      </c>
      <c r="P15" s="5">
        <f t="shared" si="61"/>
        <v>0.10712321452643757</v>
      </c>
      <c r="Q15" s="5">
        <f t="shared" si="62"/>
        <v>5.1126027324865361E-2</v>
      </c>
      <c r="R15" s="5">
        <f t="shared" si="63"/>
        <v>5.6113215180793388E-2</v>
      </c>
      <c r="S15" s="5">
        <f t="shared" si="64"/>
        <v>6.5441314975827697E-2</v>
      </c>
      <c r="T15" s="5">
        <f t="shared" si="65"/>
        <v>8.1801643719784586E-2</v>
      </c>
      <c r="U15" s="5">
        <f t="shared" si="66"/>
        <v>8.5698571621150091E-2</v>
      </c>
      <c r="V15" s="5">
        <f t="shared" si="67"/>
        <v>1.7767974423751349E-2</v>
      </c>
      <c r="W15" s="5">
        <f t="shared" si="68"/>
        <v>2.6027306284792006E-2</v>
      </c>
      <c r="X15" s="5">
        <f t="shared" si="69"/>
        <v>4.1643690055667218E-2</v>
      </c>
      <c r="Y15" s="5">
        <f t="shared" si="70"/>
        <v>3.3314952044533788E-2</v>
      </c>
      <c r="Z15" s="5">
        <f t="shared" si="71"/>
        <v>2.9927048096423135E-2</v>
      </c>
      <c r="AA15" s="5">
        <f t="shared" si="72"/>
        <v>4.5705904864613373E-2</v>
      </c>
      <c r="AB15" s="5">
        <f t="shared" si="73"/>
        <v>3.4902034653774762E-2</v>
      </c>
      <c r="AC15" s="5">
        <f t="shared" si="74"/>
        <v>2.7136032462417338E-3</v>
      </c>
      <c r="AD15" s="5">
        <f t="shared" si="75"/>
        <v>9.937511888092285E-3</v>
      </c>
      <c r="AE15" s="5">
        <f t="shared" si="76"/>
        <v>1.5900019020947658E-2</v>
      </c>
      <c r="AF15" s="5">
        <f t="shared" si="77"/>
        <v>1.2720015216758132E-2</v>
      </c>
      <c r="AG15" s="5">
        <f t="shared" si="78"/>
        <v>6.7840081156043354E-3</v>
      </c>
      <c r="AH15" s="5">
        <f t="shared" si="79"/>
        <v>1.1970819238569252E-2</v>
      </c>
      <c r="AI15" s="5">
        <f t="shared" si="80"/>
        <v>1.8282361945845347E-2</v>
      </c>
      <c r="AJ15" s="5">
        <f t="shared" si="81"/>
        <v>1.3960813861509904E-2</v>
      </c>
      <c r="AK15" s="5">
        <f t="shared" si="82"/>
        <v>7.1071897695005387E-3</v>
      </c>
      <c r="AL15" s="5">
        <f t="shared" si="83"/>
        <v>2.6523739496320996E-4</v>
      </c>
      <c r="AM15" s="5">
        <f t="shared" si="84"/>
        <v>3.0354010959229658E-3</v>
      </c>
      <c r="AN15" s="5">
        <f t="shared" si="85"/>
        <v>4.8566417534767464E-3</v>
      </c>
      <c r="AO15" s="5">
        <f t="shared" si="86"/>
        <v>3.8853134027813981E-3</v>
      </c>
      <c r="AP15" s="5">
        <f t="shared" si="87"/>
        <v>2.0721671481500788E-3</v>
      </c>
      <c r="AQ15" s="5">
        <f t="shared" si="88"/>
        <v>8.2886685926003133E-4</v>
      </c>
      <c r="AR15" s="5">
        <f t="shared" si="89"/>
        <v>3.8306621563421596E-3</v>
      </c>
      <c r="AS15" s="5">
        <f t="shared" si="90"/>
        <v>5.8503558226705088E-3</v>
      </c>
      <c r="AT15" s="5">
        <f t="shared" si="91"/>
        <v>4.4674604356831678E-3</v>
      </c>
      <c r="AU15" s="5">
        <f t="shared" si="92"/>
        <v>2.2743007262401717E-3</v>
      </c>
      <c r="AV15" s="5">
        <f t="shared" si="93"/>
        <v>8.6835303879735464E-4</v>
      </c>
      <c r="AW15" s="5">
        <f t="shared" si="94"/>
        <v>1.8003654311001824E-5</v>
      </c>
      <c r="AX15" s="5">
        <f t="shared" si="95"/>
        <v>7.7263302230365892E-4</v>
      </c>
      <c r="AY15" s="5">
        <f t="shared" si="96"/>
        <v>1.2362128356858545E-3</v>
      </c>
      <c r="AZ15" s="5">
        <f t="shared" si="97"/>
        <v>9.8897026854868398E-4</v>
      </c>
      <c r="BA15" s="5">
        <f t="shared" si="98"/>
        <v>5.2745080989263131E-4</v>
      </c>
      <c r="BB15" s="5">
        <f t="shared" si="99"/>
        <v>2.109803239570525E-4</v>
      </c>
      <c r="BC15" s="5">
        <f t="shared" si="100"/>
        <v>6.7513703666256775E-5</v>
      </c>
      <c r="BD15" s="5">
        <f t="shared" si="101"/>
        <v>1.02150990835791E-3</v>
      </c>
      <c r="BE15" s="5">
        <f t="shared" si="102"/>
        <v>1.5600948860454704E-3</v>
      </c>
      <c r="BF15" s="5">
        <f t="shared" si="103"/>
        <v>1.1913227828488457E-3</v>
      </c>
      <c r="BG15" s="5">
        <f t="shared" si="104"/>
        <v>6.0648019366404634E-4</v>
      </c>
      <c r="BH15" s="5">
        <f t="shared" si="105"/>
        <v>2.3156081034596141E-4</v>
      </c>
      <c r="BI15" s="5">
        <f t="shared" si="106"/>
        <v>7.0729971990189379E-5</v>
      </c>
      <c r="BJ15" s="8">
        <f t="shared" si="107"/>
        <v>0.36468933397371417</v>
      </c>
      <c r="BK15" s="8">
        <f t="shared" si="108"/>
        <v>0.23838600676290225</v>
      </c>
      <c r="BL15" s="8">
        <f t="shared" si="109"/>
        <v>0.36585526084473424</v>
      </c>
      <c r="BM15" s="8">
        <f t="shared" si="110"/>
        <v>0.60234500604929253</v>
      </c>
      <c r="BN15" s="8">
        <f t="shared" si="111"/>
        <v>0.39529443444710632</v>
      </c>
    </row>
    <row r="16" spans="1:88" x14ac:dyDescent="0.25">
      <c r="A16" t="s">
        <v>350</v>
      </c>
      <c r="B16" t="s">
        <v>107</v>
      </c>
      <c r="C16" t="s">
        <v>98</v>
      </c>
      <c r="D16" t="s">
        <v>68</v>
      </c>
      <c r="E16">
        <f>VLOOKUP(A16,home!$A$2:$E$405,3,FALSE)</f>
        <v>1.6042000000000001</v>
      </c>
      <c r="F16">
        <f>VLOOKUP(B16,home!$B$2:$E$405,3,FALSE)</f>
        <v>0.46750000000000003</v>
      </c>
      <c r="G16">
        <f>VLOOKUP(C16,away!$B$2:$E$405,4,FALSE)</f>
        <v>1.0909</v>
      </c>
      <c r="H16">
        <f>VLOOKUP(A16,away!$A$2:$E$405,3,FALSE)</f>
        <v>1.25</v>
      </c>
      <c r="I16">
        <f>VLOOKUP(C16,away!$B$2:$E$405,3,FALSE)</f>
        <v>0.8</v>
      </c>
      <c r="J16">
        <f>VLOOKUP(B16,home!$B$2:$E$405,4,FALSE)</f>
        <v>1</v>
      </c>
      <c r="K16" s="3">
        <f t="shared" si="56"/>
        <v>0.81813518215000014</v>
      </c>
      <c r="L16" s="3">
        <f t="shared" si="57"/>
        <v>1</v>
      </c>
      <c r="M16" s="5">
        <f t="shared" si="58"/>
        <v>0.16232818134755586</v>
      </c>
      <c r="N16" s="5">
        <f t="shared" si="59"/>
        <v>0.13280639621486084</v>
      </c>
      <c r="O16" s="5">
        <f t="shared" si="60"/>
        <v>0.16232818134755586</v>
      </c>
      <c r="P16" s="5">
        <f t="shared" si="61"/>
        <v>0.13280639621486084</v>
      </c>
      <c r="Q16" s="5">
        <f t="shared" si="62"/>
        <v>5.4326792578965132E-2</v>
      </c>
      <c r="R16" s="5">
        <f t="shared" si="63"/>
        <v>8.1164090673777917E-2</v>
      </c>
      <c r="S16" s="5">
        <f t="shared" si="64"/>
        <v>2.7163396289482562E-2</v>
      </c>
      <c r="T16" s="5">
        <f t="shared" si="65"/>
        <v>5.4326792578965132E-2</v>
      </c>
      <c r="U16" s="5">
        <f t="shared" si="66"/>
        <v>6.6403198107430408E-2</v>
      </c>
      <c r="V16" s="5">
        <f t="shared" si="67"/>
        <v>2.46925890790094E-3</v>
      </c>
      <c r="W16" s="5">
        <f t="shared" si="68"/>
        <v>1.4815553447405639E-2</v>
      </c>
      <c r="X16" s="5">
        <f t="shared" si="69"/>
        <v>1.4815553447405639E-2</v>
      </c>
      <c r="Y16" s="5">
        <f t="shared" si="70"/>
        <v>7.4077767237028178E-3</v>
      </c>
      <c r="Z16" s="5">
        <f t="shared" si="71"/>
        <v>2.7054696891259309E-2</v>
      </c>
      <c r="AA16" s="5">
        <f t="shared" si="72"/>
        <v>2.2134399369143475E-2</v>
      </c>
      <c r="AB16" s="5">
        <f t="shared" si="73"/>
        <v>9.0544654298275219E-3</v>
      </c>
      <c r="AC16" s="5">
        <f t="shared" si="74"/>
        <v>1.262617241494403E-4</v>
      </c>
      <c r="AD16" s="5">
        <f t="shared" si="75"/>
        <v>3.030281379586568E-3</v>
      </c>
      <c r="AE16" s="5">
        <f t="shared" si="76"/>
        <v>3.030281379586568E-3</v>
      </c>
      <c r="AF16" s="5">
        <f t="shared" si="77"/>
        <v>1.5151406897932838E-3</v>
      </c>
      <c r="AG16" s="5">
        <f t="shared" si="78"/>
        <v>5.050468965977613E-4</v>
      </c>
      <c r="AH16" s="5">
        <f t="shared" si="79"/>
        <v>6.7636742228148264E-3</v>
      </c>
      <c r="AI16" s="5">
        <f t="shared" si="80"/>
        <v>5.5335998422858671E-3</v>
      </c>
      <c r="AJ16" s="5">
        <f t="shared" si="81"/>
        <v>2.26361635745688E-3</v>
      </c>
      <c r="AK16" s="5">
        <f t="shared" si="82"/>
        <v>6.1731472697523478E-4</v>
      </c>
      <c r="AL16" s="5">
        <f t="shared" si="83"/>
        <v>4.1319663474230197E-6</v>
      </c>
      <c r="AM16" s="5">
        <f t="shared" si="84"/>
        <v>4.9583596169076231E-4</v>
      </c>
      <c r="AN16" s="5">
        <f t="shared" si="85"/>
        <v>4.9583596169076231E-4</v>
      </c>
      <c r="AO16" s="5">
        <f t="shared" si="86"/>
        <v>2.479179808453811E-4</v>
      </c>
      <c r="AP16" s="5">
        <f t="shared" si="87"/>
        <v>8.263932694846039E-5</v>
      </c>
      <c r="AQ16" s="5">
        <f t="shared" si="88"/>
        <v>2.0659831737115091E-5</v>
      </c>
      <c r="AR16" s="5">
        <f t="shared" si="89"/>
        <v>1.3527348445629658E-3</v>
      </c>
      <c r="AS16" s="5">
        <f t="shared" si="90"/>
        <v>1.106719968457174E-3</v>
      </c>
      <c r="AT16" s="5">
        <f t="shared" si="91"/>
        <v>4.5272327149137618E-4</v>
      </c>
      <c r="AU16" s="5">
        <f t="shared" si="92"/>
        <v>1.2346294539504702E-4</v>
      </c>
      <c r="AV16" s="5">
        <f t="shared" si="93"/>
        <v>2.5252344829888071E-5</v>
      </c>
      <c r="AW16" s="5">
        <f t="shared" si="94"/>
        <v>9.3902973341294441E-8</v>
      </c>
      <c r="AX16" s="5">
        <f t="shared" si="95"/>
        <v>6.7610140805732022E-5</v>
      </c>
      <c r="AY16" s="5">
        <f t="shared" si="96"/>
        <v>6.7610140805732022E-5</v>
      </c>
      <c r="AZ16" s="5">
        <f t="shared" si="97"/>
        <v>3.3805070402866004E-5</v>
      </c>
      <c r="BA16" s="5">
        <f t="shared" si="98"/>
        <v>1.1268356800955338E-5</v>
      </c>
      <c r="BB16" s="5">
        <f t="shared" si="99"/>
        <v>2.8170892002388335E-6</v>
      </c>
      <c r="BC16" s="5">
        <f t="shared" si="100"/>
        <v>5.6341784004776694E-7</v>
      </c>
      <c r="BD16" s="5">
        <f t="shared" si="101"/>
        <v>2.2545580742716086E-4</v>
      </c>
      <c r="BE16" s="5">
        <f t="shared" si="102"/>
        <v>1.8445332807619558E-4</v>
      </c>
      <c r="BF16" s="5">
        <f t="shared" si="103"/>
        <v>7.5453878581895994E-5</v>
      </c>
      <c r="BG16" s="5">
        <f t="shared" si="104"/>
        <v>2.0577157565841159E-5</v>
      </c>
      <c r="BH16" s="5">
        <f t="shared" si="105"/>
        <v>4.2087241383146771E-6</v>
      </c>
      <c r="BI16" s="5">
        <f t="shared" si="106"/>
        <v>6.886610579038363E-7</v>
      </c>
      <c r="BJ16" s="8">
        <f t="shared" si="107"/>
        <v>0.28810617861563748</v>
      </c>
      <c r="BK16" s="8">
        <f t="shared" si="108"/>
        <v>0.32496523659110277</v>
      </c>
      <c r="BL16" s="8">
        <f t="shared" si="109"/>
        <v>0.35983427100885162</v>
      </c>
      <c r="BM16" s="8">
        <f t="shared" si="110"/>
        <v>0.27413282849144244</v>
      </c>
      <c r="BN16" s="8">
        <f t="shared" si="111"/>
        <v>0.72576003837757641</v>
      </c>
    </row>
    <row r="17" spans="1:66" x14ac:dyDescent="0.25">
      <c r="A17" t="s">
        <v>339</v>
      </c>
      <c r="B17" t="s">
        <v>122</v>
      </c>
      <c r="C17" t="s">
        <v>109</v>
      </c>
      <c r="D17" t="s">
        <v>68</v>
      </c>
      <c r="E17">
        <f>VLOOKUP(A17,home!$A$2:$E$405,3,FALSE)</f>
        <v>1.1578999999999999</v>
      </c>
      <c r="F17">
        <f>VLOOKUP(B17,home!$B$2:$E$405,3,FALSE)</f>
        <v>0.77729999999999999</v>
      </c>
      <c r="G17">
        <f>VLOOKUP(C17,away!$B$2:$E$405,4,FALSE)</f>
        <v>1.3817999999999999</v>
      </c>
      <c r="H17">
        <f>VLOOKUP(A17,away!$A$2:$E$405,3,FALSE)</f>
        <v>1.0478000000000001</v>
      </c>
      <c r="I17">
        <f>VLOOKUP(C17,away!$B$2:$E$405,3,FALSE)</f>
        <v>0.8589</v>
      </c>
      <c r="J17">
        <f>VLOOKUP(B17,home!$B$2:$E$405,4,FALSE)</f>
        <v>0.66810000000000003</v>
      </c>
      <c r="K17" s="3">
        <f t="shared" si="56"/>
        <v>1.2436692888059999</v>
      </c>
      <c r="L17" s="3">
        <f t="shared" si="57"/>
        <v>0.60126021610200009</v>
      </c>
      <c r="M17" s="5">
        <f t="shared" si="58"/>
        <v>0.15803646129184945</v>
      </c>
      <c r="N17" s="5">
        <f t="shared" si="59"/>
        <v>0.19654509342025134</v>
      </c>
      <c r="O17" s="5">
        <f t="shared" si="60"/>
        <v>9.5021036868332756E-2</v>
      </c>
      <c r="P17" s="5">
        <f t="shared" si="61"/>
        <v>0.11817474534364811</v>
      </c>
      <c r="Q17" s="5">
        <f t="shared" si="62"/>
        <v>0.12221854827613642</v>
      </c>
      <c r="R17" s="5">
        <f t="shared" si="63"/>
        <v>2.856618458084494E-2</v>
      </c>
      <c r="S17" s="5">
        <f t="shared" si="64"/>
        <v>2.2091848809570134E-2</v>
      </c>
      <c r="T17" s="5">
        <f t="shared" si="65"/>
        <v>7.3485150748182501E-2</v>
      </c>
      <c r="U17" s="5">
        <f t="shared" si="66"/>
        <v>3.5526886461560346E-2</v>
      </c>
      <c r="V17" s="5">
        <f t="shared" si="67"/>
        <v>1.835510746416432E-3</v>
      </c>
      <c r="W17" s="5">
        <f t="shared" si="68"/>
        <v>5.0666485004494791E-2</v>
      </c>
      <c r="X17" s="5">
        <f t="shared" si="69"/>
        <v>3.046374172293128E-2</v>
      </c>
      <c r="Y17" s="5">
        <f t="shared" si="70"/>
        <v>9.1583179658025898E-3</v>
      </c>
      <c r="Z17" s="5">
        <f t="shared" si="71"/>
        <v>5.7252367714294844E-3</v>
      </c>
      <c r="AA17" s="5">
        <f t="shared" si="72"/>
        <v>7.1203011437696662E-3</v>
      </c>
      <c r="AB17" s="5">
        <f t="shared" si="73"/>
        <v>4.4276499297782844E-3</v>
      </c>
      <c r="AC17" s="5">
        <f t="shared" si="74"/>
        <v>8.5783611761242848E-5</v>
      </c>
      <c r="AD17" s="5">
        <f t="shared" si="75"/>
        <v>1.5753087842959961E-2</v>
      </c>
      <c r="AE17" s="5">
        <f t="shared" si="76"/>
        <v>9.4717050007318958E-3</v>
      </c>
      <c r="AF17" s="5">
        <f t="shared" si="77"/>
        <v>2.8474796977972275E-3</v>
      </c>
      <c r="AG17" s="5">
        <f t="shared" si="78"/>
        <v>5.7069208614787305E-4</v>
      </c>
      <c r="AH17" s="5">
        <f t="shared" si="79"/>
        <v>8.6058927460620218E-4</v>
      </c>
      <c r="AI17" s="5">
        <f t="shared" si="80"/>
        <v>1.0702884511035668E-3</v>
      </c>
      <c r="AJ17" s="5">
        <f t="shared" si="81"/>
        <v>6.6554243840062416E-4</v>
      </c>
      <c r="AK17" s="5">
        <f t="shared" si="82"/>
        <v>2.759048970119718E-4</v>
      </c>
      <c r="AL17" s="5">
        <f t="shared" si="83"/>
        <v>2.565852561282599E-6</v>
      </c>
      <c r="AM17" s="5">
        <f t="shared" si="84"/>
        <v>3.9183263108304922E-3</v>
      </c>
      <c r="AN17" s="5">
        <f t="shared" si="85"/>
        <v>2.3559337244080944E-3</v>
      </c>
      <c r="AO17" s="5">
        <f t="shared" si="86"/>
        <v>7.0826461012980042E-4</v>
      </c>
      <c r="AP17" s="5">
        <f t="shared" si="87"/>
        <v>1.4195044418134755E-4</v>
      </c>
      <c r="AQ17" s="5">
        <f t="shared" si="88"/>
        <v>2.1337288686062982E-5</v>
      </c>
      <c r="AR17" s="5">
        <f t="shared" si="89"/>
        <v>1.0348761864495777E-4</v>
      </c>
      <c r="AS17" s="5">
        <f t="shared" si="90"/>
        <v>1.2870437308040115E-4</v>
      </c>
      <c r="AT17" s="5">
        <f t="shared" si="91"/>
        <v>8.003283806756231E-5</v>
      </c>
      <c r="AU17" s="5">
        <f t="shared" si="92"/>
        <v>3.3178127600203657E-5</v>
      </c>
      <c r="AV17" s="5">
        <f t="shared" si="93"/>
        <v>1.0315654589114994E-5</v>
      </c>
      <c r="AW17" s="5">
        <f t="shared" si="94"/>
        <v>5.329624051104905E-8</v>
      </c>
      <c r="AX17" s="5">
        <f t="shared" si="95"/>
        <v>8.1218368271673196E-4</v>
      </c>
      <c r="AY17" s="5">
        <f t="shared" si="96"/>
        <v>4.8833373658478045E-4</v>
      </c>
      <c r="AZ17" s="5">
        <f t="shared" si="97"/>
        <v>1.4680782399443116E-4</v>
      </c>
      <c r="BA17" s="5">
        <f t="shared" si="98"/>
        <v>2.9423234660118694E-5</v>
      </c>
      <c r="BB17" s="5">
        <f t="shared" si="99"/>
        <v>4.4227551075407062E-6</v>
      </c>
      <c r="BC17" s="5">
        <f t="shared" si="100"/>
        <v>5.3184533834523005E-7</v>
      </c>
      <c r="BD17" s="5">
        <f t="shared" si="101"/>
        <v>1.0370497991724776E-5</v>
      </c>
      <c r="BE17" s="5">
        <f t="shared" si="102"/>
        <v>1.2897469861932402E-5</v>
      </c>
      <c r="BF17" s="5">
        <f t="shared" si="103"/>
        <v>8.020093585293145E-6</v>
      </c>
      <c r="BG17" s="5">
        <f t="shared" si="104"/>
        <v>3.3247813617930299E-6</v>
      </c>
      <c r="BH17" s="5">
        <f t="shared" si="105"/>
        <v>1.0337321179141447E-6</v>
      </c>
      <c r="BI17" s="5">
        <f t="shared" si="106"/>
        <v>2.5712417758044089E-7</v>
      </c>
      <c r="BJ17" s="8">
        <f t="shared" si="107"/>
        <v>0.51980781722207359</v>
      </c>
      <c r="BK17" s="8">
        <f t="shared" si="108"/>
        <v>0.30071524939239153</v>
      </c>
      <c r="BL17" s="8">
        <f t="shared" si="109"/>
        <v>0.17392600635648681</v>
      </c>
      <c r="BM17" s="8">
        <f t="shared" si="110"/>
        <v>0.28112395952097419</v>
      </c>
      <c r="BN17" s="8">
        <f t="shared" si="111"/>
        <v>0.71856206978106296</v>
      </c>
    </row>
    <row r="18" spans="1:66" x14ac:dyDescent="0.25">
      <c r="A18" t="s">
        <v>339</v>
      </c>
      <c r="B18" t="s">
        <v>125</v>
      </c>
      <c r="C18" t="s">
        <v>120</v>
      </c>
      <c r="D18" t="s">
        <v>68</v>
      </c>
      <c r="E18">
        <f>VLOOKUP(A18,home!$A$2:$E$405,3,FALSE)</f>
        <v>1.1578999999999999</v>
      </c>
      <c r="F18">
        <f>VLOOKUP(B18,home!$B$2:$E$405,3,FALSE)</f>
        <v>1.5702</v>
      </c>
      <c r="G18">
        <f>VLOOKUP(C18,away!$B$2:$E$405,4,FALSE)</f>
        <v>1.0992</v>
      </c>
      <c r="H18">
        <f>VLOOKUP(A18,away!$A$2:$E$405,3,FALSE)</f>
        <v>1.0478000000000001</v>
      </c>
      <c r="I18">
        <f>VLOOKUP(C18,away!$B$2:$E$405,3,FALSE)</f>
        <v>1.0410999999999999</v>
      </c>
      <c r="J18">
        <f>VLOOKUP(B18,home!$B$2:$E$405,4,FALSE)</f>
        <v>1.3882000000000001</v>
      </c>
      <c r="K18" s="3">
        <f t="shared" ref="K18:K29" si="112">E18*F18*G18</f>
        <v>1.9984935303359999</v>
      </c>
      <c r="L18" s="3">
        <f t="shared" ref="L18:L29" si="113">H18*I18*J18</f>
        <v>1.5143382099560003</v>
      </c>
      <c r="M18" s="5">
        <f t="shared" si="58"/>
        <v>2.9812373894631219E-2</v>
      </c>
      <c r="N18" s="5">
        <f t="shared" si="59"/>
        <v>5.9579836352378339E-2</v>
      </c>
      <c r="O18" s="5">
        <f t="shared" si="60"/>
        <v>4.5146016918134836E-2</v>
      </c>
      <c r="P18" s="5">
        <f t="shared" si="61"/>
        <v>9.0224022731332065E-2</v>
      </c>
      <c r="Q18" s="5">
        <f t="shared" si="62"/>
        <v>5.9534958744352877E-2</v>
      </c>
      <c r="R18" s="5">
        <f t="shared" si="63"/>
        <v>3.4183169223225819E-2</v>
      </c>
      <c r="S18" s="5">
        <f t="shared" si="64"/>
        <v>6.8263385420054487E-2</v>
      </c>
      <c r="T18" s="5">
        <f t="shared" si="65"/>
        <v>9.0156062854727673E-2</v>
      </c>
      <c r="U18" s="5">
        <f t="shared" si="66"/>
        <v>6.8314842538997445E-2</v>
      </c>
      <c r="V18" s="5">
        <f t="shared" si="67"/>
        <v>2.2954664021296152E-2</v>
      </c>
      <c r="W18" s="5">
        <f t="shared" si="68"/>
        <v>3.9660076626469976E-2</v>
      </c>
      <c r="X18" s="5">
        <f t="shared" si="69"/>
        <v>6.0058769445246359E-2</v>
      </c>
      <c r="Y18" s="5">
        <f t="shared" si="70"/>
        <v>4.547464470693726E-2</v>
      </c>
      <c r="Z18" s="5">
        <f t="shared" si="71"/>
        <v>1.7254959764040938E-2</v>
      </c>
      <c r="AA18" s="5">
        <f t="shared" si="72"/>
        <v>3.44839254546438E-2</v>
      </c>
      <c r="AB18" s="5">
        <f t="shared" si="73"/>
        <v>3.4457950960847278E-2</v>
      </c>
      <c r="AC18" s="5">
        <f t="shared" si="74"/>
        <v>4.3418676917667447E-3</v>
      </c>
      <c r="AD18" s="5">
        <f t="shared" si="75"/>
        <v>1.981510163765756E-2</v>
      </c>
      <c r="AE18" s="5">
        <f t="shared" si="76"/>
        <v>3.0006765544066564E-2</v>
      </c>
      <c r="AF18" s="5">
        <f t="shared" si="77"/>
        <v>2.2720195810285577E-2</v>
      </c>
      <c r="AG18" s="5">
        <f t="shared" si="78"/>
        <v>1.1468686884399224E-2</v>
      </c>
      <c r="AH18" s="5">
        <f t="shared" si="79"/>
        <v>6.5324612204851404E-3</v>
      </c>
      <c r="AI18" s="5">
        <f t="shared" si="80"/>
        <v>1.3055081486310361E-2</v>
      </c>
      <c r="AJ18" s="5">
        <f t="shared" si="81"/>
        <v>1.3045247944200276E-2</v>
      </c>
      <c r="AK18" s="5">
        <f t="shared" si="82"/>
        <v>8.6902812060377539E-3</v>
      </c>
      <c r="AL18" s="5">
        <f t="shared" si="83"/>
        <v>5.2560828695221134E-4</v>
      </c>
      <c r="AM18" s="5">
        <f t="shared" si="84"/>
        <v>7.9200704851617766E-3</v>
      </c>
      <c r="AN18" s="5">
        <f t="shared" si="85"/>
        <v>1.1993665361225238E-2</v>
      </c>
      <c r="AO18" s="5">
        <f t="shared" si="86"/>
        <v>9.0812328669645573E-3</v>
      </c>
      <c r="AP18" s="5">
        <f t="shared" si="87"/>
        <v>4.5840193079842344E-3</v>
      </c>
      <c r="AQ18" s="5">
        <f t="shared" si="88"/>
        <v>1.735438898314147E-3</v>
      </c>
      <c r="AR18" s="5">
        <f t="shared" si="89"/>
        <v>1.9784711262472898E-3</v>
      </c>
      <c r="AS18" s="5">
        <f t="shared" si="90"/>
        <v>3.953961745761788E-3</v>
      </c>
      <c r="AT18" s="5">
        <f t="shared" si="91"/>
        <v>3.9509834840504854E-3</v>
      </c>
      <c r="AU18" s="5">
        <f t="shared" si="92"/>
        <v>2.6320049771130952E-3</v>
      </c>
      <c r="AV18" s="5">
        <f t="shared" si="93"/>
        <v>1.3150112296431678E-3</v>
      </c>
      <c r="AW18" s="5">
        <f t="shared" si="94"/>
        <v>4.418606533925486E-5</v>
      </c>
      <c r="AX18" s="5">
        <f t="shared" si="95"/>
        <v>2.6380349374001545E-3</v>
      </c>
      <c r="AY18" s="5">
        <f t="shared" si="96"/>
        <v>3.9948771049039397E-3</v>
      </c>
      <c r="AZ18" s="5">
        <f t="shared" si="97"/>
        <v>3.0247975220172212E-3</v>
      </c>
      <c r="BA18" s="5">
        <f t="shared" si="98"/>
        <v>1.5268554883236345E-3</v>
      </c>
      <c r="BB18" s="5">
        <f t="shared" si="99"/>
        <v>5.7804390176237677E-4</v>
      </c>
      <c r="BC18" s="5">
        <f t="shared" si="100"/>
        <v>1.7507079349416384E-4</v>
      </c>
      <c r="BD18" s="5">
        <f t="shared" si="101"/>
        <v>4.9934573729515982E-4</v>
      </c>
      <c r="BE18" s="5">
        <f t="shared" si="102"/>
        <v>9.979392253852365E-4</v>
      </c>
      <c r="BF18" s="5">
        <f t="shared" si="103"/>
        <v>9.9718754280045743E-4</v>
      </c>
      <c r="BG18" s="5">
        <f t="shared" si="104"/>
        <v>6.6429095093945597E-4</v>
      </c>
      <c r="BH18" s="5">
        <f t="shared" si="105"/>
        <v>3.3189529192831292E-4</v>
      </c>
      <c r="BI18" s="5">
        <f t="shared" si="106"/>
        <v>1.3265811873354219E-4</v>
      </c>
      <c r="BJ18" s="8">
        <f t="shared" si="107"/>
        <v>0.48572720527407282</v>
      </c>
      <c r="BK18" s="8">
        <f t="shared" si="108"/>
        <v>0.22011679915093682</v>
      </c>
      <c r="BL18" s="8">
        <f t="shared" si="109"/>
        <v>0.27536272638278059</v>
      </c>
      <c r="BM18" s="8">
        <f t="shared" si="110"/>
        <v>0.67603062166821182</v>
      </c>
      <c r="BN18" s="8">
        <f t="shared" si="111"/>
        <v>0.31848037786405514</v>
      </c>
    </row>
    <row r="19" spans="1:66" x14ac:dyDescent="0.25">
      <c r="A19" t="s">
        <v>340</v>
      </c>
      <c r="B19" t="s">
        <v>139</v>
      </c>
      <c r="C19" t="s">
        <v>132</v>
      </c>
      <c r="D19" t="s">
        <v>68</v>
      </c>
      <c r="E19">
        <f>VLOOKUP(A19,home!$A$2:$E$405,3,FALSE)</f>
        <v>1.4554</v>
      </c>
      <c r="F19">
        <f>VLOOKUP(B19,home!$B$2:$E$405,3,FALSE)</f>
        <v>1.3742000000000001</v>
      </c>
      <c r="G19">
        <f>VLOOKUP(C19,away!$B$2:$E$405,4,FALSE)</f>
        <v>1.3742000000000001</v>
      </c>
      <c r="H19">
        <f>VLOOKUP(A19,away!$A$2:$E$405,3,FALSE)</f>
        <v>1.2321</v>
      </c>
      <c r="I19">
        <f>VLOOKUP(C19,away!$B$2:$E$405,3,FALSE)</f>
        <v>0.57969999999999999</v>
      </c>
      <c r="J19">
        <f>VLOOKUP(B19,home!$B$2:$E$405,4,FALSE)</f>
        <v>0.46379999999999999</v>
      </c>
      <c r="K19" s="3">
        <f t="shared" si="112"/>
        <v>2.7484146764560009</v>
      </c>
      <c r="L19" s="3">
        <f t="shared" si="113"/>
        <v>0.331268394006</v>
      </c>
      <c r="M19" s="5">
        <f t="shared" si="58"/>
        <v>4.5973824803438056E-2</v>
      </c>
      <c r="N19" s="5">
        <f t="shared" si="59"/>
        <v>0.12635513482258606</v>
      </c>
      <c r="O19" s="5">
        <f t="shared" si="60"/>
        <v>1.5229675108948135E-2</v>
      </c>
      <c r="P19" s="5">
        <f t="shared" si="61"/>
        <v>4.1857462587089694E-2</v>
      </c>
      <c r="Q19" s="5">
        <f t="shared" si="62"/>
        <v>0.17363815349598616</v>
      </c>
      <c r="R19" s="5">
        <f t="shared" si="63"/>
        <v>2.5225550072872005E-3</v>
      </c>
      <c r="S19" s="5">
        <f t="shared" si="64"/>
        <v>9.5274168601401123E-3</v>
      </c>
      <c r="T19" s="5">
        <f t="shared" si="65"/>
        <v>5.7520832246782651E-2</v>
      </c>
      <c r="U19" s="5">
        <f t="shared" si="66"/>
        <v>6.9330272041957155E-3</v>
      </c>
      <c r="V19" s="5">
        <f t="shared" si="67"/>
        <v>9.6381774842042411E-4</v>
      </c>
      <c r="W19" s="5">
        <f t="shared" si="68"/>
        <v>0.15907654982036271</v>
      </c>
      <c r="X19" s="5">
        <f t="shared" si="69"/>
        <v>5.269703318300701E-2</v>
      </c>
      <c r="Y19" s="5">
        <f t="shared" si="70"/>
        <v>8.7284307757078093E-3</v>
      </c>
      <c r="Z19" s="5">
        <f t="shared" si="71"/>
        <v>2.785475820186083E-4</v>
      </c>
      <c r="AA19" s="5">
        <f t="shared" si="72"/>
        <v>7.655642625112747E-4</v>
      </c>
      <c r="AB19" s="5">
        <f t="shared" si="73"/>
        <v>1.052044027428101E-3</v>
      </c>
      <c r="AC19" s="5">
        <f t="shared" si="74"/>
        <v>5.4845019853373104E-5</v>
      </c>
      <c r="AD19" s="5">
        <f t="shared" si="75"/>
        <v>0.10930208105156729</v>
      </c>
      <c r="AE19" s="5">
        <f t="shared" si="76"/>
        <v>3.6208324851466342E-2</v>
      </c>
      <c r="AF19" s="5">
        <f t="shared" si="77"/>
        <v>5.9973368115963958E-3</v>
      </c>
      <c r="AG19" s="5">
        <f t="shared" si="78"/>
        <v>6.6224271129686782E-4</v>
      </c>
      <c r="AH19" s="5">
        <f t="shared" si="79"/>
        <v>2.3068502537389723E-5</v>
      </c>
      <c r="AI19" s="5">
        <f t="shared" si="80"/>
        <v>6.3401810937624409E-5</v>
      </c>
      <c r="AJ19" s="5">
        <f t="shared" si="81"/>
        <v>8.7127233847427772E-5</v>
      </c>
      <c r="AK19" s="5">
        <f t="shared" si="82"/>
        <v>7.982058940842817E-5</v>
      </c>
      <c r="AL19" s="5">
        <f t="shared" si="83"/>
        <v>1.9973742680022391E-6</v>
      </c>
      <c r="AM19" s="5">
        <f t="shared" si="84"/>
        <v>6.0081488745862194E-2</v>
      </c>
      <c r="AN19" s="5">
        <f t="shared" si="85"/>
        <v>1.9903098286331335E-2</v>
      </c>
      <c r="AO19" s="5">
        <f t="shared" si="86"/>
        <v>3.2966337025282753E-3</v>
      </c>
      <c r="AP19" s="5">
        <f t="shared" si="87"/>
        <v>3.6402351742086526E-4</v>
      </c>
      <c r="AQ19" s="5">
        <f t="shared" si="88"/>
        <v>3.0147371499106286E-5</v>
      </c>
      <c r="AR19" s="5">
        <f t="shared" si="89"/>
        <v>1.5283731575368859E-6</v>
      </c>
      <c r="AS19" s="5">
        <f t="shared" si="90"/>
        <v>4.2006032172757763E-6</v>
      </c>
      <c r="AT19" s="5">
        <f t="shared" si="91"/>
        <v>5.7724997661645205E-6</v>
      </c>
      <c r="AU19" s="5">
        <f t="shared" si="92"/>
        <v>5.2884076923884667E-6</v>
      </c>
      <c r="AV19" s="5">
        <f t="shared" si="93"/>
        <v>3.6336843292108187E-6</v>
      </c>
      <c r="AW19" s="5">
        <f t="shared" si="94"/>
        <v>5.0514866673696148E-8</v>
      </c>
      <c r="AX19" s="5">
        <f t="shared" si="95"/>
        <v>2.752147424207561E-2</v>
      </c>
      <c r="AY19" s="5">
        <f t="shared" si="96"/>
        <v>9.1169945728498854E-3</v>
      </c>
      <c r="AZ19" s="5">
        <f t="shared" si="97"/>
        <v>1.5100860751546994E-3</v>
      </c>
      <c r="BA19" s="5">
        <f t="shared" si="98"/>
        <v>1.6674792964244044E-4</v>
      </c>
      <c r="BB19" s="5">
        <f t="shared" si="99"/>
        <v>1.3809579714119175E-5</v>
      </c>
      <c r="BC19" s="5">
        <f t="shared" si="100"/>
        <v>9.1493545875881912E-7</v>
      </c>
      <c r="BD19" s="5">
        <f t="shared" si="101"/>
        <v>8.4383620223187247E-8</v>
      </c>
      <c r="BE19" s="5">
        <f t="shared" si="102"/>
        <v>2.319211802738972E-7</v>
      </c>
      <c r="BF19" s="5">
        <f t="shared" si="103"/>
        <v>3.1870778782288858E-7</v>
      </c>
      <c r="BG19" s="5">
        <f t="shared" si="104"/>
        <v>2.9198038718441731E-7</v>
      </c>
      <c r="BH19" s="5">
        <f t="shared" si="105"/>
        <v>2.0062079534373958E-7</v>
      </c>
      <c r="BI19" s="5">
        <f t="shared" si="106"/>
        <v>1.1027782766500194E-7</v>
      </c>
      <c r="BJ19" s="8">
        <f t="shared" si="107"/>
        <v>0.85219153872889641</v>
      </c>
      <c r="BK19" s="8">
        <f t="shared" si="108"/>
        <v>0.10749635896605955</v>
      </c>
      <c r="BL19" s="8">
        <f t="shared" si="109"/>
        <v>2.6777945206862386E-2</v>
      </c>
      <c r="BM19" s="8">
        <f t="shared" si="110"/>
        <v>0.57205064060051847</v>
      </c>
      <c r="BN19" s="8">
        <f t="shared" si="111"/>
        <v>0.40557680582533534</v>
      </c>
    </row>
    <row r="20" spans="1:66" x14ac:dyDescent="0.25">
      <c r="A20" t="s">
        <v>340</v>
      </c>
      <c r="B20" t="s">
        <v>142</v>
      </c>
      <c r="C20" t="s">
        <v>137</v>
      </c>
      <c r="D20" t="s">
        <v>68</v>
      </c>
      <c r="E20">
        <f>VLOOKUP(A20,home!$A$2:$E$405,3,FALSE)</f>
        <v>1.4554</v>
      </c>
      <c r="F20">
        <f>VLOOKUP(B20,home!$B$2:$E$405,3,FALSE)</f>
        <v>0.7853</v>
      </c>
      <c r="G20">
        <f>VLOOKUP(C20,away!$B$2:$E$405,4,FALSE)</f>
        <v>0.7853</v>
      </c>
      <c r="H20">
        <f>VLOOKUP(A20,away!$A$2:$E$405,3,FALSE)</f>
        <v>1.2321</v>
      </c>
      <c r="I20">
        <f>VLOOKUP(C20,away!$B$2:$E$405,3,FALSE)</f>
        <v>0.46379999999999999</v>
      </c>
      <c r="J20">
        <f>VLOOKUP(B20,home!$B$2:$E$405,4,FALSE)</f>
        <v>0.69569999999999999</v>
      </c>
      <c r="K20" s="3">
        <f t="shared" si="112"/>
        <v>0.89753948938600003</v>
      </c>
      <c r="L20" s="3">
        <f t="shared" si="113"/>
        <v>0.39755635968599995</v>
      </c>
      <c r="M20" s="5">
        <f t="shared" ref="M20:M29" si="114">_xlfn.POISSON.DIST(0,K20,FALSE) * _xlfn.POISSON.DIST(0,L20,FALSE)</f>
        <v>0.2738716127334424</v>
      </c>
      <c r="N20" s="5">
        <f t="shared" ref="N20:N29" si="115">_xlfn.POISSON.DIST(1,K20,FALSE) * _xlfn.POISSON.DIST(0,L20,FALSE)</f>
        <v>0.24581058745009418</v>
      </c>
      <c r="O20" s="5">
        <f t="shared" ref="O20:O29" si="116">_xlfn.POISSON.DIST(0,K20,FALSE) * _xlfn.POISSON.DIST(1,L20,FALSE)</f>
        <v>0.10887940137964131</v>
      </c>
      <c r="P20" s="5">
        <f t="shared" ref="P20:P29" si="117">_xlfn.POISSON.DIST(1,K20,FALSE) * _xlfn.POISSON.DIST(1,L20,FALSE)</f>
        <v>9.7723562318936585E-2</v>
      </c>
      <c r="Q20" s="5">
        <f t="shared" ref="Q20:Q29" si="118">_xlfn.POISSON.DIST(2,K20,FALSE) * _xlfn.POISSON.DIST(0,L20,FALSE)</f>
        <v>0.11031235457281512</v>
      </c>
      <c r="R20" s="5">
        <f t="shared" ref="R20:R29" si="119">_xlfn.POISSON.DIST(0,K20,FALSE) * _xlfn.POISSON.DIST(2,L20,FALSE)</f>
        <v>2.1642849228640518E-2</v>
      </c>
      <c r="S20" s="5">
        <f t="shared" ref="S20:S29" si="120">_xlfn.POISSON.DIST(2,K20,FALSE) * _xlfn.POISSON.DIST(2,L20,FALSE)</f>
        <v>8.7174922375013886E-3</v>
      </c>
      <c r="T20" s="5">
        <f t="shared" ref="T20:T29" si="121">_xlfn.POISSON.DIST(2,K20,FALSE) * _xlfn.POISSON.DIST(1,L20,FALSE)</f>
        <v>4.3855378112359643E-2</v>
      </c>
      <c r="U20" s="5">
        <f t="shared" ref="U20:U29" si="122">_xlfn.POISSON.DIST(1,K20,FALSE) * _xlfn.POISSON.DIST(2,L20,FALSE)</f>
        <v>1.942531184553219E-2</v>
      </c>
      <c r="V20" s="5">
        <f t="shared" ref="V20:V29" si="123">_xlfn.POISSON.DIST(3,K20,FALSE) * _xlfn.POISSON.DIST(3,L20,FALSE)</f>
        <v>3.4562196150300509E-4</v>
      </c>
      <c r="W20" s="5">
        <f t="shared" ref="W20:W29" si="124">_xlfn.POISSON.DIST(3,K20,FALSE) * _xlfn.POISSON.DIST(0,L20,FALSE)</f>
        <v>3.3003231465417296E-2</v>
      </c>
      <c r="X20" s="5">
        <f t="shared" ref="X20:X29" si="125">_xlfn.POISSON.DIST(3,K20,FALSE) * _xlfn.POISSON.DIST(1,L20,FALSE)</f>
        <v>1.3120644559265749E-2</v>
      </c>
      <c r="Y20" s="5">
        <f t="shared" ref="Y20:Y29" si="126">_xlfn.POISSON.DIST(3,K20,FALSE) * _xlfn.POISSON.DIST(2,L20,FALSE)</f>
        <v>2.6080978438578059E-3</v>
      </c>
      <c r="Z20" s="5">
        <f t="shared" ref="Z20:Z29" si="127">_xlfn.POISSON.DIST(0,K20,FALSE) * _xlfn.POISSON.DIST(3,L20,FALSE)</f>
        <v>2.8680841175237597E-3</v>
      </c>
      <c r="AA20" s="5">
        <f t="shared" ref="AA20:AA29" si="128">_xlfn.POISSON.DIST(1,K20,FALSE) * _xlfn.POISSON.DIST(3,L20,FALSE)</f>
        <v>2.5742187543583714E-3</v>
      </c>
      <c r="AB20" s="5">
        <f t="shared" ref="AB20:AB29" si="129">_xlfn.POISSON.DIST(2,K20,FALSE) * _xlfn.POISSON.DIST(3,L20,FALSE)</f>
        <v>1.1552314931773389E-3</v>
      </c>
      <c r="AC20" s="5">
        <f t="shared" ref="AC20:AC29" si="130">_xlfn.POISSON.DIST(4,K20,FALSE) * _xlfn.POISSON.DIST(4,L20,FALSE)</f>
        <v>7.7078564652585512E-6</v>
      </c>
      <c r="AD20" s="5">
        <f t="shared" ref="AD20:AD29" si="131">_xlfn.POISSON.DIST(4,K20,FALSE) * _xlfn.POISSON.DIST(0,L20,FALSE)</f>
        <v>7.4054258793896498E-3</v>
      </c>
      <c r="AE20" s="5">
        <f t="shared" ref="AE20:AE29" si="132">_xlfn.POISSON.DIST(4,K20,FALSE) * _xlfn.POISSON.DIST(1,L20,FALSE)</f>
        <v>2.9440741545346443E-3</v>
      </c>
      <c r="AF20" s="5">
        <f t="shared" ref="AF20:AF29" si="133">_xlfn.POISSON.DIST(4,K20,FALSE) * _xlfn.POISSON.DIST(2,L20,FALSE)</f>
        <v>5.8521770176121551E-4</v>
      </c>
      <c r="AG20" s="5">
        <f t="shared" ref="AG20:AG29" si="134">_xlfn.POISSON.DIST(4,K20,FALSE) * _xlfn.POISSON.DIST(3,L20,FALSE)</f>
        <v>7.7552339711998717E-5</v>
      </c>
      <c r="AH20" s="5">
        <f t="shared" ref="AH20:AH29" si="135">_xlfn.POISSON.DIST(0,K20,FALSE) * _xlfn.POISSON.DIST(4,L20,FALSE)</f>
        <v>2.8505627025899477E-4</v>
      </c>
      <c r="AI20" s="5">
        <f t="shared" ref="AI20:AI29" si="136">_xlfn.POISSON.DIST(1,K20,FALSE) * _xlfn.POISSON.DIST(4,L20,FALSE)</f>
        <v>2.5584925925453575E-4</v>
      </c>
      <c r="AJ20" s="5">
        <f t="shared" ref="AJ20:AJ29" si="137">_xlfn.POISSON.DIST(2,K20,FALSE) * _xlfn.POISSON.DIST(4,L20,FALSE)</f>
        <v>1.1481740675555117E-4</v>
      </c>
      <c r="AK20" s="5">
        <f t="shared" ref="AK20:AK29" si="138">_xlfn.POISSON.DIST(3,K20,FALSE) * _xlfn.POISSON.DIST(4,L20,FALSE)</f>
        <v>3.4351052210667366E-5</v>
      </c>
      <c r="AL20" s="5">
        <f t="shared" ref="AL20:AL29" si="139">_xlfn.POISSON.DIST(5,K20,FALSE) * _xlfn.POISSON.DIST(5,L20,FALSE)</f>
        <v>1.1001347443208524E-7</v>
      </c>
      <c r="AM20" s="5">
        <f t="shared" ref="AM20:AM29" si="140">_xlfn.POISSON.DIST(5,K20,FALSE) * _xlfn.POISSON.DIST(0,L20,FALSE)</f>
        <v>1.3293324324946518E-3</v>
      </c>
      <c r="AN20" s="5">
        <f t="shared" ref="AN20:AN29" si="141">_xlfn.POISSON.DIST(5,K20,FALSE) * _xlfn.POISSON.DIST(1,L20,FALSE)</f>
        <v>5.2848456267510905E-4</v>
      </c>
      <c r="AO20" s="5">
        <f t="shared" ref="AO20:AO29" si="142">_xlfn.POISSON.DIST(5,K20,FALSE) * _xlfn.POISSON.DIST(2,L20,FALSE)</f>
        <v>1.0505119944368201E-4</v>
      </c>
      <c r="AP20" s="5">
        <f t="shared" ref="AP20:AP29" si="143">_xlfn.POISSON.DIST(5,K20,FALSE) * _xlfn.POISSON.DIST(3,L20,FALSE)</f>
        <v>1.3921257477159393E-5</v>
      </c>
      <c r="AQ20" s="5">
        <f t="shared" ref="AQ20:AQ29" si="144">_xlfn.POISSON.DIST(5,K20,FALSE) * _xlfn.POISSON.DIST(4,L20,FALSE)</f>
        <v>1.3836211112177482E-6</v>
      </c>
      <c r="AR20" s="5">
        <f t="shared" ref="AR20:AR29" si="145">_xlfn.POISSON.DIST(0,K20,FALSE) * _xlfn.POISSON.DIST(5,L20,FALSE)</f>
        <v>2.2665186621966911E-5</v>
      </c>
      <c r="AS20" s="5">
        <f t="shared" ref="AS20:AS29" si="146">_xlfn.POISSON.DIST(1,K20,FALSE) * _xlfn.POISSON.DIST(5,L20,FALSE)</f>
        <v>2.0342900027518577E-5</v>
      </c>
      <c r="AT20" s="5">
        <f t="shared" ref="AT20:AT29" si="147">_xlfn.POISSON.DIST(2,K20,FALSE) * _xlfn.POISSON.DIST(5,L20,FALSE)</f>
        <v>9.1292780516647329E-6</v>
      </c>
      <c r="AU20" s="5">
        <f t="shared" ref="AU20:AU29" si="148">_xlfn.POISSON.DIST(3,K20,FALSE) * _xlfn.POISSON.DIST(5,L20,FALSE)</f>
        <v>2.7312958536513282E-6</v>
      </c>
      <c r="AV20" s="5">
        <f t="shared" ref="AV20:AV29" si="149">_xlfn.POISSON.DIST(4,K20,FALSE) * _xlfn.POISSON.DIST(5,L20,FALSE)</f>
        <v>6.1286147146207785E-7</v>
      </c>
      <c r="AW20" s="5">
        <f t="shared" ref="AW20:AW29" si="150">_xlfn.POISSON.DIST(6,K20,FALSE) * _xlfn.POISSON.DIST(6,L20,FALSE)</f>
        <v>1.0904246252554208E-9</v>
      </c>
      <c r="AX20" s="5">
        <f t="shared" ref="AX20:AX29" si="151">_xlfn.POISSON.DIST(6,K20,FALSE) * _xlfn.POISSON.DIST(0,L20,FALSE)</f>
        <v>1.9885472544758313E-4</v>
      </c>
      <c r="AY20" s="5">
        <f t="shared" ref="AY20:AY29" si="152">_xlfn.POISSON.DIST(6,K20,FALSE) * _xlfn.POISSON.DIST(1,L20,FALSE)</f>
        <v>7.9055960755300127E-5</v>
      </c>
      <c r="AZ20" s="5">
        <f t="shared" ref="AZ20:AZ29" si="153">_xlfn.POISSON.DIST(6,K20,FALSE) * _xlfn.POISSON.DIST(2,L20,FALSE)</f>
        <v>1.5714599984678194E-5</v>
      </c>
      <c r="BA20" s="5">
        <f t="shared" ref="BA20:BA29" si="154">_xlfn.POISSON.DIST(6,K20,FALSE) * _xlfn.POISSON.DIST(3,L20,FALSE)</f>
        <v>2.0824797212767786E-6</v>
      </c>
      <c r="BB20" s="5">
        <f t="shared" ref="BB20:BB29" si="155">_xlfn.POISSON.DIST(6,K20,FALSE) * _xlfn.POISSON.DIST(4,L20,FALSE)</f>
        <v>2.0697576427767789E-7</v>
      </c>
      <c r="BC20" s="5">
        <f t="shared" ref="BC20:BC29" si="156">_xlfn.POISSON.DIST(6,K20,FALSE) * _xlfn.POISSON.DIST(5,L20,FALSE)</f>
        <v>1.6456906277892253E-8</v>
      </c>
      <c r="BD20" s="5">
        <f t="shared" ref="BD20:BD29" si="157">_xlfn.POISSON.DIST(0,K20,FALSE) * _xlfn.POISSON.DIST(6,L20,FALSE)</f>
        <v>1.5017815141721656E-6</v>
      </c>
      <c r="BE20" s="5">
        <f t="shared" ref="BE20:BE29" si="158">_xlfn.POISSON.DIST(1,K20,FALSE) * _xlfn.POISSON.DIST(6,L20,FALSE)</f>
        <v>1.3479082133994193E-6</v>
      </c>
      <c r="BF20" s="5">
        <f t="shared" ref="BF20:BF29" si="159">_xlfn.POISSON.DIST(2,K20,FALSE) * _xlfn.POISSON.DIST(6,L20,FALSE)</f>
        <v>6.0490042479685511E-7</v>
      </c>
      <c r="BG20" s="5">
        <f t="shared" ref="BG20:BG29" si="160">_xlfn.POISSON.DIST(3,K20,FALSE) * _xlfn.POISSON.DIST(6,L20,FALSE)</f>
        <v>1.80974006133848E-7</v>
      </c>
      <c r="BH20" s="5">
        <f t="shared" ref="BH20:BH29" si="161">_xlfn.POISSON.DIST(4,K20,FALSE) * _xlfn.POISSON.DIST(6,L20,FALSE)</f>
        <v>4.0607829264378177E-8</v>
      </c>
      <c r="BI20" s="5">
        <f t="shared" ref="BI20:BI29" si="162">_xlfn.POISSON.DIST(5,K20,FALSE) * _xlfn.POISSON.DIST(6,L20,FALSE)</f>
        <v>7.2894260686047744E-9</v>
      </c>
      <c r="BJ20" s="8">
        <f t="shared" ref="BJ20:BJ29" si="163">SUM(N20,Q20,T20,W20,X20,Y20,AD20,AE20,AF20,AG20,AM20,AN20,AO20,AP20,AQ20,AX20,AY20,AZ20,BA20,BB20,BC20)</f>
        <v>0.46199666835098857</v>
      </c>
      <c r="BK20" s="8">
        <f t="shared" ref="BK20:BK29" si="164">SUM(M20,P20,S20,V20,AC20,AL20,AY20)</f>
        <v>0.3807451630820784</v>
      </c>
      <c r="BL20" s="8">
        <f t="shared" ref="BL20:BL29" si="165">SUM(O20,R20,U20,AA20,AB20,AH20,AI20,AJ20,AK20,AR20,AS20,AT20,AU20,AV20,BD20,BE20,BF20,BG20,BH20,BI20)</f>
        <v>0.15442625167326962</v>
      </c>
      <c r="BM20" s="8">
        <f t="shared" ref="BM20:BM29" si="166">SUM(S20:BI20)</f>
        <v>0.14171674466995943</v>
      </c>
      <c r="BN20" s="8">
        <f t="shared" ref="BN20:BN29" si="167">SUM(M20:R20)</f>
        <v>0.85824036768357004</v>
      </c>
    </row>
    <row r="21" spans="1:66" x14ac:dyDescent="0.25">
      <c r="A21" t="s">
        <v>340</v>
      </c>
      <c r="B21" t="s">
        <v>130</v>
      </c>
      <c r="C21" t="s">
        <v>138</v>
      </c>
      <c r="D21" t="s">
        <v>68</v>
      </c>
      <c r="E21">
        <f>VLOOKUP(A21,home!$A$2:$E$405,3,FALSE)</f>
        <v>1.4554</v>
      </c>
      <c r="F21">
        <f>VLOOKUP(B21,home!$B$2:$E$405,3,FALSE)</f>
        <v>0.49080000000000001</v>
      </c>
      <c r="G21">
        <f>VLOOKUP(C21,away!$B$2:$E$405,4,FALSE)</f>
        <v>1.5705</v>
      </c>
      <c r="H21">
        <f>VLOOKUP(A21,away!$A$2:$E$405,3,FALSE)</f>
        <v>1.2321</v>
      </c>
      <c r="I21">
        <f>VLOOKUP(C21,away!$B$2:$E$405,3,FALSE)</f>
        <v>0.2319</v>
      </c>
      <c r="J21">
        <f>VLOOKUP(B21,home!$B$2:$E$405,4,FALSE)</f>
        <v>0.92759999999999998</v>
      </c>
      <c r="K21" s="3">
        <f t="shared" si="112"/>
        <v>1.12182435756</v>
      </c>
      <c r="L21" s="3">
        <f t="shared" si="113"/>
        <v>0.265037573124</v>
      </c>
      <c r="M21" s="5">
        <f t="shared" si="114"/>
        <v>0.24985814786825689</v>
      </c>
      <c r="N21" s="5">
        <f t="shared" si="115"/>
        <v>0.28029695621343875</v>
      </c>
      <c r="O21" s="5">
        <f t="shared" si="116"/>
        <v>6.6221797136260349E-2</v>
      </c>
      <c r="P21" s="5">
        <f t="shared" si="117"/>
        <v>7.4289225028853906E-2</v>
      </c>
      <c r="Q21" s="5">
        <f t="shared" si="118"/>
        <v>0.1572219764150822</v>
      </c>
      <c r="R21" s="5">
        <f t="shared" si="119"/>
        <v>8.7756322004521464E-3</v>
      </c>
      <c r="S21" s="5">
        <f t="shared" si="120"/>
        <v>5.5220221978688963E-3</v>
      </c>
      <c r="T21" s="5">
        <f t="shared" si="121"/>
        <v>4.1669731070812156E-2</v>
      </c>
      <c r="U21" s="5">
        <f t="shared" si="122"/>
        <v>9.844717955455079E-3</v>
      </c>
      <c r="V21" s="5">
        <f t="shared" si="123"/>
        <v>1.8242651021157719E-4</v>
      </c>
      <c r="W21" s="5">
        <f t="shared" si="124"/>
        <v>5.8791814228721047E-2</v>
      </c>
      <c r="X21" s="5">
        <f t="shared" si="125"/>
        <v>1.5582039762737279E-2</v>
      </c>
      <c r="Y21" s="5">
        <f t="shared" si="126"/>
        <v>2.0649130015187784E-3</v>
      </c>
      <c r="Z21" s="5">
        <f t="shared" si="127"/>
        <v>7.7529075367888838E-4</v>
      </c>
      <c r="AA21" s="5">
        <f t="shared" si="128"/>
        <v>8.697400516680272E-4</v>
      </c>
      <c r="AB21" s="5">
        <f t="shared" si="129"/>
        <v>4.8784778735334292E-4</v>
      </c>
      <c r="AC21" s="5">
        <f t="shared" si="130"/>
        <v>3.3900045345634801E-6</v>
      </c>
      <c r="AD21" s="5">
        <f t="shared" si="131"/>
        <v>1.6488522306730466E-2</v>
      </c>
      <c r="AE21" s="5">
        <f t="shared" si="132"/>
        <v>4.3700779365767814E-3</v>
      </c>
      <c r="AF21" s="5">
        <f t="shared" si="133"/>
        <v>5.7911742533652379E-4</v>
      </c>
      <c r="AG21" s="5">
        <f t="shared" si="134"/>
        <v>5.1162625655003848E-5</v>
      </c>
      <c r="AH21" s="5">
        <f t="shared" si="135"/>
        <v>5.1370294955132358E-5</v>
      </c>
      <c r="AI21" s="5">
        <f t="shared" si="136"/>
        <v>5.7628448135709068E-5</v>
      </c>
      <c r="AJ21" s="5">
        <f t="shared" si="137"/>
        <v>3.2324498403510809E-5</v>
      </c>
      <c r="AK21" s="5">
        <f t="shared" si="138"/>
        <v>1.2087469884989257E-5</v>
      </c>
      <c r="AL21" s="5">
        <f t="shared" si="139"/>
        <v>4.0317405994670224E-8</v>
      </c>
      <c r="AM21" s="5">
        <f t="shared" si="140"/>
        <v>3.6994451887723229E-3</v>
      </c>
      <c r="AN21" s="5">
        <f t="shared" si="141"/>
        <v>9.8049197473747455E-4</v>
      </c>
      <c r="AO21" s="5">
        <f t="shared" si="142"/>
        <v>1.2993360672598929E-4</v>
      </c>
      <c r="AP21" s="5">
        <f t="shared" si="143"/>
        <v>1.1479095931301482E-5</v>
      </c>
      <c r="AQ21" s="5">
        <f t="shared" si="144"/>
        <v>7.6059793182243181E-7</v>
      </c>
      <c r="AR21" s="5">
        <f t="shared" si="145"/>
        <v>2.7230116611144709E-6</v>
      </c>
      <c r="AS21" s="5">
        <f t="shared" si="146"/>
        <v>3.0547408073581294E-6</v>
      </c>
      <c r="AT21" s="5">
        <f t="shared" si="147"/>
        <v>1.7134413218634248E-6</v>
      </c>
      <c r="AU21" s="5">
        <f t="shared" si="148"/>
        <v>6.4072673670539809E-7</v>
      </c>
      <c r="AV21" s="5">
        <f t="shared" si="149"/>
        <v>1.7969571494401215E-7</v>
      </c>
      <c r="AW21" s="5">
        <f t="shared" si="150"/>
        <v>3.329832538173017E-10</v>
      </c>
      <c r="AX21" s="5">
        <f t="shared" si="151"/>
        <v>6.9168795370382508E-4</v>
      </c>
      <c r="AY21" s="5">
        <f t="shared" si="152"/>
        <v>1.8332329660876746E-4</v>
      </c>
      <c r="AZ21" s="5">
        <f t="shared" si="153"/>
        <v>2.4293780815139473E-5</v>
      </c>
      <c r="BA21" s="5">
        <f t="shared" si="154"/>
        <v>2.1462549030836522E-6</v>
      </c>
      <c r="BB21" s="5">
        <f t="shared" si="155"/>
        <v>1.4220954770469425E-7</v>
      </c>
      <c r="BC21" s="5">
        <f t="shared" si="156"/>
        <v>7.5381746797427807E-9</v>
      </c>
      <c r="BD21" s="5">
        <f t="shared" si="157"/>
        <v>1.2028340037502173E-7</v>
      </c>
      <c r="BE21" s="5">
        <f t="shared" si="158"/>
        <v>1.3493684835084101E-7</v>
      </c>
      <c r="BF21" s="5">
        <f t="shared" si="159"/>
        <v>7.5687721606176696E-8</v>
      </c>
      <c r="BG21" s="5">
        <f t="shared" si="160"/>
        <v>2.830277655534311E-8</v>
      </c>
      <c r="BH21" s="5">
        <f t="shared" si="161"/>
        <v>7.9376860315905045E-9</v>
      </c>
      <c r="BI21" s="5">
        <f t="shared" si="162"/>
        <v>1.780937906580399E-9</v>
      </c>
      <c r="BJ21" s="8">
        <f t="shared" si="163"/>
        <v>0.5828400224844611</v>
      </c>
      <c r="BK21" s="8">
        <f t="shared" si="164"/>
        <v>0.33003857522374058</v>
      </c>
      <c r="BL21" s="8">
        <f t="shared" si="165"/>
        <v>8.6361826388181129E-2</v>
      </c>
      <c r="BM21" s="8">
        <f t="shared" si="166"/>
        <v>0.163168657024092</v>
      </c>
      <c r="BN21" s="8">
        <f t="shared" si="167"/>
        <v>0.83666373486234424</v>
      </c>
    </row>
    <row r="22" spans="1:66" x14ac:dyDescent="0.25">
      <c r="A22" t="s">
        <v>340</v>
      </c>
      <c r="B22" t="s">
        <v>134</v>
      </c>
      <c r="C22" t="s">
        <v>135</v>
      </c>
      <c r="D22" t="s">
        <v>68</v>
      </c>
      <c r="E22">
        <f>VLOOKUP(A22,home!$A$2:$E$405,3,FALSE)</f>
        <v>1.4554</v>
      </c>
      <c r="F22">
        <f>VLOOKUP(B22,home!$B$2:$E$405,3,FALSE)</f>
        <v>1.3742000000000001</v>
      </c>
      <c r="G22">
        <f>VLOOKUP(C22,away!$B$2:$E$405,4,FALSE)</f>
        <v>0.7853</v>
      </c>
      <c r="H22">
        <f>VLOOKUP(A22,away!$A$2:$E$405,3,FALSE)</f>
        <v>1.2321</v>
      </c>
      <c r="I22">
        <f>VLOOKUP(C22,away!$B$2:$E$405,3,FALSE)</f>
        <v>2.0870000000000002</v>
      </c>
      <c r="J22">
        <f>VLOOKUP(B22,home!$B$2:$E$405,4,FALSE)</f>
        <v>1.6232</v>
      </c>
      <c r="K22" s="3">
        <f t="shared" si="112"/>
        <v>1.5706083870040002</v>
      </c>
      <c r="L22" s="3">
        <f t="shared" si="113"/>
        <v>4.1738846306399999</v>
      </c>
      <c r="M22" s="5">
        <f t="shared" si="114"/>
        <v>3.2003566647789083E-3</v>
      </c>
      <c r="N22" s="5">
        <f t="shared" si="115"/>
        <v>5.026507019105903E-3</v>
      </c>
      <c r="O22" s="5">
        <f t="shared" si="116"/>
        <v>1.3357919495686975E-2</v>
      </c>
      <c r="P22" s="5">
        <f t="shared" si="117"/>
        <v>2.0980060392850209E-2</v>
      </c>
      <c r="Q22" s="5">
        <f t="shared" si="118"/>
        <v>3.9473370407711048E-3</v>
      </c>
      <c r="R22" s="5">
        <f t="shared" si="119"/>
        <v>2.7877207440187148E-2</v>
      </c>
      <c r="S22" s="5">
        <f t="shared" si="120"/>
        <v>3.4383896874041871E-2</v>
      </c>
      <c r="T22" s="5">
        <f t="shared" si="121"/>
        <v>1.6475729406430491E-2</v>
      </c>
      <c r="U22" s="5">
        <f t="shared" si="122"/>
        <v>4.3784175811808254E-2</v>
      </c>
      <c r="V22" s="5">
        <f t="shared" si="123"/>
        <v>2.5044994408069177E-2</v>
      </c>
      <c r="W22" s="5">
        <f t="shared" si="124"/>
        <v>2.0665735541888835E-3</v>
      </c>
      <c r="X22" s="5">
        <f t="shared" si="125"/>
        <v>8.6256395959160587E-3</v>
      </c>
      <c r="Y22" s="5">
        <f t="shared" si="126"/>
        <v>1.8001212269416936E-2</v>
      </c>
      <c r="Z22" s="5">
        <f t="shared" si="127"/>
        <v>3.8785415893253392E-2</v>
      </c>
      <c r="AA22" s="5">
        <f t="shared" si="128"/>
        <v>6.0916699495382032E-2</v>
      </c>
      <c r="AB22" s="5">
        <f t="shared" si="129"/>
        <v>4.7838139568024692E-2</v>
      </c>
      <c r="AC22" s="5">
        <f t="shared" si="130"/>
        <v>1.0261463608935494E-2</v>
      </c>
      <c r="AD22" s="5">
        <f t="shared" si="131"/>
        <v>8.1144443914243133E-4</v>
      </c>
      <c r="AE22" s="5">
        <f t="shared" si="132"/>
        <v>3.3868754731548887E-3</v>
      </c>
      <c r="AF22" s="5">
        <f t="shared" si="133"/>
        <v>7.0682137416463861E-3</v>
      </c>
      <c r="AG22" s="5">
        <f t="shared" si="134"/>
        <v>9.8339695674454306E-3</v>
      </c>
      <c r="AH22" s="5">
        <f t="shared" si="135"/>
        <v>4.0471462822457685E-2</v>
      </c>
      <c r="AI22" s="5">
        <f t="shared" si="136"/>
        <v>6.3564818943272622E-2</v>
      </c>
      <c r="AJ22" s="5">
        <f t="shared" si="137"/>
        <v>4.9917718875347378E-2</v>
      </c>
      <c r="AK22" s="5">
        <f t="shared" si="138"/>
        <v>2.6133729308576173E-2</v>
      </c>
      <c r="AL22" s="5">
        <f t="shared" si="139"/>
        <v>2.6907766700356071E-3</v>
      </c>
      <c r="AM22" s="5">
        <f t="shared" si="140"/>
        <v>2.5489228834097197E-4</v>
      </c>
      <c r="AN22" s="5">
        <f t="shared" si="141"/>
        <v>1.0638910047750421E-3</v>
      </c>
      <c r="AO22" s="5">
        <f t="shared" si="142"/>
        <v>2.2202791567533481E-3</v>
      </c>
      <c r="AP22" s="5">
        <f t="shared" si="143"/>
        <v>3.0890630160343791E-3</v>
      </c>
      <c r="AQ22" s="5">
        <f t="shared" si="144"/>
        <v>3.2233481614260848E-3</v>
      </c>
      <c r="AR22" s="5">
        <f t="shared" si="145"/>
        <v>3.3784643330834849E-2</v>
      </c>
      <c r="AS22" s="5">
        <f t="shared" si="146"/>
        <v>5.3062444167347976E-2</v>
      </c>
      <c r="AT22" s="5">
        <f t="shared" si="147"/>
        <v>4.1670159922084123E-2</v>
      </c>
      <c r="AU22" s="5">
        <f t="shared" si="148"/>
        <v>2.1815834220474437E-2</v>
      </c>
      <c r="AV22" s="5">
        <f t="shared" si="149"/>
        <v>8.5660330490415024E-3</v>
      </c>
      <c r="AW22" s="5">
        <f t="shared" si="150"/>
        <v>4.8998581299027554E-4</v>
      </c>
      <c r="AX22" s="5">
        <f t="shared" si="151"/>
        <v>6.6722660975162111E-5</v>
      </c>
      <c r="AY22" s="5">
        <f t="shared" si="152"/>
        <v>2.7849268915963244E-4</v>
      </c>
      <c r="AZ22" s="5">
        <f t="shared" si="153"/>
        <v>5.8119817751449659E-4</v>
      </c>
      <c r="BA22" s="5">
        <f t="shared" si="154"/>
        <v>8.0861804682791165E-4</v>
      </c>
      <c r="BB22" s="5">
        <f t="shared" si="155"/>
        <v>8.4376960942828916E-4</v>
      </c>
      <c r="BC22" s="5">
        <f t="shared" si="156"/>
        <v>7.0435940091877018E-4</v>
      </c>
      <c r="BD22" s="5">
        <f t="shared" si="157"/>
        <v>2.3502200591704298E-2</v>
      </c>
      <c r="BE22" s="5">
        <f t="shared" si="158"/>
        <v>3.6912753362381145E-2</v>
      </c>
      <c r="BF22" s="5">
        <f t="shared" si="159"/>
        <v>2.8987740009182972E-2</v>
      </c>
      <c r="BG22" s="5">
        <f t="shared" si="160"/>
        <v>1.5176129192904737E-2</v>
      </c>
      <c r="BH22" s="5">
        <f t="shared" si="161"/>
        <v>5.9589389481581054E-3</v>
      </c>
      <c r="BI22" s="5">
        <f t="shared" si="162"/>
        <v>1.8718318979243833E-3</v>
      </c>
      <c r="BJ22" s="8">
        <f t="shared" si="163"/>
        <v>8.8378136319372622E-2</v>
      </c>
      <c r="BK22" s="8">
        <f t="shared" si="164"/>
        <v>9.6840041307870897E-2</v>
      </c>
      <c r="BL22" s="8">
        <f t="shared" si="165"/>
        <v>0.64517058045278131</v>
      </c>
      <c r="BM22" s="8">
        <f t="shared" si="166"/>
        <v>0.79499627904372849</v>
      </c>
      <c r="BN22" s="8">
        <f t="shared" si="167"/>
        <v>7.4389388053380245E-2</v>
      </c>
    </row>
    <row r="23" spans="1:66" x14ac:dyDescent="0.25">
      <c r="A23" t="s">
        <v>341</v>
      </c>
      <c r="B23" t="s">
        <v>145</v>
      </c>
      <c r="C23" t="s">
        <v>149</v>
      </c>
      <c r="D23" t="s">
        <v>68</v>
      </c>
      <c r="E23">
        <f>VLOOKUP(A23,home!$A$2:$E$405,3,FALSE)</f>
        <v>1.2963</v>
      </c>
      <c r="F23">
        <f>VLOOKUP(B23,home!$B$2:$E$405,3,FALSE)</f>
        <v>1.1571</v>
      </c>
      <c r="G23">
        <f>VLOOKUP(C23,away!$B$2:$E$405,4,FALSE)</f>
        <v>0.30859999999999999</v>
      </c>
      <c r="H23">
        <f>VLOOKUP(A23,away!$A$2:$E$405,3,FALSE)</f>
        <v>1.1852</v>
      </c>
      <c r="I23">
        <f>VLOOKUP(C23,away!$B$2:$E$405,3,FALSE)</f>
        <v>1.0125</v>
      </c>
      <c r="J23">
        <f>VLOOKUP(B23,home!$B$2:$E$405,4,FALSE)</f>
        <v>0.4219</v>
      </c>
      <c r="K23" s="3">
        <f t="shared" si="112"/>
        <v>0.46288417807799997</v>
      </c>
      <c r="L23" s="3">
        <f t="shared" si="113"/>
        <v>0.50628632849999999</v>
      </c>
      <c r="M23" s="5">
        <f t="shared" si="114"/>
        <v>0.37939761544177653</v>
      </c>
      <c r="N23" s="5">
        <f t="shared" si="115"/>
        <v>0.17561715338851983</v>
      </c>
      <c r="O23" s="5">
        <f t="shared" si="116"/>
        <v>0.19208382576367192</v>
      </c>
      <c r="P23" s="5">
        <f t="shared" si="117"/>
        <v>8.8912563810695025E-2</v>
      </c>
      <c r="Q23" s="5">
        <f t="shared" si="118"/>
        <v>4.0645200851321527E-2</v>
      </c>
      <c r="R23" s="5">
        <f t="shared" si="119"/>
        <v>4.8624707455061582E-2</v>
      </c>
      <c r="S23" s="5">
        <f t="shared" si="120"/>
        <v>5.2092077556850835E-3</v>
      </c>
      <c r="T23" s="5">
        <f t="shared" si="121"/>
        <v>2.0578109510160647E-2</v>
      </c>
      <c r="U23" s="5">
        <f t="shared" si="122"/>
        <v>2.2507607744619375E-2</v>
      </c>
      <c r="V23" s="5">
        <f t="shared" si="123"/>
        <v>1.3564309963695189E-4</v>
      </c>
      <c r="W23" s="5">
        <f t="shared" si="124"/>
        <v>6.2713401296263975E-3</v>
      </c>
      <c r="X23" s="5">
        <f t="shared" si="125"/>
        <v>3.175093769003262E-3</v>
      </c>
      <c r="Y23" s="5">
        <f t="shared" si="126"/>
        <v>8.0375328347594437E-4</v>
      </c>
      <c r="Z23" s="5">
        <f t="shared" si="127"/>
        <v>8.2060082039365698E-3</v>
      </c>
      <c r="AA23" s="5">
        <f t="shared" si="128"/>
        <v>3.7984313627805041E-3</v>
      </c>
      <c r="AB23" s="5">
        <f t="shared" si="129"/>
        <v>8.7911688967317551E-4</v>
      </c>
      <c r="AC23" s="5">
        <f t="shared" si="130"/>
        <v>1.9867638957594088E-6</v>
      </c>
      <c r="AD23" s="5">
        <f t="shared" si="131"/>
        <v>7.25726030337423E-4</v>
      </c>
      <c r="AE23" s="5">
        <f t="shared" si="132"/>
        <v>3.6742516739641341E-4</v>
      </c>
      <c r="AF23" s="5">
        <f t="shared" si="133"/>
        <v>9.3011169499814027E-5</v>
      </c>
      <c r="AG23" s="5">
        <f t="shared" si="134"/>
        <v>1.5696761171850678E-5</v>
      </c>
      <c r="AH23" s="5">
        <f t="shared" si="135"/>
        <v>1.0386474413029813E-3</v>
      </c>
      <c r="AI23" s="5">
        <f t="shared" si="136"/>
        <v>4.8077346718034816E-4</v>
      </c>
      <c r="AJ23" s="5">
        <f t="shared" si="137"/>
        <v>1.1127121559874288E-4</v>
      </c>
      <c r="AK23" s="5">
        <f t="shared" si="138"/>
        <v>1.7168561725388012E-5</v>
      </c>
      <c r="AL23" s="5">
        <f t="shared" si="139"/>
        <v>1.862407821965899E-8</v>
      </c>
      <c r="AM23" s="5">
        <f t="shared" si="140"/>
        <v>6.7185419412509579E-5</v>
      </c>
      <c r="AN23" s="5">
        <f t="shared" si="141"/>
        <v>3.4015059323092098E-5</v>
      </c>
      <c r="AO23" s="5">
        <f t="shared" si="142"/>
        <v>8.6106797491989965E-6</v>
      </c>
      <c r="AP23" s="5">
        <f t="shared" si="143"/>
        <v>1.4531564787037539E-6</v>
      </c>
      <c r="AQ23" s="5">
        <f t="shared" si="144"/>
        <v>1.8392831458472797E-7</v>
      </c>
      <c r="AR23" s="5">
        <f t="shared" si="145"/>
        <v>1.0517059993264115E-4</v>
      </c>
      <c r="AS23" s="5">
        <f t="shared" si="146"/>
        <v>4.8681806707790755E-5</v>
      </c>
      <c r="AT23" s="5">
        <f t="shared" si="147"/>
        <v>1.1267019042643895E-5</v>
      </c>
      <c r="AU23" s="5">
        <f t="shared" si="148"/>
        <v>1.7384416163144645E-6</v>
      </c>
      <c r="AV23" s="5">
        <f t="shared" si="149"/>
        <v>2.0117427967607764E-7</v>
      </c>
      <c r="AW23" s="5">
        <f t="shared" si="150"/>
        <v>1.212385748503974E-10</v>
      </c>
      <c r="AX23" s="5">
        <f t="shared" si="151"/>
        <v>5.1831779405975307E-6</v>
      </c>
      <c r="AY23" s="5">
        <f t="shared" si="152"/>
        <v>2.6241721295073145E-6</v>
      </c>
      <c r="AZ23" s="5">
        <f t="shared" si="153"/>
        <v>6.642912364001424E-7</v>
      </c>
      <c r="BA23" s="5">
        <f t="shared" si="154"/>
        <v>1.1210719037725124E-7</v>
      </c>
      <c r="BB23" s="5">
        <f t="shared" si="155"/>
        <v>1.4189584453637263E-8</v>
      </c>
      <c r="BC23" s="5">
        <f t="shared" si="156"/>
        <v>1.4367985231945379E-9</v>
      </c>
      <c r="BD23" s="5">
        <f t="shared" si="157"/>
        <v>8.8744061510065358E-6</v>
      </c>
      <c r="BE23" s="5">
        <f t="shared" si="158"/>
        <v>4.1078221971390072E-6</v>
      </c>
      <c r="BF23" s="5">
        <f t="shared" si="159"/>
        <v>9.5072295070662674E-7</v>
      </c>
      <c r="BG23" s="5">
        <f t="shared" si="160"/>
        <v>1.4669153720590928E-7</v>
      </c>
      <c r="BH23" s="5">
        <f t="shared" si="161"/>
        <v>1.6975297907638913E-8</v>
      </c>
      <c r="BI23" s="5">
        <f t="shared" si="162"/>
        <v>1.571519363921327E-9</v>
      </c>
      <c r="BJ23" s="8">
        <f t="shared" si="163"/>
        <v>0.24841255767867107</v>
      </c>
      <c r="BK23" s="8">
        <f t="shared" si="164"/>
        <v>0.47365965966789697</v>
      </c>
      <c r="BL23" s="8">
        <f t="shared" si="165"/>
        <v>0.26972270713284641</v>
      </c>
      <c r="BM23" s="8">
        <f t="shared" si="166"/>
        <v>7.4717241921413782E-2</v>
      </c>
      <c r="BN23" s="8">
        <f t="shared" si="167"/>
        <v>0.92528106671104626</v>
      </c>
    </row>
    <row r="24" spans="1:66" x14ac:dyDescent="0.25">
      <c r="A24" t="s">
        <v>351</v>
      </c>
      <c r="B24" t="s">
        <v>158</v>
      </c>
      <c r="C24" t="s">
        <v>156</v>
      </c>
      <c r="D24" t="s">
        <v>68</v>
      </c>
      <c r="E24">
        <f>VLOOKUP(A24,home!$A$2:$E$405,3,FALSE)</f>
        <v>1.224</v>
      </c>
      <c r="F24">
        <f>VLOOKUP(B24,home!$B$2:$E$405,3,FALSE)</f>
        <v>1.3889</v>
      </c>
      <c r="G24">
        <f>VLOOKUP(C24,away!$B$2:$E$405,4,FALSE)</f>
        <v>1.1437999999999999</v>
      </c>
      <c r="H24">
        <f>VLOOKUP(A24,away!$A$2:$E$405,3,FALSE)</f>
        <v>1.1359999999999999</v>
      </c>
      <c r="I24">
        <f>VLOOKUP(C24,away!$B$2:$E$405,3,FALSE)</f>
        <v>0.7923</v>
      </c>
      <c r="J24">
        <f>VLOOKUP(B24,home!$B$2:$E$405,4,FALSE)</f>
        <v>0.61619999999999997</v>
      </c>
      <c r="K24" s="3">
        <f t="shared" si="112"/>
        <v>1.9444755556799997</v>
      </c>
      <c r="L24" s="3">
        <f t="shared" si="113"/>
        <v>0.55461253535999988</v>
      </c>
      <c r="M24" s="5">
        <f t="shared" si="114"/>
        <v>8.2159886810039898E-2</v>
      </c>
      <c r="N24" s="5">
        <f t="shared" si="115"/>
        <v>0.15975789155955822</v>
      </c>
      <c r="O24" s="5">
        <f t="shared" si="116"/>
        <v>4.5566903128606839E-2</v>
      </c>
      <c r="P24" s="5">
        <f t="shared" si="117"/>
        <v>8.8603729281614516E-2</v>
      </c>
      <c r="Q24" s="5">
        <f t="shared" si="118"/>
        <v>0.15532265748226856</v>
      </c>
      <c r="R24" s="5">
        <f t="shared" si="119"/>
        <v>1.2635987836330072E-2</v>
      </c>
      <c r="S24" s="5">
        <f t="shared" si="120"/>
        <v>2.3888241413844942E-2</v>
      </c>
      <c r="T24" s="5">
        <f t="shared" si="121"/>
        <v>8.614389286509383E-2</v>
      </c>
      <c r="U24" s="5">
        <f t="shared" si="122"/>
        <v>2.4570369469613638E-2</v>
      </c>
      <c r="V24" s="5">
        <f t="shared" si="123"/>
        <v>2.862423173244959E-3</v>
      </c>
      <c r="W24" s="5">
        <f t="shared" si="124"/>
        <v>0.10067370357250947</v>
      </c>
      <c r="X24" s="5">
        <f t="shared" si="125"/>
        <v>5.5834897982430555E-2</v>
      </c>
      <c r="Y24" s="5">
        <f t="shared" si="126"/>
        <v>1.5483367165801374E-2</v>
      </c>
      <c r="Z24" s="5">
        <f t="shared" si="127"/>
        <v>2.3360257502283805E-3</v>
      </c>
      <c r="AA24" s="5">
        <f t="shared" si="128"/>
        <v>4.5423449687581191E-3</v>
      </c>
      <c r="AB24" s="5">
        <f t="shared" si="129"/>
        <v>4.4162393786080978E-3</v>
      </c>
      <c r="AC24" s="5">
        <f t="shared" si="130"/>
        <v>1.9293278156986215E-4</v>
      </c>
      <c r="AD24" s="5">
        <f t="shared" si="131"/>
        <v>4.8939388924129759E-2</v>
      </c>
      <c r="AE24" s="5">
        <f t="shared" si="132"/>
        <v>2.7142398570180706E-2</v>
      </c>
      <c r="AF24" s="5">
        <f t="shared" si="133"/>
        <v>7.5267572433797775E-3</v>
      </c>
      <c r="AG24" s="5">
        <f t="shared" si="134"/>
        <v>1.3914779725967008E-3</v>
      </c>
      <c r="AH24" s="5">
        <f t="shared" si="135"/>
        <v>3.2389729100010196E-4</v>
      </c>
      <c r="AI24" s="5">
        <f t="shared" si="136"/>
        <v>6.2981036490066986E-4</v>
      </c>
      <c r="AJ24" s="5">
        <f t="shared" si="137"/>
        <v>6.1232542963162676E-4</v>
      </c>
      <c r="AK24" s="5">
        <f t="shared" si="138"/>
        <v>3.9688394334665063E-4</v>
      </c>
      <c r="AL24" s="5">
        <f t="shared" si="139"/>
        <v>8.3225839817861016E-6</v>
      </c>
      <c r="AM24" s="5">
        <f t="shared" si="140"/>
        <v>1.9032289094577368E-2</v>
      </c>
      <c r="AN24" s="5">
        <f t="shared" si="141"/>
        <v>1.0555546108448031E-2</v>
      </c>
      <c r="AO24" s="5">
        <f t="shared" si="142"/>
        <v>2.9271190946578707E-3</v>
      </c>
      <c r="AP24" s="5">
        <f t="shared" si="143"/>
        <v>5.4113898079628971E-4</v>
      </c>
      <c r="AQ24" s="5">
        <f t="shared" si="144"/>
        <v>7.5030615530389128E-5</v>
      </c>
      <c r="AR24" s="5">
        <f t="shared" si="145"/>
        <v>3.5927499551560454E-5</v>
      </c>
      <c r="AS24" s="5">
        <f t="shared" si="146"/>
        <v>6.9860144654713458E-5</v>
      </c>
      <c r="AT24" s="5">
        <f t="shared" si="147"/>
        <v>6.7920671798679566E-5</v>
      </c>
      <c r="AU24" s="5">
        <f t="shared" si="148"/>
        <v>4.4023362012632106E-5</v>
      </c>
      <c r="AV24" s="5">
        <f t="shared" si="149"/>
        <v>2.1400587828103666E-5</v>
      </c>
      <c r="AW24" s="5">
        <f t="shared" si="150"/>
        <v>2.4931468204410007E-7</v>
      </c>
      <c r="AX24" s="5">
        <f t="shared" si="151"/>
        <v>6.167970152173451E-3</v>
      </c>
      <c r="AY24" s="5">
        <f t="shared" si="152"/>
        <v>3.4208335641217219E-3</v>
      </c>
      <c r="AZ24" s="5">
        <f t="shared" si="153"/>
        <v>9.4861858802106633E-4</v>
      </c>
      <c r="BA24" s="5">
        <f t="shared" si="154"/>
        <v>1.7537192006399562E-4</v>
      </c>
      <c r="BB24" s="5">
        <f t="shared" si="155"/>
        <v>2.4315866304410959E-5</v>
      </c>
      <c r="BC24" s="5">
        <f t="shared" si="156"/>
        <v>2.6971768521128312E-6</v>
      </c>
      <c r="BD24" s="5">
        <f t="shared" si="157"/>
        <v>3.3209736025726995E-6</v>
      </c>
      <c r="BE24" s="5">
        <f t="shared" si="158"/>
        <v>6.4575519912611613E-6</v>
      </c>
      <c r="BF24" s="5">
        <f t="shared" si="159"/>
        <v>6.2782759982700181E-6</v>
      </c>
      <c r="BG24" s="5">
        <f t="shared" si="160"/>
        <v>4.0693180701494986E-6</v>
      </c>
      <c r="BH24" s="5">
        <f t="shared" si="161"/>
        <v>1.978172378923154E-6</v>
      </c>
      <c r="BI24" s="5">
        <f t="shared" si="162"/>
        <v>7.6930156714748522E-7</v>
      </c>
      <c r="BJ24" s="8">
        <f t="shared" si="163"/>
        <v>0.7020873644994956</v>
      </c>
      <c r="BK24" s="8">
        <f t="shared" si="164"/>
        <v>0.20113636960841769</v>
      </c>
      <c r="BL24" s="8">
        <f t="shared" si="165"/>
        <v>9.3956767670249824E-2</v>
      </c>
      <c r="BM24" s="8">
        <f t="shared" si="166"/>
        <v>0.45204888718053382</v>
      </c>
      <c r="BN24" s="8">
        <f t="shared" si="167"/>
        <v>0.54404705609841808</v>
      </c>
    </row>
    <row r="25" spans="1:66" x14ac:dyDescent="0.25">
      <c r="A25" t="s">
        <v>351</v>
      </c>
      <c r="B25" t="s">
        <v>166</v>
      </c>
      <c r="C25" t="s">
        <v>155</v>
      </c>
      <c r="D25" t="s">
        <v>68</v>
      </c>
      <c r="E25">
        <f>VLOOKUP(A25,home!$A$2:$E$405,3,FALSE)</f>
        <v>1.224</v>
      </c>
      <c r="F25">
        <f>VLOOKUP(B25,home!$B$2:$E$405,3,FALSE)</f>
        <v>1.4705999999999999</v>
      </c>
      <c r="G25">
        <f>VLOOKUP(C25,away!$B$2:$E$405,4,FALSE)</f>
        <v>1.5597000000000001</v>
      </c>
      <c r="H25">
        <f>VLOOKUP(A25,away!$A$2:$E$405,3,FALSE)</f>
        <v>1.1359999999999999</v>
      </c>
      <c r="I25">
        <f>VLOOKUP(C25,away!$B$2:$E$405,3,FALSE)</f>
        <v>0.72019999999999995</v>
      </c>
      <c r="J25">
        <f>VLOOKUP(B25,home!$B$2:$E$405,4,FALSE)</f>
        <v>0.96830000000000005</v>
      </c>
      <c r="K25" s="3">
        <f t="shared" si="112"/>
        <v>2.8074824596799997</v>
      </c>
      <c r="L25" s="3">
        <f t="shared" si="113"/>
        <v>0.79221193375999988</v>
      </c>
      <c r="M25" s="5">
        <f t="shared" si="114"/>
        <v>2.7332074032200653E-2</v>
      </c>
      <c r="N25" s="5">
        <f t="shared" si="115"/>
        <v>7.6734318432078535E-2</v>
      </c>
      <c r="O25" s="5">
        <f t="shared" si="116"/>
        <v>2.1652795222721156E-2</v>
      </c>
      <c r="P25" s="5">
        <f t="shared" si="117"/>
        <v>6.0789842790832542E-2</v>
      </c>
      <c r="Q25" s="5">
        <f t="shared" si="118"/>
        <v>0.1077151265267801</v>
      </c>
      <c r="R25" s="5">
        <f t="shared" si="119"/>
        <v>8.5768013873506067E-3</v>
      </c>
      <c r="S25" s="5">
        <f t="shared" si="120"/>
        <v>3.3800993131553776E-2</v>
      </c>
      <c r="T25" s="5">
        <f t="shared" si="121"/>
        <v>8.5333208680983527E-2</v>
      </c>
      <c r="U25" s="5">
        <f t="shared" si="122"/>
        <v>2.4079219455145916E-2</v>
      </c>
      <c r="V25" s="5">
        <f t="shared" si="123"/>
        <v>8.3530558120120876E-3</v>
      </c>
      <c r="W25" s="5">
        <f t="shared" si="124"/>
        <v>0.10080277612204899</v>
      </c>
      <c r="X25" s="5">
        <f t="shared" si="125"/>
        <v>7.985716220002477E-2</v>
      </c>
      <c r="Y25" s="5">
        <f t="shared" si="126"/>
        <v>3.1631898445533789E-2</v>
      </c>
      <c r="Z25" s="5">
        <f t="shared" si="127"/>
        <v>2.264881470849492E-3</v>
      </c>
      <c r="AA25" s="5">
        <f t="shared" si="128"/>
        <v>6.3586150026641863E-3</v>
      </c>
      <c r="AB25" s="5">
        <f t="shared" si="129"/>
        <v>8.9258500439189006E-3</v>
      </c>
      <c r="AC25" s="5">
        <f t="shared" si="130"/>
        <v>1.1611379844359653E-3</v>
      </c>
      <c r="AD25" s="5">
        <f t="shared" si="131"/>
        <v>7.0750506462425616E-2</v>
      </c>
      <c r="AE25" s="5">
        <f t="shared" si="132"/>
        <v>5.6049395539097567E-2</v>
      </c>
      <c r="AF25" s="5">
        <f t="shared" si="133"/>
        <v>2.2201500013053793E-2</v>
      </c>
      <c r="AG25" s="5">
        <f t="shared" si="134"/>
        <v>5.862764419238004E-3</v>
      </c>
      <c r="AH25" s="5">
        <f t="shared" si="135"/>
        <v>4.4856653243971706E-4</v>
      </c>
      <c r="AI25" s="5">
        <f t="shared" si="136"/>
        <v>1.2593426718239852E-3</v>
      </c>
      <c r="AJ25" s="5">
        <f t="shared" si="137"/>
        <v>1.7677912309361924E-3</v>
      </c>
      <c r="AK25" s="5">
        <f t="shared" si="138"/>
        <v>1.6543476244098251E-3</v>
      </c>
      <c r="AL25" s="5">
        <f t="shared" si="139"/>
        <v>1.0330046003705086E-4</v>
      </c>
      <c r="AM25" s="5">
        <f t="shared" si="140"/>
        <v>3.9726161181347253E-2</v>
      </c>
      <c r="AN25" s="5">
        <f t="shared" si="141"/>
        <v>3.1471538970336548E-2</v>
      </c>
      <c r="AO25" s="5">
        <f t="shared" si="142"/>
        <v>1.2466064373046756E-2</v>
      </c>
      <c r="AP25" s="5">
        <f t="shared" si="143"/>
        <v>3.2919216544493378E-3</v>
      </c>
      <c r="AQ25" s="5">
        <f t="shared" si="144"/>
        <v>6.5197490491443173E-4</v>
      </c>
      <c r="AR25" s="5">
        <f t="shared" si="145"/>
        <v>7.1071952016817224E-5</v>
      </c>
      <c r="AS25" s="5">
        <f t="shared" si="146"/>
        <v>1.9953325866243292E-4</v>
      </c>
      <c r="AT25" s="5">
        <f t="shared" si="147"/>
        <v>2.800930619087864E-4</v>
      </c>
      <c r="AU25" s="5">
        <f t="shared" si="148"/>
        <v>2.6211878612899403E-4</v>
      </c>
      <c r="AV25" s="5">
        <f t="shared" si="149"/>
        <v>1.8397347360244099E-4</v>
      </c>
      <c r="AW25" s="5">
        <f t="shared" si="150"/>
        <v>6.3820203798279988E-6</v>
      </c>
      <c r="AX25" s="5">
        <f t="shared" si="151"/>
        <v>1.8588416784508822E-2</v>
      </c>
      <c r="AY25" s="5">
        <f t="shared" si="152"/>
        <v>1.4725965606392572E-2</v>
      </c>
      <c r="AZ25" s="5">
        <f t="shared" si="153"/>
        <v>5.8330428447617537E-3</v>
      </c>
      <c r="BA25" s="5">
        <f t="shared" si="154"/>
        <v>1.5403353839178802E-3</v>
      </c>
      <c r="BB25" s="5">
        <f t="shared" si="155"/>
        <v>3.0506801828313388E-4</v>
      </c>
      <c r="BC25" s="5">
        <f t="shared" si="156"/>
        <v>4.8335704938482517E-5</v>
      </c>
      <c r="BD25" s="5">
        <f t="shared" si="157"/>
        <v>9.3840080905567791E-6</v>
      </c>
      <c r="BE25" s="5">
        <f t="shared" si="158"/>
        <v>2.6345438115733362E-5</v>
      </c>
      <c r="BF25" s="5">
        <f t="shared" si="159"/>
        <v>3.698217770125316E-5</v>
      </c>
      <c r="BG25" s="5">
        <f t="shared" si="160"/>
        <v>3.4608938405679014E-5</v>
      </c>
      <c r="BH25" s="5">
        <f t="shared" si="161"/>
        <v>2.4290996880522337E-5</v>
      </c>
      <c r="BI25" s="5">
        <f t="shared" si="162"/>
        <v>1.3639309534041601E-5</v>
      </c>
      <c r="BJ25" s="8">
        <f t="shared" si="163"/>
        <v>0.76558748226816165</v>
      </c>
      <c r="BK25" s="8">
        <f t="shared" si="164"/>
        <v>0.14626636981746466</v>
      </c>
      <c r="BL25" s="8">
        <f t="shared" si="165"/>
        <v>7.5865370572457735E-2</v>
      </c>
      <c r="BM25" s="8">
        <f t="shared" si="166"/>
        <v>0.67246356215095726</v>
      </c>
      <c r="BN25" s="8">
        <f t="shared" si="167"/>
        <v>0.30280095839196364</v>
      </c>
    </row>
    <row r="26" spans="1:66" x14ac:dyDescent="0.25">
      <c r="A26" t="s">
        <v>343</v>
      </c>
      <c r="B26" t="s">
        <v>180</v>
      </c>
      <c r="C26" t="s">
        <v>182</v>
      </c>
      <c r="D26" t="s">
        <v>68</v>
      </c>
      <c r="E26">
        <f>VLOOKUP(A26,home!$A$2:$E$405,3,FALSE)</f>
        <v>1.2842</v>
      </c>
      <c r="F26">
        <f>VLOOKUP(B26,home!$B$2:$E$405,3,FALSE)</f>
        <v>0.66749999999999998</v>
      </c>
      <c r="G26">
        <f>VLOOKUP(C26,away!$B$2:$E$405,4,FALSE)</f>
        <v>0.67490000000000006</v>
      </c>
      <c r="H26">
        <f>VLOOKUP(A26,away!$A$2:$E$405,3,FALSE)</f>
        <v>1.1267</v>
      </c>
      <c r="I26">
        <f>VLOOKUP(C26,away!$B$2:$E$405,3,FALSE)</f>
        <v>1.2425999999999999</v>
      </c>
      <c r="J26">
        <f>VLOOKUP(B26,home!$B$2:$E$405,4,FALSE)</f>
        <v>1.2044999999999999</v>
      </c>
      <c r="K26" s="3">
        <f t="shared" si="112"/>
        <v>0.57852664215000005</v>
      </c>
      <c r="L26" s="3">
        <f t="shared" si="113"/>
        <v>1.6863450723899998</v>
      </c>
      <c r="M26" s="5">
        <f t="shared" si="114"/>
        <v>0.10384335527895008</v>
      </c>
      <c r="N26" s="5">
        <f t="shared" si="115"/>
        <v>6.0076147639120468E-2</v>
      </c>
      <c r="O26" s="5">
        <f t="shared" si="116"/>
        <v>0.17511573047510154</v>
      </c>
      <c r="P26" s="5">
        <f t="shared" si="117"/>
        <v>0.10130911553940491</v>
      </c>
      <c r="Q26" s="5">
        <f t="shared" si="118"/>
        <v>1.7377825983484006E-2</v>
      </c>
      <c r="R26" s="5">
        <f t="shared" si="119"/>
        <v>0.14765277459233145</v>
      </c>
      <c r="S26" s="5">
        <f t="shared" si="120"/>
        <v>2.4709180630301246E-2</v>
      </c>
      <c r="T26" s="5">
        <f t="shared" si="121"/>
        <v>2.9305011216099155E-2</v>
      </c>
      <c r="U26" s="5">
        <f t="shared" si="122"/>
        <v>8.5421063889032339E-2</v>
      </c>
      <c r="V26" s="5">
        <f t="shared" si="123"/>
        <v>2.6784629691463855E-3</v>
      </c>
      <c r="W26" s="5">
        <f t="shared" si="124"/>
        <v>3.3511784380306758E-3</v>
      </c>
      <c r="X26" s="5">
        <f t="shared" si="125"/>
        <v>5.6512432456726465E-3</v>
      </c>
      <c r="Y26" s="5">
        <f t="shared" si="126"/>
        <v>4.7649731001086692E-3</v>
      </c>
      <c r="Z26" s="5">
        <f t="shared" si="127"/>
        <v>8.2997842952829831E-2</v>
      </c>
      <c r="AA26" s="5">
        <f t="shared" si="128"/>
        <v>4.8016463389193687E-2</v>
      </c>
      <c r="AB26" s="5">
        <f t="shared" si="129"/>
        <v>1.3889401666234313E-2</v>
      </c>
      <c r="AC26" s="5">
        <f t="shared" si="130"/>
        <v>1.6331853497050016E-4</v>
      </c>
      <c r="AD26" s="5">
        <f t="shared" si="131"/>
        <v>4.8468650224984205E-4</v>
      </c>
      <c r="AE26" s="5">
        <f t="shared" si="132"/>
        <v>8.1734869472296565E-4</v>
      </c>
      <c r="AF26" s="5">
        <f t="shared" si="133"/>
        <v>6.8916597188523586E-4</v>
      </c>
      <c r="AG26" s="5">
        <f t="shared" si="134"/>
        <v>3.8739054691584425E-4</v>
      </c>
      <c r="AH26" s="5">
        <f t="shared" si="135"/>
        <v>3.4990750870625899E-2</v>
      </c>
      <c r="AI26" s="5">
        <f t="shared" si="136"/>
        <v>2.0243081607490387E-2</v>
      </c>
      <c r="AJ26" s="5">
        <f t="shared" si="137"/>
        <v>5.8555810145749189E-3</v>
      </c>
      <c r="AK26" s="5">
        <f t="shared" si="138"/>
        <v>1.1292032073997732E-3</v>
      </c>
      <c r="AL26" s="5">
        <f t="shared" si="139"/>
        <v>6.3733134525966819E-6</v>
      </c>
      <c r="AM26" s="5">
        <f t="shared" si="140"/>
        <v>5.6080810928405919E-5</v>
      </c>
      <c r="AN26" s="5">
        <f t="shared" si="141"/>
        <v>9.4571599164752575E-5</v>
      </c>
      <c r="AO26" s="5">
        <f t="shared" si="142"/>
        <v>7.9740175119761376E-5</v>
      </c>
      <c r="AP26" s="5">
        <f t="shared" si="143"/>
        <v>4.4823150461575092E-5</v>
      </c>
      <c r="AQ26" s="5">
        <f t="shared" si="144"/>
        <v>1.8896824727468166E-5</v>
      </c>
      <c r="AR26" s="5">
        <f t="shared" si="145"/>
        <v>1.1801296061981204E-2</v>
      </c>
      <c r="AS26" s="5">
        <f t="shared" si="146"/>
        <v>6.8273641837560042E-3</v>
      </c>
      <c r="AT26" s="5">
        <f t="shared" si="147"/>
        <v>1.9749060379817681E-3</v>
      </c>
      <c r="AU26" s="5">
        <f t="shared" si="148"/>
        <v>3.8084525290511768E-4</v>
      </c>
      <c r="AV26" s="5">
        <f t="shared" si="149"/>
        <v>5.5082281335491306E-5</v>
      </c>
      <c r="AW26" s="5">
        <f t="shared" si="150"/>
        <v>1.7271600714886389E-7</v>
      </c>
      <c r="AX26" s="5">
        <f t="shared" si="151"/>
        <v>5.407373872576617E-6</v>
      </c>
      <c r="AY26" s="5">
        <f t="shared" si="152"/>
        <v>9.1186982845900082E-6</v>
      </c>
      <c r="AZ26" s="5">
        <f t="shared" si="153"/>
        <v>7.6886359594147531E-6</v>
      </c>
      <c r="BA26" s="5">
        <f t="shared" si="154"/>
        <v>4.3218977878532101E-6</v>
      </c>
      <c r="BB26" s="5">
        <f t="shared" si="155"/>
        <v>1.8220527594798744E-6</v>
      </c>
      <c r="BC26" s="5">
        <f t="shared" si="156"/>
        <v>6.1452193851669694E-7</v>
      </c>
      <c r="BD26" s="5">
        <f t="shared" si="157"/>
        <v>3.316842910322922E-3</v>
      </c>
      <c r="BE26" s="5">
        <f t="shared" si="158"/>
        <v>1.9188819914481535E-3</v>
      </c>
      <c r="BF26" s="5">
        <f t="shared" si="159"/>
        <v>5.5506217759730258E-4</v>
      </c>
      <c r="BG26" s="5">
        <f t="shared" si="160"/>
        <v>1.0703941926327818E-4</v>
      </c>
      <c r="BH26" s="5">
        <f t="shared" si="161"/>
        <v>1.5481288951017586E-5</v>
      </c>
      <c r="BI26" s="5">
        <f t="shared" si="162"/>
        <v>1.7912676225972202E-6</v>
      </c>
      <c r="BJ26" s="8">
        <f t="shared" si="163"/>
        <v>0.12322805707929389</v>
      </c>
      <c r="BK26" s="8">
        <f t="shared" si="164"/>
        <v>0.23271892496451035</v>
      </c>
      <c r="BL26" s="8">
        <f t="shared" si="165"/>
        <v>0.55926864358514905</v>
      </c>
      <c r="BM26" s="8">
        <f t="shared" si="166"/>
        <v>0.39282957309111327</v>
      </c>
      <c r="BN26" s="8">
        <f t="shared" si="167"/>
        <v>0.60537494950839243</v>
      </c>
    </row>
    <row r="27" spans="1:66" x14ac:dyDescent="0.25">
      <c r="A27" t="s">
        <v>343</v>
      </c>
      <c r="B27" t="s">
        <v>187</v>
      </c>
      <c r="C27" t="s">
        <v>178</v>
      </c>
      <c r="D27" t="s">
        <v>68</v>
      </c>
      <c r="E27">
        <f>VLOOKUP(A27,home!$A$2:$E$405,3,FALSE)</f>
        <v>1.2842</v>
      </c>
      <c r="F27">
        <f>VLOOKUP(B27,home!$B$2:$E$405,3,FALSE)</f>
        <v>1.2978000000000001</v>
      </c>
      <c r="G27">
        <f>VLOOKUP(C27,away!$B$2:$E$405,4,FALSE)</f>
        <v>0.98629999999999995</v>
      </c>
      <c r="H27">
        <f>VLOOKUP(A27,away!$A$2:$E$405,3,FALSE)</f>
        <v>1.1267</v>
      </c>
      <c r="I27">
        <f>VLOOKUP(C27,away!$B$2:$E$405,3,FALSE)</f>
        <v>1.1242000000000001</v>
      </c>
      <c r="J27">
        <f>VLOOKUP(B27,home!$B$2:$E$405,4,FALSE)</f>
        <v>0.65090000000000003</v>
      </c>
      <c r="K27" s="3">
        <f t="shared" si="112"/>
        <v>1.6438018637879999</v>
      </c>
      <c r="L27" s="3">
        <f t="shared" si="113"/>
        <v>0.82445346352600013</v>
      </c>
      <c r="M27" s="5">
        <f t="shared" si="114"/>
        <v>8.4732560702810267E-2</v>
      </c>
      <c r="N27" s="5">
        <f t="shared" si="115"/>
        <v>0.13928354120680933</v>
      </c>
      <c r="O27" s="5">
        <f t="shared" si="116"/>
        <v>6.9858053144858989E-2</v>
      </c>
      <c r="P27" s="5">
        <f t="shared" si="117"/>
        <v>0.11483279796012033</v>
      </c>
      <c r="Q27" s="5">
        <f t="shared" si="118"/>
        <v>0.11447727231537297</v>
      </c>
      <c r="R27" s="5">
        <f t="shared" si="119"/>
        <v>2.879735693523118E-2</v>
      </c>
      <c r="S27" s="5">
        <f t="shared" si="120"/>
        <v>3.8906446878196568E-2</v>
      </c>
      <c r="T27" s="5">
        <f t="shared" si="121"/>
        <v>9.4381183655418338E-2</v>
      </c>
      <c r="U27" s="5">
        <f t="shared" si="122"/>
        <v>4.7337149002301286E-2</v>
      </c>
      <c r="V27" s="5">
        <f t="shared" si="123"/>
        <v>5.8586111888100515E-3</v>
      </c>
      <c r="W27" s="5">
        <f t="shared" si="124"/>
        <v>6.2725984531125475E-2</v>
      </c>
      <c r="X27" s="5">
        <f t="shared" si="125"/>
        <v>5.171465519976471E-2</v>
      </c>
      <c r="Y27" s="5">
        <f t="shared" si="126"/>
        <v>2.1318163297249438E-2</v>
      </c>
      <c r="Z27" s="5">
        <f t="shared" si="127"/>
        <v>7.914026888548609E-3</v>
      </c>
      <c r="AA27" s="5">
        <f t="shared" si="128"/>
        <v>1.3009092149464548E-2</v>
      </c>
      <c r="AB27" s="5">
        <f t="shared" si="129"/>
        <v>1.0692184960739834E-2</v>
      </c>
      <c r="AC27" s="5">
        <f t="shared" si="130"/>
        <v>4.9623833313851165E-4</v>
      </c>
      <c r="AD27" s="5">
        <f t="shared" si="131"/>
        <v>2.577727257005033E-2</v>
      </c>
      <c r="AE27" s="5">
        <f t="shared" si="132"/>
        <v>2.1252161650631755E-2</v>
      </c>
      <c r="AF27" s="5">
        <f t="shared" si="133"/>
        <v>8.7607091401388903E-3</v>
      </c>
      <c r="AG27" s="5">
        <f t="shared" si="134"/>
        <v>2.4075989978437984E-3</v>
      </c>
      <c r="AH27" s="5">
        <f t="shared" si="135"/>
        <v>1.6311867196754488E-3</v>
      </c>
      <c r="AI27" s="5">
        <f t="shared" si="136"/>
        <v>2.6813477699887361E-3</v>
      </c>
      <c r="AJ27" s="5">
        <f t="shared" si="137"/>
        <v>2.2038022308856413E-3</v>
      </c>
      <c r="AK27" s="5">
        <f t="shared" si="138"/>
        <v>1.2075380715166561E-3</v>
      </c>
      <c r="AL27" s="5">
        <f t="shared" si="139"/>
        <v>2.6900844622991132E-5</v>
      </c>
      <c r="AM27" s="5">
        <f t="shared" si="140"/>
        <v>8.4745457388039989E-3</v>
      </c>
      <c r="AN27" s="5">
        <f t="shared" si="141"/>
        <v>6.9868685861664637E-3</v>
      </c>
      <c r="AO27" s="5">
        <f t="shared" si="142"/>
        <v>2.8801740025329735E-3</v>
      </c>
      <c r="AP27" s="5">
        <f t="shared" si="143"/>
        <v>7.9152314398195096E-4</v>
      </c>
      <c r="AQ27" s="5">
        <f t="shared" si="144"/>
        <v>1.6314349937922708E-4</v>
      </c>
      <c r="AR27" s="5">
        <f t="shared" si="145"/>
        <v>2.6896750813880778E-4</v>
      </c>
      <c r="AS27" s="5">
        <f t="shared" si="146"/>
        <v>4.4212929117698615E-4</v>
      </c>
      <c r="AT27" s="5">
        <f t="shared" si="147"/>
        <v>3.6338647643599867E-4</v>
      </c>
      <c r="AU27" s="5">
        <f t="shared" si="148"/>
        <v>1.9911178908028283E-4</v>
      </c>
      <c r="AV27" s="5">
        <f t="shared" si="149"/>
        <v>8.1825082498083028E-5</v>
      </c>
      <c r="AW27" s="5">
        <f t="shared" si="150"/>
        <v>1.0126958508322275E-6</v>
      </c>
      <c r="AX27" s="5">
        <f t="shared" si="151"/>
        <v>2.321745680033778E-3</v>
      </c>
      <c r="AY27" s="5">
        <f t="shared" si="152"/>
        <v>1.9141712673303771E-3</v>
      </c>
      <c r="AZ27" s="5">
        <f t="shared" si="153"/>
        <v>7.8907256556624101E-4</v>
      </c>
      <c r="BA27" s="5">
        <f t="shared" si="154"/>
        <v>2.1685120321814479E-4</v>
      </c>
      <c r="BB27" s="5">
        <f t="shared" si="155"/>
        <v>4.4695931390744991E-5</v>
      </c>
      <c r="BC27" s="5">
        <f t="shared" si="156"/>
        <v>7.3699430881240378E-6</v>
      </c>
      <c r="BD27" s="5">
        <f t="shared" si="157"/>
        <v>3.6958532276832928E-5</v>
      </c>
      <c r="BE27" s="5">
        <f t="shared" si="158"/>
        <v>6.0752504239526913E-5</v>
      </c>
      <c r="BF27" s="5">
        <f t="shared" si="159"/>
        <v>4.9932539849361363E-5</v>
      </c>
      <c r="BG27" s="5">
        <f t="shared" si="160"/>
        <v>2.735973402268292E-5</v>
      </c>
      <c r="BH27" s="5">
        <f t="shared" si="161"/>
        <v>1.1243495444807534E-5</v>
      </c>
      <c r="BI27" s="5">
        <f t="shared" si="162"/>
        <v>3.6964157535333006E-6</v>
      </c>
      <c r="BJ27" s="8">
        <f t="shared" si="163"/>
        <v>0.566688704125897</v>
      </c>
      <c r="BK27" s="8">
        <f t="shared" si="164"/>
        <v>0.24676772717502909</v>
      </c>
      <c r="BL27" s="8">
        <f t="shared" si="165"/>
        <v>0.17896307435357925</v>
      </c>
      <c r="BM27" s="8">
        <f t="shared" si="166"/>
        <v>0.44643879170637141</v>
      </c>
      <c r="BN27" s="8">
        <f t="shared" si="167"/>
        <v>0.55198158226520311</v>
      </c>
    </row>
    <row r="28" spans="1:66" x14ac:dyDescent="0.25">
      <c r="A28" t="s">
        <v>344</v>
      </c>
      <c r="B28" t="s">
        <v>207</v>
      </c>
      <c r="C28" t="s">
        <v>211</v>
      </c>
      <c r="D28" t="s">
        <v>68</v>
      </c>
      <c r="E28">
        <f>VLOOKUP(A28,home!$A$2:$E$405,3,FALSE)</f>
        <v>1.3976999999999999</v>
      </c>
      <c r="F28">
        <f>VLOOKUP(B28,home!$B$2:$E$405,3,FALSE)</f>
        <v>0.6734</v>
      </c>
      <c r="G28">
        <f>VLOOKUP(C28,away!$B$2:$E$405,4,FALSE)</f>
        <v>0.85860000000000003</v>
      </c>
      <c r="H28">
        <f>VLOOKUP(A28,away!$A$2:$E$405,3,FALSE)</f>
        <v>1.0585</v>
      </c>
      <c r="I28">
        <f>VLOOKUP(C28,away!$B$2:$E$405,3,FALSE)</f>
        <v>0.70850000000000002</v>
      </c>
      <c r="J28">
        <f>VLOOKUP(B28,home!$B$2:$E$405,4,FALSE)</f>
        <v>1.2782</v>
      </c>
      <c r="K28" s="3">
        <f t="shared" si="112"/>
        <v>0.80812391914799997</v>
      </c>
      <c r="L28" s="3">
        <f t="shared" si="113"/>
        <v>0.9585825749500001</v>
      </c>
      <c r="M28" s="5">
        <f t="shared" si="114"/>
        <v>0.17089490636083587</v>
      </c>
      <c r="N28" s="5">
        <f t="shared" si="115"/>
        <v>0.13810426149074917</v>
      </c>
      <c r="O28" s="5">
        <f t="shared" si="116"/>
        <v>0.1638168793852092</v>
      </c>
      <c r="P28" s="5">
        <f t="shared" si="117"/>
        <v>0.13238433859137047</v>
      </c>
      <c r="Q28" s="5">
        <f t="shared" si="118"/>
        <v>5.5802678523472204E-2</v>
      </c>
      <c r="R28" s="5">
        <f t="shared" si="119"/>
        <v>7.8516003030673701E-2</v>
      </c>
      <c r="S28" s="5">
        <f t="shared" si="120"/>
        <v>2.5637998050202525E-2</v>
      </c>
      <c r="T28" s="5">
        <f t="shared" si="121"/>
        <v>5.3491475268137044E-2</v>
      </c>
      <c r="U28" s="5">
        <f t="shared" si="122"/>
        <v>6.3450660084984276E-2</v>
      </c>
      <c r="V28" s="5">
        <f t="shared" si="123"/>
        <v>2.2067294566251688E-3</v>
      </c>
      <c r="W28" s="5">
        <f t="shared" si="124"/>
        <v>1.5031826422448097E-2</v>
      </c>
      <c r="X28" s="5">
        <f t="shared" si="125"/>
        <v>1.4409246878231743E-2</v>
      </c>
      <c r="Y28" s="5">
        <f t="shared" si="126"/>
        <v>6.9062264878128167E-3</v>
      </c>
      <c r="Z28" s="5">
        <f t="shared" si="127"/>
        <v>2.5088024119975075E-2</v>
      </c>
      <c r="AA28" s="5">
        <f t="shared" si="128"/>
        <v>2.0274232375513814E-2</v>
      </c>
      <c r="AB28" s="5">
        <f t="shared" si="129"/>
        <v>8.1920460625087409E-3</v>
      </c>
      <c r="AC28" s="5">
        <f t="shared" si="130"/>
        <v>1.0684066957669665E-4</v>
      </c>
      <c r="AD28" s="5">
        <f t="shared" si="131"/>
        <v>3.0368946201153038E-3</v>
      </c>
      <c r="AE28" s="5">
        <f t="shared" si="132"/>
        <v>2.9111142648019298E-3</v>
      </c>
      <c r="AF28" s="5">
        <f t="shared" si="133"/>
        <v>1.3952717039637551E-3</v>
      </c>
      <c r="AG28" s="5">
        <f t="shared" si="134"/>
        <v>4.45827714246817E-4</v>
      </c>
      <c r="AH28" s="5">
        <f t="shared" si="135"/>
        <v>6.0122356903333533E-3</v>
      </c>
      <c r="AI28" s="5">
        <f t="shared" si="136"/>
        <v>4.8586314689136713E-3</v>
      </c>
      <c r="AJ28" s="5">
        <f t="shared" si="137"/>
        <v>1.9631881521771592E-3</v>
      </c>
      <c r="AK28" s="5">
        <f t="shared" si="138"/>
        <v>5.2883310118744214E-4</v>
      </c>
      <c r="AL28" s="5">
        <f t="shared" si="139"/>
        <v>3.3105799763758314E-6</v>
      </c>
      <c r="AM28" s="5">
        <f t="shared" si="140"/>
        <v>4.9083743648941128E-4</v>
      </c>
      <c r="AN28" s="5">
        <f t="shared" si="141"/>
        <v>4.7050821375187689E-4</v>
      </c>
      <c r="AO28" s="5">
        <f t="shared" si="142"/>
        <v>2.255104875366996E-4</v>
      </c>
      <c r="AP28" s="5">
        <f t="shared" si="143"/>
        <v>7.2056807940386485E-5</v>
      </c>
      <c r="AQ28" s="5">
        <f t="shared" si="144"/>
        <v>1.7268100124543318E-5</v>
      </c>
      <c r="AR28" s="5">
        <f t="shared" si="145"/>
        <v>1.1526448738492076E-3</v>
      </c>
      <c r="AS28" s="5">
        <f t="shared" si="146"/>
        <v>9.3147989284087386E-4</v>
      </c>
      <c r="AT28" s="5">
        <f t="shared" si="147"/>
        <v>3.7637559080506289E-4</v>
      </c>
      <c r="AU28" s="5">
        <f t="shared" si="148"/>
        <v>1.0138603917101048E-4</v>
      </c>
      <c r="AV28" s="5">
        <f t="shared" si="149"/>
        <v>2.0483120830442406E-5</v>
      </c>
      <c r="AW28" s="5">
        <f t="shared" si="150"/>
        <v>7.1237566385612179E-8</v>
      </c>
      <c r="AX28" s="5">
        <f t="shared" si="151"/>
        <v>6.6109578806730057E-5</v>
      </c>
      <c r="AY28" s="5">
        <f t="shared" si="152"/>
        <v>6.3371490281415252E-5</v>
      </c>
      <c r="AZ28" s="5">
        <f t="shared" si="153"/>
        <v>3.0373403166188967E-5</v>
      </c>
      <c r="BA28" s="5">
        <f t="shared" si="154"/>
        <v>9.7051383390133042E-6</v>
      </c>
      <c r="BB28" s="5">
        <f t="shared" si="155"/>
        <v>2.3257941248143346E-6</v>
      </c>
      <c r="BC28" s="5">
        <f t="shared" si="156"/>
        <v>4.4589314419362146E-7</v>
      </c>
      <c r="BD28" s="5">
        <f t="shared" si="157"/>
        <v>1.8415088186288182E-4</v>
      </c>
      <c r="BE28" s="5">
        <f t="shared" si="158"/>
        <v>1.4881673236559243E-4</v>
      </c>
      <c r="BF28" s="5">
        <f t="shared" si="159"/>
        <v>6.0131180497040766E-5</v>
      </c>
      <c r="BG28" s="5">
        <f t="shared" si="160"/>
        <v>1.6197815082088125E-5</v>
      </c>
      <c r="BH28" s="5">
        <f t="shared" si="161"/>
        <v>3.2724604514429095E-6</v>
      </c>
      <c r="BI28" s="5">
        <f t="shared" si="162"/>
        <v>5.2891071305537555E-7</v>
      </c>
      <c r="BJ28" s="8">
        <f t="shared" si="163"/>
        <v>0.29298333571768415</v>
      </c>
      <c r="BK28" s="8">
        <f t="shared" si="164"/>
        <v>0.33129749519886853</v>
      </c>
      <c r="BL28" s="8">
        <f t="shared" si="165"/>
        <v>0.35060817684997009</v>
      </c>
      <c r="BM28" s="8">
        <f t="shared" si="166"/>
        <v>0.26039466425147212</v>
      </c>
      <c r="BN28" s="8">
        <f t="shared" si="167"/>
        <v>0.73951906738231066</v>
      </c>
    </row>
    <row r="29" spans="1:66" s="15" customFormat="1" x14ac:dyDescent="0.25">
      <c r="A29" t="s">
        <v>344</v>
      </c>
      <c r="B29" t="s">
        <v>204</v>
      </c>
      <c r="C29" t="s">
        <v>212</v>
      </c>
      <c r="D29" t="s">
        <v>68</v>
      </c>
      <c r="E29" s="15">
        <f>VLOOKUP(A29,home!$A$2:$E$405,3,FALSE)</f>
        <v>1.3976999999999999</v>
      </c>
      <c r="F29" s="15">
        <f>VLOOKUP(B29,home!$B$2:$E$405,3,FALSE)</f>
        <v>0.58919999999999995</v>
      </c>
      <c r="G29" s="15">
        <f>VLOOKUP(C29,away!$B$2:$E$405,4,FALSE)</f>
        <v>1.3951</v>
      </c>
      <c r="H29" s="15">
        <f>VLOOKUP(A29,away!$A$2:$E$405,3,FALSE)</f>
        <v>1.0585</v>
      </c>
      <c r="I29" s="15">
        <f>VLOOKUP(C29,away!$B$2:$E$405,3,FALSE)</f>
        <v>0.99199999999999999</v>
      </c>
      <c r="J29" s="15">
        <f>VLOOKUP(B29,home!$B$2:$E$405,4,FALSE)</f>
        <v>1.0003</v>
      </c>
      <c r="K29" s="16">
        <f t="shared" si="112"/>
        <v>1.148899504284</v>
      </c>
      <c r="L29" s="16">
        <f t="shared" si="113"/>
        <v>1.0503470096</v>
      </c>
      <c r="M29" s="17">
        <f t="shared" si="114"/>
        <v>0.11088667846543641</v>
      </c>
      <c r="N29" s="17">
        <f t="shared" si="115"/>
        <v>0.12739764992063921</v>
      </c>
      <c r="O29" s="17">
        <f t="shared" si="116"/>
        <v>0.11646949113064786</v>
      </c>
      <c r="P29" s="17">
        <f t="shared" si="117"/>
        <v>0.13381174062421106</v>
      </c>
      <c r="Q29" s="17">
        <f t="shared" si="118"/>
        <v>7.3183548420384478E-2</v>
      </c>
      <c r="R29" s="17">
        <f t="shared" si="119"/>
        <v>6.116669085935484E-2</v>
      </c>
      <c r="S29" s="17">
        <f t="shared" si="120"/>
        <v>4.036910063651681E-2</v>
      </c>
      <c r="T29" s="17">
        <f t="shared" si="121"/>
        <v>7.686812123526765E-2</v>
      </c>
      <c r="U29" s="17">
        <f t="shared" si="122"/>
        <v>7.027438080700546E-2</v>
      </c>
      <c r="V29" s="17">
        <f t="shared" si="123"/>
        <v>5.4127928904663305E-3</v>
      </c>
      <c r="W29" s="17">
        <f t="shared" si="124"/>
        <v>2.8026847500641282E-2</v>
      </c>
      <c r="X29" s="17">
        <f t="shared" si="125"/>
        <v>2.9437915460813806E-2</v>
      </c>
      <c r="Y29" s="17">
        <f t="shared" si="126"/>
        <v>1.546001323656169E-2</v>
      </c>
      <c r="Z29" s="17">
        <f t="shared" si="127"/>
        <v>2.1415416943750338E-2</v>
      </c>
      <c r="AA29" s="17">
        <f t="shared" si="128"/>
        <v>2.4604161910709941E-2</v>
      </c>
      <c r="AB29" s="17">
        <f t="shared" si="129"/>
        <v>1.4133854711268965E-2</v>
      </c>
      <c r="AC29" s="17">
        <f t="shared" si="130"/>
        <v>4.0824067436187687E-4</v>
      </c>
      <c r="AD29" s="17">
        <f t="shared" si="131"/>
        <v>8.0500078000325052E-3</v>
      </c>
      <c r="AE29" s="17">
        <f t="shared" si="132"/>
        <v>8.4553016200208161E-3</v>
      </c>
      <c r="AF29" s="17">
        <f t="shared" si="133"/>
        <v>4.4405003859274497E-3</v>
      </c>
      <c r="AG29" s="17">
        <f t="shared" si="134"/>
        <v>1.5546887671621808E-3</v>
      </c>
      <c r="AH29" s="17">
        <f t="shared" si="135"/>
        <v>5.6234047865513356E-3</v>
      </c>
      <c r="AI29" s="17">
        <f t="shared" si="136"/>
        <v>6.460726971657102E-3</v>
      </c>
      <c r="AJ29" s="17">
        <f t="shared" si="137"/>
        <v>3.7113630075255571E-3</v>
      </c>
      <c r="AK29" s="17">
        <f t="shared" si="138"/>
        <v>1.4213277065213627E-3</v>
      </c>
      <c r="AL29" s="17">
        <f t="shared" si="139"/>
        <v>1.9705665634846099E-5</v>
      </c>
      <c r="AM29" s="17">
        <f t="shared" si="140"/>
        <v>1.8497299941879354E-3</v>
      </c>
      <c r="AN29" s="17">
        <f t="shared" si="141"/>
        <v>1.9428583679627232E-3</v>
      </c>
      <c r="AO29" s="17">
        <f t="shared" si="142"/>
        <v>1.0203377384329913E-3</v>
      </c>
      <c r="AP29" s="17">
        <f t="shared" si="143"/>
        <v>3.572362307817065E-4</v>
      </c>
      <c r="AQ29" s="17">
        <f t="shared" si="144"/>
        <v>9.3805501680585218E-5</v>
      </c>
      <c r="AR29" s="17">
        <f t="shared" si="145"/>
        <v>1.1813052802649045E-3</v>
      </c>
      <c r="AS29" s="17">
        <f t="shared" si="146"/>
        <v>1.3572010509044206E-3</v>
      </c>
      <c r="AT29" s="17">
        <f t="shared" si="147"/>
        <v>7.7964380729890644E-4</v>
      </c>
      <c r="AU29" s="17">
        <f t="shared" si="148"/>
        <v>2.9857746124126801E-4</v>
      </c>
      <c r="AV29" s="17">
        <f t="shared" si="149"/>
        <v>8.5758874302616973E-5</v>
      </c>
      <c r="AW29" s="17">
        <f t="shared" si="150"/>
        <v>6.6054658865571444E-7</v>
      </c>
      <c r="AX29" s="17">
        <f t="shared" si="151"/>
        <v>3.5419231223029433E-4</v>
      </c>
      <c r="AY29" s="17">
        <f t="shared" si="152"/>
        <v>3.7202483597439918E-4</v>
      </c>
      <c r="AZ29" s="17">
        <f t="shared" si="153"/>
        <v>1.9537758698132029E-4</v>
      </c>
      <c r="BA29" s="17">
        <f t="shared" si="154"/>
        <v>6.840475474289789E-5</v>
      </c>
      <c r="BB29" s="17">
        <f t="shared" si="155"/>
        <v>1.7962182396656056E-5</v>
      </c>
      <c r="BC29" s="17">
        <f t="shared" si="156"/>
        <v>3.7733049132434909E-6</v>
      </c>
      <c r="BD29" s="17">
        <f t="shared" si="157"/>
        <v>2.0679674475848866E-4</v>
      </c>
      <c r="BE29" s="17">
        <f t="shared" si="158"/>
        <v>2.375886775405725E-4</v>
      </c>
      <c r="BF29" s="17">
        <f t="shared" si="159"/>
        <v>1.3648275692492747E-4</v>
      </c>
      <c r="BG29" s="17">
        <f t="shared" si="160"/>
        <v>5.2268323924787609E-5</v>
      </c>
      <c r="BH29" s="17">
        <f t="shared" si="161"/>
        <v>1.5012762861736E-5</v>
      </c>
      <c r="BI29" s="17">
        <f t="shared" si="162"/>
        <v>3.4496311619563462E-6</v>
      </c>
      <c r="BJ29" s="18">
        <f t="shared" si="163"/>
        <v>0.37915029715773574</v>
      </c>
      <c r="BK29" s="18">
        <f t="shared" si="164"/>
        <v>0.29128028379260174</v>
      </c>
      <c r="BL29" s="18">
        <f t="shared" si="165"/>
        <v>0.30821948726242704</v>
      </c>
      <c r="BM29" s="18">
        <f t="shared" si="166"/>
        <v>0.37677832144645529</v>
      </c>
      <c r="BN29" s="18">
        <f t="shared" si="167"/>
        <v>0.62291579942067388</v>
      </c>
    </row>
    <row r="30" spans="1:66" x14ac:dyDescent="0.25">
      <c r="A30" t="s">
        <v>344</v>
      </c>
      <c r="B30" t="s">
        <v>208</v>
      </c>
      <c r="C30" t="s">
        <v>200</v>
      </c>
      <c r="D30" t="s">
        <v>68</v>
      </c>
      <c r="E30">
        <f>VLOOKUP(A30,home!$A$2:$E$405,3,FALSE)</f>
        <v>1.3976999999999999</v>
      </c>
      <c r="F30">
        <f>VLOOKUP(B30,home!$B$2:$E$405,3,FALSE)</f>
        <v>0.85170000000000001</v>
      </c>
      <c r="G30">
        <f>VLOOKUP(C30,away!$B$2:$E$405,4,FALSE)</f>
        <v>0.85860000000000003</v>
      </c>
      <c r="H30">
        <f>VLOOKUP(A30,away!$A$2:$E$405,3,FALSE)</f>
        <v>1.0585</v>
      </c>
      <c r="I30">
        <f>VLOOKUP(C30,away!$B$2:$E$405,3,FALSE)</f>
        <v>1.2282</v>
      </c>
      <c r="J30">
        <f>VLOOKUP(B30,home!$B$2:$E$405,4,FALSE)</f>
        <v>0.98970000000000002</v>
      </c>
      <c r="K30" s="3">
        <f t="shared" ref="K30:K77" si="168">E30*F30*G30</f>
        <v>1.0220955478740001</v>
      </c>
      <c r="L30" s="3">
        <f t="shared" ref="L30:L77" si="169">H30*I30*J30</f>
        <v>1.28665918809</v>
      </c>
      <c r="M30" s="5">
        <f t="shared" ref="M30:M60" si="170">_xlfn.POISSON.DIST(0,K30,FALSE) * _xlfn.POISSON.DIST(0,L30,FALSE)</f>
        <v>9.9384935019680723E-2</v>
      </c>
      <c r="N30" s="5">
        <f t="shared" ref="N30:N60" si="171">_xlfn.POISSON.DIST(1,K30,FALSE) * _xlfn.POISSON.DIST(0,L30,FALSE)</f>
        <v>0.10158089960936247</v>
      </c>
      <c r="O30" s="5">
        <f t="shared" ref="O30:O60" si="172">_xlfn.POISSON.DIST(0,K30,FALSE) * _xlfn.POISSON.DIST(1,L30,FALSE)</f>
        <v>0.12787453980079982</v>
      </c>
      <c r="P30" s="5">
        <f t="shared" ref="P30:P60" si="173">_xlfn.POISSON.DIST(1,K30,FALSE) * _xlfn.POISSON.DIST(1,L30,FALSE)</f>
        <v>0.13069999781683411</v>
      </c>
      <c r="Q30" s="5">
        <f t="shared" ref="Q30:Q60" si="174">_xlfn.POISSON.DIST(2,K30,FALSE) * _xlfn.POISSON.DIST(0,L30,FALSE)</f>
        <v>5.1912692619882565E-2</v>
      </c>
      <c r="R30" s="5">
        <f t="shared" ref="R30:R60" si="175">_xlfn.POISSON.DIST(0,K30,FALSE) * _xlfn.POISSON.DIST(2,L30,FALSE)</f>
        <v>8.2265475778739758E-2</v>
      </c>
      <c r="S30" s="5">
        <f t="shared" ref="S30:S60" si="176">_xlfn.POISSON.DIST(2,K30,FALSE) * _xlfn.POISSON.DIST(2,L30,FALSE)</f>
        <v>4.2970520194880846E-2</v>
      </c>
      <c r="T30" s="5">
        <f t="shared" ref="T30:T60" si="177">_xlfn.POISSON.DIST(2,K30,FALSE) * _xlfn.POISSON.DIST(1,L30,FALSE)</f>
        <v>6.6793942937863837E-2</v>
      </c>
      <c r="U30" s="5">
        <f t="shared" ref="U30:U60" si="178">_xlfn.POISSON.DIST(1,K30,FALSE) * _xlfn.POISSON.DIST(2,L30,FALSE)</f>
        <v>8.4083176537186305E-2</v>
      </c>
      <c r="V30" s="5">
        <f t="shared" ref="V30:V60" si="179">_xlfn.POISSON.DIST(3,K30,FALSE) * _xlfn.POISSON.DIST(3,L30,FALSE)</f>
        <v>6.2788936042212414E-3</v>
      </c>
      <c r="W30" s="5">
        <f t="shared" ref="W30:W60" si="180">_xlfn.POISSON.DIST(3,K30,FALSE) * _xlfn.POISSON.DIST(0,L30,FALSE)</f>
        <v>1.7686577334977811E-2</v>
      </c>
      <c r="X30" s="5">
        <f t="shared" ref="X30:X60" si="181">_xlfn.POISSON.DIST(3,K30,FALSE) * _xlfn.POISSON.DIST(1,L30,FALSE)</f>
        <v>2.2756597233913545E-2</v>
      </c>
      <c r="Y30" s="5">
        <f t="shared" ref="Y30:Y60" si="182">_xlfn.POISSON.DIST(3,K30,FALSE) * _xlfn.POISSON.DIST(2,L30,FALSE)</f>
        <v>1.4639992460339176E-2</v>
      </c>
      <c r="Z30" s="5">
        <f t="shared" ref="Z30:Z60" si="183">_xlfn.POISSON.DIST(0,K30,FALSE) * _xlfn.POISSON.DIST(3,L30,FALSE)</f>
        <v>3.528254342443695E-2</v>
      </c>
      <c r="AA30" s="5">
        <f t="shared" ref="AA30:AA60" si="184">_xlfn.POISSON.DIST(1,K30,FALSE) * _xlfn.POISSON.DIST(3,L30,FALSE)</f>
        <v>3.6062130551788085E-2</v>
      </c>
      <c r="AB30" s="5">
        <f t="shared" ref="AB30:AB60" si="185">_xlfn.POISSON.DIST(2,K30,FALSE) * _xlfn.POISSON.DIST(3,L30,FALSE)</f>
        <v>1.8429471541916778E-2</v>
      </c>
      <c r="AC30" s="5">
        <f t="shared" ref="AC30:AC60" si="186">_xlfn.POISSON.DIST(4,K30,FALSE) * _xlfn.POISSON.DIST(4,L30,FALSE)</f>
        <v>5.1608134837119717E-4</v>
      </c>
      <c r="AD30" s="5">
        <f t="shared" ref="AD30:AD60" si="187">_xlfn.POISSON.DIST(4,K30,FALSE) * _xlfn.POISSON.DIST(0,L30,FALSE)</f>
        <v>4.5193429878025047E-3</v>
      </c>
      <c r="AE30" s="5">
        <f t="shared" ref="AE30:AE60" si="188">_xlfn.POISSON.DIST(4,K30,FALSE) * _xlfn.POISSON.DIST(1,L30,FALSE)</f>
        <v>5.8148541793862051E-3</v>
      </c>
      <c r="AF30" s="5">
        <f t="shared" ref="AF30:AF60" si="189">_xlfn.POISSON.DIST(4,K30,FALSE) * _xlfn.POISSON.DIST(2,L30,FALSE)</f>
        <v>3.7408677786553999E-3</v>
      </c>
      <c r="AG30" s="5">
        <f t="shared" ref="AG30:AG60" si="190">_xlfn.POISSON.DIST(4,K30,FALSE) * _xlfn.POISSON.DIST(3,L30,FALSE)</f>
        <v>1.6044072996122662E-3</v>
      </c>
      <c r="AH30" s="5">
        <f t="shared" ref="AH30:AH60" si="191">_xlfn.POISSON.DIST(0,K30,FALSE) * _xlfn.POISSON.DIST(4,L30,FALSE)</f>
        <v>1.134915216905906E-2</v>
      </c>
      <c r="AI30" s="5">
        <f t="shared" ref="AI30:AI60" si="192">_xlfn.POISSON.DIST(1,K30,FALSE) * _xlfn.POISSON.DIST(4,L30,FALSE)</f>
        <v>1.1599917904139815E-2</v>
      </c>
      <c r="AJ30" s="5">
        <f t="shared" ref="AJ30:AJ60" si="193">_xlfn.POISSON.DIST(2,K30,FALSE) * _xlfn.POISSON.DIST(4,L30,FALSE)</f>
        <v>5.9281122227626036E-3</v>
      </c>
      <c r="AK30" s="5">
        <f t="shared" ref="AK30:AK60" si="194">_xlfn.POISSON.DIST(3,K30,FALSE) * _xlfn.POISSON.DIST(4,L30,FALSE)</f>
        <v>2.0196990367277001E-3</v>
      </c>
      <c r="AL30" s="5">
        <f t="shared" ref="AL30:AL60" si="195">_xlfn.POISSON.DIST(5,K30,FALSE) * _xlfn.POISSON.DIST(5,L30,FALSE)</f>
        <v>2.7147708490051199E-5</v>
      </c>
      <c r="AM30" s="5">
        <f t="shared" ref="AM30:AM60" si="196">_xlfn.POISSON.DIST(5,K30,FALSE) * _xlfn.POISSON.DIST(0,L30,FALSE)</f>
        <v>9.238400694297046E-4</v>
      </c>
      <c r="AN30" s="5">
        <f t="shared" ref="AN30:AN60" si="197">_xlfn.POISSON.DIST(5,K30,FALSE) * _xlfn.POISSON.DIST(1,L30,FALSE)</f>
        <v>1.1886673136574329E-3</v>
      </c>
      <c r="AO30" s="5">
        <f t="shared" ref="AO30:AO60" si="198">_xlfn.POISSON.DIST(5,K30,FALSE) * _xlfn.POISSON.DIST(2,L30,FALSE)</f>
        <v>7.6470486034979732E-4</v>
      </c>
      <c r="AP30" s="5">
        <f t="shared" ref="AP30:AP60" si="199">_xlfn.POISSON.DIST(5,K30,FALSE) * _xlfn.POISSON.DIST(3,L30,FALSE)</f>
        <v>3.27971511582049E-4</v>
      </c>
      <c r="AQ30" s="5">
        <f t="shared" ref="AQ30:AQ60" si="200">_xlfn.POISSON.DIST(5,K30,FALSE) * _xlfn.POISSON.DIST(4,L30,FALSE)</f>
        <v>1.0549688970220234E-4</v>
      </c>
      <c r="AR30" s="5">
        <f t="shared" ref="AR30:AR60" si="201">_xlfn.POISSON.DIST(0,K30,FALSE) * _xlfn.POISSON.DIST(5,L30,FALSE)</f>
        <v>2.9204981830702795E-3</v>
      </c>
      <c r="AS30" s="5">
        <f t="shared" ref="AS30:AS60" si="202">_xlfn.POISSON.DIST(1,K30,FALSE) * _xlfn.POISSON.DIST(5,L30,FALSE)</f>
        <v>2.9850281904902388E-3</v>
      </c>
      <c r="AT30" s="5">
        <f t="shared" ref="AT30:AT60" si="203">_xlfn.POISSON.DIST(2,K30,FALSE) * _xlfn.POISSON.DIST(5,L30,FALSE)</f>
        <v>1.5254920118892279E-3</v>
      </c>
      <c r="AU30" s="5">
        <f t="shared" ref="AU30:AU60" si="204">_xlfn.POISSON.DIST(3,K30,FALSE) * _xlfn.POISSON.DIST(5,L30,FALSE)</f>
        <v>5.1973286455644376E-4</v>
      </c>
      <c r="AV30" s="5">
        <f t="shared" ref="AV30:AV60" si="205">_xlfn.POISSON.DIST(4,K30,FALSE) * _xlfn.POISSON.DIST(5,L30,FALSE)</f>
        <v>1.3280416173673545E-4</v>
      </c>
      <c r="AW30" s="5">
        <f t="shared" ref="AW30:AW60" si="206">_xlfn.POISSON.DIST(6,K30,FALSE) * _xlfn.POISSON.DIST(6,L30,FALSE)</f>
        <v>9.9171229737493257E-7</v>
      </c>
      <c r="AX30" s="5">
        <f t="shared" ref="AX30:AX60" si="207">_xlfn.POISSON.DIST(6,K30,FALSE) * _xlfn.POISSON.DIST(0,L30,FALSE)</f>
        <v>1.57375470318618E-4</v>
      </c>
      <c r="AY30" s="5">
        <f t="shared" ref="AY30:AY60" si="208">_xlfn.POISSON.DIST(6,K30,FALSE) * _xlfn.POISSON.DIST(1,L30,FALSE)</f>
        <v>2.0248859486543492E-4</v>
      </c>
      <c r="AZ30" s="5">
        <f t="shared" ref="AZ30:AZ60" si="209">_xlfn.POISSON.DIST(6,K30,FALSE) * _xlfn.POISSON.DIST(2,L30,FALSE)</f>
        <v>1.3026690553352276E-4</v>
      </c>
      <c r="BA30" s="5">
        <f t="shared" ref="BA30:BA60" si="210">_xlfn.POISSON.DIST(6,K30,FALSE) * _xlfn.POISSON.DIST(3,L30,FALSE)</f>
        <v>5.5869703636253033E-5</v>
      </c>
      <c r="BB30" s="5">
        <f t="shared" ref="BB30:BB60" si="211">_xlfn.POISSON.DIST(6,K30,FALSE) * _xlfn.POISSON.DIST(4,L30,FALSE)</f>
        <v>1.7971316879862571E-5</v>
      </c>
      <c r="BC30" s="5">
        <f t="shared" ref="BC30:BC60" si="212">_xlfn.POISSON.DIST(6,K30,FALSE) * _xlfn.POISSON.DIST(5,L30,FALSE)</f>
        <v>4.6245919971104195E-6</v>
      </c>
      <c r="BD30" s="5">
        <f t="shared" ref="BD30:BD60" si="213">_xlfn.POISSON.DIST(0,K30,FALSE) * _xlfn.POISSON.DIST(6,L30,FALSE)</f>
        <v>6.2628097017458683E-4</v>
      </c>
      <c r="BE30" s="5">
        <f t="shared" ref="BE30:BE60" si="214">_xlfn.POISSON.DIST(1,K30,FALSE) * _xlfn.POISSON.DIST(6,L30,FALSE)</f>
        <v>6.4011899133365456E-4</v>
      </c>
      <c r="BF30" s="5">
        <f t="shared" ref="BF30:BF60" si="215">_xlfn.POISSON.DIST(2,K30,FALSE) * _xlfn.POISSON.DIST(6,L30,FALSE)</f>
        <v>3.2713138557586197E-4</v>
      </c>
      <c r="BG30" s="5">
        <f t="shared" ref="BG30:BG60" si="216">_xlfn.POISSON.DIST(3,K30,FALSE) * _xlfn.POISSON.DIST(6,L30,FALSE)</f>
        <v>1.1145317758898049E-4</v>
      </c>
      <c r="BH30" s="5">
        <f t="shared" ref="BH30:BH60" si="217">_xlfn.POISSON.DIST(4,K30,FALSE) * _xlfn.POISSON.DIST(6,L30,FALSE)</f>
        <v>2.8478949152526809E-5</v>
      </c>
      <c r="BI30" s="5">
        <f t="shared" ref="BI30:BI60" si="218">_xlfn.POISSON.DIST(5,K30,FALSE) * _xlfn.POISSON.DIST(6,L30,FALSE)</f>
        <v>5.821641427385538E-6</v>
      </c>
      <c r="BJ30" s="8">
        <f t="shared" ref="BJ30:BJ60" si="219">SUM(N30,Q30,T30,W30,X30,Y30,AD30,AE30,AF30,AG30,AM30,AN30,AO30,AP30,AQ30,AX30,AY30,AZ30,BA30,BB30,BC30)</f>
        <v>0.29492945166974771</v>
      </c>
      <c r="BK30" s="8">
        <f t="shared" ref="BK30:BK60" si="220">SUM(M30,P30,S30,V30,AC30,AL30,AY30)</f>
        <v>0.28008006428734361</v>
      </c>
      <c r="BL30" s="8">
        <f t="shared" ref="BL30:BL60" si="221">SUM(O30,R30,U30,AA30,AB30,AH30,AI30,AJ30,AK30,AR30,AS30,AT30,AU30,AV30,BD30,BE30,BF30,BG30,BH30,BI30)</f>
        <v>0.38943451607011587</v>
      </c>
      <c r="BM30" s="8">
        <f t="shared" ref="BM30:BM60" si="222">SUM(S30:BI30)</f>
        <v>0.40580653792377663</v>
      </c>
      <c r="BN30" s="8">
        <f t="shared" ref="BN30:BN60" si="223">SUM(M30:R30)</f>
        <v>0.5937185406452995</v>
      </c>
    </row>
    <row r="31" spans="1:66" x14ac:dyDescent="0.25">
      <c r="A31" t="s">
        <v>346</v>
      </c>
      <c r="B31" t="s">
        <v>322</v>
      </c>
      <c r="C31" t="s">
        <v>231</v>
      </c>
      <c r="D31" t="s">
        <v>68</v>
      </c>
      <c r="E31">
        <f>VLOOKUP(A31,home!$A$2:$E$405,3,FALSE)</f>
        <v>1.5146999999999999</v>
      </c>
      <c r="F31">
        <f>VLOOKUP(B31,home!$B$2:$E$405,3,FALSE)</f>
        <v>0.82520000000000004</v>
      </c>
      <c r="G31">
        <f>VLOOKUP(C31,away!$B$2:$E$405,4,FALSE)</f>
        <v>1.0563</v>
      </c>
      <c r="H31">
        <f>VLOOKUP(A31,away!$A$2:$E$405,3,FALSE)</f>
        <v>1.0882000000000001</v>
      </c>
      <c r="I31">
        <f>VLOOKUP(C31,away!$B$2:$E$405,3,FALSE)</f>
        <v>0.73519999999999996</v>
      </c>
      <c r="J31">
        <f>VLOOKUP(B31,home!$B$2:$E$405,4,FALSE)</f>
        <v>2.2974000000000001</v>
      </c>
      <c r="K31" s="3">
        <f t="shared" si="168"/>
        <v>1.3203015237719999</v>
      </c>
      <c r="L31" s="3">
        <f t="shared" si="169"/>
        <v>1.8380225559359999</v>
      </c>
      <c r="M31" s="5">
        <f t="shared" si="170"/>
        <v>4.2496902854966212E-2</v>
      </c>
      <c r="N31" s="5">
        <f t="shared" si="171"/>
        <v>5.6108725595002552E-2</v>
      </c>
      <c r="O31" s="5">
        <f t="shared" si="172"/>
        <v>7.8110266004848883E-2</v>
      </c>
      <c r="P31" s="5">
        <f t="shared" si="173"/>
        <v>0.10312910322843824</v>
      </c>
      <c r="Q31" s="5">
        <f t="shared" si="174"/>
        <v>3.7040217949993445E-2</v>
      </c>
      <c r="R31" s="5">
        <f t="shared" si="175"/>
        <v>7.1784215383536618E-2</v>
      </c>
      <c r="S31" s="5">
        <f t="shared" si="176"/>
        <v>6.2566982639883084E-2</v>
      </c>
      <c r="T31" s="5">
        <f t="shared" si="177"/>
        <v>6.8080756068873455E-2</v>
      </c>
      <c r="U31" s="5">
        <f t="shared" si="178"/>
        <v>9.4776808953660849E-2</v>
      </c>
      <c r="V31" s="5">
        <f t="shared" si="179"/>
        <v>1.6870449839032249E-2</v>
      </c>
      <c r="W31" s="5">
        <f t="shared" si="180"/>
        <v>1.630141873340778E-2</v>
      </c>
      <c r="X31" s="5">
        <f t="shared" si="181"/>
        <v>2.9962375325761154E-2</v>
      </c>
      <c r="Y31" s="5">
        <f t="shared" si="182"/>
        <v>2.7535760839084638E-2</v>
      </c>
      <c r="Z31" s="5">
        <f t="shared" si="183"/>
        <v>4.3980335678369425E-2</v>
      </c>
      <c r="AA31" s="5">
        <f t="shared" si="184"/>
        <v>5.806730421215521E-2</v>
      </c>
      <c r="AB31" s="5">
        <f t="shared" si="185"/>
        <v>3.8333175116320402E-2</v>
      </c>
      <c r="AC31" s="5">
        <f t="shared" si="186"/>
        <v>2.5587664130746614E-3</v>
      </c>
      <c r="AD31" s="5">
        <f t="shared" si="187"/>
        <v>5.3806969983409315E-3</v>
      </c>
      <c r="AE31" s="5">
        <f t="shared" si="188"/>
        <v>9.8898424496077601E-3</v>
      </c>
      <c r="AF31" s="5">
        <f t="shared" si="189"/>
        <v>9.0888767485162066E-3</v>
      </c>
      <c r="AG31" s="5">
        <f t="shared" si="190"/>
        <v>5.5685201572983458E-3</v>
      </c>
      <c r="AH31" s="5">
        <f t="shared" si="191"/>
        <v>2.0209212248619966E-2</v>
      </c>
      <c r="AI31" s="5">
        <f t="shared" si="192"/>
        <v>2.6682253726084706E-2</v>
      </c>
      <c r="AJ31" s="5">
        <f t="shared" si="193"/>
        <v>1.7614310126110384E-2</v>
      </c>
      <c r="AK31" s="5">
        <f t="shared" si="194"/>
        <v>7.7520668332320365E-3</v>
      </c>
      <c r="AL31" s="5">
        <f t="shared" si="195"/>
        <v>2.4837883970229088E-4</v>
      </c>
      <c r="AM31" s="5">
        <f t="shared" si="196"/>
        <v>1.4208284891729904E-3</v>
      </c>
      <c r="AN31" s="5">
        <f t="shared" si="197"/>
        <v>2.6115148112164249E-3</v>
      </c>
      <c r="AO31" s="5">
        <f t="shared" si="198"/>
        <v>2.4000115640883672E-3</v>
      </c>
      <c r="AP31" s="5">
        <f t="shared" si="199"/>
        <v>1.4704251297672191E-3</v>
      </c>
      <c r="AQ31" s="5">
        <f t="shared" si="200"/>
        <v>6.7566863883181734E-4</v>
      </c>
      <c r="AR31" s="5">
        <f t="shared" si="201"/>
        <v>7.4289975901323134E-3</v>
      </c>
      <c r="AS31" s="5">
        <f t="shared" si="202"/>
        <v>9.8085168383502102E-3</v>
      </c>
      <c r="AT31" s="5">
        <f t="shared" si="203"/>
        <v>6.4750998638085514E-3</v>
      </c>
      <c r="AU31" s="5">
        <f t="shared" si="204"/>
        <v>2.8496947389207673E-3</v>
      </c>
      <c r="AV31" s="5">
        <f t="shared" si="205"/>
        <v>9.4061407652053556E-4</v>
      </c>
      <c r="AW31" s="5">
        <f t="shared" si="206"/>
        <v>1.6743107064921286E-5</v>
      </c>
      <c r="AX31" s="5">
        <f t="shared" si="207"/>
        <v>3.1265366987896158E-4</v>
      </c>
      <c r="AY31" s="5">
        <f t="shared" si="208"/>
        <v>5.7466449743369928E-4</v>
      </c>
      <c r="AZ31" s="5">
        <f t="shared" si="209"/>
        <v>5.2812315418938253E-4</v>
      </c>
      <c r="BA31" s="5">
        <f t="shared" si="210"/>
        <v>3.2356742323738364E-4</v>
      </c>
      <c r="BB31" s="5">
        <f t="shared" si="211"/>
        <v>1.4868105556910041E-4</v>
      </c>
      <c r="BC31" s="5">
        <f t="shared" si="212"/>
        <v>5.4655826755276054E-5</v>
      </c>
      <c r="BD31" s="5">
        <f t="shared" si="213"/>
        <v>2.2757775231095636E-3</v>
      </c>
      <c r="BE31" s="5">
        <f t="shared" si="214"/>
        <v>3.0047125315276245E-3</v>
      </c>
      <c r="BF31" s="5">
        <f t="shared" si="215"/>
        <v>1.9835632669363734E-3</v>
      </c>
      <c r="BG31" s="5">
        <f t="shared" si="216"/>
        <v>8.7296720127808685E-4</v>
      </c>
      <c r="BH31" s="5">
        <f t="shared" si="217"/>
        <v>2.881449815126092E-4</v>
      </c>
      <c r="BI31" s="5">
        <f t="shared" si="218"/>
        <v>7.6087651631670463E-5</v>
      </c>
      <c r="BJ31" s="8">
        <f t="shared" si="219"/>
        <v>0.27547798512602689</v>
      </c>
      <c r="BK31" s="8">
        <f t="shared" si="220"/>
        <v>0.22844524831253044</v>
      </c>
      <c r="BL31" s="8">
        <f t="shared" si="221"/>
        <v>0.44933378886829745</v>
      </c>
      <c r="BM31" s="8">
        <f t="shared" si="222"/>
        <v>0.6080100055780695</v>
      </c>
      <c r="BN31" s="8">
        <f t="shared" si="223"/>
        <v>0.38866943101678597</v>
      </c>
    </row>
    <row r="32" spans="1:66" x14ac:dyDescent="0.25">
      <c r="A32" t="s">
        <v>346</v>
      </c>
      <c r="B32" t="s">
        <v>233</v>
      </c>
      <c r="C32" t="s">
        <v>235</v>
      </c>
      <c r="D32" t="s">
        <v>68</v>
      </c>
      <c r="E32">
        <f>VLOOKUP(A32,home!$A$2:$E$405,3,FALSE)</f>
        <v>1.5146999999999999</v>
      </c>
      <c r="F32">
        <f>VLOOKUP(B32,home!$B$2:$E$405,3,FALSE)</f>
        <v>0.92430000000000001</v>
      </c>
      <c r="G32">
        <f>VLOOKUP(C32,away!$B$2:$E$405,4,FALSE)</f>
        <v>0.99029999999999996</v>
      </c>
      <c r="H32">
        <f>VLOOKUP(A32,away!$A$2:$E$405,3,FALSE)</f>
        <v>1.0882000000000001</v>
      </c>
      <c r="I32">
        <f>VLOOKUP(C32,away!$B$2:$E$405,3,FALSE)</f>
        <v>0.91890000000000005</v>
      </c>
      <c r="J32">
        <f>VLOOKUP(B32,home!$B$2:$E$405,4,FALSE)</f>
        <v>0.91890000000000005</v>
      </c>
      <c r="K32" s="3">
        <f t="shared" si="168"/>
        <v>1.386456849063</v>
      </c>
      <c r="L32" s="3">
        <f t="shared" si="169"/>
        <v>0.91885127992200022</v>
      </c>
      <c r="M32" s="5">
        <f t="shared" si="170"/>
        <v>9.9728066810865448E-2</v>
      </c>
      <c r="N32" s="5">
        <f t="shared" si="171"/>
        <v>0.13826866127373685</v>
      </c>
      <c r="O32" s="5">
        <f t="shared" si="172"/>
        <v>9.1635261833310444E-2</v>
      </c>
      <c r="P32" s="5">
        <f t="shared" si="173"/>
        <v>0.12704833638447458</v>
      </c>
      <c r="Q32" s="5">
        <f t="shared" si="174"/>
        <v>9.5851766216872247E-2</v>
      </c>
      <c r="R32" s="5">
        <f t="shared" si="175"/>
        <v>4.2099588810762457E-2</v>
      </c>
      <c r="S32" s="5">
        <f t="shared" si="176"/>
        <v>4.0463232403458185E-2</v>
      </c>
      <c r="T32" s="5">
        <f t="shared" si="177"/>
        <v>8.8073518071157389E-2</v>
      </c>
      <c r="U32" s="5">
        <f t="shared" si="178"/>
        <v>5.8369263249417644E-2</v>
      </c>
      <c r="V32" s="5">
        <f t="shared" si="179"/>
        <v>5.7275599827403623E-3</v>
      </c>
      <c r="W32" s="5">
        <f t="shared" si="180"/>
        <v>4.4298112588722682E-2</v>
      </c>
      <c r="X32" s="5">
        <f t="shared" si="181"/>
        <v>4.0703377450276704E-2</v>
      </c>
      <c r="Y32" s="5">
        <f t="shared" si="182"/>
        <v>1.8700175233667512E-2</v>
      </c>
      <c r="Z32" s="5">
        <f t="shared" si="183"/>
        <v>1.2894420354319669E-2</v>
      </c>
      <c r="AA32" s="5">
        <f t="shared" si="184"/>
        <v>1.7877557414943859E-2</v>
      </c>
      <c r="AB32" s="5">
        <f t="shared" si="185"/>
        <v>1.2393230961232972E-2</v>
      </c>
      <c r="AC32" s="5">
        <f t="shared" si="186"/>
        <v>4.5603822387927528E-4</v>
      </c>
      <c r="AD32" s="5">
        <f t="shared" si="187"/>
        <v>1.5354355399799607E-2</v>
      </c>
      <c r="AE32" s="5">
        <f t="shared" si="188"/>
        <v>1.410836911148314E-2</v>
      </c>
      <c r="AF32" s="5">
        <f t="shared" si="189"/>
        <v>6.4817465078491473E-3</v>
      </c>
      <c r="AG32" s="5">
        <f t="shared" si="190"/>
        <v>1.985253691622382E-3</v>
      </c>
      <c r="AH32" s="5">
        <f t="shared" si="191"/>
        <v>2.9620136616047292E-3</v>
      </c>
      <c r="AI32" s="5">
        <f t="shared" si="192"/>
        <v>4.1067041281500523E-3</v>
      </c>
      <c r="AJ32" s="5">
        <f t="shared" si="193"/>
        <v>2.8468840327744689E-3</v>
      </c>
      <c r="AK32" s="5">
        <f t="shared" si="194"/>
        <v>1.3156939552427525E-3</v>
      </c>
      <c r="AL32" s="5">
        <f t="shared" si="195"/>
        <v>2.3238752950650824E-5</v>
      </c>
      <c r="AM32" s="5">
        <f t="shared" si="196"/>
        <v>4.2576302413999253E-3</v>
      </c>
      <c r="AN32" s="5">
        <f t="shared" si="197"/>
        <v>3.9121289967449357E-3</v>
      </c>
      <c r="AO32" s="5">
        <f t="shared" si="198"/>
        <v>1.7973323679395272E-3</v>
      </c>
      <c r="AP32" s="5">
        <f t="shared" si="199"/>
        <v>5.5049371557549143E-4</v>
      </c>
      <c r="AQ32" s="5">
        <f t="shared" si="200"/>
        <v>1.2645546378638943E-4</v>
      </c>
      <c r="AR32" s="5">
        <f t="shared" si="201"/>
        <v>5.4433000882239137E-4</v>
      </c>
      <c r="AS32" s="5">
        <f t="shared" si="202"/>
        <v>7.5469006888232771E-4</v>
      </c>
      <c r="AT32" s="5">
        <f t="shared" si="203"/>
        <v>5.2317260746086538E-4</v>
      </c>
      <c r="AU32" s="5">
        <f t="shared" si="204"/>
        <v>2.4178541495208848E-4</v>
      </c>
      <c r="AV32" s="5">
        <f t="shared" si="205"/>
        <v>8.3806261140965586E-5</v>
      </c>
      <c r="AW32" s="5">
        <f t="shared" si="206"/>
        <v>8.2235985327238452E-7</v>
      </c>
      <c r="AX32" s="5">
        <f t="shared" si="207"/>
        <v>9.838367681611138E-4</v>
      </c>
      <c r="AY32" s="5">
        <f t="shared" si="208"/>
        <v>9.0399967365916334E-4</v>
      </c>
      <c r="AZ32" s="5">
        <f t="shared" si="209"/>
        <v>4.1532062859539633E-4</v>
      </c>
      <c r="BA32" s="5">
        <f t="shared" si="210"/>
        <v>1.2720596372096322E-4</v>
      </c>
      <c r="BB32" s="5">
        <f t="shared" si="211"/>
        <v>2.9220840644679642E-5</v>
      </c>
      <c r="BC32" s="5">
        <f t="shared" si="212"/>
        <v>5.3699213653521407E-6</v>
      </c>
      <c r="BD32" s="5">
        <f t="shared" si="213"/>
        <v>8.3359720884401299E-5</v>
      </c>
      <c r="BE32" s="5">
        <f t="shared" si="214"/>
        <v>1.1557465595615818E-4</v>
      </c>
      <c r="BF32" s="5">
        <f t="shared" si="215"/>
        <v>8.0119636664257701E-5</v>
      </c>
      <c r="BG32" s="5">
        <f t="shared" si="216"/>
        <v>3.7027472999199727E-5</v>
      </c>
      <c r="BH32" s="5">
        <f t="shared" si="217"/>
        <v>1.2834248385808931E-5</v>
      </c>
      <c r="BI32" s="5">
        <f t="shared" si="218"/>
        <v>3.55882631541611E-6</v>
      </c>
      <c r="BJ32" s="8">
        <f t="shared" si="219"/>
        <v>0.4769343301267806</v>
      </c>
      <c r="BK32" s="8">
        <f t="shared" si="220"/>
        <v>0.27435047223202769</v>
      </c>
      <c r="BL32" s="8">
        <f t="shared" si="221"/>
        <v>0.23608645696990324</v>
      </c>
      <c r="BM32" s="8">
        <f t="shared" si="222"/>
        <v>0.40473082103920327</v>
      </c>
      <c r="BN32" s="8">
        <f t="shared" si="223"/>
        <v>0.59463168133002209</v>
      </c>
    </row>
    <row r="33" spans="1:66" x14ac:dyDescent="0.25">
      <c r="A33" t="s">
        <v>346</v>
      </c>
      <c r="B33" t="s">
        <v>236</v>
      </c>
      <c r="C33" t="s">
        <v>244</v>
      </c>
      <c r="D33" t="s">
        <v>68</v>
      </c>
      <c r="E33">
        <f>VLOOKUP(A33,home!$A$2:$E$405,3,FALSE)</f>
        <v>1.5146999999999999</v>
      </c>
      <c r="F33">
        <f>VLOOKUP(B33,home!$B$2:$E$405,3,FALSE)</f>
        <v>1.3204</v>
      </c>
      <c r="G33">
        <f>VLOOKUP(C33,away!$B$2:$E$405,4,FALSE)</f>
        <v>1.4854000000000001</v>
      </c>
      <c r="H33">
        <f>VLOOKUP(A33,away!$A$2:$E$405,3,FALSE)</f>
        <v>1.0882000000000001</v>
      </c>
      <c r="I33">
        <f>VLOOKUP(C33,away!$B$2:$E$405,3,FALSE)</f>
        <v>1.1487000000000001</v>
      </c>
      <c r="J33">
        <f>VLOOKUP(B33,home!$B$2:$E$405,4,FALSE)</f>
        <v>0.45950000000000002</v>
      </c>
      <c r="K33" s="3">
        <f t="shared" si="168"/>
        <v>2.970814675752</v>
      </c>
      <c r="L33" s="3">
        <f t="shared" si="169"/>
        <v>0.57438204872999998</v>
      </c>
      <c r="M33" s="5">
        <f t="shared" si="170"/>
        <v>2.886294390345456E-2</v>
      </c>
      <c r="N33" s="5">
        <f t="shared" si="171"/>
        <v>8.5746457333789522E-2</v>
      </c>
      <c r="O33" s="5">
        <f t="shared" si="172"/>
        <v>1.6578356851645291E-2</v>
      </c>
      <c r="P33" s="5">
        <f t="shared" si="173"/>
        <v>4.9251225834721558E-2</v>
      </c>
      <c r="Q33" s="5">
        <f t="shared" si="174"/>
        <v>0.12736841692048234</v>
      </c>
      <c r="R33" s="5">
        <f t="shared" si="175"/>
        <v>4.7611552865125285E-3</v>
      </c>
      <c r="S33" s="5">
        <f t="shared" si="176"/>
        <v>2.1010358942737808E-2</v>
      </c>
      <c r="T33" s="5">
        <f t="shared" si="177"/>
        <v>7.3158132254283428E-2</v>
      </c>
      <c r="U33" s="5">
        <f t="shared" si="178"/>
        <v>1.4144509998705637E-2</v>
      </c>
      <c r="V33" s="5">
        <f t="shared" si="179"/>
        <v>3.98352348186835E-3</v>
      </c>
      <c r="W33" s="5">
        <f t="shared" si="180"/>
        <v>0.12612932073822275</v>
      </c>
      <c r="X33" s="5">
        <f t="shared" si="181"/>
        <v>7.244641765054366E-2</v>
      </c>
      <c r="Y33" s="5">
        <f t="shared" si="182"/>
        <v>2.0805960896634251E-2</v>
      </c>
      <c r="Z33" s="5">
        <f t="shared" si="183"/>
        <v>9.115740425962455E-4</v>
      </c>
      <c r="AA33" s="5">
        <f t="shared" si="184"/>
        <v>2.7081175437795048E-3</v>
      </c>
      <c r="AB33" s="5">
        <f t="shared" si="185"/>
        <v>4.022657671360807E-3</v>
      </c>
      <c r="AC33" s="5">
        <f t="shared" si="186"/>
        <v>4.2483845220292189E-4</v>
      </c>
      <c r="AD33" s="5">
        <f t="shared" si="187"/>
        <v>9.3676709272935796E-2</v>
      </c>
      <c r="AE33" s="5">
        <f t="shared" si="188"/>
        <v>5.3806220190473451E-2</v>
      </c>
      <c r="AF33" s="5">
        <f t="shared" si="189"/>
        <v>1.5452663493710815E-2</v>
      </c>
      <c r="AG33" s="5">
        <f t="shared" si="190"/>
        <v>2.9585775052843001E-3</v>
      </c>
      <c r="AH33" s="5">
        <f t="shared" si="191"/>
        <v>1.3089794153887987E-4</v>
      </c>
      <c r="AI33" s="5">
        <f t="shared" si="192"/>
        <v>3.8887352574943165E-4</v>
      </c>
      <c r="AJ33" s="5">
        <f t="shared" si="193"/>
        <v>5.7763558865391745E-4</v>
      </c>
      <c r="AK33" s="5">
        <f t="shared" si="194"/>
        <v>5.7201609466990121E-4</v>
      </c>
      <c r="AL33" s="5">
        <f t="shared" si="195"/>
        <v>2.8997478043416545E-5</v>
      </c>
      <c r="AM33" s="5">
        <f t="shared" si="196"/>
        <v>5.5659228536838232E-2</v>
      </c>
      <c r="AN33" s="5">
        <f t="shared" si="197"/>
        <v>3.1969661717720421E-2</v>
      </c>
      <c r="AO33" s="5">
        <f t="shared" si="198"/>
        <v>9.1813998973146529E-3</v>
      </c>
      <c r="AP33" s="5">
        <f t="shared" si="199"/>
        <v>1.7578770944096677E-3</v>
      </c>
      <c r="AQ33" s="5">
        <f t="shared" si="200"/>
        <v>2.5242326172564104E-4</v>
      </c>
      <c r="AR33" s="5">
        <f t="shared" si="201"/>
        <v>1.5037085567128324E-5</v>
      </c>
      <c r="AS33" s="5">
        <f t="shared" si="202"/>
        <v>4.467239448336341E-5</v>
      </c>
      <c r="AT33" s="5">
        <f t="shared" si="203"/>
        <v>6.6356702566079356E-5</v>
      </c>
      <c r="AU33" s="5">
        <f t="shared" si="204"/>
        <v>6.5711155272606318E-5</v>
      </c>
      <c r="AV33" s="5">
        <f t="shared" si="205"/>
        <v>4.8803916111119311E-5</v>
      </c>
      <c r="AW33" s="5">
        <f t="shared" si="206"/>
        <v>1.3744664598036082E-6</v>
      </c>
      <c r="AX33" s="5">
        <f t="shared" si="207"/>
        <v>2.7558875496378917E-2</v>
      </c>
      <c r="AY33" s="5">
        <f t="shared" si="208"/>
        <v>1.5829323368305115E-2</v>
      </c>
      <c r="AZ33" s="5">
        <f t="shared" si="209"/>
        <v>4.5460395931483785E-3</v>
      </c>
      <c r="BA33" s="5">
        <f t="shared" si="210"/>
        <v>8.703878450400873E-4</v>
      </c>
      <c r="BB33" s="5">
        <f t="shared" si="211"/>
        <v>1.249837884059537E-4</v>
      </c>
      <c r="BC33" s="5">
        <f t="shared" si="212"/>
        <v>1.4357688888529708E-5</v>
      </c>
      <c r="BD33" s="5">
        <f t="shared" si="213"/>
        <v>1.4395053358292464E-6</v>
      </c>
      <c r="BE33" s="5">
        <f t="shared" si="214"/>
        <v>4.2765035775048369E-6</v>
      </c>
      <c r="BF33" s="5">
        <f t="shared" si="215"/>
        <v>6.3523497944786508E-6</v>
      </c>
      <c r="BG33" s="5">
        <f t="shared" si="216"/>
        <v>6.2905513316491255E-6</v>
      </c>
      <c r="BH33" s="5">
        <f t="shared" si="217"/>
        <v>4.6720155536586269E-6</v>
      </c>
      <c r="BI33" s="5">
        <f t="shared" si="218"/>
        <v>2.7759384744301309E-6</v>
      </c>
      <c r="BJ33" s="8">
        <f t="shared" si="219"/>
        <v>0.81931343454453598</v>
      </c>
      <c r="BK33" s="8">
        <f t="shared" si="220"/>
        <v>0.11939121146133373</v>
      </c>
      <c r="BL33" s="8">
        <f t="shared" si="221"/>
        <v>4.4150608620683734E-2</v>
      </c>
      <c r="BM33" s="8">
        <f t="shared" si="222"/>
        <v>0.65537032363669856</v>
      </c>
      <c r="BN33" s="8">
        <f t="shared" si="223"/>
        <v>0.31256855613060586</v>
      </c>
    </row>
    <row r="34" spans="1:66" x14ac:dyDescent="0.25">
      <c r="A34" s="19" t="s">
        <v>347</v>
      </c>
      <c r="B34" s="19" t="s">
        <v>253</v>
      </c>
      <c r="C34" s="19" t="s">
        <v>251</v>
      </c>
      <c r="D34" s="19" t="s">
        <v>68</v>
      </c>
      <c r="E34">
        <f>VLOOKUP(A34,home!$A$2:$E$405,3,FALSE)</f>
        <v>1.2639</v>
      </c>
      <c r="F34">
        <f>VLOOKUP(B34,home!$B$2:$E$405,3,FALSE)</f>
        <v>1.4241999999999999</v>
      </c>
      <c r="G34">
        <f>VLOOKUP(C34,away!$B$2:$E$405,4,FALSE)</f>
        <v>0.47470000000000001</v>
      </c>
      <c r="H34">
        <f>VLOOKUP(A34,away!$A$2:$E$405,3,FALSE)</f>
        <v>0.81940000000000002</v>
      </c>
      <c r="I34">
        <f>VLOOKUP(C34,away!$B$2:$E$405,3,FALSE)</f>
        <v>1.7085999999999999</v>
      </c>
      <c r="J34">
        <f>VLOOKUP(B34,home!$B$2:$E$405,4,FALSE)</f>
        <v>0.73219999999999996</v>
      </c>
      <c r="K34" s="3">
        <f t="shared" si="168"/>
        <v>0.85448201658599998</v>
      </c>
      <c r="L34" s="3">
        <f t="shared" si="169"/>
        <v>1.025099652248</v>
      </c>
      <c r="M34" s="5">
        <f t="shared" si="170"/>
        <v>0.15265395230731504</v>
      </c>
      <c r="N34" s="5">
        <f t="shared" si="171"/>
        <v>0.13044005700737762</v>
      </c>
      <c r="O34" s="5">
        <f t="shared" si="172"/>
        <v>0.15648551342451145</v>
      </c>
      <c r="P34" s="5">
        <f t="shared" si="173"/>
        <v>0.13371405707747208</v>
      </c>
      <c r="Q34" s="5">
        <f t="shared" si="174"/>
        <v>5.5729341477628418E-2</v>
      </c>
      <c r="R34" s="5">
        <f t="shared" si="175"/>
        <v>8.0206622696658195E-2</v>
      </c>
      <c r="S34" s="5">
        <f t="shared" si="176"/>
        <v>2.9281012364690502E-2</v>
      </c>
      <c r="T34" s="5">
        <f t="shared" si="177"/>
        <v>5.7128128568726934E-2</v>
      </c>
      <c r="U34" s="5">
        <f t="shared" si="178"/>
        <v>6.8535116705392932E-2</v>
      </c>
      <c r="V34" s="5">
        <f t="shared" si="179"/>
        <v>2.8497882516052087E-3</v>
      </c>
      <c r="W34" s="5">
        <f t="shared" si="180"/>
        <v>1.5873240029604583E-2</v>
      </c>
      <c r="X34" s="5">
        <f t="shared" si="181"/>
        <v>1.6271652834396692E-2</v>
      </c>
      <c r="Y34" s="5">
        <f t="shared" si="182"/>
        <v>8.3400328310201163E-3</v>
      </c>
      <c r="Z34" s="5">
        <f t="shared" si="183"/>
        <v>2.7406593678110294E-2</v>
      </c>
      <c r="AA34" s="5">
        <f t="shared" si="184"/>
        <v>2.3418441433824801E-2</v>
      </c>
      <c r="AB34" s="5">
        <f t="shared" si="185"/>
        <v>1.0005318530837876E-2</v>
      </c>
      <c r="AC34" s="5">
        <f t="shared" si="186"/>
        <v>1.5601329967808677E-4</v>
      </c>
      <c r="AD34" s="5">
        <f t="shared" si="187"/>
        <v>3.3908495375625349E-3</v>
      </c>
      <c r="AE34" s="5">
        <f t="shared" si="188"/>
        <v>3.4759586817806462E-3</v>
      </c>
      <c r="AF34" s="5">
        <f t="shared" si="189"/>
        <v>1.7816020179608782E-3</v>
      </c>
      <c r="AG34" s="5">
        <f t="shared" si="190"/>
        <v>6.0877320301867723E-4</v>
      </c>
      <c r="AH34" s="5">
        <f t="shared" si="191"/>
        <v>7.0236224121832738E-3</v>
      </c>
      <c r="AI34" s="5">
        <f t="shared" si="192"/>
        <v>6.0015590425009889E-3</v>
      </c>
      <c r="AJ34" s="5">
        <f t="shared" si="193"/>
        <v>2.5641121366480942E-3</v>
      </c>
      <c r="AK34" s="5">
        <f t="shared" si="194"/>
        <v>7.3032923642523382E-4</v>
      </c>
      <c r="AL34" s="5">
        <f t="shared" si="195"/>
        <v>5.4662643037250249E-6</v>
      </c>
      <c r="AM34" s="5">
        <f t="shared" si="196"/>
        <v>5.7948399015922826E-4</v>
      </c>
      <c r="AN34" s="5">
        <f t="shared" si="197"/>
        <v>5.9402883679550835E-4</v>
      </c>
      <c r="AO34" s="5">
        <f t="shared" si="198"/>
        <v>3.044693770121797E-4</v>
      </c>
      <c r="AP34" s="5">
        <f t="shared" si="199"/>
        <v>1.0403715083178358E-4</v>
      </c>
      <c r="AQ34" s="5">
        <f t="shared" si="200"/>
        <v>2.6662111784633514E-5</v>
      </c>
      <c r="AR34" s="5">
        <f t="shared" si="201"/>
        <v>1.4399825784500669E-3</v>
      </c>
      <c r="AS34" s="5">
        <f t="shared" si="202"/>
        <v>1.2304392174827211E-3</v>
      </c>
      <c r="AT34" s="5">
        <f t="shared" si="203"/>
        <v>5.2569409192056767E-4</v>
      </c>
      <c r="AU34" s="5">
        <f t="shared" si="204"/>
        <v>1.4973204925721094E-4</v>
      </c>
      <c r="AV34" s="5">
        <f t="shared" si="205"/>
        <v>3.1985835849213966E-5</v>
      </c>
      <c r="AW34" s="5">
        <f t="shared" si="206"/>
        <v>1.3300168381224901E-7</v>
      </c>
      <c r="AX34" s="5">
        <f t="shared" si="207"/>
        <v>8.2526441415093146E-5</v>
      </c>
      <c r="AY34" s="5">
        <f t="shared" si="208"/>
        <v>8.4597826395876931E-5</v>
      </c>
      <c r="AZ34" s="5">
        <f t="shared" si="209"/>
        <v>4.3360601209675053E-5</v>
      </c>
      <c r="BA34" s="5">
        <f t="shared" si="210"/>
        <v>1.4816312407100706E-5</v>
      </c>
      <c r="BB34" s="5">
        <f t="shared" si="211"/>
        <v>3.7970491740291651E-6</v>
      </c>
      <c r="BC34" s="5">
        <f t="shared" si="212"/>
        <v>7.7847075757317084E-7</v>
      </c>
      <c r="BD34" s="5">
        <f t="shared" si="213"/>
        <v>2.4602094006872355E-4</v>
      </c>
      <c r="BE34" s="5">
        <f t="shared" si="214"/>
        <v>2.1022046899230634E-4</v>
      </c>
      <c r="BF34" s="5">
        <f t="shared" si="215"/>
        <v>8.9814805136100305E-5</v>
      </c>
      <c r="BG34" s="5">
        <f t="shared" si="216"/>
        <v>2.5581711937324548E-5</v>
      </c>
      <c r="BH34" s="5">
        <f t="shared" si="217"/>
        <v>5.4647782009818047E-6</v>
      </c>
      <c r="BI34" s="5">
        <f t="shared" si="218"/>
        <v>9.3391093947402944E-7</v>
      </c>
      <c r="BJ34" s="8">
        <f t="shared" si="219"/>
        <v>0.29487819435701978</v>
      </c>
      <c r="BK34" s="8">
        <f t="shared" si="220"/>
        <v>0.31874488739146045</v>
      </c>
      <c r="BL34" s="8">
        <f t="shared" si="221"/>
        <v>0.35892650600721754</v>
      </c>
      <c r="BM34" s="8">
        <f t="shared" si="222"/>
        <v>0.29064217261813319</v>
      </c>
      <c r="BN34" s="8">
        <f t="shared" si="223"/>
        <v>0.70922954399096283</v>
      </c>
    </row>
    <row r="35" spans="1:66" x14ac:dyDescent="0.25">
      <c r="A35" t="s">
        <v>347</v>
      </c>
      <c r="B35" t="s">
        <v>246</v>
      </c>
      <c r="C35" t="s">
        <v>247</v>
      </c>
      <c r="D35" t="s">
        <v>68</v>
      </c>
      <c r="E35">
        <f>VLOOKUP(A35,home!$A$2:$E$405,3,FALSE)</f>
        <v>1.2639</v>
      </c>
      <c r="F35">
        <f>VLOOKUP(B35,home!$B$2:$E$405,3,FALSE)</f>
        <v>0.59340000000000004</v>
      </c>
      <c r="G35">
        <f>VLOOKUP(C35,away!$B$2:$E$405,4,FALSE)</f>
        <v>0.39560000000000001</v>
      </c>
      <c r="H35">
        <f>VLOOKUP(A35,away!$A$2:$E$405,3,FALSE)</f>
        <v>0.81940000000000002</v>
      </c>
      <c r="I35">
        <f>VLOOKUP(C35,away!$B$2:$E$405,3,FALSE)</f>
        <v>1.2203999999999999</v>
      </c>
      <c r="J35">
        <f>VLOOKUP(B35,home!$B$2:$E$405,4,FALSE)</f>
        <v>1.8306</v>
      </c>
      <c r="K35" s="3">
        <f t="shared" si="168"/>
        <v>0.296699311656</v>
      </c>
      <c r="L35" s="3">
        <f t="shared" si="169"/>
        <v>1.830592238256</v>
      </c>
      <c r="M35" s="5">
        <f t="shared" si="170"/>
        <v>0.11915959500266586</v>
      </c>
      <c r="N35" s="5">
        <f t="shared" si="171"/>
        <v>3.53545698144987E-2</v>
      </c>
      <c r="O35" s="5">
        <f t="shared" si="172"/>
        <v>0.21813262972560854</v>
      </c>
      <c r="P35" s="5">
        <f t="shared" si="173"/>
        <v>6.4719801089301185E-2</v>
      </c>
      <c r="Q35" s="5">
        <f t="shared" si="174"/>
        <v>5.2448382639278786E-3</v>
      </c>
      <c r="R35" s="5">
        <f t="shared" si="175"/>
        <v>0.19965594944303458</v>
      </c>
      <c r="S35" s="5">
        <f t="shared" si="176"/>
        <v>8.7879046856130273E-3</v>
      </c>
      <c r="T35" s="5">
        <f t="shared" si="177"/>
        <v>9.6011602168544485E-3</v>
      </c>
      <c r="U35" s="5">
        <f t="shared" si="178"/>
        <v>5.92377827677735E-2</v>
      </c>
      <c r="V35" s="5">
        <f t="shared" si="179"/>
        <v>5.3033584751226463E-4</v>
      </c>
      <c r="W35" s="5">
        <f t="shared" si="180"/>
        <v>5.1871330088481746E-4</v>
      </c>
      <c r="X35" s="5">
        <f t="shared" si="181"/>
        <v>9.4955254247989585E-4</v>
      </c>
      <c r="Y35" s="5">
        <f t="shared" si="182"/>
        <v>8.6912175703997437E-4</v>
      </c>
      <c r="Z35" s="5">
        <f t="shared" si="183"/>
        <v>0.12182954379068381</v>
      </c>
      <c r="AA35" s="5">
        <f t="shared" si="184"/>
        <v>3.6146741782060399E-2</v>
      </c>
      <c r="AB35" s="5">
        <f t="shared" si="185"/>
        <v>5.3623567026722463E-3</v>
      </c>
      <c r="AC35" s="5">
        <f t="shared" si="186"/>
        <v>1.8002762681821715E-5</v>
      </c>
      <c r="AD35" s="5">
        <f t="shared" si="187"/>
        <v>3.8475469829834217E-5</v>
      </c>
      <c r="AE35" s="5">
        <f t="shared" si="188"/>
        <v>7.0432896433747416E-5</v>
      </c>
      <c r="AF35" s="5">
        <f t="shared" si="189"/>
        <v>6.4466956764753391E-5</v>
      </c>
      <c r="AG35" s="5">
        <f t="shared" si="190"/>
        <v>3.9337570225847558E-5</v>
      </c>
      <c r="AH35" s="5">
        <f t="shared" si="191"/>
        <v>5.5755054313373804E-2</v>
      </c>
      <c r="AI35" s="5">
        <f t="shared" si="192"/>
        <v>1.6542486236120903E-2</v>
      </c>
      <c r="AJ35" s="5">
        <f t="shared" si="193"/>
        <v>2.4540721396679628E-3</v>
      </c>
      <c r="AK35" s="5">
        <f t="shared" si="194"/>
        <v>2.4270717153121731E-4</v>
      </c>
      <c r="AL35" s="5">
        <f t="shared" si="195"/>
        <v>3.9111754946778032E-7</v>
      </c>
      <c r="AM35" s="5">
        <f t="shared" si="196"/>
        <v>2.2831290828306018E-6</v>
      </c>
      <c r="AN35" s="5">
        <f t="shared" si="197"/>
        <v>4.1794783779662395E-6</v>
      </c>
      <c r="AO35" s="5">
        <f t="shared" si="198"/>
        <v>3.825460339331889E-6</v>
      </c>
      <c r="AP35" s="5">
        <f t="shared" si="199"/>
        <v>2.3342860016457061E-6</v>
      </c>
      <c r="AQ35" s="5">
        <f t="shared" si="200"/>
        <v>1.0682814591205656E-6</v>
      </c>
      <c r="AR35" s="5">
        <f t="shared" si="201"/>
        <v>2.0412953933920761E-2</v>
      </c>
      <c r="AS35" s="5">
        <f t="shared" si="202"/>
        <v>6.0565093810599274E-3</v>
      </c>
      <c r="AT35" s="5">
        <f t="shared" si="203"/>
        <v>8.984810821992934E-4</v>
      </c>
      <c r="AU35" s="5">
        <f t="shared" si="204"/>
        <v>8.8859572874822799E-5</v>
      </c>
      <c r="AV35" s="5">
        <f t="shared" si="205"/>
        <v>6.5911435265015206E-6</v>
      </c>
      <c r="AW35" s="5">
        <f t="shared" si="206"/>
        <v>5.9008280271147985E-9</v>
      </c>
      <c r="AX35" s="5">
        <f t="shared" si="207"/>
        <v>1.1290047121627238E-7</v>
      </c>
      <c r="AY35" s="5">
        <f t="shared" si="208"/>
        <v>2.0667472630395314E-7</v>
      </c>
      <c r="AZ35" s="5">
        <f t="shared" si="209"/>
        <v>1.8916857490784997E-7</v>
      </c>
      <c r="BA35" s="5">
        <f t="shared" si="210"/>
        <v>1.1543017498275295E-7</v>
      </c>
      <c r="BB35" s="5">
        <f t="shared" si="211"/>
        <v>5.2826395595989861E-8</v>
      </c>
      <c r="BC35" s="5">
        <f t="shared" si="212"/>
        <v>1.9340717950611994E-8</v>
      </c>
      <c r="BD35" s="5">
        <f t="shared" si="213"/>
        <v>6.2279658385521004E-3</v>
      </c>
      <c r="BE35" s="5">
        <f t="shared" si="214"/>
        <v>1.8478331773154912E-3</v>
      </c>
      <c r="BF35" s="5">
        <f t="shared" si="215"/>
        <v>2.7412541588231275E-4</v>
      </c>
      <c r="BG35" s="5">
        <f t="shared" si="216"/>
        <v>2.711094073323232E-5</v>
      </c>
      <c r="BH35" s="5">
        <f t="shared" si="217"/>
        <v>2.0109493634741594E-6</v>
      </c>
      <c r="BI35" s="5">
        <f t="shared" si="218"/>
        <v>1.1932945838357089E-7</v>
      </c>
      <c r="BJ35" s="8">
        <f t="shared" si="219"/>
        <v>5.2765055765261755E-2</v>
      </c>
      <c r="BK35" s="8">
        <f t="shared" si="220"/>
        <v>0.19321623718004993</v>
      </c>
      <c r="BL35" s="8">
        <f t="shared" si="221"/>
        <v>0.62937234104672957</v>
      </c>
      <c r="BM35" s="8">
        <f t="shared" si="222"/>
        <v>0.35491559366978997</v>
      </c>
      <c r="BN35" s="8">
        <f t="shared" si="223"/>
        <v>0.64226738333903677</v>
      </c>
    </row>
    <row r="36" spans="1:66" x14ac:dyDescent="0.25">
      <c r="A36" t="s">
        <v>348</v>
      </c>
      <c r="B36" t="s">
        <v>265</v>
      </c>
      <c r="C36" t="s">
        <v>273</v>
      </c>
      <c r="D36" t="s">
        <v>68</v>
      </c>
      <c r="E36">
        <f>VLOOKUP(A36,home!$A$2:$E$405,3,FALSE)</f>
        <v>1.4218999999999999</v>
      </c>
      <c r="F36">
        <f>VLOOKUP(B36,home!$B$2:$E$405,3,FALSE)</f>
        <v>0.70330000000000004</v>
      </c>
      <c r="G36">
        <f>VLOOKUP(C36,away!$B$2:$E$405,4,FALSE)</f>
        <v>0.84389999999999998</v>
      </c>
      <c r="H36">
        <f>VLOOKUP(A36,away!$A$2:$E$405,3,FALSE)</f>
        <v>1.2968999999999999</v>
      </c>
      <c r="I36">
        <f>VLOOKUP(C36,away!$B$2:$E$405,3,FALSE)</f>
        <v>1.8506</v>
      </c>
      <c r="J36">
        <f>VLOOKUP(B36,home!$B$2:$E$405,4,FALSE)</f>
        <v>1.1566000000000001</v>
      </c>
      <c r="K36" s="3">
        <f t="shared" si="168"/>
        <v>0.84391879365300004</v>
      </c>
      <c r="L36" s="3">
        <f t="shared" si="169"/>
        <v>2.7758898957239997</v>
      </c>
      <c r="M36" s="5">
        <f t="shared" si="170"/>
        <v>2.678780079331455E-2</v>
      </c>
      <c r="N36" s="5">
        <f t="shared" si="171"/>
        <v>2.2606728530110892E-2</v>
      </c>
      <c r="O36" s="5">
        <f t="shared" si="172"/>
        <v>7.4359985550829191E-2</v>
      </c>
      <c r="P36" s="5">
        <f t="shared" si="173"/>
        <v>6.2753789302110285E-2</v>
      </c>
      <c r="Q36" s="5">
        <f t="shared" si="174"/>
        <v>9.5391215347860204E-3</v>
      </c>
      <c r="R36" s="5">
        <f t="shared" si="175"/>
        <v>0.10320756626836472</v>
      </c>
      <c r="S36" s="5">
        <f t="shared" si="176"/>
        <v>3.6752159146603701E-2</v>
      </c>
      <c r="T36" s="5">
        <f t="shared" si="177"/>
        <v>2.6479551082495719E-2</v>
      </c>
      <c r="U36" s="5">
        <f t="shared" si="178"/>
        <v>8.7098804821060416E-2</v>
      </c>
      <c r="V36" s="5">
        <f t="shared" si="179"/>
        <v>9.5662834208190446E-3</v>
      </c>
      <c r="W36" s="5">
        <f t="shared" si="180"/>
        <v>2.6834146460486576E-3</v>
      </c>
      <c r="X36" s="5">
        <f t="shared" si="181"/>
        <v>7.4488636020042607E-3</v>
      </c>
      <c r="Y36" s="5">
        <f t="shared" si="182"/>
        <v>1.0338612603714957E-2</v>
      </c>
      <c r="Z36" s="5">
        <f t="shared" si="183"/>
        <v>9.5497613455539559E-2</v>
      </c>
      <c r="AA36" s="5">
        <f t="shared" si="184"/>
        <v>8.0592230744139445E-2</v>
      </c>
      <c r="AB36" s="5">
        <f t="shared" si="185"/>
        <v>3.4006649073699186E-2</v>
      </c>
      <c r="AC36" s="5">
        <f t="shared" si="186"/>
        <v>1.4006388085620947E-3</v>
      </c>
      <c r="AD36" s="5">
        <f t="shared" si="187"/>
        <v>5.661460127410438E-4</v>
      </c>
      <c r="AE36" s="5">
        <f t="shared" si="188"/>
        <v>1.5715589962722939E-3</v>
      </c>
      <c r="AF36" s="5">
        <f t="shared" si="189"/>
        <v>2.1812373691432068E-3</v>
      </c>
      <c r="AG36" s="5">
        <f t="shared" si="190"/>
        <v>2.0182915910600756E-3</v>
      </c>
      <c r="AH36" s="5">
        <f t="shared" si="191"/>
        <v>6.6272715064247145E-2</v>
      </c>
      <c r="AI36" s="5">
        <f t="shared" si="192"/>
        <v>5.5928789749128446E-2</v>
      </c>
      <c r="AJ36" s="5">
        <f t="shared" si="193"/>
        <v>2.3599678387778374E-2</v>
      </c>
      <c r="AK36" s="5">
        <f t="shared" si="194"/>
        <v>6.6387373718709017E-3</v>
      </c>
      <c r="AL36" s="5">
        <f t="shared" si="195"/>
        <v>1.3124689609129929E-4</v>
      </c>
      <c r="AM36" s="5">
        <f t="shared" si="196"/>
        <v>9.5556252020775564E-5</v>
      </c>
      <c r="AN36" s="5">
        <f t="shared" si="197"/>
        <v>2.6525363445772688E-4</v>
      </c>
      <c r="AO36" s="5">
        <f t="shared" si="198"/>
        <v>3.6815744184763582E-4</v>
      </c>
      <c r="AP36" s="5">
        <f t="shared" si="199"/>
        <v>3.4065484095348271E-4</v>
      </c>
      <c r="AQ36" s="5">
        <f t="shared" si="200"/>
        <v>2.3640508273305974E-4</v>
      </c>
      <c r="AR36" s="5">
        <f t="shared" si="201"/>
        <v>3.6793152021807857E-2</v>
      </c>
      <c r="AS36" s="5">
        <f t="shared" si="202"/>
        <v>3.1050432468935525E-2</v>
      </c>
      <c r="AT36" s="5">
        <f t="shared" si="203"/>
        <v>1.3102021755794004E-2</v>
      </c>
      <c r="AU36" s="5">
        <f t="shared" si="204"/>
        <v>3.6856807981883464E-3</v>
      </c>
      <c r="AV36" s="5">
        <f t="shared" si="205"/>
        <v>7.7760382324928382E-4</v>
      </c>
      <c r="AW36" s="5">
        <f t="shared" si="206"/>
        <v>8.5406207095466713E-6</v>
      </c>
      <c r="AX36" s="5">
        <f t="shared" si="207"/>
        <v>1.3440286155229153E-5</v>
      </c>
      <c r="AY36" s="5">
        <f t="shared" si="208"/>
        <v>3.730875453393976E-5</v>
      </c>
      <c r="AZ36" s="5">
        <f t="shared" si="209"/>
        <v>5.1782497366405195E-5</v>
      </c>
      <c r="BA36" s="5">
        <f t="shared" si="210"/>
        <v>4.7914170404919595E-5</v>
      </c>
      <c r="BB36" s="5">
        <f t="shared" si="211"/>
        <v>3.325111537225355E-5</v>
      </c>
      <c r="BC36" s="5">
        <f t="shared" si="212"/>
        <v>1.8460287036678313E-5</v>
      </c>
      <c r="BD36" s="5">
        <f t="shared" si="213"/>
        <v>1.70222898215289E-2</v>
      </c>
      <c r="BE36" s="5">
        <f t="shared" si="214"/>
        <v>1.4365430291396409E-2</v>
      </c>
      <c r="BF36" s="5">
        <f t="shared" si="215"/>
        <v>6.0616283009107602E-3</v>
      </c>
      <c r="BG36" s="5">
        <f t="shared" si="216"/>
        <v>1.7051740144258315E-3</v>
      </c>
      <c r="BH36" s="5">
        <f t="shared" si="217"/>
        <v>3.5975709930567267E-4</v>
      </c>
      <c r="BI36" s="5">
        <f t="shared" si="218"/>
        <v>6.0721155450829187E-5</v>
      </c>
      <c r="BJ36" s="8">
        <f t="shared" si="219"/>
        <v>8.6941710331259248E-2</v>
      </c>
      <c r="BK36" s="8">
        <f t="shared" si="220"/>
        <v>0.13742922712203492</v>
      </c>
      <c r="BL36" s="8">
        <f t="shared" si="221"/>
        <v>0.65668904858211119</v>
      </c>
      <c r="BM36" s="8">
        <f t="shared" si="222"/>
        <v>0.67727383937760477</v>
      </c>
      <c r="BN36" s="8">
        <f t="shared" si="223"/>
        <v>0.29925499197951566</v>
      </c>
    </row>
    <row r="37" spans="1:66" x14ac:dyDescent="0.25">
      <c r="A37" t="s">
        <v>348</v>
      </c>
      <c r="B37" t="s">
        <v>267</v>
      </c>
      <c r="C37" t="s">
        <v>261</v>
      </c>
      <c r="D37" t="s">
        <v>68</v>
      </c>
      <c r="E37">
        <f>VLOOKUP(A37,home!$A$2:$E$405,3,FALSE)</f>
        <v>1.4218999999999999</v>
      </c>
      <c r="F37">
        <f>VLOOKUP(B37,home!$B$2:$E$405,3,FALSE)</f>
        <v>1.4066000000000001</v>
      </c>
      <c r="G37">
        <f>VLOOKUP(C37,away!$B$2:$E$405,4,FALSE)</f>
        <v>1.7582</v>
      </c>
      <c r="H37">
        <f>VLOOKUP(A37,away!$A$2:$E$405,3,FALSE)</f>
        <v>1.2968999999999999</v>
      </c>
      <c r="I37">
        <f>VLOOKUP(C37,away!$B$2:$E$405,3,FALSE)</f>
        <v>1.3493999999999999</v>
      </c>
      <c r="J37">
        <f>VLOOKUP(B37,home!$B$2:$E$405,4,FALSE)</f>
        <v>0.57830000000000004</v>
      </c>
      <c r="K37" s="3">
        <f t="shared" si="168"/>
        <v>3.5164783102280004</v>
      </c>
      <c r="L37" s="3">
        <f t="shared" si="169"/>
        <v>1.012046316138</v>
      </c>
      <c r="M37" s="5">
        <f t="shared" si="170"/>
        <v>1.0796593337046245E-2</v>
      </c>
      <c r="N37" s="5">
        <f t="shared" si="171"/>
        <v>3.7965986294075271E-2</v>
      </c>
      <c r="O37" s="5">
        <f t="shared" si="172"/>
        <v>1.0926652513597731E-2</v>
      </c>
      <c r="P37" s="5">
        <f t="shared" si="173"/>
        <v>3.8423336567464675E-2</v>
      </c>
      <c r="Q37" s="5">
        <f t="shared" si="174"/>
        <v>6.6753283664764615E-2</v>
      </c>
      <c r="R37" s="5">
        <f t="shared" si="175"/>
        <v>5.5291392120532992E-3</v>
      </c>
      <c r="S37" s="5">
        <f t="shared" si="176"/>
        <v>3.4185616399732152E-2</v>
      </c>
      <c r="T37" s="5">
        <f t="shared" si="177"/>
        <v>6.7557414823039966E-2</v>
      </c>
      <c r="U37" s="5">
        <f t="shared" si="178"/>
        <v>1.9443098113416563E-2</v>
      </c>
      <c r="V37" s="5">
        <f t="shared" si="179"/>
        <v>1.3517900237270638E-2</v>
      </c>
      <c r="W37" s="5">
        <f t="shared" si="180"/>
        <v>7.824549138121395E-2</v>
      </c>
      <c r="X37" s="5">
        <f t="shared" si="181"/>
        <v>7.9188061306765214E-2</v>
      </c>
      <c r="Y37" s="5">
        <f t="shared" si="182"/>
        <v>4.0070992863810911E-2</v>
      </c>
      <c r="Z37" s="5">
        <f t="shared" si="183"/>
        <v>1.8652483236575685E-3</v>
      </c>
      <c r="AA37" s="5">
        <f t="shared" si="184"/>
        <v>6.5591052733309767E-3</v>
      </c>
      <c r="AB37" s="5">
        <f t="shared" si="185"/>
        <v>1.1532475714085239E-2</v>
      </c>
      <c r="AC37" s="5">
        <f t="shared" si="186"/>
        <v>3.0067518422676816E-3</v>
      </c>
      <c r="AD37" s="5">
        <f t="shared" si="187"/>
        <v>6.878714332879271E-2</v>
      </c>
      <c r="AE37" s="5">
        <f t="shared" si="188"/>
        <v>6.9615775003561267E-2</v>
      </c>
      <c r="AF37" s="5">
        <f t="shared" si="189"/>
        <v>3.5227194318723017E-2</v>
      </c>
      <c r="AG37" s="5">
        <f t="shared" si="190"/>
        <v>1.1883850746047036E-2</v>
      </c>
      <c r="AH37" s="5">
        <f t="shared" si="191"/>
        <v>4.719294236600555E-4</v>
      </c>
      <c r="AI37" s="5">
        <f t="shared" si="192"/>
        <v>1.6595295822589861E-3</v>
      </c>
      <c r="AJ37" s="5">
        <f t="shared" si="193"/>
        <v>2.9178498905977294E-3</v>
      </c>
      <c r="AK37" s="5">
        <f t="shared" si="194"/>
        <v>3.4201852842626868E-3</v>
      </c>
      <c r="AL37" s="5">
        <f t="shared" si="195"/>
        <v>4.2802181911911265E-4</v>
      </c>
      <c r="AM37" s="5">
        <f t="shared" si="196"/>
        <v>4.837769950764885E-2</v>
      </c>
      <c r="AN37" s="5">
        <f t="shared" si="197"/>
        <v>4.8960472569947157E-2</v>
      </c>
      <c r="AO37" s="5">
        <f t="shared" si="198"/>
        <v>2.4775132950395302E-2</v>
      </c>
      <c r="AP37" s="5">
        <f t="shared" si="199"/>
        <v>8.357860678092249E-3</v>
      </c>
      <c r="AQ37" s="5">
        <f t="shared" si="200"/>
        <v>2.1146355275144767E-3</v>
      </c>
      <c r="AR37" s="5">
        <f t="shared" si="201"/>
        <v>9.5522886938457762E-5</v>
      </c>
      <c r="AS37" s="5">
        <f t="shared" si="202"/>
        <v>3.3590416004944829E-4</v>
      </c>
      <c r="AT37" s="5">
        <f t="shared" si="203"/>
        <v>5.9059984656461987E-4</v>
      </c>
      <c r="AU37" s="5">
        <f t="shared" si="204"/>
        <v>6.9227718348949035E-4</v>
      </c>
      <c r="AV37" s="5">
        <f t="shared" si="205"/>
        <v>6.0859442510163061E-4</v>
      </c>
      <c r="AW37" s="5">
        <f t="shared" si="206"/>
        <v>4.2312797453848145E-5</v>
      </c>
      <c r="AX37" s="5">
        <f t="shared" si="207"/>
        <v>2.8353188502895848E-2</v>
      </c>
      <c r="AY37" s="5">
        <f t="shared" si="208"/>
        <v>2.8694739975122039E-2</v>
      </c>
      <c r="AZ37" s="5">
        <f t="shared" si="209"/>
        <v>1.452020294218003E-2</v>
      </c>
      <c r="BA37" s="5">
        <f t="shared" si="210"/>
        <v>4.8983726324031496E-3</v>
      </c>
      <c r="BB37" s="5">
        <f t="shared" si="211"/>
        <v>1.2393449944237012E-3</v>
      </c>
      <c r="BC37" s="5">
        <f t="shared" si="212"/>
        <v>2.5085490720611547E-4</v>
      </c>
      <c r="BD37" s="5">
        <f t="shared" si="213"/>
        <v>1.6112264305488802E-5</v>
      </c>
      <c r="BE37" s="5">
        <f t="shared" si="214"/>
        <v>5.6658427958912183E-5</v>
      </c>
      <c r="BF37" s="5">
        <f t="shared" si="215"/>
        <v>9.9619066504565211E-5</v>
      </c>
      <c r="BG37" s="5">
        <f t="shared" si="216"/>
        <v>1.1676942888282142E-4</v>
      </c>
      <c r="BH37" s="5">
        <f t="shared" si="217"/>
        <v>1.0265429099103815E-4</v>
      </c>
      <c r="BI37" s="5">
        <f t="shared" si="218"/>
        <v>7.2196317544363848E-5</v>
      </c>
      <c r="BJ37" s="8">
        <f t="shared" si="219"/>
        <v>0.76583769891862286</v>
      </c>
      <c r="BK37" s="8">
        <f t="shared" si="220"/>
        <v>0.12905296017802254</v>
      </c>
      <c r="BL37" s="8">
        <f t="shared" si="221"/>
        <v>6.5246873305594089E-2</v>
      </c>
      <c r="BM37" s="8">
        <f t="shared" si="222"/>
        <v>0.7629553619592272</v>
      </c>
      <c r="BN37" s="8">
        <f t="shared" si="223"/>
        <v>0.17039499158900184</v>
      </c>
    </row>
    <row r="38" spans="1:66" x14ac:dyDescent="0.25">
      <c r="A38" t="s">
        <v>348</v>
      </c>
      <c r="B38" t="s">
        <v>268</v>
      </c>
      <c r="C38" t="s">
        <v>270</v>
      </c>
      <c r="D38" t="s">
        <v>68</v>
      </c>
      <c r="E38">
        <f>VLOOKUP(A38,home!$A$2:$E$405,3,FALSE)</f>
        <v>1.4218999999999999</v>
      </c>
      <c r="F38">
        <f>VLOOKUP(B38,home!$B$2:$E$405,3,FALSE)</f>
        <v>1.2659</v>
      </c>
      <c r="G38">
        <f>VLOOKUP(C38,away!$B$2:$E$405,4,FALSE)</f>
        <v>0.52749999999999997</v>
      </c>
      <c r="H38">
        <f>VLOOKUP(A38,away!$A$2:$E$405,3,FALSE)</f>
        <v>1.2968999999999999</v>
      </c>
      <c r="I38">
        <f>VLOOKUP(C38,away!$B$2:$E$405,3,FALSE)</f>
        <v>0.38550000000000001</v>
      </c>
      <c r="J38">
        <f>VLOOKUP(B38,home!$B$2:$E$405,4,FALSE)</f>
        <v>0.77110000000000001</v>
      </c>
      <c r="K38" s="3">
        <f t="shared" si="168"/>
        <v>0.94949114327499995</v>
      </c>
      <c r="L38" s="3">
        <f t="shared" si="169"/>
        <v>0.38551526194500002</v>
      </c>
      <c r="M38" s="5">
        <f t="shared" si="170"/>
        <v>0.2631564898754184</v>
      </c>
      <c r="N38" s="5">
        <f t="shared" si="171"/>
        <v>0.24986475643204695</v>
      </c>
      <c r="O38" s="5">
        <f t="shared" si="172"/>
        <v>0.10145084312684866</v>
      </c>
      <c r="P38" s="5">
        <f t="shared" si="173"/>
        <v>9.6326677026724192E-2</v>
      </c>
      <c r="Q38" s="5">
        <f t="shared" si="174"/>
        <v>0.11862218662439682</v>
      </c>
      <c r="R38" s="5">
        <f t="shared" si="175"/>
        <v>1.9555424181294082E-2</v>
      </c>
      <c r="S38" s="5">
        <f t="shared" si="176"/>
        <v>8.8149343299528254E-3</v>
      </c>
      <c r="T38" s="5">
        <f t="shared" si="177"/>
        <v>4.5730663348993006E-2</v>
      </c>
      <c r="U38" s="5">
        <f t="shared" si="178"/>
        <v>1.8567702063124497E-2</v>
      </c>
      <c r="V38" s="5">
        <f t="shared" si="179"/>
        <v>3.5851643197599135E-4</v>
      </c>
      <c r="W38" s="5">
        <f t="shared" si="180"/>
        <v>3.7543571865259646E-2</v>
      </c>
      <c r="X38" s="5">
        <f t="shared" si="181"/>
        <v>1.4473619941986504E-2</v>
      </c>
      <c r="Y38" s="5">
        <f t="shared" si="182"/>
        <v>2.7899006916136514E-3</v>
      </c>
      <c r="Z38" s="5">
        <f t="shared" si="183"/>
        <v>2.5129714918990594E-3</v>
      </c>
      <c r="AA38" s="5">
        <f t="shared" si="184"/>
        <v>2.38604417486072E-3</v>
      </c>
      <c r="AB38" s="5">
        <f t="shared" si="185"/>
        <v>1.1327639057465793E-3</v>
      </c>
      <c r="AC38" s="5">
        <f t="shared" si="186"/>
        <v>8.2020342173762287E-6</v>
      </c>
      <c r="AD38" s="5">
        <f t="shared" si="187"/>
        <v>8.9118222432431251E-3</v>
      </c>
      <c r="AE38" s="5">
        <f t="shared" si="188"/>
        <v>3.4356434865111508E-3</v>
      </c>
      <c r="AF38" s="5">
        <f t="shared" si="189"/>
        <v>6.6224649932598975E-4</v>
      </c>
      <c r="AG38" s="5">
        <f t="shared" si="190"/>
        <v>8.5102044219939436E-5</v>
      </c>
      <c r="AH38" s="5">
        <f t="shared" si="191"/>
        <v>2.4219721573994575E-4</v>
      </c>
      <c r="AI38" s="5">
        <f t="shared" si="192"/>
        <v>2.2996411127094291E-4</v>
      </c>
      <c r="AJ38" s="5">
        <f t="shared" si="193"/>
        <v>1.0917444346143342E-4</v>
      </c>
      <c r="AK38" s="5">
        <f t="shared" si="194"/>
        <v>3.4553389046202757E-5</v>
      </c>
      <c r="AL38" s="5">
        <f t="shared" si="195"/>
        <v>1.2009199566286548E-7</v>
      </c>
      <c r="AM38" s="5">
        <f t="shared" si="196"/>
        <v>1.6923392580800985E-3</v>
      </c>
      <c r="AN38" s="5">
        <f t="shared" si="197"/>
        <v>6.5242261237855612E-4</v>
      </c>
      <c r="AO38" s="5">
        <f t="shared" si="198"/>
        <v>1.2575943715498013E-4</v>
      </c>
      <c r="AP38" s="5">
        <f t="shared" si="199"/>
        <v>1.6160727452285985E-5</v>
      </c>
      <c r="AQ38" s="5">
        <f t="shared" si="200"/>
        <v>1.5575517692474454E-6</v>
      </c>
      <c r="AR38" s="5">
        <f t="shared" si="201"/>
        <v>1.867414461366698E-5</v>
      </c>
      <c r="AS38" s="5">
        <f t="shared" si="202"/>
        <v>1.7730934918913342E-5</v>
      </c>
      <c r="AT38" s="5">
        <f t="shared" si="203"/>
        <v>8.4176828337468236E-6</v>
      </c>
      <c r="AU38" s="5">
        <f t="shared" si="204"/>
        <v>2.664171765846871E-6</v>
      </c>
      <c r="AV38" s="5">
        <f t="shared" si="205"/>
        <v>6.3240187395873022E-7</v>
      </c>
      <c r="AW38" s="5">
        <f t="shared" si="206"/>
        <v>1.221079822671723E-9</v>
      </c>
      <c r="AX38" s="5">
        <f t="shared" si="207"/>
        <v>2.6781018949393958E-4</v>
      </c>
      <c r="AY38" s="5">
        <f t="shared" si="208"/>
        <v>1.032449153542962E-4</v>
      </c>
      <c r="AZ38" s="5">
        <f t="shared" si="209"/>
        <v>1.9901245293650427E-5</v>
      </c>
      <c r="BA38" s="5">
        <f t="shared" si="210"/>
        <v>2.5574112641377818E-6</v>
      </c>
      <c r="BB38" s="5">
        <f t="shared" si="211"/>
        <v>2.4648026834879259E-7</v>
      </c>
      <c r="BC38" s="5">
        <f t="shared" si="212"/>
        <v>1.900438104335174E-8</v>
      </c>
      <c r="BD38" s="5">
        <f t="shared" si="213"/>
        <v>1.1998612920561059E-6</v>
      </c>
      <c r="BE38" s="5">
        <f t="shared" si="214"/>
        <v>1.1392576699657706E-6</v>
      </c>
      <c r="BF38" s="5">
        <f t="shared" si="215"/>
        <v>5.4085753377030604E-7</v>
      </c>
      <c r="BG38" s="5">
        <f t="shared" si="216"/>
        <v>1.7117981269615492E-7</v>
      </c>
      <c r="BH38" s="5">
        <f t="shared" si="217"/>
        <v>4.0633429015618121E-8</v>
      </c>
      <c r="BI38" s="5">
        <f t="shared" si="218"/>
        <v>7.7162161942445638E-9</v>
      </c>
      <c r="BJ38" s="8">
        <f t="shared" si="219"/>
        <v>0.48500153201048746</v>
      </c>
      <c r="BK38" s="8">
        <f t="shared" si="220"/>
        <v>0.36876818470563877</v>
      </c>
      <c r="BL38" s="8">
        <f t="shared" si="221"/>
        <v>0.1437598854533528</v>
      </c>
      <c r="BM38" s="8">
        <f t="shared" si="222"/>
        <v>0.15096295270037441</v>
      </c>
      <c r="BN38" s="8">
        <f t="shared" si="223"/>
        <v>0.84897637726672914</v>
      </c>
    </row>
    <row r="39" spans="1:66" x14ac:dyDescent="0.25">
      <c r="A39" t="s">
        <v>349</v>
      </c>
      <c r="B39" t="s">
        <v>284</v>
      </c>
      <c r="C39" t="s">
        <v>283</v>
      </c>
      <c r="D39" t="s">
        <v>68</v>
      </c>
      <c r="E39">
        <f>VLOOKUP(A39,home!$A$2:$E$405,3,FALSE)</f>
        <v>1.4875</v>
      </c>
      <c r="F39">
        <f>VLOOKUP(B39,home!$B$2:$E$405,3,FALSE)</f>
        <v>0.22409999999999999</v>
      </c>
      <c r="G39">
        <f>VLOOKUP(C39,away!$B$2:$E$405,4,FALSE)</f>
        <v>0.73950000000000005</v>
      </c>
      <c r="H39">
        <f>VLOOKUP(A39,away!$A$2:$E$405,3,FALSE)</f>
        <v>1.05</v>
      </c>
      <c r="I39">
        <f>VLOOKUP(C39,away!$B$2:$E$405,3,FALSE)</f>
        <v>1.619</v>
      </c>
      <c r="J39">
        <f>VLOOKUP(B39,home!$B$2:$E$405,4,FALSE)</f>
        <v>0.52910000000000001</v>
      </c>
      <c r="K39" s="3">
        <f t="shared" si="168"/>
        <v>0.24651140062500004</v>
      </c>
      <c r="L39" s="3">
        <f t="shared" si="169"/>
        <v>0.89944354500000001</v>
      </c>
      <c r="M39" s="5">
        <f t="shared" si="170"/>
        <v>0.31792017630373898</v>
      </c>
      <c r="N39" s="5">
        <f t="shared" si="171"/>
        <v>7.8370947947581662E-2</v>
      </c>
      <c r="O39" s="5">
        <f t="shared" si="172"/>
        <v>0.28595125040166003</v>
      </c>
      <c r="P39" s="5">
        <f t="shared" si="173"/>
        <v>7.0490243246983331E-2</v>
      </c>
      <c r="Q39" s="5">
        <f t="shared" si="174"/>
        <v>9.6596660734336627E-3</v>
      </c>
      <c r="R39" s="5">
        <f t="shared" si="175"/>
        <v>0.12859850317922586</v>
      </c>
      <c r="S39" s="5">
        <f t="shared" si="176"/>
        <v>3.9073286027241977E-3</v>
      </c>
      <c r="T39" s="5">
        <f t="shared" si="177"/>
        <v>8.6883242966054042E-3</v>
      </c>
      <c r="U39" s="5">
        <f t="shared" si="178"/>
        <v>3.1700997136989491E-2</v>
      </c>
      <c r="V39" s="5">
        <f t="shared" si="179"/>
        <v>9.6260551540592931E-5</v>
      </c>
      <c r="W39" s="5">
        <f t="shared" si="180"/>
        <v>7.9373927111064209E-4</v>
      </c>
      <c r="X39" s="5">
        <f t="shared" si="181"/>
        <v>7.1392366381347206E-4</v>
      </c>
      <c r="Y39" s="5">
        <f t="shared" si="182"/>
        <v>3.2106701551988867E-4</v>
      </c>
      <c r="Z39" s="5">
        <f t="shared" si="183"/>
        <v>3.8555697860405566E-2</v>
      </c>
      <c r="AA39" s="5">
        <f t="shared" si="184"/>
        <v>9.5044190816428939E-3</v>
      </c>
      <c r="AB39" s="5">
        <f t="shared" si="185"/>
        <v>1.1714738299713832E-3</v>
      </c>
      <c r="AC39" s="5">
        <f t="shared" si="186"/>
        <v>1.3339491716275998E-6</v>
      </c>
      <c r="AD39" s="5">
        <f t="shared" si="187"/>
        <v>4.8916444863137759E-5</v>
      </c>
      <c r="AE39" s="5">
        <f t="shared" si="188"/>
        <v>4.399758057649767E-5</v>
      </c>
      <c r="AF39" s="5">
        <f t="shared" si="189"/>
        <v>1.97866699225741E-5</v>
      </c>
      <c r="AG39" s="5">
        <f t="shared" si="190"/>
        <v>5.9323308463016422E-6</v>
      </c>
      <c r="AH39" s="5">
        <f t="shared" si="191"/>
        <v>8.6696683908780228E-3</v>
      </c>
      <c r="AI39" s="5">
        <f t="shared" si="192"/>
        <v>2.1371720979896322E-3</v>
      </c>
      <c r="AJ39" s="5">
        <f t="shared" si="193"/>
        <v>2.6341864362604701E-4</v>
      </c>
      <c r="AK39" s="5">
        <f t="shared" si="194"/>
        <v>2.1645232930331524E-5</v>
      </c>
      <c r="AL39" s="5">
        <f t="shared" si="195"/>
        <v>1.1830693185990863E-8</v>
      </c>
      <c r="AM39" s="5">
        <f t="shared" si="196"/>
        <v>2.4116922673615367E-6</v>
      </c>
      <c r="AN39" s="5">
        <f t="shared" si="197"/>
        <v>2.1691810424047483E-6</v>
      </c>
      <c r="AO39" s="5">
        <f t="shared" si="198"/>
        <v>9.7552794326366087E-7</v>
      </c>
      <c r="AP39" s="5">
        <f t="shared" si="199"/>
        <v>2.9247743717854211E-7</v>
      </c>
      <c r="AQ39" s="5">
        <f t="shared" si="200"/>
        <v>6.5766735732095659E-8</v>
      </c>
      <c r="AR39" s="5">
        <f t="shared" si="201"/>
        <v>1.5595754542931555E-3</v>
      </c>
      <c r="AS39" s="5">
        <f t="shared" si="202"/>
        <v>3.8445312961817653E-4</v>
      </c>
      <c r="AT39" s="5">
        <f t="shared" si="203"/>
        <v>4.7386039728420691E-5</v>
      </c>
      <c r="AU39" s="5">
        <f t="shared" si="204"/>
        <v>3.893733007841626E-6</v>
      </c>
      <c r="AV39" s="5">
        <f t="shared" si="205"/>
        <v>2.399623943557084E-7</v>
      </c>
      <c r="AW39" s="5">
        <f t="shared" si="206"/>
        <v>7.2864939641691482E-11</v>
      </c>
      <c r="AX39" s="5">
        <f t="shared" si="207"/>
        <v>9.9084939783962312E-8</v>
      </c>
      <c r="AY39" s="5">
        <f t="shared" si="208"/>
        <v>8.9121309495398605E-8</v>
      </c>
      <c r="AZ39" s="5">
        <f t="shared" si="209"/>
        <v>4.0079793273791729E-8</v>
      </c>
      <c r="BA39" s="5">
        <f t="shared" si="210"/>
        <v>1.2016503781682133E-8</v>
      </c>
      <c r="BB39" s="5">
        <f t="shared" si="211"/>
        <v>2.7020416899755206E-9</v>
      </c>
      <c r="BC39" s="5">
        <f t="shared" si="212"/>
        <v>4.8606679127387472E-10</v>
      </c>
      <c r="BD39" s="5">
        <f t="shared" si="213"/>
        <v>2.3379167921740347E-4</v>
      </c>
      <c r="BE39" s="5">
        <f t="shared" si="214"/>
        <v>5.7632314298352853E-5</v>
      </c>
      <c r="BF39" s="5">
        <f t="shared" si="215"/>
        <v>7.103511259473589E-6</v>
      </c>
      <c r="BG39" s="5">
        <f t="shared" si="216"/>
        <v>5.83698836642764E-7</v>
      </c>
      <c r="BH39" s="5">
        <f t="shared" si="217"/>
        <v>3.5972104440997718E-8</v>
      </c>
      <c r="BI39" s="5">
        <f t="shared" si="218"/>
        <v>1.7735067698358271E-9</v>
      </c>
      <c r="BJ39" s="8">
        <f t="shared" si="219"/>
        <v>9.8672459430353965E-2</v>
      </c>
      <c r="BK39" s="8">
        <f t="shared" si="220"/>
        <v>0.39241544360616143</v>
      </c>
      <c r="BL39" s="8">
        <f t="shared" si="221"/>
        <v>0.47031324526317875</v>
      </c>
      <c r="BM39" s="8">
        <f t="shared" si="222"/>
        <v>0.10896596995903157</v>
      </c>
      <c r="BN39" s="8">
        <f t="shared" si="223"/>
        <v>0.89099078715262359</v>
      </c>
    </row>
    <row r="40" spans="1:66" x14ac:dyDescent="0.25">
      <c r="A40" t="s">
        <v>349</v>
      </c>
      <c r="B40" t="s">
        <v>288</v>
      </c>
      <c r="C40" t="s">
        <v>275</v>
      </c>
      <c r="D40" t="s">
        <v>68</v>
      </c>
      <c r="E40">
        <f>VLOOKUP(A40,home!$A$2:$E$405,3,FALSE)</f>
        <v>1.4875</v>
      </c>
      <c r="F40">
        <f>VLOOKUP(B40,home!$B$2:$E$405,3,FALSE)</f>
        <v>0.73950000000000005</v>
      </c>
      <c r="G40">
        <f>VLOOKUP(C40,away!$B$2:$E$405,4,FALSE)</f>
        <v>1.589</v>
      </c>
      <c r="H40">
        <f>VLOOKUP(A40,away!$A$2:$E$405,3,FALSE)</f>
        <v>1.05</v>
      </c>
      <c r="I40">
        <f>VLOOKUP(C40,away!$B$2:$E$405,3,FALSE)</f>
        <v>0.69259999999999999</v>
      </c>
      <c r="J40">
        <f>VLOOKUP(B40,home!$B$2:$E$405,4,FALSE)</f>
        <v>1.0476000000000001</v>
      </c>
      <c r="K40" s="3">
        <f t="shared" si="168"/>
        <v>1.7479099312500002</v>
      </c>
      <c r="L40" s="3">
        <f t="shared" si="169"/>
        <v>0.76184614800000006</v>
      </c>
      <c r="M40" s="5">
        <f t="shared" si="170"/>
        <v>8.1288064668576798E-2</v>
      </c>
      <c r="N40" s="5">
        <f t="shared" si="171"/>
        <v>0.1420842155262976</v>
      </c>
      <c r="O40" s="5">
        <f t="shared" si="172"/>
        <v>6.1928998946130118E-2</v>
      </c>
      <c r="P40" s="5">
        <f t="shared" si="173"/>
        <v>0.10824631229031162</v>
      </c>
      <c r="Q40" s="5">
        <f t="shared" si="174"/>
        <v>0.12417520569614057</v>
      </c>
      <c r="R40" s="5">
        <f t="shared" si="175"/>
        <v>2.3590184648302651E-2</v>
      </c>
      <c r="S40" s="5">
        <f t="shared" si="176"/>
        <v>3.603623782970064E-2</v>
      </c>
      <c r="T40" s="5">
        <f t="shared" si="177"/>
        <v>9.4602402136712352E-2</v>
      </c>
      <c r="U40" s="5">
        <f t="shared" si="178"/>
        <v>4.1233518026789491E-2</v>
      </c>
      <c r="V40" s="5">
        <f t="shared" si="179"/>
        <v>5.3319155357292236E-3</v>
      </c>
      <c r="W40" s="5">
        <f t="shared" si="180"/>
        <v>7.2349025083765228E-2</v>
      </c>
      <c r="X40" s="5">
        <f t="shared" si="181"/>
        <v>5.5118826071621912E-2</v>
      </c>
      <c r="Y40" s="5">
        <f t="shared" si="182"/>
        <v>2.0996032662473567E-2</v>
      </c>
      <c r="Z40" s="5">
        <f t="shared" si="183"/>
        <v>5.9906971016393702E-3</v>
      </c>
      <c r="AA40" s="5">
        <f t="shared" si="184"/>
        <v>1.0471198959066045E-2</v>
      </c>
      <c r="AB40" s="5">
        <f t="shared" si="185"/>
        <v>9.1513563263231051E-3</v>
      </c>
      <c r="AC40" s="5">
        <f t="shared" si="186"/>
        <v>4.4376148311200085E-4</v>
      </c>
      <c r="AD40" s="5">
        <f t="shared" si="187"/>
        <v>3.1614894865042154E-2</v>
      </c>
      <c r="AE40" s="5">
        <f t="shared" si="188"/>
        <v>2.4085685872357345E-2</v>
      </c>
      <c r="AF40" s="5">
        <f t="shared" si="189"/>
        <v>9.174793501896733E-3</v>
      </c>
      <c r="AG40" s="5">
        <f t="shared" si="190"/>
        <v>2.3299270293718191E-3</v>
      </c>
      <c r="AH40" s="5">
        <f t="shared" si="191"/>
        <v>1.1409973776796798E-3</v>
      </c>
      <c r="AI40" s="5">
        <f t="shared" si="192"/>
        <v>1.9943606479765194E-3</v>
      </c>
      <c r="AJ40" s="5">
        <f t="shared" si="193"/>
        <v>1.7429813915461724E-3</v>
      </c>
      <c r="AK40" s="5">
        <f t="shared" si="194"/>
        <v>1.0155248280891665E-3</v>
      </c>
      <c r="AL40" s="5">
        <f t="shared" si="195"/>
        <v>2.3637194109221973E-5</v>
      </c>
      <c r="AM40" s="5">
        <f t="shared" si="196"/>
        <v>1.1051997742006351E-2</v>
      </c>
      <c r="AN40" s="5">
        <f t="shared" si="197"/>
        <v>8.4199219074522352E-3</v>
      </c>
      <c r="AO40" s="5">
        <f t="shared" si="198"/>
        <v>3.2073425358266497E-3</v>
      </c>
      <c r="AP40" s="5">
        <f t="shared" si="199"/>
        <v>8.1450051874536178E-4</v>
      </c>
      <c r="AQ40" s="5">
        <f t="shared" si="200"/>
        <v>1.5513102068753892E-4</v>
      </c>
      <c r="AR40" s="5">
        <f t="shared" si="201"/>
        <v>1.7385289141267309E-4</v>
      </c>
      <c r="AS40" s="5">
        <f t="shared" si="202"/>
        <v>3.0387919547673913E-4</v>
      </c>
      <c r="AT40" s="5">
        <f t="shared" si="203"/>
        <v>2.6557673183702632E-4</v>
      </c>
      <c r="AU40" s="5">
        <f t="shared" si="204"/>
        <v>1.5473473569561878E-4</v>
      </c>
      <c r="AV40" s="5">
        <f t="shared" si="205"/>
        <v>6.7615595307928992E-5</v>
      </c>
      <c r="AW40" s="5">
        <f t="shared" si="206"/>
        <v>8.7433879118850648E-7</v>
      </c>
      <c r="AX40" s="5">
        <f t="shared" si="207"/>
        <v>3.2196494355675809E-3</v>
      </c>
      <c r="AY40" s="5">
        <f t="shared" si="208"/>
        <v>2.4528775203975354E-3</v>
      </c>
      <c r="AZ40" s="5">
        <f t="shared" si="209"/>
        <v>9.3435764521532705E-4</v>
      </c>
      <c r="BA40" s="5">
        <f t="shared" si="210"/>
        <v>2.3727892428721588E-4</v>
      </c>
      <c r="BB40" s="5">
        <f t="shared" si="211"/>
        <v>4.5192508617449769E-5</v>
      </c>
      <c r="BC40" s="5">
        <f t="shared" si="212"/>
        <v>6.885947721732184E-6</v>
      </c>
      <c r="BD40" s="5">
        <f t="shared" si="213"/>
        <v>2.2074859273567873E-5</v>
      </c>
      <c r="BE40" s="5">
        <f t="shared" si="214"/>
        <v>3.8584865755215445E-5</v>
      </c>
      <c r="BF40" s="5">
        <f t="shared" si="215"/>
        <v>3.3721435024744571E-5</v>
      </c>
      <c r="BG40" s="5">
        <f t="shared" si="216"/>
        <v>1.9647343725250872E-5</v>
      </c>
      <c r="BH40" s="5">
        <f t="shared" si="217"/>
        <v>8.5854468050120951E-6</v>
      </c>
      <c r="BI40" s="5">
        <f t="shared" si="218"/>
        <v>3.0013175469398414E-6</v>
      </c>
      <c r="BJ40" s="8">
        <f t="shared" si="219"/>
        <v>0.60707614415220434</v>
      </c>
      <c r="BK40" s="8">
        <f t="shared" si="220"/>
        <v>0.23382280652193704</v>
      </c>
      <c r="BL40" s="8">
        <f t="shared" si="221"/>
        <v>0.15336039556976366</v>
      </c>
      <c r="BM40" s="8">
        <f t="shared" si="222"/>
        <v>0.45648505838817854</v>
      </c>
      <c r="BN40" s="8">
        <f t="shared" si="223"/>
        <v>0.54131298177575937</v>
      </c>
    </row>
    <row r="41" spans="1:66" x14ac:dyDescent="0.25">
      <c r="A41" t="s">
        <v>357</v>
      </c>
      <c r="B41" t="s">
        <v>328</v>
      </c>
      <c r="C41" t="s">
        <v>329</v>
      </c>
      <c r="D41" t="s">
        <v>68</v>
      </c>
      <c r="E41">
        <f>VLOOKUP(A41,home!$A$2:$E$405,3,FALSE)</f>
        <v>1.8529</v>
      </c>
      <c r="F41">
        <f>VLOOKUP(B41,home!$B$2:$E$405,3,FALSE)</f>
        <v>0.8095</v>
      </c>
      <c r="G41">
        <f>VLOOKUP(C41,away!$B$2:$E$405,4,FALSE)</f>
        <v>0.8095</v>
      </c>
      <c r="H41">
        <f>VLOOKUP(A41,away!$A$2:$E$405,3,FALSE)</f>
        <v>1.5588</v>
      </c>
      <c r="I41">
        <f>VLOOKUP(C41,away!$B$2:$E$405,3,FALSE)</f>
        <v>1.7642</v>
      </c>
      <c r="J41">
        <f>VLOOKUP(B41,home!$B$2:$E$405,4,FALSE)</f>
        <v>1.4434</v>
      </c>
      <c r="K41" s="3">
        <f t="shared" si="168"/>
        <v>1.214187304225</v>
      </c>
      <c r="L41" s="3">
        <f t="shared" si="169"/>
        <v>3.9694004612639997</v>
      </c>
      <c r="M41" s="5">
        <f t="shared" si="170"/>
        <v>5.6078506259602274E-3</v>
      </c>
      <c r="N41" s="5">
        <f t="shared" si="171"/>
        <v>6.8089810340311273E-3</v>
      </c>
      <c r="O41" s="5">
        <f t="shared" si="172"/>
        <v>2.2259804861386137E-2</v>
      </c>
      <c r="P41" s="5">
        <f t="shared" si="173"/>
        <v>2.7027572457220983E-2</v>
      </c>
      <c r="Q41" s="5">
        <f t="shared" si="174"/>
        <v>4.1336891631147043E-3</v>
      </c>
      <c r="R41" s="5">
        <f t="shared" si="175"/>
        <v>4.4179039842216383E-2</v>
      </c>
      <c r="S41" s="5">
        <f t="shared" si="176"/>
        <v>3.2565492630487525E-2</v>
      </c>
      <c r="T41" s="5">
        <f t="shared" si="177"/>
        <v>1.6408267670789508E-2</v>
      </c>
      <c r="U41" s="5">
        <f t="shared" si="178"/>
        <v>5.3641629289269577E-2</v>
      </c>
      <c r="V41" s="5">
        <f t="shared" si="179"/>
        <v>1.7439167385987119E-2</v>
      </c>
      <c r="W41" s="5">
        <f t="shared" si="180"/>
        <v>1.6730243004887792E-3</v>
      </c>
      <c r="X41" s="5">
        <f t="shared" si="181"/>
        <v>6.640903430066041E-3</v>
      </c>
      <c r="Y41" s="5">
        <f t="shared" si="182"/>
        <v>1.3180202569256911E-2</v>
      </c>
      <c r="Z41" s="5">
        <f t="shared" si="183"/>
        <v>5.8454767042631459E-2</v>
      </c>
      <c r="AA41" s="5">
        <f t="shared" si="184"/>
        <v>7.0975036014593068E-2</v>
      </c>
      <c r="AB41" s="5">
        <f t="shared" si="185"/>
        <v>4.3088493822915533E-2</v>
      </c>
      <c r="AC41" s="5">
        <f t="shared" si="186"/>
        <v>5.2531084496128247E-3</v>
      </c>
      <c r="AD41" s="5">
        <f t="shared" si="187"/>
        <v>5.0784121632834692E-4</v>
      </c>
      <c r="AE41" s="5">
        <f t="shared" si="188"/>
        <v>2.0158251583426109E-3</v>
      </c>
      <c r="AF41" s="5">
        <f t="shared" si="189"/>
        <v>4.0008086566763676E-3</v>
      </c>
      <c r="AG41" s="5">
        <f t="shared" si="190"/>
        <v>5.2936039090800604E-3</v>
      </c>
      <c r="AH41" s="5">
        <f t="shared" si="191"/>
        <v>5.8007594815525226E-2</v>
      </c>
      <c r="AI41" s="5">
        <f t="shared" si="192"/>
        <v>7.0432085173638664E-2</v>
      </c>
      <c r="AJ41" s="5">
        <f t="shared" si="193"/>
        <v>4.275887181396297E-2</v>
      </c>
      <c r="AK41" s="5">
        <f t="shared" si="194"/>
        <v>1.730575976649934E-2</v>
      </c>
      <c r="AL41" s="5">
        <f t="shared" si="195"/>
        <v>1.0127143443535598E-3</v>
      </c>
      <c r="AM41" s="5">
        <f t="shared" si="196"/>
        <v>1.2332287148561204E-4</v>
      </c>
      <c r="AN41" s="5">
        <f t="shared" si="197"/>
        <v>4.8951786295938935E-4</v>
      </c>
      <c r="AO41" s="5">
        <f t="shared" si="198"/>
        <v>9.7154621551398383E-4</v>
      </c>
      <c r="AP41" s="5">
        <f t="shared" si="199"/>
        <v>1.2854853320001672E-3</v>
      </c>
      <c r="AQ41" s="5">
        <f t="shared" si="200"/>
        <v>1.2756515174473923E-3</v>
      </c>
      <c r="AR41" s="5">
        <f t="shared" si="201"/>
        <v>4.6051074723512199E-2</v>
      </c>
      <c r="AS41" s="5">
        <f t="shared" si="202"/>
        <v>5.5914630275205317E-2</v>
      </c>
      <c r="AT41" s="5">
        <f t="shared" si="203"/>
        <v>3.3945417100294563E-2</v>
      </c>
      <c r="AU41" s="5">
        <f t="shared" si="204"/>
        <v>1.3738698159933286E-2</v>
      </c>
      <c r="AV41" s="5">
        <f t="shared" si="205"/>
        <v>4.1703382205925919E-3</v>
      </c>
      <c r="AW41" s="5">
        <f t="shared" si="206"/>
        <v>1.3557982344813315E-4</v>
      </c>
      <c r="AX41" s="5">
        <f t="shared" si="207"/>
        <v>2.4956177479733549E-5</v>
      </c>
      <c r="AY41" s="5">
        <f t="shared" si="208"/>
        <v>9.9061062399440601E-5</v>
      </c>
      <c r="AZ41" s="5">
        <f t="shared" si="209"/>
        <v>1.9660651339082068E-4</v>
      </c>
      <c r="BA41" s="5">
        <f t="shared" si="210"/>
        <v>2.6013666164701019E-4</v>
      </c>
      <c r="BB41" s="5">
        <f t="shared" si="211"/>
        <v>2.5814664618332978E-4</v>
      </c>
      <c r="BC41" s="5">
        <f t="shared" si="212"/>
        <v>2.0493748328677272E-4</v>
      </c>
      <c r="BD41" s="5">
        <f t="shared" si="213"/>
        <v>3.0465859541535377E-2</v>
      </c>
      <c r="BE41" s="5">
        <f t="shared" si="214"/>
        <v>3.6991259867634331E-2</v>
      </c>
      <c r="BF41" s="5">
        <f t="shared" si="215"/>
        <v>2.2457159049284688E-2</v>
      </c>
      <c r="BG41" s="5">
        <f t="shared" si="216"/>
        <v>9.0890658022010091E-3</v>
      </c>
      <c r="BH41" s="5">
        <f t="shared" si="217"/>
        <v>2.7589570760745206E-3</v>
      </c>
      <c r="BI41" s="5">
        <f t="shared" si="218"/>
        <v>6.6997813093428165E-4</v>
      </c>
      <c r="BJ41" s="8">
        <f t="shared" si="219"/>
        <v>6.5852515451968116E-2</v>
      </c>
      <c r="BK41" s="8">
        <f t="shared" si="220"/>
        <v>8.9004966956021683E-2</v>
      </c>
      <c r="BL41" s="8">
        <f t="shared" si="221"/>
        <v>0.67890075334720901</v>
      </c>
      <c r="BM41" s="8">
        <f t="shared" si="222"/>
        <v>0.78223258357494929</v>
      </c>
      <c r="BN41" s="8">
        <f t="shared" si="223"/>
        <v>0.11001693798392956</v>
      </c>
    </row>
    <row r="42" spans="1:66" x14ac:dyDescent="0.25">
      <c r="A42" t="s">
        <v>357</v>
      </c>
      <c r="B42" t="s">
        <v>330</v>
      </c>
      <c r="C42" t="s">
        <v>331</v>
      </c>
      <c r="D42" t="s">
        <v>68</v>
      </c>
      <c r="E42">
        <f>VLOOKUP(A42,home!$A$2:$E$405,3,FALSE)</f>
        <v>1.8529</v>
      </c>
      <c r="F42">
        <f>VLOOKUP(B42,home!$B$2:$E$405,3,FALSE)</f>
        <v>0.67459999999999998</v>
      </c>
      <c r="G42">
        <f>VLOOKUP(C42,away!$B$2:$E$405,4,FALSE)</f>
        <v>1.4392</v>
      </c>
      <c r="H42">
        <f>VLOOKUP(A42,away!$A$2:$E$405,3,FALSE)</f>
        <v>1.5588</v>
      </c>
      <c r="I42">
        <f>VLOOKUP(C42,away!$B$2:$E$405,3,FALSE)</f>
        <v>0.85540000000000005</v>
      </c>
      <c r="J42">
        <f>VLOOKUP(B42,home!$B$2:$E$405,4,FALSE)</f>
        <v>1.7642</v>
      </c>
      <c r="K42" s="3">
        <f t="shared" si="168"/>
        <v>1.7989515565279999</v>
      </c>
      <c r="L42" s="3">
        <f t="shared" si="169"/>
        <v>2.3523799047840002</v>
      </c>
      <c r="M42" s="5">
        <f t="shared" si="170"/>
        <v>1.5743440741492837E-2</v>
      </c>
      <c r="N42" s="5">
        <f t="shared" si="171"/>
        <v>2.8321687227014867E-2</v>
      </c>
      <c r="O42" s="5">
        <f t="shared" si="172"/>
        <v>3.7034553632445469E-2</v>
      </c>
      <c r="P42" s="5">
        <f t="shared" si="173"/>
        <v>6.6623367902407471E-2</v>
      </c>
      <c r="Q42" s="5">
        <f t="shared" si="174"/>
        <v>2.5474671660268792E-2</v>
      </c>
      <c r="R42" s="5">
        <f t="shared" si="175"/>
        <v>4.3559669873805024E-2</v>
      </c>
      <c r="S42" s="5">
        <f t="shared" si="176"/>
        <v>7.0484483403953996E-2</v>
      </c>
      <c r="T42" s="5">
        <f t="shared" si="177"/>
        <v>5.9926105694586763E-2</v>
      </c>
      <c r="U42" s="5">
        <f t="shared" si="178"/>
        <v>7.8361735921327377E-2</v>
      </c>
      <c r="V42" s="5">
        <f t="shared" si="179"/>
        <v>3.3141941081224618E-2</v>
      </c>
      <c r="W42" s="5">
        <f t="shared" si="180"/>
        <v>1.527590007842676E-2</v>
      </c>
      <c r="X42" s="5">
        <f t="shared" si="181"/>
        <v>3.5934720371979444E-2</v>
      </c>
      <c r="Y42" s="5">
        <f t="shared" si="182"/>
        <v>4.2266057043538349E-2</v>
      </c>
      <c r="Z42" s="5">
        <f t="shared" si="183"/>
        <v>3.4156297356721307E-2</v>
      </c>
      <c r="AA42" s="5">
        <f t="shared" si="184"/>
        <v>6.144552429510701E-2</v>
      </c>
      <c r="AB42" s="5">
        <f t="shared" si="185"/>
        <v>5.5268760786180905E-2</v>
      </c>
      <c r="AC42" s="5">
        <f t="shared" si="186"/>
        <v>8.7656653726071298E-3</v>
      </c>
      <c r="AD42" s="5">
        <f t="shared" si="187"/>
        <v>6.8701510558629979E-3</v>
      </c>
      <c r="AE42" s="5">
        <f t="shared" si="188"/>
        <v>1.6161205286642697E-2</v>
      </c>
      <c r="AF42" s="5">
        <f t="shared" si="189"/>
        <v>1.9008647276693619E-2</v>
      </c>
      <c r="AG42" s="5">
        <f t="shared" si="190"/>
        <v>1.4905186623607059E-2</v>
      </c>
      <c r="AH42" s="5">
        <f t="shared" si="191"/>
        <v>2.0087146880944515E-2</v>
      </c>
      <c r="AI42" s="5">
        <f t="shared" si="192"/>
        <v>3.6135804147681694E-2</v>
      </c>
      <c r="AJ42" s="5">
        <f t="shared" si="193"/>
        <v>3.2503280558931473E-2</v>
      </c>
      <c r="AK42" s="5">
        <f t="shared" si="194"/>
        <v>1.9490609051252022E-2</v>
      </c>
      <c r="AL42" s="5">
        <f t="shared" si="195"/>
        <v>1.4837878418519654E-3</v>
      </c>
      <c r="AM42" s="5">
        <f t="shared" si="196"/>
        <v>2.4718137871054474E-3</v>
      </c>
      <c r="AN42" s="5">
        <f t="shared" si="197"/>
        <v>5.8146450811548912E-3</v>
      </c>
      <c r="AO42" s="5">
        <f t="shared" si="198"/>
        <v>6.839127121179951E-3</v>
      </c>
      <c r="AP42" s="5">
        <f t="shared" si="199"/>
        <v>5.3627417353756543E-3</v>
      </c>
      <c r="AQ42" s="5">
        <f t="shared" si="200"/>
        <v>3.153801473211041E-3</v>
      </c>
      <c r="AR42" s="5">
        <f t="shared" si="201"/>
        <v>9.4505201334356952E-3</v>
      </c>
      <c r="AS42" s="5">
        <f t="shared" si="202"/>
        <v>1.7001027904043346E-2</v>
      </c>
      <c r="AT42" s="5">
        <f t="shared" si="203"/>
        <v>1.529201280527737E-2</v>
      </c>
      <c r="AU42" s="5">
        <f t="shared" si="204"/>
        <v>9.16986341283328E-3</v>
      </c>
      <c r="AV42" s="5">
        <f t="shared" si="205"/>
        <v>4.1240350149163935E-3</v>
      </c>
      <c r="AW42" s="5">
        <f t="shared" si="206"/>
        <v>1.7441998173507476E-4</v>
      </c>
      <c r="AX42" s="5">
        <f t="shared" si="207"/>
        <v>7.4111220996011965E-4</v>
      </c>
      <c r="AY42" s="5">
        <f t="shared" si="208"/>
        <v>1.743377469900246E-3</v>
      </c>
      <c r="AZ42" s="5">
        <f t="shared" si="209"/>
        <v>2.050543063323257E-3</v>
      </c>
      <c r="BA42" s="5">
        <f t="shared" si="210"/>
        <v>1.607885432018618E-3</v>
      </c>
      <c r="BB42" s="5">
        <f t="shared" si="211"/>
        <v>9.4558934486888425E-4</v>
      </c>
      <c r="BC42" s="5">
        <f t="shared" si="212"/>
        <v>4.4487707460948617E-4</v>
      </c>
      <c r="BD42" s="5">
        <f t="shared" si="213"/>
        <v>3.7052022752751264E-3</v>
      </c>
      <c r="BE42" s="5">
        <f t="shared" si="214"/>
        <v>6.6654794003572753E-3</v>
      </c>
      <c r="BF42" s="5">
        <f t="shared" si="215"/>
        <v>5.9954372711390211E-3</v>
      </c>
      <c r="BG42" s="5">
        <f t="shared" si="216"/>
        <v>3.5951670703271762E-3</v>
      </c>
      <c r="BH42" s="5">
        <f t="shared" si="217"/>
        <v>1.6168828492858194E-3</v>
      </c>
      <c r="BI42" s="5">
        <f t="shared" si="218"/>
        <v>5.8173878368923118E-4</v>
      </c>
      <c r="BJ42" s="8">
        <f t="shared" si="219"/>
        <v>0.29531984611132883</v>
      </c>
      <c r="BK42" s="8">
        <f t="shared" si="220"/>
        <v>0.19798606381343825</v>
      </c>
      <c r="BL42" s="8">
        <f t="shared" si="221"/>
        <v>0.46108445206825521</v>
      </c>
      <c r="BM42" s="8">
        <f t="shared" si="222"/>
        <v>0.77022031082414444</v>
      </c>
      <c r="BN42" s="8">
        <f t="shared" si="223"/>
        <v>0.21675739103743444</v>
      </c>
    </row>
    <row r="43" spans="1:66" x14ac:dyDescent="0.25">
      <c r="A43" t="s">
        <v>290</v>
      </c>
      <c r="B43" t="s">
        <v>291</v>
      </c>
      <c r="C43" t="s">
        <v>296</v>
      </c>
      <c r="D43" t="s">
        <v>68</v>
      </c>
      <c r="E43">
        <f>VLOOKUP(A43,home!$A$2:$E$405,3,FALSE)</f>
        <v>1.6083000000000001</v>
      </c>
      <c r="F43">
        <f>VLOOKUP(B43,home!$B$2:$E$405,3,FALSE)</f>
        <v>0.95660000000000001</v>
      </c>
      <c r="G43">
        <f>VLOOKUP(C43,away!$B$2:$E$405,4,FALSE)</f>
        <v>0.7994</v>
      </c>
      <c r="H43">
        <f>VLOOKUP(A43,away!$A$2:$E$405,3,FALSE)</f>
        <v>1.1513</v>
      </c>
      <c r="I43">
        <f>VLOOKUP(C43,away!$B$2:$E$405,3,FALSE)</f>
        <v>0.55840000000000001</v>
      </c>
      <c r="J43">
        <f>VLOOKUP(B43,home!$B$2:$E$405,4,FALSE)</f>
        <v>0.73499999999999999</v>
      </c>
      <c r="K43" s="3">
        <f t="shared" si="168"/>
        <v>1.2298767241319999</v>
      </c>
      <c r="L43" s="3">
        <f t="shared" si="169"/>
        <v>0.47252115119999999</v>
      </c>
      <c r="M43" s="5">
        <f t="shared" si="170"/>
        <v>0.18224599651473256</v>
      </c>
      <c r="N43" s="5">
        <f t="shared" si="171"/>
        <v>0.22414010917971114</v>
      </c>
      <c r="O43" s="5">
        <f t="shared" si="172"/>
        <v>8.6115088074732629E-2</v>
      </c>
      <c r="P43" s="5">
        <f t="shared" si="173"/>
        <v>0.10591094241969079</v>
      </c>
      <c r="Q43" s="5">
        <f t="shared" si="174"/>
        <v>0.13783235161226598</v>
      </c>
      <c r="R43" s="5">
        <f t="shared" si="175"/>
        <v>2.0345600276381021E-2</v>
      </c>
      <c r="S43" s="5">
        <f t="shared" si="176"/>
        <v>1.5387344494176966E-2</v>
      </c>
      <c r="T43" s="5">
        <f t="shared" si="177"/>
        <v>6.5128701456431098E-2</v>
      </c>
      <c r="U43" s="5">
        <f t="shared" si="178"/>
        <v>2.5022580218414598E-2</v>
      </c>
      <c r="V43" s="5">
        <f t="shared" si="179"/>
        <v>9.9358265926326335E-4</v>
      </c>
      <c r="W43" s="5">
        <f t="shared" si="180"/>
        <v>5.6505600360101202E-2</v>
      </c>
      <c r="X43" s="5">
        <f t="shared" si="181"/>
        <v>2.6700091331402158E-2</v>
      </c>
      <c r="Y43" s="5">
        <f t="shared" si="182"/>
        <v>6.3081789465296422E-3</v>
      </c>
      <c r="Z43" s="5">
        <f t="shared" si="183"/>
        <v>3.2045754881501998E-3</v>
      </c>
      <c r="AA43" s="5">
        <f t="shared" si="184"/>
        <v>3.9412328035998718E-3</v>
      </c>
      <c r="AB43" s="5">
        <f t="shared" si="185"/>
        <v>2.423615244766494E-3</v>
      </c>
      <c r="AC43" s="5">
        <f t="shared" si="186"/>
        <v>3.6088335898618792E-5</v>
      </c>
      <c r="AD43" s="5">
        <f t="shared" si="187"/>
        <v>1.7373730666498322E-2</v>
      </c>
      <c r="AE43" s="5">
        <f t="shared" si="188"/>
        <v>8.2094552151725318E-3</v>
      </c>
      <c r="AF43" s="5">
        <f t="shared" si="189"/>
        <v>1.9395706144990834E-3</v>
      </c>
      <c r="AG43" s="5">
        <f t="shared" si="190"/>
        <v>3.0549604653226615E-4</v>
      </c>
      <c r="AH43" s="5">
        <f t="shared" si="191"/>
        <v>3.7855742469200852E-4</v>
      </c>
      <c r="AI43" s="5">
        <f t="shared" si="192"/>
        <v>4.6557896537605364E-4</v>
      </c>
      <c r="AJ43" s="5">
        <f t="shared" si="193"/>
        <v>2.8630236638073337E-4</v>
      </c>
      <c r="AK43" s="5">
        <f t="shared" si="194"/>
        <v>1.1737220549185864E-4</v>
      </c>
      <c r="AL43" s="5">
        <f t="shared" si="195"/>
        <v>8.3889901308687249E-7</v>
      </c>
      <c r="AM43" s="5">
        <f t="shared" si="196"/>
        <v>4.2735093916129174E-3</v>
      </c>
      <c r="AN43" s="5">
        <f t="shared" si="197"/>
        <v>2.0193235773889478E-3</v>
      </c>
      <c r="AO43" s="5">
        <f t="shared" si="198"/>
        <v>4.7708655071656382E-4</v>
      </c>
      <c r="AP43" s="5">
        <f t="shared" si="199"/>
        <v>7.5144495388875982E-5</v>
      </c>
      <c r="AQ43" s="5">
        <f t="shared" si="200"/>
        <v>8.8768408668736917E-6</v>
      </c>
      <c r="AR43" s="5">
        <f t="shared" si="201"/>
        <v>3.5775278022155037E-5</v>
      </c>
      <c r="AS43" s="5">
        <f t="shared" si="202"/>
        <v>4.3999181738799564E-5</v>
      </c>
      <c r="AT43" s="5">
        <f t="shared" si="203"/>
        <v>2.7056784750701663E-5</v>
      </c>
      <c r="AU43" s="5">
        <f t="shared" si="204"/>
        <v>1.1092169931579201E-5</v>
      </c>
      <c r="AV43" s="5">
        <f t="shared" si="205"/>
        <v>3.4105004047415274E-6</v>
      </c>
      <c r="AW43" s="5">
        <f t="shared" si="206"/>
        <v>1.3542224790502498E-8</v>
      </c>
      <c r="AX43" s="5">
        <f t="shared" si="207"/>
        <v>8.7598162185070468E-4</v>
      </c>
      <c r="AY43" s="5">
        <f t="shared" si="208"/>
        <v>4.1391984438693809E-4</v>
      </c>
      <c r="AZ43" s="5">
        <f t="shared" si="209"/>
        <v>9.7792940687120391E-5</v>
      </c>
      <c r="BA43" s="5">
        <f t="shared" si="210"/>
        <v>1.5403077637570487E-5</v>
      </c>
      <c r="BB43" s="5">
        <f t="shared" si="211"/>
        <v>1.8195699943319453E-6</v>
      </c>
      <c r="BC43" s="5">
        <f t="shared" si="212"/>
        <v>1.7195706168214164E-7</v>
      </c>
      <c r="BD43" s="5">
        <f t="shared" si="213"/>
        <v>2.8174292592547929E-6</v>
      </c>
      <c r="BE43" s="5">
        <f t="shared" si="214"/>
        <v>3.4650906678459312E-6</v>
      </c>
      <c r="BF43" s="5">
        <f t="shared" si="215"/>
        <v>2.1308171796953592E-6</v>
      </c>
      <c r="BG43" s="5">
        <f t="shared" si="216"/>
        <v>8.735474842293048E-7</v>
      </c>
      <c r="BH43" s="5">
        <f t="shared" si="217"/>
        <v>2.6858892956942206E-7</v>
      </c>
      <c r="BI43" s="5">
        <f t="shared" si="218"/>
        <v>6.6066254567392152E-8</v>
      </c>
      <c r="BJ43" s="8">
        <f t="shared" si="219"/>
        <v>0.5527023152967363</v>
      </c>
      <c r="BK43" s="8">
        <f t="shared" si="220"/>
        <v>0.3049887131671622</v>
      </c>
      <c r="BL43" s="8">
        <f t="shared" si="221"/>
        <v>0.13922688303445843</v>
      </c>
      <c r="BM43" s="8">
        <f t="shared" si="222"/>
        <v>0.24311849260683055</v>
      </c>
      <c r="BN43" s="8">
        <f t="shared" si="223"/>
        <v>0.75659008807751393</v>
      </c>
    </row>
    <row r="44" spans="1:66" x14ac:dyDescent="0.25">
      <c r="A44" t="s">
        <v>338</v>
      </c>
      <c r="B44" t="s">
        <v>75</v>
      </c>
      <c r="C44" t="s">
        <v>76</v>
      </c>
      <c r="D44" t="s">
        <v>69</v>
      </c>
      <c r="E44">
        <f>VLOOKUP(A44,home!$A$2:$E$405,3,FALSE)</f>
        <v>1.2436</v>
      </c>
      <c r="F44">
        <f>VLOOKUP(B44,home!$B$2:$E$405,3,FALSE)</f>
        <v>0.64329999999999998</v>
      </c>
      <c r="G44">
        <f>VLOOKUP(C44,away!$B$2:$E$405,4,FALSE)</f>
        <v>0.57440000000000002</v>
      </c>
      <c r="H44">
        <f>VLOOKUP(A44,away!$A$2:$E$405,3,FALSE)</f>
        <v>0.89739999999999998</v>
      </c>
      <c r="I44">
        <f>VLOOKUP(C44,away!$B$2:$E$405,3,FALSE)</f>
        <v>1.2735000000000001</v>
      </c>
      <c r="J44">
        <f>VLOOKUP(B44,home!$B$2:$E$405,4,FALSE)</f>
        <v>1.7828999999999999</v>
      </c>
      <c r="K44" s="3">
        <f t="shared" si="168"/>
        <v>0.45952452627200002</v>
      </c>
      <c r="L44" s="3">
        <f t="shared" si="169"/>
        <v>2.0375674748099999</v>
      </c>
      <c r="M44" s="5">
        <f t="shared" si="170"/>
        <v>8.2324049121915918E-2</v>
      </c>
      <c r="N44" s="5">
        <f t="shared" si="171"/>
        <v>3.7829919673541261E-2</v>
      </c>
      <c r="O44" s="5">
        <f t="shared" si="172"/>
        <v>0.1677408048854766</v>
      </c>
      <c r="P44" s="5">
        <f t="shared" si="173"/>
        <v>7.7081013901482601E-2</v>
      </c>
      <c r="Q44" s="5">
        <f t="shared" si="174"/>
        <v>8.6918879584459326E-3</v>
      </c>
      <c r="R44" s="5">
        <f t="shared" si="175"/>
        <v>0.17089160411654877</v>
      </c>
      <c r="S44" s="5">
        <f t="shared" si="176"/>
        <v>1.8042973977390419E-2</v>
      </c>
      <c r="T44" s="5">
        <f t="shared" si="177"/>
        <v>1.7710308198822123E-2</v>
      </c>
      <c r="U44" s="5">
        <f t="shared" si="178"/>
        <v>7.8528883425519225E-2</v>
      </c>
      <c r="V44" s="5">
        <f t="shared" si="179"/>
        <v>1.877095241723338E-3</v>
      </c>
      <c r="W44" s="5">
        <f t="shared" si="180"/>
        <v>1.3313785655047229E-3</v>
      </c>
      <c r="X44" s="5">
        <f t="shared" si="181"/>
        <v>2.7127736617316182E-3</v>
      </c>
      <c r="Y44" s="5">
        <f t="shared" si="182"/>
        <v>2.7637296898327859E-3</v>
      </c>
      <c r="Z44" s="5">
        <f t="shared" si="183"/>
        <v>0.11606772475532881</v>
      </c>
      <c r="AA44" s="5">
        <f t="shared" si="184"/>
        <v>5.333596623366136E-2</v>
      </c>
      <c r="AB44" s="5">
        <f t="shared" si="185"/>
        <v>1.2254592308391312E-2</v>
      </c>
      <c r="AC44" s="5">
        <f t="shared" si="186"/>
        <v>1.0984670181811829E-4</v>
      </c>
      <c r="AD44" s="5">
        <f t="shared" si="187"/>
        <v>1.529502761505632E-4</v>
      </c>
      <c r="AE44" s="5">
        <f t="shared" si="188"/>
        <v>3.1164650794759518E-4</v>
      </c>
      <c r="AF44" s="5">
        <f t="shared" si="189"/>
        <v>3.1750039411606814E-4</v>
      </c>
      <c r="AG44" s="5">
        <f t="shared" si="190"/>
        <v>2.1564282543008558E-4</v>
      </c>
      <c r="AH44" s="5">
        <f t="shared" si="191"/>
        <v>5.9123955209164372E-2</v>
      </c>
      <c r="AI44" s="5">
        <f t="shared" si="192"/>
        <v>2.7168907508818202E-2</v>
      </c>
      <c r="AJ44" s="5">
        <f t="shared" si="193"/>
        <v>6.2423896761587341E-3</v>
      </c>
      <c r="AK44" s="5">
        <f t="shared" si="194"/>
        <v>9.5617705291402213E-4</v>
      </c>
      <c r="AL44" s="5">
        <f t="shared" si="195"/>
        <v>4.1140324073881489E-6</v>
      </c>
      <c r="AM44" s="5">
        <f t="shared" si="196"/>
        <v>1.4056880638251831E-5</v>
      </c>
      <c r="AN44" s="5">
        <f t="shared" si="197"/>
        <v>2.8641842785788361E-5</v>
      </c>
      <c r="AO44" s="5">
        <f t="shared" si="198"/>
        <v>2.917984363947191E-5</v>
      </c>
      <c r="AP44" s="5">
        <f t="shared" si="199"/>
        <v>1.981863343994314E-5</v>
      </c>
      <c r="AQ44" s="5">
        <f t="shared" si="200"/>
        <v>1.0095450723102491E-5</v>
      </c>
      <c r="AR44" s="5">
        <f t="shared" si="201"/>
        <v>2.4093809623263331E-2</v>
      </c>
      <c r="AS44" s="5">
        <f t="shared" si="202"/>
        <v>1.1071696453217835E-2</v>
      </c>
      <c r="AT44" s="5">
        <f t="shared" si="203"/>
        <v>2.5438580338461546E-3</v>
      </c>
      <c r="AU44" s="5">
        <f t="shared" si="204"/>
        <v>3.8965505263545858E-4</v>
      </c>
      <c r="AV44" s="5">
        <f t="shared" si="205"/>
        <v>4.4764013367950085E-5</v>
      </c>
      <c r="AW44" s="5">
        <f t="shared" si="206"/>
        <v>1.0700052366479105E-7</v>
      </c>
      <c r="AX44" s="5">
        <f t="shared" si="207"/>
        <v>1.0765802360257861E-6</v>
      </c>
      <c r="AY44" s="5">
        <f t="shared" si="208"/>
        <v>2.1936048729494146E-6</v>
      </c>
      <c r="AZ44" s="5">
        <f t="shared" si="209"/>
        <v>2.2348089708532255E-6</v>
      </c>
      <c r="BA44" s="5">
        <f t="shared" si="210"/>
        <v>1.517858023808047E-6</v>
      </c>
      <c r="BB44" s="5">
        <f t="shared" si="211"/>
        <v>7.7318453517266489E-7</v>
      </c>
      <c r="BC44" s="5">
        <f t="shared" si="212"/>
        <v>3.1508313217878226E-7</v>
      </c>
      <c r="BD44" s="5">
        <f t="shared" si="213"/>
        <v>8.1821271387709175E-3</v>
      </c>
      <c r="BE44" s="5">
        <f t="shared" si="214"/>
        <v>3.7598880973409802E-3</v>
      </c>
      <c r="BF44" s="5">
        <f t="shared" si="215"/>
        <v>8.6388039838317273E-4</v>
      </c>
      <c r="BG44" s="5">
        <f t="shared" si="216"/>
        <v>1.3232474360756473E-4</v>
      </c>
      <c r="BH44" s="5">
        <f t="shared" si="217"/>
        <v>1.520161628008251E-5</v>
      </c>
      <c r="BI44" s="5">
        <f t="shared" si="218"/>
        <v>1.3971031039347282E-6</v>
      </c>
      <c r="BJ44" s="8">
        <f t="shared" si="219"/>
        <v>7.2147641522520303E-2</v>
      </c>
      <c r="BK44" s="8">
        <f t="shared" si="220"/>
        <v>0.17944128658161071</v>
      </c>
      <c r="BL44" s="8">
        <f t="shared" si="221"/>
        <v>0.62734188269047009</v>
      </c>
      <c r="BM44" s="8">
        <f t="shared" si="222"/>
        <v>0.45043716928816957</v>
      </c>
      <c r="BN44" s="8">
        <f t="shared" si="223"/>
        <v>0.54455927965741102</v>
      </c>
    </row>
    <row r="45" spans="1:66" x14ac:dyDescent="0.25">
      <c r="A45" t="s">
        <v>338</v>
      </c>
      <c r="B45" t="s">
        <v>79</v>
      </c>
      <c r="C45" t="s">
        <v>82</v>
      </c>
      <c r="D45" t="s">
        <v>69</v>
      </c>
      <c r="E45">
        <f>VLOOKUP(A45,home!$A$2:$E$405,3,FALSE)</f>
        <v>1.2436</v>
      </c>
      <c r="F45">
        <f>VLOOKUP(B45,home!$B$2:$E$405,3,FALSE)</f>
        <v>1.4742</v>
      </c>
      <c r="G45">
        <f>VLOOKUP(C45,away!$B$2:$E$405,4,FALSE)</f>
        <v>1.4474</v>
      </c>
      <c r="H45">
        <f>VLOOKUP(A45,away!$A$2:$E$405,3,FALSE)</f>
        <v>0.89739999999999998</v>
      </c>
      <c r="I45">
        <f>VLOOKUP(C45,away!$B$2:$E$405,3,FALSE)</f>
        <v>1.5601</v>
      </c>
      <c r="J45">
        <f>VLOOKUP(B45,home!$B$2:$E$405,4,FALSE)</f>
        <v>1.3001</v>
      </c>
      <c r="K45" s="3">
        <f t="shared" si="168"/>
        <v>2.6535403046880002</v>
      </c>
      <c r="L45" s="3">
        <f t="shared" si="169"/>
        <v>1.8201838653740001</v>
      </c>
      <c r="M45" s="5">
        <f t="shared" si="170"/>
        <v>1.1404763385015585E-2</v>
      </c>
      <c r="N45" s="5">
        <f t="shared" si="171"/>
        <v>3.0262999307568803E-2</v>
      </c>
      <c r="O45" s="5">
        <f t="shared" si="172"/>
        <v>2.0758766301813534E-2</v>
      </c>
      <c r="P45" s="5">
        <f t="shared" si="173"/>
        <v>5.508422305746128E-2</v>
      </c>
      <c r="Q45" s="5">
        <f t="shared" si="174"/>
        <v>4.0152044201689434E-2</v>
      </c>
      <c r="R45" s="5">
        <f t="shared" si="175"/>
        <v>1.8892385743815254E-2</v>
      </c>
      <c r="S45" s="5">
        <f t="shared" si="176"/>
        <v>6.6513252564073311E-2</v>
      </c>
      <c r="T45" s="5">
        <f t="shared" si="177"/>
        <v>7.3084103017698784E-2</v>
      </c>
      <c r="U45" s="5">
        <f t="shared" si="178"/>
        <v>5.0131707022926755E-2</v>
      </c>
      <c r="V45" s="5">
        <f t="shared" si="179"/>
        <v>3.5694937445859803E-2</v>
      </c>
      <c r="W45" s="5">
        <f t="shared" si="180"/>
        <v>3.5515022534932342E-2</v>
      </c>
      <c r="X45" s="5">
        <f t="shared" si="181"/>
        <v>6.4643870996477878E-2</v>
      </c>
      <c r="Y45" s="5">
        <f t="shared" si="182"/>
        <v>5.883186549155367E-2</v>
      </c>
      <c r="Z45" s="5">
        <f t="shared" si="183"/>
        <v>1.1462538569771433E-2</v>
      </c>
      <c r="AA45" s="5">
        <f t="shared" si="184"/>
        <v>3.0416308088929242E-2</v>
      </c>
      <c r="AB45" s="5">
        <f t="shared" si="185"/>
        <v>4.0355449716890694E-2</v>
      </c>
      <c r="AC45" s="5">
        <f t="shared" si="186"/>
        <v>1.0775255861912724E-2</v>
      </c>
      <c r="AD45" s="5">
        <f t="shared" si="187"/>
        <v>2.356013592958639E-2</v>
      </c>
      <c r="AE45" s="5">
        <f t="shared" si="188"/>
        <v>4.2883779285051417E-2</v>
      </c>
      <c r="AF45" s="5">
        <f t="shared" si="189"/>
        <v>3.9028181570455192E-2</v>
      </c>
      <c r="AG45" s="5">
        <f t="shared" si="190"/>
        <v>2.3679488796476481E-2</v>
      </c>
      <c r="AH45" s="5">
        <f t="shared" si="191"/>
        <v>5.2159819402312832E-3</v>
      </c>
      <c r="AI45" s="5">
        <f t="shared" si="192"/>
        <v>1.3840818306928425E-2</v>
      </c>
      <c r="AJ45" s="5">
        <f t="shared" si="193"/>
        <v>1.8363584613649054E-2</v>
      </c>
      <c r="AK45" s="5">
        <f t="shared" si="194"/>
        <v>1.6242837303622061E-2</v>
      </c>
      <c r="AL45" s="5">
        <f t="shared" si="195"/>
        <v>2.0817498000130791E-3</v>
      </c>
      <c r="AM45" s="5">
        <f t="shared" si="196"/>
        <v>1.2503554054617068E-2</v>
      </c>
      <c r="AN45" s="5">
        <f t="shared" si="197"/>
        <v>2.2758767350045648E-2</v>
      </c>
      <c r="AO45" s="5">
        <f t="shared" si="198"/>
        <v>2.0712570563176842E-2</v>
      </c>
      <c r="AP45" s="5">
        <f t="shared" si="199"/>
        <v>1.2566895583171651E-2</v>
      </c>
      <c r="AQ45" s="5">
        <f t="shared" si="200"/>
        <v>5.7185151445822077E-3</v>
      </c>
      <c r="AR45" s="5">
        <f t="shared" si="201"/>
        <v>1.8988092339382299E-3</v>
      </c>
      <c r="AS45" s="5">
        <f t="shared" si="202"/>
        <v>5.0385668331688381E-3</v>
      </c>
      <c r="AT45" s="5">
        <f t="shared" si="203"/>
        <v>6.6850200848388459E-3</v>
      </c>
      <c r="AU45" s="5">
        <f t="shared" si="204"/>
        <v>5.912990077589558E-3</v>
      </c>
      <c r="AV45" s="5">
        <f t="shared" si="205"/>
        <v>3.9225893730260291E-3</v>
      </c>
      <c r="AW45" s="5">
        <f t="shared" si="206"/>
        <v>2.7929745586346142E-4</v>
      </c>
      <c r="AX45" s="5">
        <f t="shared" si="207"/>
        <v>5.5297807726285781E-3</v>
      </c>
      <c r="AY45" s="5">
        <f t="shared" si="208"/>
        <v>1.0065217741393911E-2</v>
      </c>
      <c r="AZ45" s="5">
        <f t="shared" si="209"/>
        <v>9.1602734671806674E-3</v>
      </c>
      <c r="BA45" s="5">
        <f t="shared" si="210"/>
        <v>5.557793989125267E-3</v>
      </c>
      <c r="BB45" s="5">
        <f t="shared" si="211"/>
        <v>2.5290517365196036E-3</v>
      </c>
      <c r="BC45" s="5">
        <f t="shared" si="212"/>
        <v>9.206678331018153E-4</v>
      </c>
      <c r="BD45" s="5">
        <f t="shared" si="213"/>
        <v>5.76030321839589E-4</v>
      </c>
      <c r="BE45" s="5">
        <f t="shared" si="214"/>
        <v>1.5285196757237498E-3</v>
      </c>
      <c r="BF45" s="5">
        <f t="shared" si="215"/>
        <v>2.0279942830208012E-3</v>
      </c>
      <c r="BG45" s="5">
        <f t="shared" si="216"/>
        <v>1.7937881892241801E-3</v>
      </c>
      <c r="BH45" s="5">
        <f t="shared" si="217"/>
        <v>1.1899723145449165E-3</v>
      </c>
      <c r="BI45" s="5">
        <f t="shared" si="218"/>
        <v>6.3152789962156019E-4</v>
      </c>
      <c r="BJ45" s="8">
        <f t="shared" si="219"/>
        <v>0.5396645793670336</v>
      </c>
      <c r="BK45" s="8">
        <f t="shared" si="220"/>
        <v>0.19161939985572968</v>
      </c>
      <c r="BL45" s="8">
        <f t="shared" si="221"/>
        <v>0.24542364732534264</v>
      </c>
      <c r="BM45" s="8">
        <f t="shared" si="222"/>
        <v>0.80182906283498323</v>
      </c>
      <c r="BN45" s="8">
        <f t="shared" si="223"/>
        <v>0.17655518199736389</v>
      </c>
    </row>
    <row r="46" spans="1:66" x14ac:dyDescent="0.25">
      <c r="A46" t="s">
        <v>338</v>
      </c>
      <c r="B46" t="s">
        <v>87</v>
      </c>
      <c r="C46" t="s">
        <v>93</v>
      </c>
      <c r="D46" t="s">
        <v>69</v>
      </c>
      <c r="E46">
        <f>VLOOKUP(A46,home!$A$2:$E$405,3,FALSE)</f>
        <v>1.2436</v>
      </c>
      <c r="F46">
        <f>VLOOKUP(B46,home!$B$2:$E$405,3,FALSE)</f>
        <v>0.67010000000000003</v>
      </c>
      <c r="G46">
        <f>VLOOKUP(C46,away!$B$2:$E$405,4,FALSE)</f>
        <v>1.3402000000000001</v>
      </c>
      <c r="H46">
        <f>VLOOKUP(A46,away!$A$2:$E$405,3,FALSE)</f>
        <v>0.89739999999999998</v>
      </c>
      <c r="I46">
        <f>VLOOKUP(C46,away!$B$2:$E$405,3,FALSE)</f>
        <v>0.92859999999999998</v>
      </c>
      <c r="J46">
        <f>VLOOKUP(B46,home!$B$2:$E$405,4,FALSE)</f>
        <v>0.55720000000000003</v>
      </c>
      <c r="K46" s="3">
        <f t="shared" si="168"/>
        <v>1.1168373896720003</v>
      </c>
      <c r="L46" s="3">
        <f t="shared" si="169"/>
        <v>0.46432904660800001</v>
      </c>
      <c r="M46" s="5">
        <f t="shared" si="170"/>
        <v>0.20573498144523533</v>
      </c>
      <c r="N46" s="5">
        <f t="shared" si="171"/>
        <v>0.22977251964151404</v>
      </c>
      <c r="O46" s="5">
        <f t="shared" si="172"/>
        <v>9.5528727788380674E-2</v>
      </c>
      <c r="P46" s="5">
        <f t="shared" si="173"/>
        <v>0.10669005498186215</v>
      </c>
      <c r="Q46" s="5">
        <f t="shared" si="174"/>
        <v>0.12830927052739352</v>
      </c>
      <c r="R46" s="5">
        <f t="shared" si="175"/>
        <v>2.2178381548826981E-2</v>
      </c>
      <c r="S46" s="5">
        <f t="shared" si="176"/>
        <v>1.3831833254694656E-2</v>
      </c>
      <c r="T46" s="5">
        <f t="shared" si="177"/>
        <v>5.9577721254952587E-2</v>
      </c>
      <c r="U46" s="5">
        <f t="shared" si="178"/>
        <v>2.476964575614158E-2</v>
      </c>
      <c r="V46" s="5">
        <f t="shared" si="179"/>
        <v>7.9699029416753899E-4</v>
      </c>
      <c r="W46" s="5">
        <f t="shared" si="180"/>
        <v>4.7766863588844209E-2</v>
      </c>
      <c r="X46" s="5">
        <f t="shared" si="181"/>
        <v>2.2179542229662418E-2</v>
      </c>
      <c r="Y46" s="5">
        <f t="shared" si="182"/>
        <v>5.149302848850513E-3</v>
      </c>
      <c r="Z46" s="5">
        <f t="shared" si="183"/>
        <v>3.4326889199584295E-3</v>
      </c>
      <c r="AA46" s="5">
        <f t="shared" si="184"/>
        <v>3.8337553329223705E-3</v>
      </c>
      <c r="AB46" s="5">
        <f t="shared" si="185"/>
        <v>2.1408406493310661E-3</v>
      </c>
      <c r="AC46" s="5">
        <f t="shared" si="186"/>
        <v>2.583145368237356E-5</v>
      </c>
      <c r="AD46" s="5">
        <f t="shared" si="187"/>
        <v>1.3336954810845828E-2</v>
      </c>
      <c r="AE46" s="5">
        <f t="shared" si="188"/>
        <v>6.1927355119740209E-3</v>
      </c>
      <c r="AF46" s="5">
        <f t="shared" si="189"/>
        <v>1.4377334880852012E-3</v>
      </c>
      <c r="AG46" s="5">
        <f t="shared" si="190"/>
        <v>2.2252713993299857E-4</v>
      </c>
      <c r="AH46" s="5">
        <f t="shared" si="191"/>
        <v>3.9847429337653575E-4</v>
      </c>
      <c r="AI46" s="5">
        <f t="shared" si="192"/>
        <v>4.4503098966604504E-4</v>
      </c>
      <c r="AJ46" s="5">
        <f t="shared" si="193"/>
        <v>2.4851362441088645E-4</v>
      </c>
      <c r="AK46" s="5">
        <f t="shared" si="194"/>
        <v>9.2516435861660708E-5</v>
      </c>
      <c r="AL46" s="5">
        <f t="shared" si="195"/>
        <v>5.3582705172916302E-7</v>
      </c>
      <c r="AM46" s="5">
        <f t="shared" si="196"/>
        <v>2.979041959423695E-3</v>
      </c>
      <c r="AN46" s="5">
        <f t="shared" si="197"/>
        <v>1.3832557128244324E-3</v>
      </c>
      <c r="AO46" s="5">
        <f t="shared" si="198"/>
        <v>3.2114290317541907E-4</v>
      </c>
      <c r="AP46" s="5">
        <f t="shared" si="199"/>
        <v>4.9705326018789194E-5</v>
      </c>
      <c r="AQ46" s="5">
        <f t="shared" si="200"/>
        <v>5.7699066604110511E-6</v>
      </c>
      <c r="AR46" s="5">
        <f t="shared" si="201"/>
        <v>3.70046377482647E-5</v>
      </c>
      <c r="AS46" s="5">
        <f t="shared" si="202"/>
        <v>4.1328163028529913E-5</v>
      </c>
      <c r="AT46" s="5">
        <f t="shared" si="203"/>
        <v>2.307841885836112E-5</v>
      </c>
      <c r="AU46" s="5">
        <f t="shared" si="204"/>
        <v>8.591613691843028E-6</v>
      </c>
      <c r="AV46" s="5">
        <f t="shared" si="205"/>
        <v>2.398858852167047E-6</v>
      </c>
      <c r="AW46" s="5">
        <f t="shared" si="206"/>
        <v>7.7185892809184662E-9</v>
      </c>
      <c r="AX46" s="5">
        <f t="shared" si="207"/>
        <v>5.5451757428102066E-4</v>
      </c>
      <c r="AY46" s="5">
        <f t="shared" si="208"/>
        <v>2.5747861659328712E-4</v>
      </c>
      <c r="AZ46" s="5">
        <f t="shared" si="209"/>
        <v>5.9777400282353901E-5</v>
      </c>
      <c r="BA46" s="5">
        <f t="shared" si="210"/>
        <v>9.2521277606033905E-6</v>
      </c>
      <c r="BB46" s="5">
        <f t="shared" si="211"/>
        <v>1.0740079155440957E-6</v>
      </c>
      <c r="BC46" s="5">
        <f t="shared" si="212"/>
        <v>9.973861429480715E-8</v>
      </c>
      <c r="BD46" s="5">
        <f t="shared" si="213"/>
        <v>2.8637213609543564E-6</v>
      </c>
      <c r="BE46" s="5">
        <f t="shared" si="214"/>
        <v>3.1983110895162118E-6</v>
      </c>
      <c r="BF46" s="5">
        <f t="shared" si="215"/>
        <v>1.7859967042871493E-6</v>
      </c>
      <c r="BG46" s="5">
        <f t="shared" si="216"/>
        <v>6.6488929905961801E-7</v>
      </c>
      <c r="BH46" s="5">
        <f t="shared" si="217"/>
        <v>1.8564330729564752E-7</v>
      </c>
      <c r="BI46" s="5">
        <f t="shared" si="218"/>
        <v>4.1466677346029585E-8</v>
      </c>
      <c r="BJ46" s="8">
        <f t="shared" si="219"/>
        <v>0.51956628631560497</v>
      </c>
      <c r="BK46" s="8">
        <f t="shared" si="220"/>
        <v>0.32733770587328714</v>
      </c>
      <c r="BL46" s="8">
        <f t="shared" si="221"/>
        <v>0.14975702813953548</v>
      </c>
      <c r="BM46" s="8">
        <f t="shared" si="222"/>
        <v>0.21162230241716942</v>
      </c>
      <c r="BN46" s="8">
        <f t="shared" si="223"/>
        <v>0.78821393593321265</v>
      </c>
    </row>
    <row r="47" spans="1:66" x14ac:dyDescent="0.25">
      <c r="A47" t="s">
        <v>338</v>
      </c>
      <c r="B47" t="s">
        <v>91</v>
      </c>
      <c r="C47" t="s">
        <v>96</v>
      </c>
      <c r="D47" t="s">
        <v>69</v>
      </c>
      <c r="E47">
        <f>VLOOKUP(A47,home!$A$2:$E$405,3,FALSE)</f>
        <v>1.2436</v>
      </c>
      <c r="F47">
        <f>VLOOKUP(B47,home!$B$2:$E$405,3,FALSE)</f>
        <v>1.2061999999999999</v>
      </c>
      <c r="G47">
        <f>VLOOKUP(C47,away!$B$2:$E$405,4,FALSE)</f>
        <v>0.64329999999999998</v>
      </c>
      <c r="H47">
        <f>VLOOKUP(A47,away!$A$2:$E$405,3,FALSE)</f>
        <v>0.89739999999999998</v>
      </c>
      <c r="I47">
        <f>VLOOKUP(C47,away!$B$2:$E$405,3,FALSE)</f>
        <v>0.22289999999999999</v>
      </c>
      <c r="J47">
        <f>VLOOKUP(B47,home!$B$2:$E$405,4,FALSE)</f>
        <v>1.1143000000000001</v>
      </c>
      <c r="K47" s="3">
        <f t="shared" si="168"/>
        <v>0.96496950485599997</v>
      </c>
      <c r="L47" s="3">
        <f t="shared" si="169"/>
        <v>0.22289394157799999</v>
      </c>
      <c r="M47" s="5">
        <f t="shared" si="170"/>
        <v>0.30487194395199152</v>
      </c>
      <c r="N47" s="5">
        <f t="shared" si="171"/>
        <v>0.29419212879983941</v>
      </c>
      <c r="O47" s="5">
        <f t="shared" si="172"/>
        <v>6.7954109264006482E-2</v>
      </c>
      <c r="P47" s="5">
        <f t="shared" si="173"/>
        <v>6.5573643169418855E-2</v>
      </c>
      <c r="Q47" s="5">
        <f t="shared" si="174"/>
        <v>0.14194321643025679</v>
      </c>
      <c r="R47" s="5">
        <f t="shared" si="175"/>
        <v>7.573279630138245E-3</v>
      </c>
      <c r="S47" s="5">
        <f t="shared" si="176"/>
        <v>3.5259908002451198E-3</v>
      </c>
      <c r="T47" s="5">
        <f t="shared" si="177"/>
        <v>3.1638282990399065E-2</v>
      </c>
      <c r="U47" s="5">
        <f t="shared" si="178"/>
        <v>7.3079838948305331E-3</v>
      </c>
      <c r="V47" s="5">
        <f t="shared" si="179"/>
        <v>8.4265639007779722E-5</v>
      </c>
      <c r="W47" s="5">
        <f t="shared" si="180"/>
        <v>4.5656958425457653E-2</v>
      </c>
      <c r="X47" s="5">
        <f t="shared" si="181"/>
        <v>1.0176659423913133E-2</v>
      </c>
      <c r="Y47" s="5">
        <f t="shared" si="182"/>
        <v>1.1341578655464485E-3</v>
      </c>
      <c r="Z47" s="5">
        <f t="shared" si="183"/>
        <v>5.6267938247796365E-4</v>
      </c>
      <c r="AA47" s="5">
        <f t="shared" si="184"/>
        <v>5.4296844510244037E-4</v>
      </c>
      <c r="AB47" s="5">
        <f t="shared" si="185"/>
        <v>2.6197399581146701E-4</v>
      </c>
      <c r="AC47" s="5">
        <f t="shared" si="186"/>
        <v>1.1327716959028652E-6</v>
      </c>
      <c r="AD47" s="5">
        <f t="shared" si="187"/>
        <v>1.1014393141261208E-2</v>
      </c>
      <c r="AE47" s="5">
        <f t="shared" si="188"/>
        <v>2.4550415013453995E-3</v>
      </c>
      <c r="AF47" s="5">
        <f t="shared" si="189"/>
        <v>2.7360693848622344E-4</v>
      </c>
      <c r="AG47" s="5">
        <f t="shared" si="190"/>
        <v>2.0328442987427904E-5</v>
      </c>
      <c r="AH47" s="5">
        <f t="shared" si="191"/>
        <v>3.1354456351297095E-5</v>
      </c>
      <c r="AI47" s="5">
        <f t="shared" si="192"/>
        <v>3.0256094220340226E-5</v>
      </c>
      <c r="AJ47" s="5">
        <f t="shared" si="193"/>
        <v>1.4598104129339091E-5</v>
      </c>
      <c r="AK47" s="5">
        <f t="shared" si="194"/>
        <v>4.6955751045082247E-6</v>
      </c>
      <c r="AL47" s="5">
        <f t="shared" si="195"/>
        <v>9.7457268145669656E-9</v>
      </c>
      <c r="AM47" s="5">
        <f t="shared" si="196"/>
        <v>2.1257106991624309E-3</v>
      </c>
      <c r="AN47" s="5">
        <f t="shared" si="197"/>
        <v>4.7380803639084042E-4</v>
      </c>
      <c r="AO47" s="5">
        <f t="shared" si="198"/>
        <v>5.2804470391243438E-5</v>
      </c>
      <c r="AP47" s="5">
        <f t="shared" si="199"/>
        <v>3.9232655128143472E-6</v>
      </c>
      <c r="AQ47" s="5">
        <f t="shared" si="200"/>
        <v>2.1861802850205594E-7</v>
      </c>
      <c r="AR47" s="5">
        <f t="shared" si="201"/>
        <v>1.3977436724351943E-6</v>
      </c>
      <c r="AS47" s="5">
        <f t="shared" si="202"/>
        <v>1.3487800195053966E-6</v>
      </c>
      <c r="AT47" s="5">
        <f t="shared" si="203"/>
        <v>6.5076579379089402E-7</v>
      </c>
      <c r="AU47" s="5">
        <f t="shared" si="204"/>
        <v>2.0932304860387365E-7</v>
      </c>
      <c r="AV47" s="5">
        <f t="shared" si="205"/>
        <v>5.0497589641557079E-8</v>
      </c>
      <c r="AW47" s="5">
        <f t="shared" si="206"/>
        <v>5.8226888848351992E-11</v>
      </c>
      <c r="AX47" s="5">
        <f t="shared" si="207"/>
        <v>3.418743334729786E-4</v>
      </c>
      <c r="AY47" s="5">
        <f t="shared" si="208"/>
        <v>7.6201717712143783E-5</v>
      </c>
      <c r="AZ47" s="5">
        <f t="shared" si="209"/>
        <v>8.4924506079369121E-6</v>
      </c>
      <c r="BA47" s="5">
        <f t="shared" si="210"/>
        <v>6.3097192988651337E-7</v>
      </c>
      <c r="BB47" s="5">
        <f t="shared" si="211"/>
        <v>3.515995511937062E-8</v>
      </c>
      <c r="BC47" s="5">
        <f t="shared" si="212"/>
        <v>1.5673881964524204E-9</v>
      </c>
      <c r="BD47" s="5">
        <f t="shared" si="213"/>
        <v>5.1924766077464798E-8</v>
      </c>
      <c r="BE47" s="5">
        <f t="shared" si="214"/>
        <v>5.0105815811534831E-8</v>
      </c>
      <c r="BF47" s="5">
        <f t="shared" si="215"/>
        <v>2.4175292137031346E-8</v>
      </c>
      <c r="BG47" s="5">
        <f t="shared" si="216"/>
        <v>7.7761398944067647E-9</v>
      </c>
      <c r="BH47" s="5">
        <f t="shared" si="217"/>
        <v>1.8759344658991702E-9</v>
      </c>
      <c r="BI47" s="5">
        <f t="shared" si="218"/>
        <v>3.6204391054020557E-10</v>
      </c>
      <c r="BJ47" s="8">
        <f t="shared" si="219"/>
        <v>0.54158847525004494</v>
      </c>
      <c r="BK47" s="8">
        <f t="shared" si="220"/>
        <v>0.37413318779579818</v>
      </c>
      <c r="BL47" s="8">
        <f t="shared" si="221"/>
        <v>8.3725012789810954E-2</v>
      </c>
      <c r="BM47" s="8">
        <f t="shared" si="222"/>
        <v>0.11782483231299531</v>
      </c>
      <c r="BN47" s="8">
        <f t="shared" si="223"/>
        <v>0.88210832124565119</v>
      </c>
    </row>
    <row r="48" spans="1:66" x14ac:dyDescent="0.25">
      <c r="A48" t="s">
        <v>338</v>
      </c>
      <c r="B48" t="s">
        <v>90</v>
      </c>
      <c r="C48" t="s">
        <v>95</v>
      </c>
      <c r="D48" t="s">
        <v>69</v>
      </c>
      <c r="E48">
        <f>VLOOKUP(A48,home!$A$2:$E$405,3,FALSE)</f>
        <v>1.2436</v>
      </c>
      <c r="F48">
        <f>VLOOKUP(B48,home!$B$2:$E$405,3,FALSE)</f>
        <v>1.3785000000000001</v>
      </c>
      <c r="G48">
        <f>VLOOKUP(C48,away!$B$2:$E$405,4,FALSE)</f>
        <v>1.4742</v>
      </c>
      <c r="H48">
        <f>VLOOKUP(A48,away!$A$2:$E$405,3,FALSE)</f>
        <v>0.89739999999999998</v>
      </c>
      <c r="I48">
        <f>VLOOKUP(C48,away!$B$2:$E$405,3,FALSE)</f>
        <v>0.55720000000000003</v>
      </c>
      <c r="J48">
        <f>VLOOKUP(B48,home!$B$2:$E$405,4,FALSE)</f>
        <v>0.63680000000000003</v>
      </c>
      <c r="K48" s="3">
        <f t="shared" si="168"/>
        <v>2.5272248929200001</v>
      </c>
      <c r="L48" s="3">
        <f t="shared" si="169"/>
        <v>0.31841991910399997</v>
      </c>
      <c r="M48" s="5">
        <f t="shared" si="170"/>
        <v>5.8096793148630713E-2</v>
      </c>
      <c r="N48" s="5">
        <f t="shared" si="171"/>
        <v>0.14682366184404366</v>
      </c>
      <c r="O48" s="5">
        <f t="shared" si="172"/>
        <v>1.8499176174588811E-2</v>
      </c>
      <c r="P48" s="5">
        <f t="shared" si="173"/>
        <v>4.6751578526933422E-2</v>
      </c>
      <c r="Q48" s="5">
        <f t="shared" si="174"/>
        <v>0.18552820654096783</v>
      </c>
      <c r="R48" s="5">
        <f t="shared" si="175"/>
        <v>2.9452530905016063E-3</v>
      </c>
      <c r="S48" s="5">
        <f t="shared" si="176"/>
        <v>9.4054679109751276E-3</v>
      </c>
      <c r="T48" s="5">
        <f t="shared" si="177"/>
        <v>5.9075876518285164E-2</v>
      </c>
      <c r="U48" s="5">
        <f t="shared" si="178"/>
        <v>7.4433169262652218E-3</v>
      </c>
      <c r="V48" s="5">
        <f t="shared" si="179"/>
        <v>8.4097292694424754E-4</v>
      </c>
      <c r="W48" s="5">
        <f t="shared" si="180"/>
        <v>0.156290500636379</v>
      </c>
      <c r="X48" s="5">
        <f t="shared" si="181"/>
        <v>4.9766008569359456E-2</v>
      </c>
      <c r="Y48" s="5">
        <f t="shared" si="182"/>
        <v>7.9232442113922035E-3</v>
      </c>
      <c r="Z48" s="5">
        <f t="shared" si="183"/>
        <v>3.1260908360610927E-4</v>
      </c>
      <c r="AA48" s="5">
        <f t="shared" si="184"/>
        <v>7.9003345784226886E-4</v>
      </c>
      <c r="AB48" s="5">
        <f t="shared" si="185"/>
        <v>9.9829611044932294E-4</v>
      </c>
      <c r="AC48" s="5">
        <f t="shared" si="186"/>
        <v>4.2296667447368468E-5</v>
      </c>
      <c r="AD48" s="5">
        <f t="shared" si="187"/>
        <v>9.8745310933796515E-2</v>
      </c>
      <c r="AE48" s="5">
        <f t="shared" si="188"/>
        <v>3.1442473919438808E-2</v>
      </c>
      <c r="AF48" s="5">
        <f t="shared" si="189"/>
        <v>5.0059550009286672E-3</v>
      </c>
      <c r="AG48" s="5">
        <f t="shared" si="190"/>
        <v>5.3133192881132366E-4</v>
      </c>
      <c r="AH48" s="5">
        <f t="shared" si="191"/>
        <v>2.4885239778258209E-5</v>
      </c>
      <c r="AI48" s="5">
        <f t="shared" si="192"/>
        <v>6.2890597433897129E-5</v>
      </c>
      <c r="AJ48" s="5">
        <f t="shared" si="193"/>
        <v>7.9469341682777769E-5</v>
      </c>
      <c r="AK48" s="5">
        <f t="shared" si="194"/>
        <v>6.6945632841560314E-5</v>
      </c>
      <c r="AL48" s="5">
        <f t="shared" si="195"/>
        <v>1.3614768474633736E-6</v>
      </c>
      <c r="AM48" s="5">
        <f t="shared" si="196"/>
        <v>4.9910321570203212E-2</v>
      </c>
      <c r="AN48" s="5">
        <f t="shared" si="197"/>
        <v>1.5892440556838732E-2</v>
      </c>
      <c r="AO48" s="5">
        <f t="shared" si="198"/>
        <v>2.5302348182368586E-3</v>
      </c>
      <c r="AP48" s="5">
        <f t="shared" si="199"/>
        <v>2.6855905537903499E-4</v>
      </c>
      <c r="AQ48" s="5">
        <f t="shared" si="200"/>
        <v>2.1378638172109732E-5</v>
      </c>
      <c r="AR48" s="5">
        <f t="shared" si="201"/>
        <v>1.5847912074153244E-6</v>
      </c>
      <c r="AS48" s="5">
        <f t="shared" si="202"/>
        <v>4.005123789460751E-6</v>
      </c>
      <c r="AT48" s="5">
        <f t="shared" si="203"/>
        <v>5.0609242699756472E-6</v>
      </c>
      <c r="AU48" s="5">
        <f t="shared" si="204"/>
        <v>4.2633645987551445E-6</v>
      </c>
      <c r="AV48" s="5">
        <f t="shared" si="205"/>
        <v>2.6936202853919718E-6</v>
      </c>
      <c r="AW48" s="5">
        <f t="shared" si="206"/>
        <v>3.0433498370720465E-8</v>
      </c>
      <c r="AX48" s="5">
        <f t="shared" si="207"/>
        <v>2.1022434514309941E-2</v>
      </c>
      <c r="AY48" s="5">
        <f t="shared" si="208"/>
        <v>6.6939618974157086E-3</v>
      </c>
      <c r="AZ48" s="5">
        <f t="shared" si="209"/>
        <v>1.0657454029301841E-3</v>
      </c>
      <c r="BA48" s="5">
        <f t="shared" si="210"/>
        <v>1.1311818832882974E-4</v>
      </c>
      <c r="BB48" s="5">
        <f t="shared" si="211"/>
        <v>9.0047710942142461E-6</v>
      </c>
      <c r="BC48" s="5">
        <f t="shared" si="212"/>
        <v>5.734596966739476E-7</v>
      </c>
      <c r="BD48" s="5">
        <f t="shared" si="213"/>
        <v>8.4104848010319696E-8</v>
      </c>
      <c r="BE48" s="5">
        <f t="shared" si="214"/>
        <v>2.125518655069331E-7</v>
      </c>
      <c r="BF48" s="5">
        <f t="shared" si="215"/>
        <v>2.685831827728527E-7</v>
      </c>
      <c r="BG48" s="5">
        <f t="shared" si="216"/>
        <v>2.262567017744118E-7</v>
      </c>
      <c r="BH48" s="5">
        <f t="shared" si="217"/>
        <v>1.4295039222856754E-7</v>
      </c>
      <c r="BI48" s="5">
        <f t="shared" si="218"/>
        <v>7.2253557938542735E-8</v>
      </c>
      <c r="BJ48" s="8">
        <f t="shared" si="219"/>
        <v>0.838660342976008</v>
      </c>
      <c r="BK48" s="8">
        <f t="shared" si="220"/>
        <v>0.12183243255519406</v>
      </c>
      <c r="BL48" s="8">
        <f t="shared" si="221"/>
        <v>3.0928881096082949E-2</v>
      </c>
      <c r="BM48" s="8">
        <f t="shared" si="222"/>
        <v>0.52639566492130785</v>
      </c>
      <c r="BN48" s="8">
        <f t="shared" si="223"/>
        <v>0.458644669325666</v>
      </c>
    </row>
    <row r="49" spans="1:66" x14ac:dyDescent="0.25">
      <c r="A49" t="s">
        <v>350</v>
      </c>
      <c r="B49" t="s">
        <v>97</v>
      </c>
      <c r="C49" t="s">
        <v>108</v>
      </c>
      <c r="D49" t="s">
        <v>69</v>
      </c>
      <c r="E49">
        <f>VLOOKUP(A49,home!$A$2:$E$405,3,FALSE)</f>
        <v>1.6042000000000001</v>
      </c>
      <c r="F49">
        <f>VLOOKUP(B49,home!$B$2:$E$405,3,FALSE)</f>
        <v>1.2466999999999999</v>
      </c>
      <c r="G49">
        <f>VLOOKUP(C49,away!$B$2:$E$405,4,FALSE)</f>
        <v>1.2466999999999999</v>
      </c>
      <c r="H49">
        <f>VLOOKUP(A49,away!$A$2:$E$405,3,FALSE)</f>
        <v>1.25</v>
      </c>
      <c r="I49">
        <f>VLOOKUP(C49,away!$B$2:$E$405,3,FALSE)</f>
        <v>1.2</v>
      </c>
      <c r="J49">
        <f>VLOOKUP(B49,home!$B$2:$E$405,4,FALSE)</f>
        <v>1.2</v>
      </c>
      <c r="K49" s="3">
        <f t="shared" si="168"/>
        <v>2.4933453197379998</v>
      </c>
      <c r="L49" s="3">
        <f t="shared" si="169"/>
        <v>1.7999999999999998</v>
      </c>
      <c r="M49" s="5">
        <f t="shared" si="170"/>
        <v>1.3659154541851442E-2</v>
      </c>
      <c r="N49" s="5">
        <f t="shared" si="171"/>
        <v>3.4056989048503336E-2</v>
      </c>
      <c r="O49" s="5">
        <f t="shared" si="172"/>
        <v>2.4586478175332594E-2</v>
      </c>
      <c r="P49" s="5">
        <f t="shared" si="173"/>
        <v>6.1302580287306008E-2</v>
      </c>
      <c r="Q49" s="5">
        <f t="shared" si="174"/>
        <v>4.2457917124227064E-2</v>
      </c>
      <c r="R49" s="5">
        <f t="shared" si="175"/>
        <v>2.212783035779934E-2</v>
      </c>
      <c r="S49" s="5">
        <f t="shared" si="176"/>
        <v>6.878182574124786E-2</v>
      </c>
      <c r="T49" s="5">
        <f t="shared" si="177"/>
        <v>7.6424250823608708E-2</v>
      </c>
      <c r="U49" s="5">
        <f t="shared" si="178"/>
        <v>5.5172322258575414E-2</v>
      </c>
      <c r="V49" s="5">
        <f t="shared" si="179"/>
        <v>3.4299368658994987E-2</v>
      </c>
      <c r="W49" s="5">
        <f t="shared" si="180"/>
        <v>3.5287416315838468E-2</v>
      </c>
      <c r="X49" s="5">
        <f t="shared" si="181"/>
        <v>6.3517349368509238E-2</v>
      </c>
      <c r="Y49" s="5">
        <f t="shared" si="182"/>
        <v>5.7165614431658331E-2</v>
      </c>
      <c r="Z49" s="5">
        <f t="shared" si="183"/>
        <v>1.32766982146796E-2</v>
      </c>
      <c r="AA49" s="5">
        <f t="shared" si="184"/>
        <v>3.3103393355145241E-2</v>
      </c>
      <c r="AB49" s="5">
        <f t="shared" si="185"/>
        <v>4.1269095444748709E-2</v>
      </c>
      <c r="AC49" s="5">
        <f t="shared" si="186"/>
        <v>9.6210191605357598E-3</v>
      </c>
      <c r="AD49" s="5">
        <f t="shared" si="187"/>
        <v>2.1995928579185545E-2</v>
      </c>
      <c r="AE49" s="5">
        <f t="shared" si="188"/>
        <v>3.9592671442533978E-2</v>
      </c>
      <c r="AF49" s="5">
        <f t="shared" si="189"/>
        <v>3.5633404298280581E-2</v>
      </c>
      <c r="AG49" s="5">
        <f t="shared" si="190"/>
        <v>2.1380042578968347E-2</v>
      </c>
      <c r="AH49" s="5">
        <f t="shared" si="191"/>
        <v>5.974514196605823E-3</v>
      </c>
      <c r="AI49" s="5">
        <f t="shared" si="192"/>
        <v>1.4896527009815365E-2</v>
      </c>
      <c r="AJ49" s="5">
        <f t="shared" si="193"/>
        <v>1.8571092950136925E-2</v>
      </c>
      <c r="AK49" s="5">
        <f t="shared" si="194"/>
        <v>1.5434715896547751E-2</v>
      </c>
      <c r="AL49" s="5">
        <f t="shared" si="195"/>
        <v>1.7271736628422644E-3</v>
      </c>
      <c r="AM49" s="5">
        <f t="shared" si="196"/>
        <v>1.0968689115240716E-2</v>
      </c>
      <c r="AN49" s="5">
        <f t="shared" si="197"/>
        <v>1.9743640407433288E-2</v>
      </c>
      <c r="AO49" s="5">
        <f t="shared" si="198"/>
        <v>1.776927636668996E-2</v>
      </c>
      <c r="AP49" s="5">
        <f t="shared" si="199"/>
        <v>1.0661565820013975E-2</v>
      </c>
      <c r="AQ49" s="5">
        <f t="shared" si="200"/>
        <v>4.7977046190062905E-3</v>
      </c>
      <c r="AR49" s="5">
        <f t="shared" si="201"/>
        <v>2.1508251107780962E-3</v>
      </c>
      <c r="AS49" s="5">
        <f t="shared" si="202"/>
        <v>5.3627497235335308E-3</v>
      </c>
      <c r="AT49" s="5">
        <f t="shared" si="203"/>
        <v>6.6855934620492921E-3</v>
      </c>
      <c r="AU49" s="5">
        <f t="shared" si="204"/>
        <v>5.5564977227571897E-3</v>
      </c>
      <c r="AV49" s="5">
        <f t="shared" si="205"/>
        <v>3.4635668977928734E-3</v>
      </c>
      <c r="AW49" s="5">
        <f t="shared" si="206"/>
        <v>2.1532201843112465E-4</v>
      </c>
      <c r="AX49" s="5">
        <f t="shared" si="207"/>
        <v>4.5581216115244301E-3</v>
      </c>
      <c r="AY49" s="5">
        <f t="shared" si="208"/>
        <v>8.2046189007439728E-3</v>
      </c>
      <c r="AZ49" s="5">
        <f t="shared" si="209"/>
        <v>7.3841570106695778E-3</v>
      </c>
      <c r="BA49" s="5">
        <f t="shared" si="210"/>
        <v>4.4304942064017456E-3</v>
      </c>
      <c r="BB49" s="5">
        <f t="shared" si="211"/>
        <v>1.9937223928807864E-3</v>
      </c>
      <c r="BC49" s="5">
        <f t="shared" si="212"/>
        <v>7.1774006143708298E-4</v>
      </c>
      <c r="BD49" s="5">
        <f t="shared" si="213"/>
        <v>6.4524753323342795E-4</v>
      </c>
      <c r="BE49" s="5">
        <f t="shared" si="214"/>
        <v>1.6088249170600573E-3</v>
      </c>
      <c r="BF49" s="5">
        <f t="shared" si="215"/>
        <v>2.0056780386147853E-3</v>
      </c>
      <c r="BG49" s="5">
        <f t="shared" si="216"/>
        <v>1.6669493168271548E-3</v>
      </c>
      <c r="BH49" s="5">
        <f t="shared" si="217"/>
        <v>1.0390700693378606E-3</v>
      </c>
      <c r="BI49" s="5">
        <f t="shared" si="218"/>
        <v>5.1815209885267867E-4</v>
      </c>
      <c r="BJ49" s="8">
        <f t="shared" si="219"/>
        <v>0.51874131452335537</v>
      </c>
      <c r="BK49" s="8">
        <f t="shared" si="220"/>
        <v>0.19759574095352231</v>
      </c>
      <c r="BL49" s="8">
        <f t="shared" si="221"/>
        <v>0.26183912453554409</v>
      </c>
      <c r="BM49" s="8">
        <f t="shared" si="222"/>
        <v>0.78527263180976892</v>
      </c>
      <c r="BN49" s="8">
        <f t="shared" si="223"/>
        <v>0.19819094953501976</v>
      </c>
    </row>
    <row r="50" spans="1:66" x14ac:dyDescent="0.25">
      <c r="A50" t="s">
        <v>350</v>
      </c>
      <c r="B50" t="s">
        <v>104</v>
      </c>
      <c r="C50" t="s">
        <v>100</v>
      </c>
      <c r="D50" t="s">
        <v>69</v>
      </c>
      <c r="E50">
        <f>VLOOKUP(A50,home!$A$2:$E$405,3,FALSE)</f>
        <v>1.6042000000000001</v>
      </c>
      <c r="F50">
        <f>VLOOKUP(B50,home!$B$2:$E$405,3,FALSE)</f>
        <v>1.2466999999999999</v>
      </c>
      <c r="G50">
        <f>VLOOKUP(C50,away!$B$2:$E$405,4,FALSE)</f>
        <v>0.7792</v>
      </c>
      <c r="H50">
        <f>VLOOKUP(A50,away!$A$2:$E$405,3,FALSE)</f>
        <v>1.25</v>
      </c>
      <c r="I50">
        <f>VLOOKUP(C50,away!$B$2:$E$405,3,FALSE)</f>
        <v>1</v>
      </c>
      <c r="J50">
        <f>VLOOKUP(B50,home!$B$2:$E$405,4,FALSE)</f>
        <v>1</v>
      </c>
      <c r="K50" s="3">
        <f t="shared" si="168"/>
        <v>1.5583658242879999</v>
      </c>
      <c r="L50" s="3">
        <f t="shared" si="169"/>
        <v>1.25</v>
      </c>
      <c r="M50" s="5">
        <f t="shared" si="170"/>
        <v>6.0303458362117389E-2</v>
      </c>
      <c r="N50" s="5">
        <f t="shared" si="171"/>
        <v>9.3974848597898147E-2</v>
      </c>
      <c r="O50" s="5">
        <f t="shared" si="172"/>
        <v>7.5379322952646738E-2</v>
      </c>
      <c r="P50" s="5">
        <f t="shared" si="173"/>
        <v>0.11746856074737268</v>
      </c>
      <c r="Q50" s="5">
        <f t="shared" si="174"/>
        <v>7.3223596198801782E-2</v>
      </c>
      <c r="R50" s="5">
        <f t="shared" si="175"/>
        <v>4.7112076845404208E-2</v>
      </c>
      <c r="S50" s="5">
        <f t="shared" si="176"/>
        <v>5.720593453031389E-2</v>
      </c>
      <c r="T50" s="5">
        <f t="shared" si="177"/>
        <v>9.1529495248502235E-2</v>
      </c>
      <c r="U50" s="5">
        <f t="shared" si="178"/>
        <v>7.3417850467107915E-2</v>
      </c>
      <c r="V50" s="5">
        <f t="shared" si="179"/>
        <v>1.2381635183124722E-2</v>
      </c>
      <c r="W50" s="5">
        <f t="shared" si="180"/>
        <v>3.8036383282559129E-2</v>
      </c>
      <c r="X50" s="5">
        <f t="shared" si="181"/>
        <v>4.7545479103198916E-2</v>
      </c>
      <c r="Y50" s="5">
        <f t="shared" si="182"/>
        <v>2.971592443949932E-2</v>
      </c>
      <c r="Z50" s="5">
        <f t="shared" si="183"/>
        <v>1.9630032018918428E-2</v>
      </c>
      <c r="AA50" s="5">
        <f t="shared" si="184"/>
        <v>3.0590771027961646E-2</v>
      </c>
      <c r="AB50" s="5">
        <f t="shared" si="185"/>
        <v>2.3835806054297463E-2</v>
      </c>
      <c r="AC50" s="5">
        <f t="shared" si="186"/>
        <v>1.507431024858082E-3</v>
      </c>
      <c r="AD50" s="5">
        <f t="shared" si="187"/>
        <v>1.4818649946764887E-2</v>
      </c>
      <c r="AE50" s="5">
        <f t="shared" si="188"/>
        <v>1.8523312433456108E-2</v>
      </c>
      <c r="AF50" s="5">
        <f t="shared" si="189"/>
        <v>1.1577070270910067E-2</v>
      </c>
      <c r="AG50" s="5">
        <f t="shared" si="190"/>
        <v>4.8237792795458633E-3</v>
      </c>
      <c r="AH50" s="5">
        <f t="shared" si="191"/>
        <v>6.1343850059120079E-3</v>
      </c>
      <c r="AI50" s="5">
        <f t="shared" si="192"/>
        <v>9.559615946238012E-3</v>
      </c>
      <c r="AJ50" s="5">
        <f t="shared" si="193"/>
        <v>7.448689391967956E-3</v>
      </c>
      <c r="AK50" s="5">
        <f t="shared" si="194"/>
        <v>3.8692609947264746E-3</v>
      </c>
      <c r="AL50" s="5">
        <f t="shared" si="195"/>
        <v>1.1745644958051342E-4</v>
      </c>
      <c r="AM50" s="5">
        <f t="shared" si="196"/>
        <v>4.6185755278251167E-3</v>
      </c>
      <c r="AN50" s="5">
        <f t="shared" si="197"/>
        <v>5.7732194097813968E-3</v>
      </c>
      <c r="AO50" s="5">
        <f t="shared" si="198"/>
        <v>3.6082621311133724E-3</v>
      </c>
      <c r="AP50" s="5">
        <f t="shared" si="199"/>
        <v>1.5034425546305726E-3</v>
      </c>
      <c r="AQ50" s="5">
        <f t="shared" si="200"/>
        <v>4.6982579832205386E-4</v>
      </c>
      <c r="AR50" s="5">
        <f t="shared" si="201"/>
        <v>1.5335962514780015E-3</v>
      </c>
      <c r="AS50" s="5">
        <f t="shared" si="202"/>
        <v>2.3899039865595026E-3</v>
      </c>
      <c r="AT50" s="5">
        <f t="shared" si="203"/>
        <v>1.8621723479919884E-3</v>
      </c>
      <c r="AU50" s="5">
        <f t="shared" si="204"/>
        <v>9.6731524868161833E-4</v>
      </c>
      <c r="AV50" s="5">
        <f t="shared" si="205"/>
        <v>3.7685775621452034E-4</v>
      </c>
      <c r="AW50" s="5">
        <f t="shared" si="206"/>
        <v>6.3555596134888495E-6</v>
      </c>
      <c r="AX50" s="5">
        <f t="shared" si="207"/>
        <v>1.1995717099092624E-3</v>
      </c>
      <c r="AY50" s="5">
        <f t="shared" si="208"/>
        <v>1.4994646373865782E-3</v>
      </c>
      <c r="AZ50" s="5">
        <f t="shared" si="209"/>
        <v>9.3716539836661129E-4</v>
      </c>
      <c r="BA50" s="5">
        <f t="shared" si="210"/>
        <v>3.9048558265275491E-4</v>
      </c>
      <c r="BB50" s="5">
        <f t="shared" si="211"/>
        <v>1.2202674457898588E-4</v>
      </c>
      <c r="BC50" s="5">
        <f t="shared" si="212"/>
        <v>3.0506686144746457E-5</v>
      </c>
      <c r="BD50" s="5">
        <f t="shared" si="213"/>
        <v>3.194992190579172E-4</v>
      </c>
      <c r="BE50" s="5">
        <f t="shared" si="214"/>
        <v>4.9789666386656334E-4</v>
      </c>
      <c r="BF50" s="5">
        <f t="shared" si="215"/>
        <v>3.8795257249833119E-4</v>
      </c>
      <c r="BG50" s="5">
        <f t="shared" si="216"/>
        <v>2.0152401014200395E-4</v>
      </c>
      <c r="BH50" s="5">
        <f t="shared" si="217"/>
        <v>7.8512032544691791E-5</v>
      </c>
      <c r="BI50" s="5">
        <f t="shared" si="218"/>
        <v>2.4470093662606979E-5</v>
      </c>
      <c r="BJ50" s="8">
        <f t="shared" si="219"/>
        <v>0.44392108498184796</v>
      </c>
      <c r="BK50" s="8">
        <f t="shared" si="220"/>
        <v>0.25048394093475385</v>
      </c>
      <c r="BL50" s="8">
        <f t="shared" si="221"/>
        <v>0.2859874788689602</v>
      </c>
      <c r="BM50" s="8">
        <f t="shared" si="222"/>
        <v>0.53106756402246624</v>
      </c>
      <c r="BN50" s="8">
        <f t="shared" si="223"/>
        <v>0.46746186370424092</v>
      </c>
    </row>
    <row r="51" spans="1:66" x14ac:dyDescent="0.25">
      <c r="A51" t="s">
        <v>339</v>
      </c>
      <c r="B51" t="s">
        <v>111</v>
      </c>
      <c r="C51" t="s">
        <v>113</v>
      </c>
      <c r="D51" t="s">
        <v>69</v>
      </c>
      <c r="E51">
        <f>VLOOKUP(A51,home!$A$2:$E$405,3,FALSE)</f>
        <v>1.1578999999999999</v>
      </c>
      <c r="F51">
        <f>VLOOKUP(B51,home!$B$2:$E$405,3,FALSE)</f>
        <v>1.8136000000000001</v>
      </c>
      <c r="G51">
        <f>VLOOKUP(C51,away!$B$2:$E$405,4,FALSE)</f>
        <v>1.3817999999999999</v>
      </c>
      <c r="H51">
        <f>VLOOKUP(A51,away!$A$2:$E$405,3,FALSE)</f>
        <v>1.0478000000000001</v>
      </c>
      <c r="I51">
        <f>VLOOKUP(C51,away!$B$2:$E$405,3,FALSE)</f>
        <v>0.95440000000000003</v>
      </c>
      <c r="J51">
        <f>VLOOKUP(B51,home!$B$2:$E$405,4,FALSE)</f>
        <v>0.47720000000000001</v>
      </c>
      <c r="K51" s="3">
        <f t="shared" si="168"/>
        <v>2.9017350085919995</v>
      </c>
      <c r="L51" s="3">
        <f t="shared" si="169"/>
        <v>0.4772096967040001</v>
      </c>
      <c r="M51" s="5">
        <f t="shared" si="170"/>
        <v>3.4083403798357545E-2</v>
      </c>
      <c r="N51" s="5">
        <f t="shared" si="171"/>
        <v>9.8901006013671619E-2</v>
      </c>
      <c r="O51" s="5">
        <f t="shared" si="172"/>
        <v>1.6264930789254169E-2</v>
      </c>
      <c r="P51" s="5">
        <f t="shared" si="173"/>
        <v>4.7196519083504723E-2</v>
      </c>
      <c r="Q51" s="5">
        <f t="shared" si="174"/>
        <v>0.14349225576741942</v>
      </c>
      <c r="R51" s="5">
        <f t="shared" si="175"/>
        <v>3.8808913444257674E-3</v>
      </c>
      <c r="S51" s="5">
        <f t="shared" si="176"/>
        <v>1.6338680746045147E-2</v>
      </c>
      <c r="T51" s="5">
        <f t="shared" si="177"/>
        <v>6.8475895854143029E-2</v>
      </c>
      <c r="U51" s="5">
        <f t="shared" si="178"/>
        <v>1.1261318278661921E-2</v>
      </c>
      <c r="V51" s="5">
        <f t="shared" si="179"/>
        <v>2.5138623092932182E-3</v>
      </c>
      <c r="W51" s="5">
        <f t="shared" si="180"/>
        <v>0.13879216734071939</v>
      </c>
      <c r="X51" s="5">
        <f t="shared" si="181"/>
        <v>6.6232968081555529E-2</v>
      </c>
      <c r="Y51" s="5">
        <f t="shared" si="182"/>
        <v>1.5803507305002417E-2</v>
      </c>
      <c r="Z51" s="5">
        <f t="shared" si="183"/>
        <v>6.1733299380486669E-4</v>
      </c>
      <c r="AA51" s="5">
        <f t="shared" si="184"/>
        <v>1.7913367600824897E-3</v>
      </c>
      <c r="AB51" s="5">
        <f t="shared" si="185"/>
        <v>2.5989922944545641E-3</v>
      </c>
      <c r="AC51" s="5">
        <f t="shared" si="186"/>
        <v>2.1756474051818817E-4</v>
      </c>
      <c r="AD51" s="5">
        <f t="shared" si="187"/>
        <v>0.10068452272273117</v>
      </c>
      <c r="AE51" s="5">
        <f t="shared" si="188"/>
        <v>4.8047630551301547E-2</v>
      </c>
      <c r="AF51" s="5">
        <f t="shared" si="189"/>
        <v>1.1464397601366231E-2</v>
      </c>
      <c r="AG51" s="5">
        <f t="shared" si="190"/>
        <v>1.8236405674140154E-3</v>
      </c>
      <c r="AH51" s="5">
        <f t="shared" si="191"/>
        <v>7.364932268474817E-5</v>
      </c>
      <c r="AI51" s="5">
        <f t="shared" si="192"/>
        <v>2.1371081799342271E-4</v>
      </c>
      <c r="AJ51" s="5">
        <f t="shared" si="193"/>
        <v>3.1006608114317384E-4</v>
      </c>
      <c r="AK51" s="5">
        <f t="shared" si="194"/>
        <v>2.9990986754335839E-4</v>
      </c>
      <c r="AL51" s="5">
        <f t="shared" si="195"/>
        <v>1.2050789866544073E-5</v>
      </c>
      <c r="AM51" s="5">
        <f t="shared" si="196"/>
        <v>5.8431960881585115E-2</v>
      </c>
      <c r="AN51" s="5">
        <f t="shared" si="197"/>
        <v>2.7884298330121234E-2</v>
      </c>
      <c r="AO51" s="5">
        <f t="shared" si="198"/>
        <v>6.6533287744605053E-3</v>
      </c>
      <c r="AP51" s="5">
        <f t="shared" si="199"/>
        <v>1.0583443355107651E-3</v>
      </c>
      <c r="AQ51" s="5">
        <f t="shared" si="200"/>
        <v>1.2626304483937214E-4</v>
      </c>
      <c r="AR51" s="5">
        <f t="shared" si="201"/>
        <v>7.0292341881687445E-6</v>
      </c>
      <c r="AS51" s="5">
        <f t="shared" si="202"/>
        <v>2.0396974927401009E-5</v>
      </c>
      <c r="AT51" s="5">
        <f t="shared" si="203"/>
        <v>2.9593308108106387E-5</v>
      </c>
      <c r="AU51" s="5">
        <f t="shared" si="204"/>
        <v>2.8623979385780592E-5</v>
      </c>
      <c r="AV51" s="5">
        <f t="shared" si="205"/>
        <v>2.0764800767233819E-5</v>
      </c>
      <c r="AW51" s="5">
        <f t="shared" si="206"/>
        <v>4.6353232114610278E-7</v>
      </c>
      <c r="AX51" s="5">
        <f t="shared" si="207"/>
        <v>2.8259011085128953E-2</v>
      </c>
      <c r="AY51" s="5">
        <f t="shared" si="208"/>
        <v>1.3485474109089365E-2</v>
      </c>
      <c r="AZ51" s="5">
        <f t="shared" si="209"/>
        <v>3.217699504754091E-3</v>
      </c>
      <c r="BA51" s="5">
        <f t="shared" si="210"/>
        <v>5.1183913491610383E-4</v>
      </c>
      <c r="BB51" s="5">
        <f t="shared" si="211"/>
        <v>6.1063649583637905E-5</v>
      </c>
      <c r="BC51" s="5">
        <f t="shared" si="212"/>
        <v>5.8280331394894393E-6</v>
      </c>
      <c r="BD51" s="5">
        <f t="shared" si="213"/>
        <v>5.590697858328992E-7</v>
      </c>
      <c r="BE51" s="5">
        <f t="shared" si="214"/>
        <v>1.622272369797355E-6</v>
      </c>
      <c r="BF51" s="5">
        <f t="shared" si="215"/>
        <v>2.353702264456246E-6</v>
      </c>
      <c r="BG51" s="5">
        <f t="shared" si="216"/>
        <v>2.2766067535249844E-6</v>
      </c>
      <c r="BH51" s="5">
        <f t="shared" si="217"/>
        <v>1.6515273793751063E-6</v>
      </c>
      <c r="BI51" s="5">
        <f t="shared" si="218"/>
        <v>9.5845896287618911E-7</v>
      </c>
      <c r="BJ51" s="8">
        <f t="shared" si="219"/>
        <v>0.83341310268845326</v>
      </c>
      <c r="BK51" s="8">
        <f t="shared" si="220"/>
        <v>0.11384755557667474</v>
      </c>
      <c r="BL51" s="8">
        <f t="shared" si="221"/>
        <v>3.6810635491136175E-2</v>
      </c>
      <c r="BM51" s="8">
        <f t="shared" si="222"/>
        <v>0.6273846093766674</v>
      </c>
      <c r="BN51" s="8">
        <f t="shared" si="223"/>
        <v>0.34381900679663324</v>
      </c>
    </row>
    <row r="52" spans="1:66" x14ac:dyDescent="0.25">
      <c r="A52" t="s">
        <v>339</v>
      </c>
      <c r="B52" t="s">
        <v>119</v>
      </c>
      <c r="C52" t="s">
        <v>127</v>
      </c>
      <c r="D52" t="s">
        <v>69</v>
      </c>
      <c r="E52">
        <f>VLOOKUP(A52,home!$A$2:$E$405,3,FALSE)</f>
        <v>1.1578999999999999</v>
      </c>
      <c r="F52">
        <f>VLOOKUP(B52,home!$B$2:$E$405,3,FALSE)</f>
        <v>1.3817999999999999</v>
      </c>
      <c r="G52">
        <f>VLOOKUP(C52,away!$B$2:$E$405,4,FALSE)</f>
        <v>1.2235</v>
      </c>
      <c r="H52">
        <f>VLOOKUP(A52,away!$A$2:$E$405,3,FALSE)</f>
        <v>1.0478000000000001</v>
      </c>
      <c r="I52">
        <f>VLOOKUP(C52,away!$B$2:$E$405,3,FALSE)</f>
        <v>0.79530000000000001</v>
      </c>
      <c r="J52">
        <f>VLOOKUP(B52,home!$B$2:$E$405,4,FALSE)</f>
        <v>1.1453</v>
      </c>
      <c r="K52" s="3">
        <f t="shared" si="168"/>
        <v>1.9575831401699999</v>
      </c>
      <c r="L52" s="3">
        <f t="shared" si="169"/>
        <v>0.95439605890200008</v>
      </c>
      <c r="M52" s="5">
        <f t="shared" si="170"/>
        <v>5.4368018181783072E-2</v>
      </c>
      <c r="N52" s="5">
        <f t="shared" si="171"/>
        <v>0.10642991575711454</v>
      </c>
      <c r="O52" s="5">
        <f t="shared" si="172"/>
        <v>5.1888622283006038E-2</v>
      </c>
      <c r="P52" s="5">
        <f t="shared" si="173"/>
        <v>0.10157629214786197</v>
      </c>
      <c r="Q52" s="5">
        <f t="shared" si="174"/>
        <v>0.10417270434792043</v>
      </c>
      <c r="R52" s="5">
        <f t="shared" si="175"/>
        <v>2.4761148304377735E-2</v>
      </c>
      <c r="S52" s="5">
        <f t="shared" si="176"/>
        <v>4.7443991300224309E-2</v>
      </c>
      <c r="T52" s="5">
        <f t="shared" si="177"/>
        <v>9.9422018474818505E-2</v>
      </c>
      <c r="U52" s="5">
        <f t="shared" si="178"/>
        <v>4.8472006451898822E-2</v>
      </c>
      <c r="V52" s="5">
        <f t="shared" si="179"/>
        <v>9.848896224367595E-3</v>
      </c>
      <c r="W52" s="5">
        <f t="shared" si="180"/>
        <v>6.7975576565801027E-2</v>
      </c>
      <c r="X52" s="5">
        <f t="shared" si="181"/>
        <v>6.4875622375991648E-2</v>
      </c>
      <c r="Y52" s="5">
        <f t="shared" si="182"/>
        <v>3.095851915723042E-2</v>
      </c>
      <c r="Z52" s="5">
        <f t="shared" si="183"/>
        <v>7.877314118528685E-3</v>
      </c>
      <c r="AA52" s="5">
        <f t="shared" si="184"/>
        <v>1.5420497308254856E-2</v>
      </c>
      <c r="AB52" s="5">
        <f t="shared" si="185"/>
        <v>1.509345277183829E-2</v>
      </c>
      <c r="AC52" s="5">
        <f t="shared" si="186"/>
        <v>1.1500492312357547E-3</v>
      </c>
      <c r="AD52" s="5">
        <f t="shared" si="187"/>
        <v>3.3266960657136781E-2</v>
      </c>
      <c r="AE52" s="5">
        <f t="shared" si="188"/>
        <v>3.1749856142819229E-2</v>
      </c>
      <c r="AF52" s="5">
        <f t="shared" si="189"/>
        <v>1.5150968786706066E-2</v>
      </c>
      <c r="AG52" s="5">
        <f t="shared" si="190"/>
        <v>4.8200082995264962E-3</v>
      </c>
      <c r="AH52" s="5">
        <f t="shared" si="191"/>
        <v>1.8795193873642148E-3</v>
      </c>
      <c r="AI52" s="5">
        <f t="shared" si="192"/>
        <v>3.6793154643268333E-3</v>
      </c>
      <c r="AJ52" s="5">
        <f t="shared" si="193"/>
        <v>3.6012829601664827E-3</v>
      </c>
      <c r="AK52" s="5">
        <f t="shared" si="194"/>
        <v>2.3499369352678054E-3</v>
      </c>
      <c r="AL52" s="5">
        <f t="shared" si="195"/>
        <v>8.5945922329439499E-5</v>
      </c>
      <c r="AM52" s="5">
        <f t="shared" si="196"/>
        <v>1.3024568261421923E-2</v>
      </c>
      <c r="AN52" s="5">
        <f t="shared" si="197"/>
        <v>1.2430596617601156E-2</v>
      </c>
      <c r="AO52" s="5">
        <f t="shared" si="198"/>
        <v>5.9318562108195381E-3</v>
      </c>
      <c r="AP52" s="5">
        <f t="shared" si="199"/>
        <v>1.8871133965265064E-3</v>
      </c>
      <c r="AQ52" s="5">
        <f t="shared" si="200"/>
        <v>4.5026339708651624E-4</v>
      </c>
      <c r="AR52" s="5">
        <f t="shared" si="201"/>
        <v>3.5876117918606169E-4</v>
      </c>
      <c r="AS52" s="5">
        <f t="shared" si="202"/>
        <v>7.0230483572214259E-4</v>
      </c>
      <c r="AT52" s="5">
        <f t="shared" si="203"/>
        <v>6.8741005283476408E-4</v>
      </c>
      <c r="AU52" s="5">
        <f t="shared" si="204"/>
        <v>4.4855410993756766E-4</v>
      </c>
      <c r="AV52" s="5">
        <f t="shared" si="205"/>
        <v>2.1952049076693589E-4</v>
      </c>
      <c r="AW52" s="5">
        <f t="shared" si="206"/>
        <v>4.4603776301921546E-6</v>
      </c>
      <c r="AX52" s="5">
        <f t="shared" si="207"/>
        <v>4.2494458727588072E-3</v>
      </c>
      <c r="AY52" s="5">
        <f t="shared" si="208"/>
        <v>4.0556543934783754E-3</v>
      </c>
      <c r="AZ52" s="5">
        <f t="shared" si="209"/>
        <v>1.9353502847021713E-3</v>
      </c>
      <c r="BA52" s="5">
        <f t="shared" si="210"/>
        <v>6.1569689477153887E-4</v>
      </c>
      <c r="BB52" s="5">
        <f t="shared" si="211"/>
        <v>1.4690467246203902E-4</v>
      </c>
      <c r="BC52" s="5">
        <f t="shared" si="212"/>
        <v>2.8041048086411848E-5</v>
      </c>
      <c r="BD52" s="5">
        <f t="shared" si="213"/>
        <v>5.7066709250368565E-5</v>
      </c>
      <c r="BE52" s="5">
        <f t="shared" si="214"/>
        <v>1.1171282789350487E-4</v>
      </c>
      <c r="BF52" s="5">
        <f t="shared" si="215"/>
        <v>1.0934357421251903E-4</v>
      </c>
      <c r="BG52" s="5">
        <f t="shared" si="216"/>
        <v>7.1349712454784808E-5</v>
      </c>
      <c r="BH52" s="5">
        <f t="shared" si="217"/>
        <v>3.491824853936607E-5</v>
      </c>
      <c r="BI52" s="5">
        <f t="shared" si="218"/>
        <v>1.3671074924985738E-5</v>
      </c>
      <c r="BJ52" s="8">
        <f t="shared" si="219"/>
        <v>0.60357764161478</v>
      </c>
      <c r="BK52" s="8">
        <f t="shared" si="220"/>
        <v>0.21852884740128053</v>
      </c>
      <c r="BL52" s="8">
        <f t="shared" si="221"/>
        <v>0.16996039468222413</v>
      </c>
      <c r="BM52" s="8">
        <f t="shared" si="222"/>
        <v>0.55269630277890147</v>
      </c>
      <c r="BN52" s="8">
        <f t="shared" si="223"/>
        <v>0.44319670102206377</v>
      </c>
    </row>
    <row r="53" spans="1:66" x14ac:dyDescent="0.25">
      <c r="A53" t="s">
        <v>339</v>
      </c>
      <c r="B53" t="s">
        <v>121</v>
      </c>
      <c r="C53" t="s">
        <v>114</v>
      </c>
      <c r="D53" t="s">
        <v>69</v>
      </c>
      <c r="E53">
        <f>VLOOKUP(A53,home!$A$2:$E$405,3,FALSE)</f>
        <v>1.1578999999999999</v>
      </c>
      <c r="F53">
        <f>VLOOKUP(B53,home!$B$2:$E$405,3,FALSE)</f>
        <v>1.4681999999999999</v>
      </c>
      <c r="G53">
        <f>VLOOKUP(C53,away!$B$2:$E$405,4,FALSE)</f>
        <v>0.78510000000000002</v>
      </c>
      <c r="H53">
        <f>VLOOKUP(A53,away!$A$2:$E$405,3,FALSE)</f>
        <v>1.0478000000000001</v>
      </c>
      <c r="I53">
        <f>VLOOKUP(C53,away!$B$2:$E$405,3,FALSE)</f>
        <v>1.4750000000000001</v>
      </c>
      <c r="J53">
        <f>VLOOKUP(B53,home!$B$2:$E$405,4,FALSE)</f>
        <v>0.66810000000000003</v>
      </c>
      <c r="K53" s="3">
        <f t="shared" si="168"/>
        <v>1.3346925951779998</v>
      </c>
      <c r="L53" s="3">
        <f t="shared" si="169"/>
        <v>1.0325518905000002</v>
      </c>
      <c r="M53" s="5">
        <f t="shared" si="170"/>
        <v>9.3738668977339498E-2</v>
      </c>
      <c r="N53" s="5">
        <f t="shared" si="171"/>
        <v>0.12511230736589671</v>
      </c>
      <c r="O53" s="5">
        <f t="shared" si="172"/>
        <v>9.6790039865505606E-2</v>
      </c>
      <c r="P53" s="5">
        <f t="shared" si="173"/>
        <v>0.12918494949547371</v>
      </c>
      <c r="Q53" s="5">
        <f t="shared" si="174"/>
        <v>8.3493235103448152E-2</v>
      </c>
      <c r="R53" s="5">
        <f t="shared" si="175"/>
        <v>4.9970369322349099E-2</v>
      </c>
      <c r="S53" s="5">
        <f t="shared" si="176"/>
        <v>4.450871598193501E-2</v>
      </c>
      <c r="T53" s="5">
        <f t="shared" si="177"/>
        <v>8.6211097750026347E-2</v>
      </c>
      <c r="U53" s="5">
        <f t="shared" si="178"/>
        <v>6.6695081912849216E-2</v>
      </c>
      <c r="V53" s="5">
        <f t="shared" si="179"/>
        <v>6.8154681626695062E-3</v>
      </c>
      <c r="W53" s="5">
        <f t="shared" si="180"/>
        <v>3.7145934213342682E-2</v>
      </c>
      <c r="X53" s="5">
        <f t="shared" si="181"/>
        <v>3.8355104596375617E-2</v>
      </c>
      <c r="Y53" s="5">
        <f t="shared" si="182"/>
        <v>1.9801817880656446E-2</v>
      </c>
      <c r="Z53" s="5">
        <f t="shared" si="183"/>
        <v>1.7198999770924924E-2</v>
      </c>
      <c r="AA53" s="5">
        <f t="shared" si="184"/>
        <v>2.2955377638721606E-2</v>
      </c>
      <c r="AB53" s="5">
        <f t="shared" si="185"/>
        <v>1.5319186276958189E-2</v>
      </c>
      <c r="AC53" s="5">
        <f t="shared" si="186"/>
        <v>5.8704155925455906E-4</v>
      </c>
      <c r="AD53" s="5">
        <f t="shared" si="187"/>
        <v>1.2394600833879402E-2</v>
      </c>
      <c r="AE53" s="5">
        <f t="shared" si="188"/>
        <v>1.2798068523015052E-2</v>
      </c>
      <c r="AF53" s="5">
        <f t="shared" si="189"/>
        <v>6.6073349240938694E-3</v>
      </c>
      <c r="AG53" s="5">
        <f t="shared" si="190"/>
        <v>2.2741387223465998E-3</v>
      </c>
      <c r="AH53" s="5">
        <f t="shared" si="191"/>
        <v>4.4397149320444E-3</v>
      </c>
      <c r="AI53" s="5">
        <f t="shared" si="192"/>
        <v>5.9256546445008561E-3</v>
      </c>
      <c r="AJ53" s="5">
        <f t="shared" si="193"/>
        <v>3.9544636877987087E-3</v>
      </c>
      <c r="AK53" s="5">
        <f t="shared" si="194"/>
        <v>1.7593311340017401E-3</v>
      </c>
      <c r="AL53" s="5">
        <f t="shared" si="195"/>
        <v>3.2361003206639216E-5</v>
      </c>
      <c r="AM53" s="5">
        <f t="shared" si="196"/>
        <v>3.3085963906331786E-3</v>
      </c>
      <c r="AN53" s="5">
        <f t="shared" si="197"/>
        <v>3.4162974580497652E-3</v>
      </c>
      <c r="AO53" s="5">
        <f t="shared" si="198"/>
        <v>1.763752199409815E-3</v>
      </c>
      <c r="AP53" s="5">
        <f t="shared" si="199"/>
        <v>6.0705522262471262E-4</v>
      </c>
      <c r="AQ53" s="5">
        <f t="shared" si="200"/>
        <v>1.5670400443976135E-4</v>
      </c>
      <c r="AR53" s="5">
        <f t="shared" si="201"/>
        <v>9.1684720927270543E-4</v>
      </c>
      <c r="AS53" s="5">
        <f t="shared" si="202"/>
        <v>1.2237091811258937E-3</v>
      </c>
      <c r="AT53" s="5">
        <f t="shared" si="203"/>
        <v>8.1663779135003221E-4</v>
      </c>
      <c r="AU53" s="5">
        <f t="shared" si="204"/>
        <v>3.6332013768580138E-4</v>
      </c>
      <c r="AV53" s="5">
        <f t="shared" si="205"/>
        <v>1.2123017436207263E-4</v>
      </c>
      <c r="AW53" s="5">
        <f t="shared" si="206"/>
        <v>1.2388325645948395E-6</v>
      </c>
      <c r="AX53" s="5">
        <f t="shared" si="207"/>
        <v>7.3599318383512702E-4</v>
      </c>
      <c r="AY53" s="5">
        <f t="shared" si="208"/>
        <v>7.5995115336407451E-4</v>
      </c>
      <c r="AZ53" s="5">
        <f t="shared" si="209"/>
        <v>3.9234450004686539E-4</v>
      </c>
      <c r="BA53" s="5">
        <f t="shared" si="210"/>
        <v>1.3503868508355608E-4</v>
      </c>
      <c r="BB53" s="5">
        <f t="shared" si="211"/>
        <v>3.4858612393414994E-5</v>
      </c>
      <c r="BC53" s="5">
        <f t="shared" si="212"/>
        <v>7.1986652254054812E-6</v>
      </c>
      <c r="BD53" s="5">
        <f t="shared" si="213"/>
        <v>1.5778205320569682E-4</v>
      </c>
      <c r="BE53" s="5">
        <f t="shared" si="214"/>
        <v>2.1059053806562469E-4</v>
      </c>
      <c r="BF53" s="5">
        <f t="shared" si="215"/>
        <v>1.4053681588537003E-4</v>
      </c>
      <c r="BG53" s="5">
        <f t="shared" si="216"/>
        <v>6.2524482504032402E-5</v>
      </c>
      <c r="BH53" s="5">
        <f t="shared" si="217"/>
        <v>2.0862740953867118E-5</v>
      </c>
      <c r="BI53" s="5">
        <f t="shared" si="218"/>
        <v>5.569069173248647E-6</v>
      </c>
      <c r="BJ53" s="8">
        <f t="shared" si="219"/>
        <v>0.43551142998818665</v>
      </c>
      <c r="BK53" s="8">
        <f t="shared" si="220"/>
        <v>0.27562715633324297</v>
      </c>
      <c r="BL53" s="8">
        <f t="shared" si="221"/>
        <v>0.27184882960831386</v>
      </c>
      <c r="BM53" s="8">
        <f t="shared" si="222"/>
        <v>0.42113813324985616</v>
      </c>
      <c r="BN53" s="8">
        <f t="shared" si="223"/>
        <v>0.57828957013001281</v>
      </c>
    </row>
    <row r="54" spans="1:66" x14ac:dyDescent="0.25">
      <c r="A54" t="s">
        <v>339</v>
      </c>
      <c r="B54" t="s">
        <v>110</v>
      </c>
      <c r="C54" t="s">
        <v>123</v>
      </c>
      <c r="D54" t="s">
        <v>69</v>
      </c>
      <c r="E54">
        <f>VLOOKUP(A54,home!$A$2:$E$405,3,FALSE)</f>
        <v>1.1578999999999999</v>
      </c>
      <c r="F54">
        <f>VLOOKUP(B54,home!$B$2:$E$405,3,FALSE)</f>
        <v>1.2091000000000001</v>
      </c>
      <c r="G54">
        <f>VLOOKUP(C54,away!$B$2:$E$405,4,FALSE)</f>
        <v>0.94210000000000005</v>
      </c>
      <c r="H54">
        <f>VLOOKUP(A54,away!$A$2:$E$405,3,FALSE)</f>
        <v>1.0478000000000001</v>
      </c>
      <c r="I54">
        <f>VLOOKUP(C54,away!$B$2:$E$405,3,FALSE)</f>
        <v>1.2146999999999999</v>
      </c>
      <c r="J54">
        <f>VLOOKUP(B54,home!$B$2:$E$405,4,FALSE)</f>
        <v>1.0498000000000001</v>
      </c>
      <c r="K54" s="3">
        <f t="shared" si="168"/>
        <v>1.3189559120690002</v>
      </c>
      <c r="L54" s="3">
        <f t="shared" si="169"/>
        <v>1.336146240468</v>
      </c>
      <c r="M54" s="5">
        <f t="shared" si="170"/>
        <v>7.0291657827287288E-2</v>
      </c>
      <c r="N54" s="5">
        <f t="shared" si="171"/>
        <v>9.2711597660431785E-2</v>
      </c>
      <c r="O54" s="5">
        <f t="shared" si="172"/>
        <v>9.3919934342192965E-2</v>
      </c>
      <c r="P54" s="5">
        <f t="shared" si="173"/>
        <v>0.12387625266176776</v>
      </c>
      <c r="Q54" s="5">
        <f t="shared" si="174"/>
        <v>6.1141254925794503E-2</v>
      </c>
      <c r="R54" s="5">
        <f t="shared" si="175"/>
        <v>6.2745383588161271E-2</v>
      </c>
      <c r="S54" s="5">
        <f t="shared" si="176"/>
        <v>5.457733694098852E-2</v>
      </c>
      <c r="T54" s="5">
        <f t="shared" si="177"/>
        <v>8.1693657906595912E-2</v>
      </c>
      <c r="U54" s="5">
        <f t="shared" si="178"/>
        <v>8.2758394638642541E-2</v>
      </c>
      <c r="V54" s="5">
        <f t="shared" si="179"/>
        <v>1.0686958041024328E-2</v>
      </c>
      <c r="W54" s="5">
        <f t="shared" si="180"/>
        <v>2.6880873218564857E-2</v>
      </c>
      <c r="X54" s="5">
        <f t="shared" si="181"/>
        <v>3.5916777691482382E-2</v>
      </c>
      <c r="Y54" s="5">
        <f t="shared" si="182"/>
        <v>2.3995033741099559E-2</v>
      </c>
      <c r="Z54" s="5">
        <f t="shared" si="183"/>
        <v>2.794566946268141E-2</v>
      </c>
      <c r="AA54" s="5">
        <f t="shared" si="184"/>
        <v>3.6859105954529771E-2</v>
      </c>
      <c r="AB54" s="5">
        <f t="shared" si="185"/>
        <v>2.4307767856152369E-2</v>
      </c>
      <c r="AC54" s="5">
        <f t="shared" si="186"/>
        <v>1.1771136463736552E-3</v>
      </c>
      <c r="AD54" s="5">
        <f t="shared" si="187"/>
        <v>8.8636716633008379E-3</v>
      </c>
      <c r="AE54" s="5">
        <f t="shared" si="188"/>
        <v>1.1843161569662159E-2</v>
      </c>
      <c r="AF54" s="5">
        <f t="shared" si="189"/>
        <v>7.9120979032795968E-3</v>
      </c>
      <c r="AG54" s="5">
        <f t="shared" si="190"/>
        <v>3.5239066225605927E-3</v>
      </c>
      <c r="AH54" s="5">
        <f t="shared" si="191"/>
        <v>9.3348752974807842E-3</v>
      </c>
      <c r="AI54" s="5">
        <f t="shared" si="192"/>
        <v>1.2312288962039149E-2</v>
      </c>
      <c r="AJ54" s="5">
        <f t="shared" si="193"/>
        <v>8.119683158791715E-3</v>
      </c>
      <c r="AK54" s="5">
        <f t="shared" si="194"/>
        <v>3.5698347021384776E-3</v>
      </c>
      <c r="AL54" s="5">
        <f t="shared" si="195"/>
        <v>8.2977941893521052E-5</v>
      </c>
      <c r="AM54" s="5">
        <f t="shared" si="196"/>
        <v>2.3381584285898211E-3</v>
      </c>
      <c r="AN54" s="5">
        <f t="shared" si="197"/>
        <v>3.1241215939788567E-3</v>
      </c>
      <c r="AO54" s="5">
        <f t="shared" si="198"/>
        <v>2.0871416612798727E-3</v>
      </c>
      <c r="AP54" s="5">
        <f t="shared" si="199"/>
        <v>9.2957549468107917E-4</v>
      </c>
      <c r="AQ54" s="5">
        <f t="shared" si="200"/>
        <v>3.1051220061232611E-4</v>
      </c>
      <c r="AR54" s="5">
        <f t="shared" si="201"/>
        <v>2.4945517067933125E-3</v>
      </c>
      <c r="AS54" s="5">
        <f t="shared" si="202"/>
        <v>3.2902037216368551E-3</v>
      </c>
      <c r="AT54" s="5">
        <f t="shared" si="203"/>
        <v>2.1698168252821787E-3</v>
      </c>
      <c r="AU54" s="5">
        <f t="shared" si="204"/>
        <v>9.5396424327090653E-4</v>
      </c>
      <c r="AV54" s="5">
        <f t="shared" si="205"/>
        <v>3.1455919464114783E-4</v>
      </c>
      <c r="AW54" s="5">
        <f t="shared" si="206"/>
        <v>4.0620422003433482E-6</v>
      </c>
      <c r="AX54" s="5">
        <f t="shared" si="207"/>
        <v>5.1398798045708492E-4</v>
      </c>
      <c r="AY54" s="5">
        <f t="shared" si="208"/>
        <v>6.867631077334739E-4</v>
      </c>
      <c r="AZ54" s="5">
        <f t="shared" si="209"/>
        <v>4.5880797224510066E-4</v>
      </c>
      <c r="BA54" s="5">
        <f t="shared" si="210"/>
        <v>2.0434484907067924E-4</v>
      </c>
      <c r="BB54" s="5">
        <f t="shared" si="211"/>
        <v>6.8258650461197203E-5</v>
      </c>
      <c r="BC54" s="5">
        <f t="shared" si="212"/>
        <v>1.8240707838629603E-5</v>
      </c>
      <c r="BD54" s="5">
        <f t="shared" si="213"/>
        <v>5.5551431411415212E-4</v>
      </c>
      <c r="BE54" s="5">
        <f t="shared" si="214"/>
        <v>7.3269888883981669E-4</v>
      </c>
      <c r="BF54" s="5">
        <f t="shared" si="215"/>
        <v>4.831987656008317E-4</v>
      </c>
      <c r="BG54" s="5">
        <f t="shared" si="216"/>
        <v>2.124392895312201E-4</v>
      </c>
      <c r="BH54" s="5">
        <f t="shared" si="217"/>
        <v>7.0049514220735159E-5</v>
      </c>
      <c r="BI54" s="5">
        <f t="shared" si="218"/>
        <v>1.8478444183800027E-5</v>
      </c>
      <c r="BJ54" s="8">
        <f t="shared" si="219"/>
        <v>0.36522194554972021</v>
      </c>
      <c r="BK54" s="8">
        <f t="shared" si="220"/>
        <v>0.26137906016706852</v>
      </c>
      <c r="BL54" s="8">
        <f t="shared" si="221"/>
        <v>0.34522274340824394</v>
      </c>
      <c r="BM54" s="8">
        <f t="shared" si="222"/>
        <v>0.49440063651654542</v>
      </c>
      <c r="BN54" s="8">
        <f t="shared" si="223"/>
        <v>0.50468608100563561</v>
      </c>
    </row>
    <row r="55" spans="1:66" x14ac:dyDescent="0.25">
      <c r="A55" t="s">
        <v>339</v>
      </c>
      <c r="B55" t="s">
        <v>126</v>
      </c>
      <c r="C55" t="s">
        <v>112</v>
      </c>
      <c r="D55" t="s">
        <v>69</v>
      </c>
      <c r="E55">
        <f>VLOOKUP(A55,home!$A$2:$E$405,3,FALSE)</f>
        <v>1.1578999999999999</v>
      </c>
      <c r="F55">
        <f>VLOOKUP(B55,home!$B$2:$E$405,3,FALSE)</f>
        <v>0.86360000000000003</v>
      </c>
      <c r="G55">
        <f>VLOOKUP(C55,away!$B$2:$E$405,4,FALSE)</f>
        <v>1.0364</v>
      </c>
      <c r="H55">
        <f>VLOOKUP(A55,away!$A$2:$E$405,3,FALSE)</f>
        <v>1.0478000000000001</v>
      </c>
      <c r="I55">
        <f>VLOOKUP(C55,away!$B$2:$E$405,3,FALSE)</f>
        <v>0.95440000000000003</v>
      </c>
      <c r="J55">
        <f>VLOOKUP(B55,home!$B$2:$E$405,4,FALSE)</f>
        <v>0.78090000000000004</v>
      </c>
      <c r="K55" s="3">
        <f t="shared" si="168"/>
        <v>1.036361072816</v>
      </c>
      <c r="L55" s="3">
        <f t="shared" si="169"/>
        <v>0.78091586788800016</v>
      </c>
      <c r="M55" s="5">
        <f t="shared" si="170"/>
        <v>0.16246755792146314</v>
      </c>
      <c r="N55" s="5">
        <f t="shared" si="171"/>
        <v>0.16837505262528316</v>
      </c>
      <c r="O55" s="5">
        <f t="shared" si="172"/>
        <v>0.12687349399788334</v>
      </c>
      <c r="P55" s="5">
        <f t="shared" si="173"/>
        <v>0.13148675035156071</v>
      </c>
      <c r="Q55" s="5">
        <f t="shared" si="174"/>
        <v>8.7248675087094454E-2</v>
      </c>
      <c r="R55" s="5">
        <f t="shared" si="175"/>
        <v>4.9538762338670016E-2</v>
      </c>
      <c r="S55" s="5">
        <f t="shared" si="176"/>
        <v>2.66034119968293E-2</v>
      </c>
      <c r="T55" s="5">
        <f t="shared" si="177"/>
        <v>6.8133874827716503E-2</v>
      </c>
      <c r="U55" s="5">
        <f t="shared" si="178"/>
        <v>5.1340044883280915E-2</v>
      </c>
      <c r="V55" s="5">
        <f t="shared" si="179"/>
        <v>2.3922698691210852E-3</v>
      </c>
      <c r="W55" s="5">
        <f t="shared" si="180"/>
        <v>3.0140376838345272E-2</v>
      </c>
      <c r="X55" s="5">
        <f t="shared" si="181"/>
        <v>2.353709853718778E-2</v>
      </c>
      <c r="Y55" s="5">
        <f t="shared" si="182"/>
        <v>9.1902468658666865E-3</v>
      </c>
      <c r="Z55" s="5">
        <f t="shared" si="183"/>
        <v>1.2895201861933289E-2</v>
      </c>
      <c r="AA55" s="5">
        <f t="shared" si="184"/>
        <v>1.3364085235812064E-2</v>
      </c>
      <c r="AB55" s="5">
        <f t="shared" si="185"/>
        <v>6.9250088560953282E-3</v>
      </c>
      <c r="AC55" s="5">
        <f t="shared" si="186"/>
        <v>1.2100561608995933E-4</v>
      </c>
      <c r="AD55" s="5">
        <f t="shared" si="187"/>
        <v>7.809078318816505E-3</v>
      </c>
      <c r="AE55" s="5">
        <f t="shared" si="188"/>
        <v>6.0982331727439569E-3</v>
      </c>
      <c r="AF55" s="5">
        <f t="shared" si="189"/>
        <v>2.3811035253383699E-3</v>
      </c>
      <c r="AG55" s="5">
        <f t="shared" si="190"/>
        <v>6.1981384200692987E-4</v>
      </c>
      <c r="AH55" s="5">
        <f t="shared" si="191"/>
        <v>2.5175169384006471E-3</v>
      </c>
      <c r="AI55" s="5">
        <f t="shared" si="192"/>
        <v>2.6090565551133466E-3</v>
      </c>
      <c r="AJ55" s="5">
        <f t="shared" si="193"/>
        <v>1.3519623252474424E-3</v>
      </c>
      <c r="AK55" s="5">
        <f t="shared" si="194"/>
        <v>4.6704037526675116E-4</v>
      </c>
      <c r="AL55" s="5">
        <f t="shared" si="195"/>
        <v>3.9172461105492815E-6</v>
      </c>
      <c r="AM55" s="5">
        <f t="shared" si="196"/>
        <v>1.6186049568385683E-3</v>
      </c>
      <c r="AN55" s="5">
        <f t="shared" si="197"/>
        <v>1.2639942946374096E-3</v>
      </c>
      <c r="AO55" s="5">
        <f t="shared" si="198"/>
        <v>4.9353660080112666E-4</v>
      </c>
      <c r="AP55" s="5">
        <f t="shared" si="199"/>
        <v>1.2847018764970173E-4</v>
      </c>
      <c r="AQ55" s="5">
        <f t="shared" si="200"/>
        <v>2.5081102021550265E-5</v>
      </c>
      <c r="AR55" s="5">
        <f t="shared" si="201"/>
        <v>3.9319378497477665E-4</v>
      </c>
      <c r="AS55" s="5">
        <f t="shared" si="202"/>
        <v>4.0749073282104315E-4</v>
      </c>
      <c r="AT55" s="5">
        <f t="shared" si="203"/>
        <v>2.1115376651449714E-4</v>
      </c>
      <c r="AU55" s="5">
        <f t="shared" si="204"/>
        <v>7.2943847998034473E-5</v>
      </c>
      <c r="AV55" s="5">
        <f t="shared" si="205"/>
        <v>1.8899041141642559E-5</v>
      </c>
      <c r="AW55" s="5">
        <f t="shared" si="206"/>
        <v>8.8063044707533119E-8</v>
      </c>
      <c r="AX55" s="5">
        <f t="shared" si="207"/>
        <v>2.7957652825575226E-4</v>
      </c>
      <c r="AY55" s="5">
        <f t="shared" si="208"/>
        <v>2.183257472039548E-4</v>
      </c>
      <c r="AZ55" s="5">
        <f t="shared" si="209"/>
        <v>8.524702018003625E-5</v>
      </c>
      <c r="BA55" s="5">
        <f t="shared" si="210"/>
        <v>2.2190250249586284E-5</v>
      </c>
      <c r="BB55" s="5">
        <f t="shared" si="211"/>
        <v>4.3321796330768961E-6</v>
      </c>
      <c r="BC55" s="5">
        <f t="shared" si="212"/>
        <v>6.7661356360219276E-7</v>
      </c>
      <c r="BD55" s="5">
        <f t="shared" si="213"/>
        <v>5.1175210973624215E-5</v>
      </c>
      <c r="BE55" s="5">
        <f t="shared" si="214"/>
        <v>5.3035996546210329E-5</v>
      </c>
      <c r="BF55" s="5">
        <f t="shared" si="215"/>
        <v>2.74822211392481E-5</v>
      </c>
      <c r="BG55" s="5">
        <f t="shared" si="216"/>
        <v>9.4938347277459056E-6</v>
      </c>
      <c r="BH55" s="5">
        <f t="shared" si="217"/>
        <v>2.4597601858961355E-6</v>
      </c>
      <c r="BI55" s="5">
        <f t="shared" si="218"/>
        <v>5.0983994102508066E-7</v>
      </c>
      <c r="BJ55" s="8">
        <f t="shared" si="219"/>
        <v>0.40767358912143398</v>
      </c>
      <c r="BK55" s="8">
        <f t="shared" si="220"/>
        <v>0.32329323874837868</v>
      </c>
      <c r="BL55" s="8">
        <f t="shared" si="221"/>
        <v>0.25623480954273359</v>
      </c>
      <c r="BM55" s="8">
        <f t="shared" si="222"/>
        <v>0.27388830926836549</v>
      </c>
      <c r="BN55" s="8">
        <f t="shared" si="223"/>
        <v>0.72599029232195478</v>
      </c>
    </row>
    <row r="56" spans="1:66" x14ac:dyDescent="0.25">
      <c r="A56" t="s">
        <v>340</v>
      </c>
      <c r="B56" t="s">
        <v>131</v>
      </c>
      <c r="C56" t="s">
        <v>133</v>
      </c>
      <c r="D56" t="s">
        <v>69</v>
      </c>
      <c r="E56">
        <f>VLOOKUP(A56,home!$A$2:$E$405,3,FALSE)</f>
        <v>1.4554</v>
      </c>
      <c r="F56">
        <f>VLOOKUP(B56,home!$B$2:$E$405,3,FALSE)</f>
        <v>1.0797000000000001</v>
      </c>
      <c r="G56">
        <f>VLOOKUP(C56,away!$B$2:$E$405,4,FALSE)</f>
        <v>1.4722999999999999</v>
      </c>
      <c r="H56">
        <f>VLOOKUP(A56,away!$A$2:$E$405,3,FALSE)</f>
        <v>1.2321</v>
      </c>
      <c r="I56">
        <f>VLOOKUP(C56,away!$B$2:$E$405,3,FALSE)</f>
        <v>0.81159999999999999</v>
      </c>
      <c r="J56">
        <f>VLOOKUP(B56,home!$B$2:$E$405,4,FALSE)</f>
        <v>0.2319</v>
      </c>
      <c r="K56" s="3">
        <f t="shared" si="168"/>
        <v>2.3135654179740004</v>
      </c>
      <c r="L56" s="3">
        <f t="shared" si="169"/>
        <v>0.231893590284</v>
      </c>
      <c r="M56" s="5">
        <f t="shared" si="170"/>
        <v>7.8437040467254374E-2</v>
      </c>
      <c r="N56" s="5">
        <f t="shared" si="171"/>
        <v>0.18146922431326695</v>
      </c>
      <c r="O56" s="5">
        <f t="shared" si="172"/>
        <v>1.8189046925203015E-2</v>
      </c>
      <c r="P56" s="5">
        <f t="shared" si="173"/>
        <v>4.208154995205602E-2</v>
      </c>
      <c r="Q56" s="5">
        <f t="shared" si="174"/>
        <v>0.20992046089887059</v>
      </c>
      <c r="R56" s="5">
        <f t="shared" si="175"/>
        <v>2.1089616976647388E-3</v>
      </c>
      <c r="S56" s="5">
        <f t="shared" si="176"/>
        <v>5.644198314400572E-3</v>
      </c>
      <c r="T56" s="5">
        <f t="shared" si="177"/>
        <v>4.867920935191114E-2</v>
      </c>
      <c r="U56" s="5">
        <f t="shared" si="178"/>
        <v>4.8792208515488792E-3</v>
      </c>
      <c r="V56" s="5">
        <f t="shared" si="179"/>
        <v>3.3645755442391435E-4</v>
      </c>
      <c r="W56" s="5">
        <f t="shared" si="180"/>
        <v>0.16188823962026341</v>
      </c>
      <c r="X56" s="5">
        <f t="shared" si="181"/>
        <v>3.7540845110299384E-2</v>
      </c>
      <c r="Y56" s="5">
        <f t="shared" si="182"/>
        <v>4.3527406774614349E-3</v>
      </c>
      <c r="Z56" s="5">
        <f t="shared" si="183"/>
        <v>1.6301823328097208E-4</v>
      </c>
      <c r="AA56" s="5">
        <f t="shared" si="184"/>
        <v>3.7715334701807527E-4</v>
      </c>
      <c r="AB56" s="5">
        <f t="shared" si="185"/>
        <v>4.3628447046708337E-4</v>
      </c>
      <c r="AC56" s="5">
        <f t="shared" si="186"/>
        <v>1.128186321386917E-5</v>
      </c>
      <c r="AD56" s="5">
        <f t="shared" si="187"/>
        <v>9.3634758190532491E-2</v>
      </c>
      <c r="AE56" s="5">
        <f t="shared" si="188"/>
        <v>2.1713300252176757E-2</v>
      </c>
      <c r="AF56" s="5">
        <f t="shared" si="189"/>
        <v>2.5175875761958753E-3</v>
      </c>
      <c r="AG56" s="5">
        <f t="shared" si="190"/>
        <v>1.946041406328184E-4</v>
      </c>
      <c r="AH56" s="5">
        <f t="shared" si="191"/>
        <v>9.4507208493198131E-6</v>
      </c>
      <c r="AI56" s="5">
        <f t="shared" si="192"/>
        <v>2.1864860931912193E-5</v>
      </c>
      <c r="AJ56" s="5">
        <f t="shared" si="193"/>
        <v>2.5292893060441419E-5</v>
      </c>
      <c r="AK56" s="5">
        <f t="shared" si="194"/>
        <v>1.9505587568383945E-5</v>
      </c>
      <c r="AL56" s="5">
        <f t="shared" si="195"/>
        <v>2.4210923184175938E-7</v>
      </c>
      <c r="AM56" s="5">
        <f t="shared" si="196"/>
        <v>4.3326027693994761E-2</v>
      </c>
      <c r="AN56" s="5">
        <f t="shared" si="197"/>
        <v>1.0047028114704459E-2</v>
      </c>
      <c r="AO56" s="5">
        <f t="shared" si="198"/>
        <v>1.1649207106015525E-3</v>
      </c>
      <c r="AP56" s="5">
        <f t="shared" si="199"/>
        <v>9.0045881992527552E-5</v>
      </c>
      <c r="AQ56" s="5">
        <f t="shared" si="200"/>
        <v>5.2202657163841468E-6</v>
      </c>
      <c r="AR56" s="5">
        <f t="shared" si="201"/>
        <v>4.3831231770412504E-7</v>
      </c>
      <c r="AS56" s="5">
        <f t="shared" si="202"/>
        <v>1.0140642205122969E-6</v>
      </c>
      <c r="AT56" s="5">
        <f t="shared" si="203"/>
        <v>1.1730519560910059E-6</v>
      </c>
      <c r="AU56" s="5">
        <f t="shared" si="204"/>
        <v>9.0464414636630219E-7</v>
      </c>
      <c r="AV56" s="5">
        <f t="shared" si="205"/>
        <v>5.2323835315142178E-7</v>
      </c>
      <c r="AW56" s="5">
        <f t="shared" si="206"/>
        <v>3.6081067456956466E-9</v>
      </c>
      <c r="AX56" s="5">
        <f t="shared" si="207"/>
        <v>1.6706266561835E-2</v>
      </c>
      <c r="AY56" s="5">
        <f t="shared" si="208"/>
        <v>3.8740761332654548E-3</v>
      </c>
      <c r="AZ56" s="5">
        <f t="shared" si="209"/>
        <v>4.4918671178824116E-4</v>
      </c>
      <c r="BA56" s="5">
        <f t="shared" si="210"/>
        <v>3.4721173101479875E-5</v>
      </c>
      <c r="BB56" s="5">
        <f t="shared" si="211"/>
        <v>2.0129043723436032E-6</v>
      </c>
      <c r="BC56" s="5">
        <f t="shared" si="212"/>
        <v>9.335592436022393E-8</v>
      </c>
      <c r="BD56" s="5">
        <f t="shared" si="213"/>
        <v>1.6940302836351817E-8</v>
      </c>
      <c r="BE56" s="5">
        <f t="shared" si="214"/>
        <v>3.9192498812190437E-8</v>
      </c>
      <c r="BF56" s="5">
        <f t="shared" si="215"/>
        <v>4.5337204947935446E-8</v>
      </c>
      <c r="BG56" s="5">
        <f t="shared" si="216"/>
        <v>3.4963529838381062E-8</v>
      </c>
      <c r="BH56" s="5">
        <f t="shared" si="217"/>
        <v>2.0222603381095132E-8</v>
      </c>
      <c r="BI56" s="5">
        <f t="shared" si="218"/>
        <v>9.3572631687811616E-9</v>
      </c>
      <c r="BJ56" s="8">
        <f t="shared" si="219"/>
        <v>0.83761056963890745</v>
      </c>
      <c r="BK56" s="8">
        <f t="shared" si="220"/>
        <v>0.13038484639384604</v>
      </c>
      <c r="BL56" s="8">
        <f t="shared" si="221"/>
        <v>2.6071000678708663E-2</v>
      </c>
      <c r="BM56" s="8">
        <f t="shared" si="222"/>
        <v>0.45814907816526873</v>
      </c>
      <c r="BN56" s="8">
        <f t="shared" si="223"/>
        <v>0.53220628425431571</v>
      </c>
    </row>
    <row r="57" spans="1:66" x14ac:dyDescent="0.25">
      <c r="A57" t="s">
        <v>340</v>
      </c>
      <c r="B57" t="s">
        <v>144</v>
      </c>
      <c r="C57" t="s">
        <v>136</v>
      </c>
      <c r="D57" t="s">
        <v>69</v>
      </c>
      <c r="E57">
        <f>VLOOKUP(A57,home!$A$2:$E$405,3,FALSE)</f>
        <v>1.4554</v>
      </c>
      <c r="F57">
        <f>VLOOKUP(B57,home!$B$2:$E$405,3,FALSE)</f>
        <v>0.68710000000000004</v>
      </c>
      <c r="G57">
        <f>VLOOKUP(C57,away!$B$2:$E$405,4,FALSE)</f>
        <v>0.68710000000000004</v>
      </c>
      <c r="H57">
        <f>VLOOKUP(A57,away!$A$2:$E$405,3,FALSE)</f>
        <v>1.2321</v>
      </c>
      <c r="I57">
        <f>VLOOKUP(C57,away!$B$2:$E$405,3,FALSE)</f>
        <v>0.46379999999999999</v>
      </c>
      <c r="J57">
        <f>VLOOKUP(B57,home!$B$2:$E$405,4,FALSE)</f>
        <v>1.1595</v>
      </c>
      <c r="K57" s="3">
        <f t="shared" si="168"/>
        <v>0.68710366911400023</v>
      </c>
      <c r="L57" s="3">
        <f t="shared" si="169"/>
        <v>0.6625939328099999</v>
      </c>
      <c r="M57" s="5">
        <f t="shared" si="170"/>
        <v>0.25931866625618788</v>
      </c>
      <c r="N57" s="5">
        <f t="shared" si="171"/>
        <v>0.17817880705437558</v>
      </c>
      <c r="O57" s="5">
        <f t="shared" si="172"/>
        <v>0.17182297492573134</v>
      </c>
      <c r="P57" s="5">
        <f t="shared" si="173"/>
        <v>0.11806019650955288</v>
      </c>
      <c r="Q57" s="5">
        <f t="shared" si="174"/>
        <v>6.1213656042708481E-2</v>
      </c>
      <c r="R57" s="5">
        <f t="shared" si="175"/>
        <v>5.6924430351577154E-2</v>
      </c>
      <c r="S57" s="5">
        <f t="shared" si="176"/>
        <v>1.343733773690659E-2</v>
      </c>
      <c r="T57" s="5">
        <f t="shared" si="177"/>
        <v>4.0559797099016831E-2</v>
      </c>
      <c r="U57" s="5">
        <f t="shared" si="178"/>
        <v>3.9112984956793023E-2</v>
      </c>
      <c r="V57" s="5">
        <f t="shared" si="179"/>
        <v>6.7973627312923376E-4</v>
      </c>
      <c r="W57" s="5">
        <f t="shared" si="180"/>
        <v>1.402004255560913E-2</v>
      </c>
      <c r="X57" s="5">
        <f t="shared" si="181"/>
        <v>9.2895951350846148E-3</v>
      </c>
      <c r="Y57" s="5">
        <f t="shared" si="182"/>
        <v>3.077614687384178E-3</v>
      </c>
      <c r="Z57" s="5">
        <f t="shared" si="183"/>
        <v>1.2572594059873481E-2</v>
      </c>
      <c r="AA57" s="5">
        <f t="shared" si="184"/>
        <v>8.6386755088199534E-3</v>
      </c>
      <c r="AB57" s="5">
        <f t="shared" si="185"/>
        <v>2.9678328191977211E-3</v>
      </c>
      <c r="AC57" s="5">
        <f t="shared" si="186"/>
        <v>1.9341501505388043E-5</v>
      </c>
      <c r="AD57" s="5">
        <f t="shared" si="187"/>
        <v>2.4083056702733645E-3</v>
      </c>
      <c r="AE57" s="5">
        <f t="shared" si="188"/>
        <v>1.5957287254750516E-3</v>
      </c>
      <c r="AF57" s="5">
        <f t="shared" si="189"/>
        <v>5.2866008595520142E-4</v>
      </c>
      <c r="AG57" s="5">
        <f t="shared" si="190"/>
        <v>1.1676232182424319E-4</v>
      </c>
      <c r="AH57" s="5">
        <f t="shared" si="191"/>
        <v>2.0826311359388029E-3</v>
      </c>
      <c r="AI57" s="5">
        <f t="shared" si="192"/>
        <v>1.4309834949146098E-3</v>
      </c>
      <c r="AJ57" s="5">
        <f t="shared" si="193"/>
        <v>4.9161700489870174E-4</v>
      </c>
      <c r="AK57" s="5">
        <f t="shared" si="194"/>
        <v>1.125972826215778E-4</v>
      </c>
      <c r="AL57" s="5">
        <f t="shared" si="195"/>
        <v>3.5222477448037353E-7</v>
      </c>
      <c r="AM57" s="5">
        <f t="shared" si="196"/>
        <v>3.3095113247857619E-4</v>
      </c>
      <c r="AN57" s="5">
        <f t="shared" si="197"/>
        <v>2.192862124369031E-4</v>
      </c>
      <c r="AO57" s="5">
        <f t="shared" si="198"/>
        <v>7.2648856954788353E-5</v>
      </c>
      <c r="AP57" s="5">
        <f t="shared" si="199"/>
        <v>1.6045563947941446E-5</v>
      </c>
      <c r="AQ57" s="5">
        <f t="shared" si="200"/>
        <v>2.6579233301052173E-6</v>
      </c>
      <c r="AR57" s="5">
        <f t="shared" si="201"/>
        <v>2.759877509908498E-4</v>
      </c>
      <c r="AS57" s="5">
        <f t="shared" si="202"/>
        <v>1.8963219633633395E-4</v>
      </c>
      <c r="AT57" s="5">
        <f t="shared" si="203"/>
        <v>6.5148488942420765E-5</v>
      </c>
      <c r="AU57" s="5">
        <f t="shared" si="204"/>
        <v>1.492125526319006E-5</v>
      </c>
      <c r="AV57" s="5">
        <f t="shared" si="205"/>
        <v>2.5631123097811191E-6</v>
      </c>
      <c r="AW57" s="5">
        <f t="shared" si="206"/>
        <v>4.4543785420286412E-9</v>
      </c>
      <c r="AX57" s="5">
        <f t="shared" si="207"/>
        <v>3.7899622903910517E-5</v>
      </c>
      <c r="AY57" s="5">
        <f t="shared" si="208"/>
        <v>2.5112060191918022E-5</v>
      </c>
      <c r="AZ57" s="5">
        <f t="shared" si="209"/>
        <v>8.3195493617621979E-6</v>
      </c>
      <c r="BA57" s="5">
        <f t="shared" si="210"/>
        <v>1.8374943102723138E-6</v>
      </c>
      <c r="BB57" s="5">
        <f t="shared" si="211"/>
        <v>3.0437814538983259E-7</v>
      </c>
      <c r="BC57" s="5">
        <f t="shared" si="212"/>
        <v>4.0335822483052627E-8</v>
      </c>
      <c r="BD57" s="5">
        <f t="shared" si="213"/>
        <v>3.0477968222735676E-5</v>
      </c>
      <c r="BE57" s="5">
        <f t="shared" si="214"/>
        <v>2.0941523792981592E-5</v>
      </c>
      <c r="BF57" s="5">
        <f t="shared" si="215"/>
        <v>7.1944989174978924E-6</v>
      </c>
      <c r="BG57" s="5">
        <f t="shared" si="216"/>
        <v>1.6477888678831683E-6</v>
      </c>
      <c r="BH57" s="5">
        <f t="shared" si="217"/>
        <v>2.8305044426193235E-7</v>
      </c>
      <c r="BI57" s="5">
        <f t="shared" si="218"/>
        <v>3.8896999759344322E-8</v>
      </c>
      <c r="BJ57" s="8">
        <f t="shared" si="219"/>
        <v>0.31170407250759058</v>
      </c>
      <c r="BK57" s="8">
        <f t="shared" si="220"/>
        <v>0.3915407425622483</v>
      </c>
      <c r="BL57" s="8">
        <f t="shared" si="221"/>
        <v>0.28419356401158063</v>
      </c>
      <c r="BM57" s="8">
        <f t="shared" si="222"/>
        <v>0.15446713439534646</v>
      </c>
      <c r="BN57" s="8">
        <f t="shared" si="223"/>
        <v>0.84551873114013332</v>
      </c>
    </row>
    <row r="58" spans="1:66" x14ac:dyDescent="0.25">
      <c r="A58" t="s">
        <v>340</v>
      </c>
      <c r="B58" t="s">
        <v>140</v>
      </c>
      <c r="C58" t="s">
        <v>143</v>
      </c>
      <c r="D58" t="s">
        <v>69</v>
      </c>
      <c r="E58">
        <f>VLOOKUP(A58,home!$A$2:$E$405,3,FALSE)</f>
        <v>1.4554</v>
      </c>
      <c r="F58">
        <f>VLOOKUP(B58,home!$B$2:$E$405,3,FALSE)</f>
        <v>1.5705</v>
      </c>
      <c r="G58">
        <f>VLOOKUP(C58,away!$B$2:$E$405,4,FALSE)</f>
        <v>0.98160000000000003</v>
      </c>
      <c r="H58">
        <f>VLOOKUP(A58,away!$A$2:$E$405,3,FALSE)</f>
        <v>1.2321</v>
      </c>
      <c r="I58">
        <f>VLOOKUP(C58,away!$B$2:$E$405,3,FALSE)</f>
        <v>0.2319</v>
      </c>
      <c r="J58">
        <f>VLOOKUP(B58,home!$B$2:$E$405,4,FALSE)</f>
        <v>0.1159</v>
      </c>
      <c r="K58" s="3">
        <f t="shared" si="168"/>
        <v>2.24364871512</v>
      </c>
      <c r="L58" s="3">
        <f t="shared" si="169"/>
        <v>3.3115410440999998E-2</v>
      </c>
      <c r="M58" s="5">
        <f t="shared" si="170"/>
        <v>0.10261572164663639</v>
      </c>
      <c r="N58" s="5">
        <f t="shared" si="171"/>
        <v>0.23023363202358724</v>
      </c>
      <c r="O58" s="5">
        <f t="shared" si="172"/>
        <v>3.3981617400277711E-3</v>
      </c>
      <c r="P58" s="5">
        <f t="shared" si="173"/>
        <v>7.6242812217832507E-3</v>
      </c>
      <c r="Q58" s="5">
        <f t="shared" si="174"/>
        <v>0.25828169633356629</v>
      </c>
      <c r="R58" s="5">
        <f t="shared" si="175"/>
        <v>5.6265760382961176E-5</v>
      </c>
      <c r="S58" s="5">
        <f t="shared" si="176"/>
        <v>1.4161978110189061E-4</v>
      </c>
      <c r="T58" s="5">
        <f t="shared" si="177"/>
        <v>8.5531043834837697E-3</v>
      </c>
      <c r="U58" s="5">
        <f t="shared" si="178"/>
        <v>1.2624060098848062E-4</v>
      </c>
      <c r="V58" s="5">
        <f t="shared" si="179"/>
        <v>1.1691397124489387E-6</v>
      </c>
      <c r="W58" s="5">
        <f t="shared" si="180"/>
        <v>0.19316446537260668</v>
      </c>
      <c r="X58" s="5">
        <f t="shared" si="181"/>
        <v>6.3967205534301999E-3</v>
      </c>
      <c r="Y58" s="5">
        <f t="shared" si="182"/>
        <v>1.0591501330161085E-4</v>
      </c>
      <c r="Z58" s="5">
        <f t="shared" si="183"/>
        <v>6.2108791628557194E-7</v>
      </c>
      <c r="AA58" s="5">
        <f t="shared" si="184"/>
        <v>1.3935031053506812E-6</v>
      </c>
      <c r="AB58" s="5">
        <f t="shared" si="185"/>
        <v>1.5632657259178934E-6</v>
      </c>
      <c r="AC58" s="5">
        <f t="shared" si="186"/>
        <v>5.4291449035709842E-9</v>
      </c>
      <c r="AD58" s="5">
        <f t="shared" si="187"/>
        <v>0.10834830113502264</v>
      </c>
      <c r="AE58" s="5">
        <f t="shared" si="188"/>
        <v>3.5879984626713398E-3</v>
      </c>
      <c r="AF58" s="5">
        <f t="shared" si="189"/>
        <v>5.9409020876519202E-5</v>
      </c>
      <c r="AG58" s="5">
        <f t="shared" si="190"/>
        <v>6.5578470340795661E-7</v>
      </c>
      <c r="AH58" s="5">
        <f t="shared" si="191"/>
        <v>5.1418953169355407E-9</v>
      </c>
      <c r="AI58" s="5">
        <f t="shared" si="192"/>
        <v>1.1536606821123969E-8</v>
      </c>
      <c r="AJ58" s="5">
        <f t="shared" si="193"/>
        <v>1.2942046535529714E-8</v>
      </c>
      <c r="AK58" s="5">
        <f t="shared" si="194"/>
        <v>9.679135360154831E-9</v>
      </c>
      <c r="AL58" s="5">
        <f t="shared" si="195"/>
        <v>1.6135277080125001E-11</v>
      </c>
      <c r="AM58" s="5">
        <f t="shared" si="196"/>
        <v>4.8619105325405691E-2</v>
      </c>
      <c r="AN58" s="5">
        <f t="shared" si="197"/>
        <v>1.6100416281250177E-3</v>
      </c>
      <c r="AO58" s="5">
        <f t="shared" si="198"/>
        <v>2.6658594671227921E-5</v>
      </c>
      <c r="AP58" s="5">
        <f t="shared" si="199"/>
        <v>2.9427010143932253E-7</v>
      </c>
      <c r="AQ58" s="5">
        <f t="shared" si="200"/>
        <v>2.4362187974194675E-9</v>
      </c>
      <c r="AR58" s="5">
        <f t="shared" si="201"/>
        <v>3.4055194772995204E-11</v>
      </c>
      <c r="AS58" s="5">
        <f t="shared" si="202"/>
        <v>7.6407893995592016E-11</v>
      </c>
      <c r="AT58" s="5">
        <f t="shared" si="203"/>
        <v>8.5716236594117616E-11</v>
      </c>
      <c r="AU58" s="5">
        <f t="shared" si="204"/>
        <v>6.4105708033104637E-11</v>
      </c>
      <c r="AV58" s="5">
        <f t="shared" si="205"/>
        <v>3.5957672365083264E-11</v>
      </c>
      <c r="AW58" s="5">
        <f t="shared" si="206"/>
        <v>3.3301126895841299E-14</v>
      </c>
      <c r="AX58" s="5">
        <f t="shared" si="207"/>
        <v>1.8180698865605076E-2</v>
      </c>
      <c r="AY58" s="5">
        <f t="shared" si="208"/>
        <v>6.0206130503873503E-4</v>
      </c>
      <c r="AZ58" s="5">
        <f t="shared" si="209"/>
        <v>9.9687536135009035E-6</v>
      </c>
      <c r="BA58" s="5">
        <f t="shared" si="210"/>
        <v>1.1003978916542804E-7</v>
      </c>
      <c r="BB58" s="5">
        <f t="shared" si="211"/>
        <v>9.1100319576356362E-10</v>
      </c>
      <c r="BC58" s="5">
        <f t="shared" si="212"/>
        <v>6.0336489481546098E-12</v>
      </c>
      <c r="BD58" s="5">
        <f t="shared" si="213"/>
        <v>1.8795862542598898E-13</v>
      </c>
      <c r="BE58" s="5">
        <f t="shared" si="214"/>
        <v>4.2171312843274145E-13</v>
      </c>
      <c r="BF58" s="5">
        <f t="shared" si="215"/>
        <v>4.7308805937867803E-13</v>
      </c>
      <c r="BG58" s="5">
        <f t="shared" si="216"/>
        <v>3.5381447218786177E-13</v>
      </c>
      <c r="BH58" s="5">
        <f t="shared" si="217"/>
        <v>1.9845884647878921E-13</v>
      </c>
      <c r="BI58" s="5">
        <f t="shared" si="218"/>
        <v>8.9054387181266575E-14</v>
      </c>
      <c r="BJ58" s="8">
        <f t="shared" si="219"/>
        <v>0.87778084021885505</v>
      </c>
      <c r="BK58" s="8">
        <f t="shared" si="220"/>
        <v>0.11098485853955288</v>
      </c>
      <c r="BL58" s="8">
        <f t="shared" si="221"/>
        <v>3.5836644678813082E-3</v>
      </c>
      <c r="BM58" s="8">
        <f t="shared" si="222"/>
        <v>0.38953816428321641</v>
      </c>
      <c r="BN58" s="8">
        <f t="shared" si="223"/>
        <v>0.60220975872598392</v>
      </c>
    </row>
    <row r="59" spans="1:66" x14ac:dyDescent="0.25">
      <c r="A59" t="s">
        <v>340</v>
      </c>
      <c r="B59" t="s">
        <v>129</v>
      </c>
      <c r="C59" t="s">
        <v>141</v>
      </c>
      <c r="D59" t="s">
        <v>69</v>
      </c>
      <c r="E59">
        <f>VLOOKUP(A59,home!$A$2:$E$405,3,FALSE)</f>
        <v>1.4554</v>
      </c>
      <c r="F59">
        <f>VLOOKUP(B59,home!$B$2:$E$405,3,FALSE)</f>
        <v>1.276</v>
      </c>
      <c r="G59">
        <f>VLOOKUP(C59,away!$B$2:$E$405,4,FALSE)</f>
        <v>1.0797000000000001</v>
      </c>
      <c r="H59">
        <f>VLOOKUP(A59,away!$A$2:$E$405,3,FALSE)</f>
        <v>1.2321</v>
      </c>
      <c r="I59">
        <f>VLOOKUP(C59,away!$B$2:$E$405,3,FALSE)</f>
        <v>1.5073000000000001</v>
      </c>
      <c r="J59">
        <f>VLOOKUP(B59,home!$B$2:$E$405,4,FALSE)</f>
        <v>0.69569999999999999</v>
      </c>
      <c r="K59" s="3">
        <f t="shared" si="168"/>
        <v>2.0051005048800001</v>
      </c>
      <c r="L59" s="3">
        <f t="shared" si="169"/>
        <v>1.2920153103810001</v>
      </c>
      <c r="M59" s="5">
        <f t="shared" si="170"/>
        <v>3.698969882408798E-2</v>
      </c>
      <c r="N59" s="5">
        <f t="shared" si="171"/>
        <v>7.4168063787537944E-2</v>
      </c>
      <c r="O59" s="5">
        <f t="shared" si="172"/>
        <v>4.7791257207103754E-2</v>
      </c>
      <c r="P59" s="5">
        <f t="shared" si="173"/>
        <v>9.5826273954813662E-2</v>
      </c>
      <c r="Q59" s="5">
        <f t="shared" si="174"/>
        <v>7.4357211073182203E-2</v>
      </c>
      <c r="R59" s="5">
        <f t="shared" si="175"/>
        <v>3.087351800696719E-2</v>
      </c>
      <c r="S59" s="5">
        <f t="shared" si="176"/>
        <v>6.2062378662050464E-2</v>
      </c>
      <c r="T59" s="5">
        <f t="shared" si="177"/>
        <v>9.607065514378306E-2</v>
      </c>
      <c r="U59" s="5">
        <f t="shared" si="178"/>
        <v>6.1904506543191677E-2</v>
      </c>
      <c r="V59" s="5">
        <f t="shared" si="179"/>
        <v>1.7864452623959436E-2</v>
      </c>
      <c r="W59" s="5">
        <f t="shared" si="180"/>
        <v>4.9697893821435461E-2</v>
      </c>
      <c r="X59" s="5">
        <f t="shared" si="181"/>
        <v>6.4210439710983933E-2</v>
      </c>
      <c r="Y59" s="5">
        <f t="shared" si="182"/>
        <v>4.148043559644371E-2</v>
      </c>
      <c r="Z59" s="5">
        <f t="shared" si="183"/>
        <v>1.3296352650108371E-2</v>
      </c>
      <c r="AA59" s="5">
        <f t="shared" si="184"/>
        <v>2.6660523411794815E-2</v>
      </c>
      <c r="AB59" s="5">
        <f t="shared" si="185"/>
        <v>2.6728514476677429E-2</v>
      </c>
      <c r="AC59" s="5">
        <f t="shared" si="186"/>
        <v>2.8925011314257006E-3</v>
      </c>
      <c r="AD59" s="5">
        <f t="shared" si="187"/>
        <v>2.4912317998208217E-2</v>
      </c>
      <c r="AE59" s="5">
        <f t="shared" si="188"/>
        <v>3.2187096270765166E-2</v>
      </c>
      <c r="AF59" s="5">
        <f t="shared" si="189"/>
        <v>2.0793110589267898E-2</v>
      </c>
      <c r="AG59" s="5">
        <f t="shared" si="190"/>
        <v>8.9550057439264745E-3</v>
      </c>
      <c r="AH59" s="5">
        <f t="shared" si="191"/>
        <v>4.2947727990412495E-3</v>
      </c>
      <c r="AI59" s="5">
        <f t="shared" si="192"/>
        <v>8.6114511077024988E-3</v>
      </c>
      <c r="AJ59" s="5">
        <f t="shared" si="193"/>
        <v>8.6334124819018605E-3</v>
      </c>
      <c r="AK59" s="5">
        <f t="shared" si="194"/>
        <v>5.7702865754329048E-3</v>
      </c>
      <c r="AL59" s="5">
        <f t="shared" si="195"/>
        <v>2.9973491501272511E-4</v>
      </c>
      <c r="AM59" s="5">
        <f t="shared" si="196"/>
        <v>9.9903402791876889E-3</v>
      </c>
      <c r="AN59" s="5">
        <f t="shared" si="197"/>
        <v>1.290767259662649E-2</v>
      </c>
      <c r="AO59" s="5">
        <f t="shared" si="198"/>
        <v>8.3384553081133541E-3</v>
      </c>
      <c r="AP59" s="5">
        <f t="shared" si="199"/>
        <v>3.5911373076700577E-3</v>
      </c>
      <c r="AQ59" s="5">
        <f t="shared" si="200"/>
        <v>1.1599510957975296E-3</v>
      </c>
      <c r="AR59" s="5">
        <f t="shared" si="201"/>
        <v>1.1097824421938307E-3</v>
      </c>
      <c r="AS59" s="5">
        <f t="shared" si="202"/>
        <v>2.2252253351498089E-3</v>
      </c>
      <c r="AT59" s="5">
        <f t="shared" si="203"/>
        <v>2.2309002214903253E-3</v>
      </c>
      <c r="AU59" s="5">
        <f t="shared" si="204"/>
        <v>1.4910597201490518E-3</v>
      </c>
      <c r="AV59" s="5">
        <f t="shared" si="205"/>
        <v>7.4743114941927373E-4</v>
      </c>
      <c r="AW59" s="5">
        <f t="shared" si="206"/>
        <v>2.1569428631429212E-5</v>
      </c>
      <c r="AX59" s="5">
        <f t="shared" si="207"/>
        <v>3.338606056287038E-3</v>
      </c>
      <c r="AY59" s="5">
        <f t="shared" si="208"/>
        <v>4.3135301400535845E-3</v>
      </c>
      <c r="AZ59" s="5">
        <f t="shared" si="209"/>
        <v>2.7865734913695662E-3</v>
      </c>
      <c r="BA59" s="5">
        <f t="shared" si="210"/>
        <v>1.2000985381171057E-3</v>
      </c>
      <c r="BB59" s="5">
        <f t="shared" si="211"/>
        <v>3.876364213032892E-4</v>
      </c>
      <c r="BC59" s="5">
        <f t="shared" si="212"/>
        <v>1.0016643823702981E-4</v>
      </c>
      <c r="BD59" s="5">
        <f t="shared" si="213"/>
        <v>2.3897598441774095E-4</v>
      </c>
      <c r="BE59" s="5">
        <f t="shared" si="214"/>
        <v>4.7917086701020734E-4</v>
      </c>
      <c r="BF59" s="5">
        <f t="shared" si="215"/>
        <v>4.8039287368297715E-4</v>
      </c>
      <c r="BG59" s="5">
        <f t="shared" si="216"/>
        <v>3.2107866452083054E-4</v>
      </c>
      <c r="BH59" s="5">
        <f t="shared" si="217"/>
        <v>1.6094874808422836E-4</v>
      </c>
      <c r="BI59" s="5">
        <f t="shared" si="218"/>
        <v>6.4543683208698093E-5</v>
      </c>
      <c r="BJ59" s="8">
        <f t="shared" si="219"/>
        <v>0.53494639740829675</v>
      </c>
      <c r="BK59" s="8">
        <f t="shared" si="220"/>
        <v>0.22024857025140357</v>
      </c>
      <c r="BL59" s="8">
        <f t="shared" si="221"/>
        <v>0.23081775229914039</v>
      </c>
      <c r="BM59" s="8">
        <f t="shared" si="222"/>
        <v>0.63501108904383385</v>
      </c>
      <c r="BN59" s="8">
        <f t="shared" si="223"/>
        <v>0.36000602285369276</v>
      </c>
    </row>
    <row r="60" spans="1:66" x14ac:dyDescent="0.25">
      <c r="A60" t="s">
        <v>341</v>
      </c>
      <c r="B60" t="s">
        <v>150</v>
      </c>
      <c r="C60" t="s">
        <v>146</v>
      </c>
      <c r="D60" t="s">
        <v>69</v>
      </c>
      <c r="E60">
        <f>VLOOKUP(A60,home!$A$2:$E$405,3,FALSE)</f>
        <v>1.2963</v>
      </c>
      <c r="F60">
        <f>VLOOKUP(B60,home!$B$2:$E$405,3,FALSE)</f>
        <v>1.35</v>
      </c>
      <c r="G60">
        <f>VLOOKUP(C60,away!$B$2:$E$405,4,FALSE)</f>
        <v>0.77139999999999997</v>
      </c>
      <c r="H60">
        <f>VLOOKUP(A60,away!$A$2:$E$405,3,FALSE)</f>
        <v>1.1852</v>
      </c>
      <c r="I60">
        <f>VLOOKUP(C60,away!$B$2:$E$405,3,FALSE)</f>
        <v>0.4219</v>
      </c>
      <c r="J60">
        <f>VLOOKUP(B60,home!$B$2:$E$405,4,FALSE)</f>
        <v>0.84370000000000001</v>
      </c>
      <c r="K60" s="3">
        <f t="shared" si="168"/>
        <v>1.349953857</v>
      </c>
      <c r="L60" s="3">
        <f t="shared" si="169"/>
        <v>0.42188027195599997</v>
      </c>
      <c r="M60" s="5">
        <f t="shared" si="170"/>
        <v>0.17002086248592149</v>
      </c>
      <c r="N60" s="5">
        <f t="shared" si="171"/>
        <v>0.22952031908333631</v>
      </c>
      <c r="O60" s="5">
        <f t="shared" si="172"/>
        <v>7.1728447703754236E-2</v>
      </c>
      <c r="P60" s="5">
        <f t="shared" si="173"/>
        <v>9.6830094634305822E-2</v>
      </c>
      <c r="Q60" s="5">
        <f t="shared" si="174"/>
        <v>0.15492092000321034</v>
      </c>
      <c r="R60" s="5">
        <f t="shared" si="175"/>
        <v>1.5130408512120778E-2</v>
      </c>
      <c r="S60" s="5">
        <f t="shared" si="176"/>
        <v>1.3786642253483751E-2</v>
      </c>
      <c r="T60" s="5">
        <f t="shared" si="177"/>
        <v>6.5358079862628093E-2</v>
      </c>
      <c r="U60" s="5">
        <f t="shared" si="178"/>
        <v>2.0425353328923077E-2</v>
      </c>
      <c r="V60" s="5">
        <f t="shared" si="179"/>
        <v>8.7241703725538216E-4</v>
      </c>
      <c r="W60" s="5">
        <f t="shared" si="180"/>
        <v>6.9712031162774094E-2</v>
      </c>
      <c r="X60" s="5">
        <f t="shared" si="181"/>
        <v>2.941013066555628E-2</v>
      </c>
      <c r="Y60" s="5">
        <f t="shared" si="182"/>
        <v>6.2037769617231883E-3</v>
      </c>
      <c r="Z60" s="5">
        <f t="shared" si="183"/>
        <v>2.1277402859662974E-3</v>
      </c>
      <c r="AA60" s="5">
        <f t="shared" si="184"/>
        <v>2.8723512057344859E-3</v>
      </c>
      <c r="AB60" s="5">
        <f t="shared" si="185"/>
        <v>1.9387707944199355E-3</v>
      </c>
      <c r="AC60" s="5">
        <f t="shared" si="186"/>
        <v>3.1053624479839329E-5</v>
      </c>
      <c r="AD60" s="5">
        <f t="shared" si="187"/>
        <v>2.3527006336872765E-2</v>
      </c>
      <c r="AE60" s="5">
        <f t="shared" si="188"/>
        <v>9.9255798317104179E-3</v>
      </c>
      <c r="AF60" s="5">
        <f t="shared" si="189"/>
        <v>2.0937031593614894E-3</v>
      </c>
      <c r="AG60" s="5">
        <f t="shared" si="190"/>
        <v>2.944306860888539E-4</v>
      </c>
      <c r="AH60" s="5">
        <f t="shared" si="191"/>
        <v>2.2441291262379964E-4</v>
      </c>
      <c r="AI60" s="5">
        <f t="shared" si="192"/>
        <v>3.0294707695710228E-4</v>
      </c>
      <c r="AJ60" s="5">
        <f t="shared" si="193"/>
        <v>2.0448228750255808E-4</v>
      </c>
      <c r="AK60" s="5">
        <f t="shared" si="194"/>
        <v>9.2013884234087075E-5</v>
      </c>
      <c r="AL60" s="5">
        <f t="shared" si="195"/>
        <v>7.0742504258735349E-7</v>
      </c>
      <c r="AM60" s="5">
        <f t="shared" si="196"/>
        <v>6.3520745896249661E-3</v>
      </c>
      <c r="AN60" s="5">
        <f t="shared" si="197"/>
        <v>2.679814955355778E-3</v>
      </c>
      <c r="AO60" s="5">
        <f t="shared" si="198"/>
        <v>5.6528053107862567E-4</v>
      </c>
      <c r="AP60" s="5">
        <f t="shared" si="199"/>
        <v>7.949356806096092E-5</v>
      </c>
      <c r="AQ60" s="5">
        <f t="shared" si="200"/>
        <v>8.3841920280777445E-6</v>
      </c>
      <c r="AR60" s="5">
        <f t="shared" si="201"/>
        <v>1.893507612163334E-5</v>
      </c>
      <c r="AS60" s="5">
        <f t="shared" si="202"/>
        <v>2.5561479042987527E-5</v>
      </c>
      <c r="AT60" s="5">
        <f t="shared" si="203"/>
        <v>1.7253408612352845E-5</v>
      </c>
      <c r="AU60" s="5">
        <f t="shared" si="204"/>
        <v>7.7637685008809149E-6</v>
      </c>
      <c r="AV60" s="5">
        <f t="shared" si="205"/>
        <v>2.6201823081548242E-6</v>
      </c>
      <c r="AW60" s="5">
        <f t="shared" si="206"/>
        <v>1.119144256423945E-8</v>
      </c>
      <c r="AX60" s="5">
        <f t="shared" si="207"/>
        <v>1.4291679320359849E-3</v>
      </c>
      <c r="AY60" s="5">
        <f t="shared" si="208"/>
        <v>6.0293775583813547E-4</v>
      </c>
      <c r="AZ60" s="5">
        <f t="shared" si="209"/>
        <v>1.2718377220276644E-4</v>
      </c>
      <c r="BA60" s="5">
        <f t="shared" si="210"/>
        <v>1.7885441468431021E-5</v>
      </c>
      <c r="BB60" s="5">
        <f t="shared" si="211"/>
        <v>1.8863787276886995E-6</v>
      </c>
      <c r="BC60" s="5">
        <f t="shared" si="212"/>
        <v>1.5916519412986442E-7</v>
      </c>
      <c r="BD60" s="5">
        <f t="shared" si="213"/>
        <v>1.3313891772837051E-6</v>
      </c>
      <c r="BE60" s="5">
        <f t="shared" si="214"/>
        <v>1.7973139550421944E-6</v>
      </c>
      <c r="BF60" s="5">
        <f t="shared" si="215"/>
        <v>1.2131454529245678E-6</v>
      </c>
      <c r="BG60" s="5">
        <f t="shared" si="216"/>
        <v>5.4589679442584417E-7</v>
      </c>
      <c r="BH60" s="5">
        <f t="shared" si="217"/>
        <v>1.8423387078977607E-7</v>
      </c>
      <c r="BI60" s="5">
        <f t="shared" si="218"/>
        <v>4.9741444892539572E-8</v>
      </c>
      <c r="BJ60" s="8">
        <f t="shared" si="219"/>
        <v>0.60283024603487712</v>
      </c>
      <c r="BK60" s="8">
        <f t="shared" si="220"/>
        <v>0.28214471521632706</v>
      </c>
      <c r="BL60" s="8">
        <f t="shared" si="221"/>
        <v>0.11299644334155141</v>
      </c>
      <c r="BM60" s="8">
        <f t="shared" si="222"/>
        <v>0.26134516589167756</v>
      </c>
      <c r="BN60" s="8">
        <f t="shared" si="223"/>
        <v>0.738151052422649</v>
      </c>
    </row>
    <row r="61" spans="1:66" x14ac:dyDescent="0.25">
      <c r="A61" t="s">
        <v>341</v>
      </c>
      <c r="B61" t="s">
        <v>152</v>
      </c>
      <c r="C61" t="s">
        <v>151</v>
      </c>
      <c r="D61" t="s">
        <v>69</v>
      </c>
      <c r="E61">
        <f>VLOOKUP(A61,home!$A$2:$E$405,3,FALSE)</f>
        <v>1.2963</v>
      </c>
      <c r="F61">
        <f>VLOOKUP(B61,home!$B$2:$E$405,3,FALSE)</f>
        <v>0.92569999999999997</v>
      </c>
      <c r="G61">
        <f>VLOOKUP(C61,away!$B$2:$E$405,4,FALSE)</f>
        <v>1.3886000000000001</v>
      </c>
      <c r="H61">
        <f>VLOOKUP(A61,away!$A$2:$E$405,3,FALSE)</f>
        <v>1.1852</v>
      </c>
      <c r="I61">
        <f>VLOOKUP(C61,away!$B$2:$E$405,3,FALSE)</f>
        <v>1.0125</v>
      </c>
      <c r="J61">
        <f>VLOOKUP(B61,home!$B$2:$E$405,4,FALSE)</f>
        <v>1.0125</v>
      </c>
      <c r="K61" s="3">
        <f t="shared" si="168"/>
        <v>1.6662990460260001</v>
      </c>
      <c r="L61" s="3">
        <f t="shared" si="169"/>
        <v>1.2150151874999999</v>
      </c>
      <c r="M61" s="5">
        <f t="shared" ref="M61:M78" si="224">_xlfn.POISSON.DIST(0,K61,FALSE) * _xlfn.POISSON.DIST(0,L61,FALSE)</f>
        <v>5.6061037103867915E-2</v>
      </c>
      <c r="N61" s="5">
        <f t="shared" ref="N61:N78" si="225">_xlfn.POISSON.DIST(1,K61,FALSE) * _xlfn.POISSON.DIST(0,L61,FALSE)</f>
        <v>9.3414452645403309E-2</v>
      </c>
      <c r="O61" s="5">
        <f t="shared" ref="O61:O78" si="226">_xlfn.POISSON.DIST(0,K61,FALSE) * _xlfn.POISSON.DIST(1,L61,FALSE)</f>
        <v>6.8115011508200526E-2</v>
      </c>
      <c r="P61" s="5">
        <f t="shared" ref="P61:P78" si="227">_xlfn.POISSON.DIST(1,K61,FALSE) * _xlfn.POISSON.DIST(1,L61,FALSE)</f>
        <v>0.11349997869616454</v>
      </c>
      <c r="Q61" s="5">
        <f t="shared" ref="Q61:Q78" si="228">_xlfn.POISSON.DIST(2,K61,FALSE) * _xlfn.POISSON.DIST(0,L61,FALSE)</f>
        <v>7.7828206664038252E-2</v>
      </c>
      <c r="R61" s="5">
        <f t="shared" ref="R61:R78" si="229">_xlfn.POISSON.DIST(0,K61,FALSE) * _xlfn.POISSON.DIST(2,L61,FALSE)</f>
        <v>4.1380386739600462E-2</v>
      </c>
      <c r="S61" s="5">
        <f t="shared" ref="S61:S78" si="230">_xlfn.POISSON.DIST(2,K61,FALSE) * _xlfn.POISSON.DIST(2,L61,FALSE)</f>
        <v>5.7447408349590653E-2</v>
      </c>
      <c r="T61" s="5">
        <f t="shared" ref="T61:T78" si="231">_xlfn.POISSON.DIST(2,K61,FALSE) * _xlfn.POISSON.DIST(1,L61,FALSE)</f>
        <v>9.4562453112695177E-2</v>
      </c>
      <c r="U61" s="5">
        <f t="shared" ref="U61:U78" si="232">_xlfn.POISSON.DIST(1,K61,FALSE) * _xlfn.POISSON.DIST(2,L61,FALSE)</f>
        <v>6.8952098948383195E-2</v>
      </c>
      <c r="V61" s="5">
        <f t="shared" ref="V61:V78" si="233">_xlfn.POISSON.DIST(3,K61,FALSE) * _xlfn.POISSON.DIST(3,L61,FALSE)</f>
        <v>1.2922977368692429E-2</v>
      </c>
      <c r="W61" s="5">
        <f t="shared" ref="W61:W78" si="234">_xlfn.POISSON.DIST(3,K61,FALSE) * _xlfn.POISSON.DIST(0,L61,FALSE)</f>
        <v>4.3228355506067094E-2</v>
      </c>
      <c r="X61" s="5">
        <f t="shared" ref="X61:X78" si="235">_xlfn.POISSON.DIST(3,K61,FALSE) * _xlfn.POISSON.DIST(1,L61,FALSE)</f>
        <v>5.252310847052076E-2</v>
      </c>
      <c r="Y61" s="5">
        <f t="shared" ref="Y61:Y78" si="236">_xlfn.POISSON.DIST(3,K61,FALSE) * _xlfn.POISSON.DIST(2,L61,FALSE)</f>
        <v>3.1908187243196315E-2</v>
      </c>
      <c r="Z61" s="5">
        <f t="shared" ref="Z61:Z78" si="237">_xlfn.POISSON.DIST(0,K61,FALSE) * _xlfn.POISSON.DIST(3,L61,FALSE)</f>
        <v>1.6759266117746061E-2</v>
      </c>
      <c r="AA61" s="5">
        <f t="shared" ref="AA61:AA78" si="238">_xlfn.POISSON.DIST(1,K61,FALSE) * _xlfn.POISSON.DIST(3,L61,FALSE)</f>
        <v>2.7925949144096126E-2</v>
      </c>
      <c r="AB61" s="5">
        <f t="shared" ref="AB61:AB78" si="239">_xlfn.POISSON.DIST(2,K61,FALSE) * _xlfn.POISSON.DIST(3,L61,FALSE)</f>
        <v>2.3266491209088989E-2</v>
      </c>
      <c r="AC61" s="5">
        <f t="shared" ref="AC61:AC78" si="240">_xlfn.POISSON.DIST(4,K61,FALSE) * _xlfn.POISSON.DIST(4,L61,FALSE)</f>
        <v>1.6352240029470582E-3</v>
      </c>
      <c r="AD61" s="5">
        <f t="shared" ref="AD61:AD78" si="241">_xlfn.POISSON.DIST(4,K61,FALSE) * _xlfn.POISSON.DIST(0,L61,FALSE)</f>
        <v>1.8007841885258096E-2</v>
      </c>
      <c r="AE61" s="5">
        <f t="shared" ref="AE61:AE78" si="242">_xlfn.POISSON.DIST(4,K61,FALSE) * _xlfn.POISSON.DIST(1,L61,FALSE)</f>
        <v>2.1879801384687217E-2</v>
      </c>
      <c r="AF61" s="5">
        <f t="shared" ref="AF61:AF78" si="243">_xlfn.POISSON.DIST(4,K61,FALSE) * _xlfn.POISSON.DIST(2,L61,FALSE)</f>
        <v>1.3292145490939251E-2</v>
      </c>
      <c r="AG61" s="5">
        <f t="shared" ref="AG61:AG78" si="244">_xlfn.POISSON.DIST(4,K61,FALSE) * _xlfn.POISSON.DIST(3,L61,FALSE)</f>
        <v>5.3833862153169453E-3</v>
      </c>
      <c r="AH61" s="5">
        <f t="shared" ref="AH61:AH78" si="245">_xlfn.POISSON.DIST(0,K61,FALSE) * _xlfn.POISSON.DIST(4,L61,FALSE)</f>
        <v>5.0906907161039055E-3</v>
      </c>
      <c r="AI61" s="5">
        <f t="shared" ref="AI61:AI78" si="246">_xlfn.POISSON.DIST(1,K61,FALSE) * _xlfn.POISSON.DIST(4,L61,FALSE)</f>
        <v>8.4826130838573533E-3</v>
      </c>
      <c r="AJ61" s="5">
        <f t="shared" ref="AJ61:AJ78" si="247">_xlfn.POISSON.DIST(2,K61,FALSE) * _xlfn.POISSON.DIST(4,L61,FALSE)</f>
        <v>7.0672850447195887E-3</v>
      </c>
      <c r="AK61" s="5">
        <f t="shared" ref="AK61:AK78" si="248">_xlfn.POISSON.DIST(3,K61,FALSE) * _xlfn.POISSON.DIST(4,L61,FALSE)</f>
        <v>3.9254034426700214E-3</v>
      </c>
      <c r="AL61" s="5">
        <f t="shared" ref="AL61:AL78" si="249">_xlfn.POISSON.DIST(5,K61,FALSE) * _xlfn.POISSON.DIST(5,L61,FALSE)</f>
        <v>1.324255840319747E-4</v>
      </c>
      <c r="AM61" s="5">
        <f t="shared" ref="AM61:AM78" si="250">_xlfn.POISSON.DIST(5,K61,FALSE) * _xlfn.POISSON.DIST(0,L61,FALSE)</f>
        <v>6.0012899508785165E-3</v>
      </c>
      <c r="AN61" s="5">
        <f t="shared" ref="AN61:AN78" si="251">_xlfn.POISSON.DIST(5,K61,FALSE) * _xlfn.POISSON.DIST(1,L61,FALSE)</f>
        <v>7.2916584349085253E-3</v>
      </c>
      <c r="AO61" s="5">
        <f t="shared" ref="AO61:AO78" si="252">_xlfn.POISSON.DIST(5,K61,FALSE) * _xlfn.POISSON.DIST(2,L61,FALSE)</f>
        <v>4.4297378702381702E-3</v>
      </c>
      <c r="AP61" s="5">
        <f t="shared" ref="AP61:AP78" si="253">_xlfn.POISSON.DIST(5,K61,FALSE) * _xlfn.POISSON.DIST(3,L61,FALSE)</f>
        <v>1.7940662629944272E-3</v>
      </c>
      <c r="AQ61" s="5">
        <f t="shared" ref="AQ61:AQ78" si="254">_xlfn.POISSON.DIST(5,K61,FALSE) * _xlfn.POISSON.DIST(4,L61,FALSE)</f>
        <v>5.4495443922989947E-4</v>
      </c>
      <c r="AR61" s="5">
        <f t="shared" ref="AR61:AR78" si="255">_xlfn.POISSON.DIST(0,K61,FALSE) * _xlfn.POISSON.DIST(5,L61,FALSE)</f>
        <v>1.2370533069862989E-3</v>
      </c>
      <c r="AS61" s="5">
        <f t="shared" ref="AS61:AS78" si="256">_xlfn.POISSON.DIST(1,K61,FALSE) * _xlfn.POISSON.DIST(5,L61,FALSE)</f>
        <v>2.0613007453145786E-3</v>
      </c>
      <c r="AT61" s="5">
        <f t="shared" ref="AT61:AT78" si="257">_xlfn.POISSON.DIST(2,K61,FALSE) * _xlfn.POISSON.DIST(5,L61,FALSE)</f>
        <v>1.717371732745183E-3</v>
      </c>
      <c r="AU61" s="5">
        <f t="shared" ref="AU61:AU78" si="258">_xlfn.POISSON.DIST(3,K61,FALSE) * _xlfn.POISSON.DIST(5,L61,FALSE)</f>
        <v>9.5388495998177203E-4</v>
      </c>
      <c r="AV61" s="5">
        <f t="shared" ref="AV61:AV78" si="259">_xlfn.POISSON.DIST(4,K61,FALSE) * _xlfn.POISSON.DIST(5,L61,FALSE)</f>
        <v>3.9736439970904401E-4</v>
      </c>
      <c r="AW61" s="5">
        <f t="shared" ref="AW61:AW78" si="260">_xlfn.POISSON.DIST(6,K61,FALSE) * _xlfn.POISSON.DIST(6,L61,FALSE)</f>
        <v>7.4473891627405511E-6</v>
      </c>
      <c r="AX61" s="5">
        <f t="shared" ref="AX61:AX78" si="261">_xlfn.POISSON.DIST(6,K61,FALSE) * _xlfn.POISSON.DIST(0,L61,FALSE)</f>
        <v>1.6666572866790511E-3</v>
      </c>
      <c r="AY61" s="5">
        <f t="shared" ref="AY61:AY78" si="262">_xlfn.POISSON.DIST(6,K61,FALSE) * _xlfn.POISSON.DIST(1,L61,FALSE)</f>
        <v>2.0250139156725885E-3</v>
      </c>
      <c r="AZ61" s="5">
        <f t="shared" ref="AZ61:AZ78" si="263">_xlfn.POISSON.DIST(6,K61,FALSE) * _xlfn.POISSON.DIST(2,L61,FALSE)</f>
        <v>1.2302113312205197E-3</v>
      </c>
      <c r="BA61" s="5">
        <f t="shared" ref="BA61:BA78" si="264">_xlfn.POISSON.DIST(6,K61,FALSE) * _xlfn.POISSON.DIST(3,L61,FALSE)</f>
        <v>4.9824181708917493E-4</v>
      </c>
      <c r="BB61" s="5">
        <f t="shared" ref="BB61:BB78" si="265">_xlfn.POISSON.DIST(6,K61,FALSE) * _xlfn.POISSON.DIST(4,L61,FALSE)</f>
        <v>1.513428437027361E-4</v>
      </c>
      <c r="BC61" s="5">
        <f t="shared" ref="BC61:BC78" si="266">_xlfn.POISSON.DIST(6,K61,FALSE) * _xlfn.POISSON.DIST(5,L61,FALSE)</f>
        <v>3.6776770723652612E-5</v>
      </c>
      <c r="BD61" s="5">
        <f t="shared" ref="BD61:BD78" si="267">_xlfn.POISSON.DIST(0,K61,FALSE) * _xlfn.POISSON.DIST(6,L61,FALSE)</f>
        <v>2.5050642595590895E-4</v>
      </c>
      <c r="BE61" s="5">
        <f t="shared" ref="BE61:BE78" si="268">_xlfn.POISSON.DIST(1,K61,FALSE) * _xlfn.POISSON.DIST(6,L61,FALSE)</f>
        <v>4.1741861859371393E-4</v>
      </c>
      <c r="BF61" s="5">
        <f t="shared" ref="BF61:BF78" si="269">_xlfn.POISSON.DIST(2,K61,FALSE) * _xlfn.POISSON.DIST(6,L61,FALSE)</f>
        <v>3.4777212297809818E-4</v>
      </c>
      <c r="BG61" s="5">
        <f t="shared" ref="BG61:BG78" si="270">_xlfn.POISSON.DIST(3,K61,FALSE) * _xlfn.POISSON.DIST(6,L61,FALSE)</f>
        <v>1.9316411891761386E-4</v>
      </c>
      <c r="BH61" s="5">
        <f t="shared" ref="BH61:BH78" si="271">_xlfn.POISSON.DIST(4,K61,FALSE) * _xlfn.POISSON.DIST(6,L61,FALSE)</f>
        <v>8.0467296769718203E-5</v>
      </c>
      <c r="BI61" s="5">
        <f t="shared" ref="BI61:BI78" si="272">_xlfn.POISSON.DIST(5,K61,FALSE) * _xlfn.POISSON.DIST(6,L61,FALSE)</f>
        <v>2.6816515968734469E-5</v>
      </c>
      <c r="BJ61" s="8">
        <f t="shared" ref="BJ61:BJ78" si="273">SUM(N61,Q61,T61,W61,X61,Y61,AD61,AE61,AF61,AG61,AM61,AN61,AO61,AP61,AQ61,AX61,AY61,AZ61,BA61,BB61,BC61)</f>
        <v>0.4776978895414597</v>
      </c>
      <c r="BK61" s="8">
        <f t="shared" ref="BK61:BK78" si="274">SUM(M61,P61,S61,V61,AC61,AL61,AY61)</f>
        <v>0.24372406502096719</v>
      </c>
      <c r="BL61" s="8">
        <f t="shared" ref="BL61:BL78" si="275">SUM(O61,R61,U61,AA61,AB61,AH61,AI61,AJ61,AK61,AR61,AS61,AT61,AU61,AV61,BD61,BE61,BF61,BG61,BH61,BI61)</f>
        <v>0.26188905008064089</v>
      </c>
      <c r="BM61" s="8">
        <f t="shared" ref="BM61:BM78" si="276">SUM(S61:BI61)</f>
        <v>0.54775363087702855</v>
      </c>
      <c r="BN61" s="8">
        <f t="shared" ref="BN61:BN78" si="277">SUM(M61:R61)</f>
        <v>0.45029907335727498</v>
      </c>
    </row>
    <row r="62" spans="1:66" x14ac:dyDescent="0.25">
      <c r="A62" t="s">
        <v>341</v>
      </c>
      <c r="B62" t="s">
        <v>148</v>
      </c>
      <c r="C62" t="s">
        <v>318</v>
      </c>
      <c r="D62" t="s">
        <v>69</v>
      </c>
      <c r="E62">
        <f>VLOOKUP(A62,home!$A$2:$E$405,3,FALSE)</f>
        <v>1.2963</v>
      </c>
      <c r="F62">
        <f>VLOOKUP(B62,home!$B$2:$E$405,3,FALSE)</f>
        <v>1.2343</v>
      </c>
      <c r="G62">
        <f>VLOOKUP(C62,away!$B$2:$E$405,4,FALSE)</f>
        <v>0.96430000000000005</v>
      </c>
      <c r="H62">
        <f>VLOOKUP(A62,away!$A$2:$E$405,3,FALSE)</f>
        <v>1.1852</v>
      </c>
      <c r="I62">
        <f>VLOOKUP(C62,away!$B$2:$E$405,3,FALSE)</f>
        <v>0.4219</v>
      </c>
      <c r="J62">
        <f>VLOOKUP(B62,home!$B$2:$E$405,4,FALSE)</f>
        <v>0.84370000000000001</v>
      </c>
      <c r="K62" s="3">
        <f t="shared" si="168"/>
        <v>1.542902265687</v>
      </c>
      <c r="L62" s="3">
        <f t="shared" si="169"/>
        <v>0.42188027195599997</v>
      </c>
      <c r="M62" s="5">
        <f t="shared" si="224"/>
        <v>0.1401863685594838</v>
      </c>
      <c r="N62" s="5">
        <f t="shared" si="225"/>
        <v>0.21629386566886039</v>
      </c>
      <c r="O62" s="5">
        <f t="shared" si="226"/>
        <v>5.9141863292399073E-2</v>
      </c>
      <c r="P62" s="5">
        <f t="shared" si="227"/>
        <v>9.1250114870793347E-2</v>
      </c>
      <c r="Q62" s="5">
        <f t="shared" si="228"/>
        <v>0.1668601476973422</v>
      </c>
      <c r="R62" s="5">
        <f t="shared" si="229"/>
        <v>1.2475392684890946E-2</v>
      </c>
      <c r="S62" s="5">
        <f t="shared" si="230"/>
        <v>1.4849131819118082E-2</v>
      </c>
      <c r="T62" s="5">
        <f t="shared" si="231"/>
        <v>7.039500448917306E-2</v>
      </c>
      <c r="U62" s="5">
        <f t="shared" si="232"/>
        <v>1.9248311638853266E-2</v>
      </c>
      <c r="V62" s="5">
        <f t="shared" si="233"/>
        <v>1.0739552545891643E-3</v>
      </c>
      <c r="W62" s="5">
        <f t="shared" si="234"/>
        <v>8.5816299978365568E-2</v>
      </c>
      <c r="X62" s="5">
        <f t="shared" si="235"/>
        <v>3.6204203973130546E-2</v>
      </c>
      <c r="Y62" s="5">
        <f t="shared" si="236"/>
        <v>7.6369197090674036E-3</v>
      </c>
      <c r="Z62" s="5">
        <f t="shared" si="237"/>
        <v>1.7543740195532286E-3</v>
      </c>
      <c r="AA62" s="5">
        <f t="shared" si="238"/>
        <v>2.7068276496310857E-3</v>
      </c>
      <c r="AB62" s="5">
        <f t="shared" si="239"/>
        <v>2.08818525672001E-3</v>
      </c>
      <c r="AC62" s="5">
        <f t="shared" si="240"/>
        <v>4.3691186487298618E-5</v>
      </c>
      <c r="AD62" s="5">
        <f t="shared" si="241"/>
        <v>3.310154091737387E-2</v>
      </c>
      <c r="AE62" s="5">
        <f t="shared" si="242"/>
        <v>1.3964887084384349E-2</v>
      </c>
      <c r="AF62" s="5">
        <f t="shared" si="243"/>
        <v>2.9457551804974499E-3</v>
      </c>
      <c r="AG62" s="5">
        <f t="shared" si="244"/>
        <v>4.1425199888802007E-4</v>
      </c>
      <c r="AH62" s="5">
        <f t="shared" si="245"/>
        <v>1.8503394712041419E-4</v>
      </c>
      <c r="AI62" s="5">
        <f t="shared" si="246"/>
        <v>2.8548929624109561E-4</v>
      </c>
      <c r="AJ62" s="5">
        <f t="shared" si="247"/>
        <v>2.2024104099988684E-4</v>
      </c>
      <c r="AK62" s="5">
        <f t="shared" si="248"/>
        <v>1.1327013371866295E-4</v>
      </c>
      <c r="AL62" s="5">
        <f t="shared" si="249"/>
        <v>1.1375787323046503E-6</v>
      </c>
      <c r="AM62" s="5">
        <f t="shared" si="250"/>
        <v>1.0214488495829406E-2</v>
      </c>
      <c r="AN62" s="5">
        <f t="shared" si="251"/>
        <v>4.3092911845119429E-3</v>
      </c>
      <c r="AO62" s="5">
        <f t="shared" si="252"/>
        <v>9.0900246842974585E-4</v>
      </c>
      <c r="AP62" s="5">
        <f t="shared" si="253"/>
        <v>1.2783006952993885E-4</v>
      </c>
      <c r="AQ62" s="5">
        <f t="shared" si="254"/>
        <v>1.3482246124361245E-5</v>
      </c>
      <c r="AR62" s="5">
        <f t="shared" si="255"/>
        <v>1.5612434386450498E-5</v>
      </c>
      <c r="AS62" s="5">
        <f t="shared" si="256"/>
        <v>2.4088460387744103E-5</v>
      </c>
      <c r="AT62" s="5">
        <f t="shared" si="257"/>
        <v>1.858307005458097E-5</v>
      </c>
      <c r="AU62" s="5">
        <f t="shared" si="258"/>
        <v>9.5572869635444052E-6</v>
      </c>
      <c r="AV62" s="5">
        <f t="shared" si="259"/>
        <v>3.6864899274683726E-6</v>
      </c>
      <c r="AW62" s="5">
        <f t="shared" si="260"/>
        <v>2.0568688323827181E-8</v>
      </c>
      <c r="AX62" s="5">
        <f t="shared" si="261"/>
        <v>2.6266595738414986E-3</v>
      </c>
      <c r="AY62" s="5">
        <f t="shared" si="262"/>
        <v>1.1081358553480824E-3</v>
      </c>
      <c r="AZ62" s="5">
        <f t="shared" si="263"/>
        <v>2.3375032800922182E-4</v>
      </c>
      <c r="BA62" s="5">
        <f t="shared" si="264"/>
        <v>3.2871550650111572E-5</v>
      </c>
      <c r="BB62" s="5">
        <f t="shared" si="265"/>
        <v>3.4669646819711242E-6</v>
      </c>
      <c r="BC62" s="5">
        <f t="shared" si="266"/>
        <v>2.9252880057836508E-7</v>
      </c>
      <c r="BD62" s="5">
        <f t="shared" si="267"/>
        <v>1.0977630108084897E-6</v>
      </c>
      <c r="BE62" s="5">
        <f t="shared" si="268"/>
        <v>1.6937410365638016E-6</v>
      </c>
      <c r="BF62" s="5">
        <f t="shared" si="269"/>
        <v>1.3066384414006692E-6</v>
      </c>
      <c r="BG62" s="5">
        <f t="shared" si="270"/>
        <v>6.7200513722360747E-7</v>
      </c>
      <c r="BH62" s="5">
        <f t="shared" si="271"/>
        <v>2.5920956219390178E-7</v>
      </c>
      <c r="BI62" s="5">
        <f t="shared" si="272"/>
        <v>7.9987004159341219E-8</v>
      </c>
      <c r="BJ62" s="8">
        <f t="shared" si="273"/>
        <v>0.65321214796283977</v>
      </c>
      <c r="BK62" s="8">
        <f t="shared" si="274"/>
        <v>0.2485125351245521</v>
      </c>
      <c r="BL62" s="8">
        <f t="shared" si="275"/>
        <v>9.6541252026486557E-2</v>
      </c>
      <c r="BM62" s="8">
        <f t="shared" si="276"/>
        <v>0.31270444107300222</v>
      </c>
      <c r="BN62" s="8">
        <f t="shared" si="277"/>
        <v>0.68620775277376966</v>
      </c>
    </row>
    <row r="63" spans="1:66" x14ac:dyDescent="0.25">
      <c r="A63" t="s">
        <v>341</v>
      </c>
      <c r="B63" t="s">
        <v>147</v>
      </c>
      <c r="C63" t="s">
        <v>319</v>
      </c>
      <c r="D63" t="s">
        <v>69</v>
      </c>
      <c r="E63">
        <f>VLOOKUP(A63,home!$A$2:$E$405,3,FALSE)</f>
        <v>1.2963</v>
      </c>
      <c r="F63">
        <f>VLOOKUP(B63,home!$B$2:$E$405,3,FALSE)</f>
        <v>0.77139999999999997</v>
      </c>
      <c r="G63">
        <f>VLOOKUP(C63,away!$B$2:$E$405,4,FALSE)</f>
        <v>1.3886000000000001</v>
      </c>
      <c r="H63">
        <f>VLOOKUP(A63,away!$A$2:$E$405,3,FALSE)</f>
        <v>1.1852</v>
      </c>
      <c r="I63">
        <f>VLOOKUP(C63,away!$B$2:$E$405,3,FALSE)</f>
        <v>1.1812</v>
      </c>
      <c r="J63">
        <f>VLOOKUP(B63,home!$B$2:$E$405,4,FALSE)</f>
        <v>0.63280000000000003</v>
      </c>
      <c r="K63" s="3">
        <f t="shared" si="168"/>
        <v>1.388552537652</v>
      </c>
      <c r="L63" s="3">
        <f t="shared" si="169"/>
        <v>0.88589357427200011</v>
      </c>
      <c r="M63" s="5">
        <f t="shared" si="224"/>
        <v>0.10285386218866469</v>
      </c>
      <c r="N63" s="5">
        <f t="shared" si="225"/>
        <v>0.14281799134937948</v>
      </c>
      <c r="O63" s="5">
        <f t="shared" si="226"/>
        <v>9.1117575601995876E-2</v>
      </c>
      <c r="P63" s="5">
        <f t="shared" si="227"/>
        <v>0.12652154082684935</v>
      </c>
      <c r="Q63" s="5">
        <f t="shared" si="228"/>
        <v>9.9155142155271131E-2</v>
      </c>
      <c r="R63" s="5">
        <f t="shared" si="229"/>
        <v>4.0360237364525667E-2</v>
      </c>
      <c r="S63" s="5">
        <f t="shared" si="230"/>
        <v>3.8908845892041494E-2</v>
      </c>
      <c r="T63" s="5">
        <f t="shared" si="231"/>
        <v>8.7840903291381417E-2</v>
      </c>
      <c r="U63" s="5">
        <f t="shared" si="232"/>
        <v>5.6042310012749195E-2</v>
      </c>
      <c r="V63" s="5">
        <f t="shared" si="233"/>
        <v>5.3180168329244734E-3</v>
      </c>
      <c r="W63" s="5">
        <f t="shared" si="234"/>
        <v>4.5894041420315501E-2</v>
      </c>
      <c r="X63" s="5">
        <f t="shared" si="235"/>
        <v>4.0657236391630512E-2</v>
      </c>
      <c r="Y63" s="5">
        <f t="shared" si="236"/>
        <v>1.8008992233501598E-2</v>
      </c>
      <c r="Z63" s="5">
        <f t="shared" si="237"/>
        <v>1.1918291645775323E-2</v>
      </c>
      <c r="AA63" s="5">
        <f t="shared" si="238"/>
        <v>1.6549174109217961E-2</v>
      </c>
      <c r="AB63" s="5">
        <f t="shared" si="239"/>
        <v>1.1489698852699688E-2</v>
      </c>
      <c r="AC63" s="5">
        <f t="shared" si="240"/>
        <v>4.0885902916468122E-4</v>
      </c>
      <c r="AD63" s="5">
        <f t="shared" si="241"/>
        <v>1.5931571919321274E-2</v>
      </c>
      <c r="AE63" s="5">
        <f t="shared" si="242"/>
        <v>1.4113677191378951E-2</v>
      </c>
      <c r="AF63" s="5">
        <f t="shared" si="243"/>
        <v>6.2516079665959519E-3</v>
      </c>
      <c r="AG63" s="5">
        <f t="shared" si="244"/>
        <v>1.8460864421583328E-3</v>
      </c>
      <c r="AH63" s="5">
        <f t="shared" si="245"/>
        <v>2.6395844963230043E-3</v>
      </c>
      <c r="AI63" s="5">
        <f t="shared" si="246"/>
        <v>3.6652017507161844E-3</v>
      </c>
      <c r="AJ63" s="5">
        <f t="shared" si="247"/>
        <v>2.5446625959817558E-3</v>
      </c>
      <c r="AK63" s="5">
        <f t="shared" si="248"/>
        <v>1.1777992350395306E-3</v>
      </c>
      <c r="AL63" s="5">
        <f t="shared" si="249"/>
        <v>2.0117659463675912E-5</v>
      </c>
      <c r="AM63" s="5">
        <f t="shared" si="250"/>
        <v>4.4243649234717783E-3</v>
      </c>
      <c r="AN63" s="5">
        <f t="shared" si="251"/>
        <v>3.9195164559380777E-3</v>
      </c>
      <c r="AO63" s="5">
        <f t="shared" si="252"/>
        <v>1.7361372212844532E-3</v>
      </c>
      <c r="AP63" s="5">
        <f t="shared" si="253"/>
        <v>5.1267760279678082E-4</v>
      </c>
      <c r="AQ63" s="5">
        <f t="shared" si="254"/>
        <v>1.135444484977102E-4</v>
      </c>
      <c r="AR63" s="5">
        <f t="shared" si="255"/>
        <v>4.6767818880810887E-4</v>
      </c>
      <c r="AS63" s="5">
        <f t="shared" si="256"/>
        <v>6.4939573587399085E-4</v>
      </c>
      <c r="AT63" s="5">
        <f t="shared" si="257"/>
        <v>4.5086004849410899E-4</v>
      </c>
      <c r="AU63" s="5">
        <f t="shared" si="258"/>
        <v>2.0868095482079956E-4</v>
      </c>
      <c r="AV63" s="5">
        <f t="shared" si="259"/>
        <v>7.2441117344015899E-5</v>
      </c>
      <c r="AW63" s="5">
        <f t="shared" si="260"/>
        <v>6.8741470746600837E-7</v>
      </c>
      <c r="AX63" s="5">
        <f t="shared" si="261"/>
        <v>1.0239105236642056E-3</v>
      </c>
      <c r="AY63" s="5">
        <f t="shared" si="262"/>
        <v>9.0707575354359842E-4</v>
      </c>
      <c r="AZ63" s="5">
        <f t="shared" si="263"/>
        <v>4.0178629072110317E-4</v>
      </c>
      <c r="BA63" s="5">
        <f t="shared" si="264"/>
        <v>1.1864663106013568E-4</v>
      </c>
      <c r="BB63" s="5">
        <f t="shared" si="265"/>
        <v>2.6277072016298719E-5</v>
      </c>
      <c r="BC63" s="5">
        <f t="shared" si="266"/>
        <v>4.6557378499843265E-6</v>
      </c>
      <c r="BD63" s="5">
        <f t="shared" si="267"/>
        <v>6.9052183715378443E-5</v>
      </c>
      <c r="BE63" s="5">
        <f t="shared" si="268"/>
        <v>9.5882584928400869E-5</v>
      </c>
      <c r="BF63" s="5">
        <f t="shared" si="269"/>
        <v>6.6569003309482224E-5</v>
      </c>
      <c r="BG63" s="5">
        <f t="shared" si="270"/>
        <v>3.0811519491448631E-5</v>
      </c>
      <c r="BH63" s="5">
        <f t="shared" si="271"/>
        <v>1.0695853394691267E-5</v>
      </c>
      <c r="BI63" s="5">
        <f t="shared" si="272"/>
        <v>2.9703508747104623E-6</v>
      </c>
      <c r="BJ63" s="8">
        <f t="shared" si="273"/>
        <v>0.48570584302177827</v>
      </c>
      <c r="BK63" s="8">
        <f t="shared" si="274"/>
        <v>0.27493831818265196</v>
      </c>
      <c r="BL63" s="8">
        <f t="shared" si="275"/>
        <v>0.22771128156030404</v>
      </c>
      <c r="BM63" s="8">
        <f t="shared" si="276"/>
        <v>0.39654099658498715</v>
      </c>
      <c r="BN63" s="8">
        <f t="shared" si="277"/>
        <v>0.60282634948668623</v>
      </c>
    </row>
    <row r="64" spans="1:66" x14ac:dyDescent="0.25">
      <c r="A64" t="s">
        <v>351</v>
      </c>
      <c r="B64" t="s">
        <v>159</v>
      </c>
      <c r="C64" t="s">
        <v>164</v>
      </c>
      <c r="D64" t="s">
        <v>69</v>
      </c>
      <c r="E64">
        <f>VLOOKUP(A64,home!$A$2:$E$405,3,FALSE)</f>
        <v>1.224</v>
      </c>
      <c r="F64">
        <f>VLOOKUP(B64,home!$B$2:$E$405,3,FALSE)</f>
        <v>0.89129999999999998</v>
      </c>
      <c r="G64">
        <f>VLOOKUP(C64,away!$B$2:$E$405,4,FALSE)</f>
        <v>0.81699999999999995</v>
      </c>
      <c r="H64">
        <f>VLOOKUP(A64,away!$A$2:$E$405,3,FALSE)</f>
        <v>1.1359999999999999</v>
      </c>
      <c r="I64">
        <f>VLOOKUP(C64,away!$B$2:$E$405,3,FALSE)</f>
        <v>1.0563</v>
      </c>
      <c r="J64">
        <f>VLOOKUP(B64,home!$B$2:$E$405,4,FALSE)</f>
        <v>1.0403</v>
      </c>
      <c r="K64" s="3">
        <f t="shared" si="168"/>
        <v>0.89130713039999987</v>
      </c>
      <c r="L64" s="3">
        <f t="shared" si="169"/>
        <v>1.2483150590399998</v>
      </c>
      <c r="M64" s="5">
        <f t="shared" si="224"/>
        <v>0.11769930266203996</v>
      </c>
      <c r="N64" s="5">
        <f t="shared" si="225"/>
        <v>0.10490622770578388</v>
      </c>
      <c r="O64" s="5">
        <f t="shared" si="226"/>
        <v>0.14692581195153123</v>
      </c>
      <c r="P64" s="5">
        <f t="shared" si="227"/>
        <v>0.13095602383220928</v>
      </c>
      <c r="Q64" s="5">
        <f t="shared" si="228"/>
        <v>4.6751834388765595E-2</v>
      </c>
      <c r="R64" s="5">
        <f t="shared" si="229"/>
        <v>9.1704851810387816E-2</v>
      </c>
      <c r="S64" s="5">
        <f t="shared" si="230"/>
        <v>3.642646938016475E-2</v>
      </c>
      <c r="T64" s="5">
        <f t="shared" si="231"/>
        <v>5.8361018905240224E-2</v>
      </c>
      <c r="U64" s="5">
        <f t="shared" si="232"/>
        <v>8.1737188310873982E-2</v>
      </c>
      <c r="V64" s="5">
        <f t="shared" si="233"/>
        <v>4.5032510666131514E-3</v>
      </c>
      <c r="W64" s="5">
        <f t="shared" si="234"/>
        <v>1.3890081116662234E-2</v>
      </c>
      <c r="X64" s="5">
        <f t="shared" si="235"/>
        <v>1.7339197429216604E-2</v>
      </c>
      <c r="Y64" s="5">
        <f t="shared" si="236"/>
        <v>1.082239063127937E-2</v>
      </c>
      <c r="Z64" s="5">
        <f t="shared" si="237"/>
        <v>3.8158849167312915E-2</v>
      </c>
      <c r="AA64" s="5">
        <f t="shared" si="238"/>
        <v>3.4011254350684091E-2</v>
      </c>
      <c r="AB64" s="5">
        <f t="shared" si="239"/>
        <v>1.5157236758306375E-2</v>
      </c>
      <c r="AC64" s="5">
        <f t="shared" si="240"/>
        <v>3.1315385938136624E-4</v>
      </c>
      <c r="AD64" s="5">
        <f t="shared" si="241"/>
        <v>3.0950820852788598E-3</v>
      </c>
      <c r="AE64" s="5">
        <f t="shared" si="242"/>
        <v>3.8636375760185259E-3</v>
      </c>
      <c r="AF64" s="5">
        <f t="shared" si="243"/>
        <v>2.4115184844083642E-3</v>
      </c>
      <c r="AG64" s="5">
        <f t="shared" si="244"/>
        <v>1.0034449464134264E-3</v>
      </c>
      <c r="AH64" s="5">
        <f t="shared" si="245"/>
        <v>1.1908566512798159E-2</v>
      </c>
      <c r="AI64" s="5">
        <f t="shared" si="246"/>
        <v>1.0614190245699659E-2</v>
      </c>
      <c r="AJ64" s="5">
        <f t="shared" si="247"/>
        <v>4.7302517247071159E-3</v>
      </c>
      <c r="AK64" s="5">
        <f t="shared" si="248"/>
        <v>1.4053690302727835E-3</v>
      </c>
      <c r="AL64" s="5">
        <f t="shared" si="249"/>
        <v>1.3937001611657233E-5</v>
      </c>
      <c r="AM64" s="5">
        <f t="shared" si="250"/>
        <v>5.517337463564699E-4</v>
      </c>
      <c r="AN64" s="5">
        <f t="shared" si="251"/>
        <v>6.8873754415733695E-4</v>
      </c>
      <c r="AO64" s="5">
        <f t="shared" si="252"/>
        <v>4.2988072404891533E-4</v>
      </c>
      <c r="AP64" s="5">
        <f t="shared" si="253"/>
        <v>1.7887552714042663E-4</v>
      </c>
      <c r="AQ64" s="5">
        <f t="shared" si="254"/>
        <v>5.582325355577815E-5</v>
      </c>
      <c r="AR64" s="5">
        <f t="shared" si="255"/>
        <v>2.9731285819010835E-3</v>
      </c>
      <c r="AS64" s="5">
        <f t="shared" si="256"/>
        <v>2.6499707046444753E-3</v>
      </c>
      <c r="AT64" s="5">
        <f t="shared" si="257"/>
        <v>1.1809688922003664E-3</v>
      </c>
      <c r="AU64" s="5">
        <f t="shared" si="258"/>
        <v>3.5086866479959184E-4</v>
      </c>
      <c r="AV64" s="5">
        <f t="shared" si="259"/>
        <v>7.8182935692450907E-5</v>
      </c>
      <c r="AW64" s="5">
        <f t="shared" si="260"/>
        <v>4.3074320982134561E-7</v>
      </c>
      <c r="AX64" s="5">
        <f t="shared" si="261"/>
        <v>8.19607037016377E-5</v>
      </c>
      <c r="AY64" s="5">
        <f t="shared" si="262"/>
        <v>1.023127806802698E-4</v>
      </c>
      <c r="AZ64" s="5">
        <f t="shared" si="263"/>
        <v>6.3859292427718785E-5</v>
      </c>
      <c r="BA64" s="5">
        <f t="shared" si="264"/>
        <v>2.6572172132386804E-5</v>
      </c>
      <c r="BB64" s="5">
        <f t="shared" si="265"/>
        <v>8.2926106560653627E-6</v>
      </c>
      <c r="BC64" s="5">
        <f t="shared" si="266"/>
        <v>2.0703581521443958E-6</v>
      </c>
      <c r="BD64" s="5">
        <f t="shared" si="267"/>
        <v>6.1856686354155974E-4</v>
      </c>
      <c r="BE64" s="5">
        <f t="shared" si="268"/>
        <v>5.5133305610375585E-4</v>
      </c>
      <c r="BF64" s="5">
        <f t="shared" si="269"/>
        <v>2.4570354206525038E-4</v>
      </c>
      <c r="BG64" s="5">
        <f t="shared" si="270"/>
        <v>7.2999106335764667E-5</v>
      </c>
      <c r="BH64" s="5">
        <f t="shared" si="271"/>
        <v>1.6266155997473711E-5</v>
      </c>
      <c r="BI64" s="5">
        <f t="shared" si="272"/>
        <v>2.8996281649494094E-6</v>
      </c>
      <c r="BJ64" s="8">
        <f t="shared" si="273"/>
        <v>0.26463455198207619</v>
      </c>
      <c r="BK64" s="8">
        <f t="shared" si="274"/>
        <v>0.29001445058270042</v>
      </c>
      <c r="BL64" s="8">
        <f t="shared" si="275"/>
        <v>0.40693560882670798</v>
      </c>
      <c r="BM64" s="8">
        <f t="shared" si="276"/>
        <v>0.3606975261706093</v>
      </c>
      <c r="BN64" s="8">
        <f t="shared" si="277"/>
        <v>0.63894405235071772</v>
      </c>
    </row>
    <row r="65" spans="1:66" x14ac:dyDescent="0.25">
      <c r="A65" t="s">
        <v>351</v>
      </c>
      <c r="B65" t="s">
        <v>163</v>
      </c>
      <c r="C65" t="s">
        <v>160</v>
      </c>
      <c r="D65" t="s">
        <v>69</v>
      </c>
      <c r="E65">
        <f>VLOOKUP(A65,home!$A$2:$E$405,3,FALSE)</f>
        <v>1.224</v>
      </c>
      <c r="F65">
        <f>VLOOKUP(B65,home!$B$2:$E$405,3,FALSE)</f>
        <v>1.4705999999999999</v>
      </c>
      <c r="G65">
        <f>VLOOKUP(C65,away!$B$2:$E$405,4,FALSE)</f>
        <v>1.1883999999999999</v>
      </c>
      <c r="H65">
        <f>VLOOKUP(A65,away!$A$2:$E$405,3,FALSE)</f>
        <v>1.1359999999999999</v>
      </c>
      <c r="I65">
        <f>VLOOKUP(C65,away!$B$2:$E$405,3,FALSE)</f>
        <v>0.64019999999999999</v>
      </c>
      <c r="J65">
        <f>VLOOKUP(B65,home!$B$2:$E$405,4,FALSE)</f>
        <v>0.44009999999999999</v>
      </c>
      <c r="K65" s="3">
        <f t="shared" si="168"/>
        <v>2.1391371129599994</v>
      </c>
      <c r="L65" s="3">
        <f t="shared" si="169"/>
        <v>0.32007029471999993</v>
      </c>
      <c r="M65" s="5">
        <f t="shared" si="224"/>
        <v>8.5502692895637319E-2</v>
      </c>
      <c r="N65" s="5">
        <f t="shared" si="225"/>
        <v>0.18290198363107901</v>
      </c>
      <c r="O65" s="5">
        <f t="shared" si="226"/>
        <v>2.7366872114460275E-2</v>
      </c>
      <c r="P65" s="5">
        <f t="shared" si="227"/>
        <v>5.8541491805672058E-2</v>
      </c>
      <c r="Q65" s="5">
        <f t="shared" si="228"/>
        <v>0.19562621060962179</v>
      </c>
      <c r="R65" s="5">
        <f t="shared" si="229"/>
        <v>4.3796614116199239E-3</v>
      </c>
      <c r="S65" s="5">
        <f t="shared" si="230"/>
        <v>1.0020462943245018E-2</v>
      </c>
      <c r="T65" s="5">
        <f t="shared" si="231"/>
        <v>6.2614138884778417E-2</v>
      </c>
      <c r="U65" s="5">
        <f t="shared" si="232"/>
        <v>9.3686962677949574E-3</v>
      </c>
      <c r="V65" s="5">
        <f t="shared" si="233"/>
        <v>7.6230587912856813E-4</v>
      </c>
      <c r="W65" s="5">
        <f t="shared" si="234"/>
        <v>0.13949042912759041</v>
      </c>
      <c r="X65" s="5">
        <f t="shared" si="235"/>
        <v>4.4646742761487113E-2</v>
      </c>
      <c r="Y65" s="5">
        <f t="shared" si="236"/>
        <v>7.1450480569786017E-3</v>
      </c>
      <c r="Z65" s="5">
        <f t="shared" si="237"/>
        <v>4.6726650626366671E-4</v>
      </c>
      <c r="AA65" s="5">
        <f t="shared" si="238"/>
        <v>9.9954712519176531E-4</v>
      </c>
      <c r="AB65" s="5">
        <f t="shared" si="239"/>
        <v>1.0690841758250905E-3</v>
      </c>
      <c r="AC65" s="5">
        <f t="shared" si="240"/>
        <v>3.2620700197485912E-5</v>
      </c>
      <c r="AD65" s="5">
        <f t="shared" si="241"/>
        <v>7.4597288462386294E-2</v>
      </c>
      <c r="AE65" s="5">
        <f t="shared" si="242"/>
        <v>2.3876376103468825E-2</v>
      </c>
      <c r="AF65" s="5">
        <f t="shared" si="243"/>
        <v>3.8210593681414148E-3</v>
      </c>
      <c r="AG65" s="5">
        <f t="shared" si="244"/>
        <v>4.0766919936787989E-4</v>
      </c>
      <c r="AH65" s="5">
        <f t="shared" si="245"/>
        <v>3.73895320931491E-5</v>
      </c>
      <c r="AI65" s="5">
        <f t="shared" si="246"/>
        <v>7.9981335736664197E-5</v>
      </c>
      <c r="AJ65" s="5">
        <f t="shared" si="247"/>
        <v>8.5545521809206177E-5</v>
      </c>
      <c r="AK65" s="5">
        <f t="shared" si="248"/>
        <v>6.0997866849867324E-5</v>
      </c>
      <c r="AL65" s="5">
        <f t="shared" si="249"/>
        <v>8.933821327182297E-7</v>
      </c>
      <c r="AM65" s="5">
        <f t="shared" si="250"/>
        <v>3.1914765655214658E-2</v>
      </c>
      <c r="AN65" s="5">
        <f t="shared" si="251"/>
        <v>1.0214968449184287E-2</v>
      </c>
      <c r="AO65" s="5">
        <f t="shared" si="252"/>
        <v>1.6347539810429574E-3</v>
      </c>
      <c r="AP65" s="5">
        <f t="shared" si="253"/>
        <v>1.7441206283570423E-4</v>
      </c>
      <c r="AQ65" s="5">
        <f t="shared" si="254"/>
        <v>1.3956030088636742E-5</v>
      </c>
      <c r="AR65" s="5">
        <f t="shared" si="255"/>
        <v>2.3934557112994257E-6</v>
      </c>
      <c r="AS65" s="5">
        <f t="shared" si="256"/>
        <v>5.1199299402666744E-6</v>
      </c>
      <c r="AT65" s="5">
        <f t="shared" si="257"/>
        <v>5.4761160754897603E-6</v>
      </c>
      <c r="AU65" s="5">
        <f t="shared" si="258"/>
        <v>3.9047210439856696E-6</v>
      </c>
      <c r="AV65" s="5">
        <f t="shared" si="259"/>
        <v>2.088183425236415E-6</v>
      </c>
      <c r="AW65" s="5">
        <f t="shared" si="260"/>
        <v>1.6990992729997065E-8</v>
      </c>
      <c r="AX65" s="5">
        <f t="shared" si="261"/>
        <v>1.1378343277415126E-2</v>
      </c>
      <c r="AY65" s="5">
        <f t="shared" si="262"/>
        <v>3.6418696862275885E-3</v>
      </c>
      <c r="AZ65" s="5">
        <f t="shared" si="263"/>
        <v>5.8282715190134888E-4</v>
      </c>
      <c r="BA65" s="5">
        <f t="shared" si="264"/>
        <v>6.2181886093294313E-5</v>
      </c>
      <c r="BB65" s="5">
        <f t="shared" si="265"/>
        <v>4.9756436520315416E-6</v>
      </c>
      <c r="BC65" s="5">
        <f t="shared" si="266"/>
        <v>3.1851114602548647E-7</v>
      </c>
      <c r="BD65" s="5">
        <f t="shared" si="267"/>
        <v>1.2767901248581242E-7</v>
      </c>
      <c r="BE65" s="5">
        <f t="shared" si="268"/>
        <v>2.7312291415448439E-7</v>
      </c>
      <c r="BF65" s="5">
        <f t="shared" si="269"/>
        <v>2.9212368103382288E-7</v>
      </c>
      <c r="BG65" s="5">
        <f t="shared" si="270"/>
        <v>2.0829753589131322E-7</v>
      </c>
      <c r="BH65" s="5">
        <f t="shared" si="271"/>
        <v>1.1139424739080641E-7</v>
      </c>
      <c r="BI65" s="5">
        <f t="shared" si="272"/>
        <v>4.7657513752784322E-8</v>
      </c>
      <c r="BJ65" s="8">
        <f t="shared" si="273"/>
        <v>0.79475031853970146</v>
      </c>
      <c r="BK65" s="8">
        <f t="shared" si="274"/>
        <v>0.15850233729224075</v>
      </c>
      <c r="BL65" s="8">
        <f t="shared" si="275"/>
        <v>4.3467818032481891E-2</v>
      </c>
      <c r="BM65" s="8">
        <f t="shared" si="276"/>
        <v>0.43922697520736248</v>
      </c>
      <c r="BN65" s="8">
        <f t="shared" si="277"/>
        <v>0.5543189124680904</v>
      </c>
    </row>
    <row r="66" spans="1:66" x14ac:dyDescent="0.25">
      <c r="A66" t="s">
        <v>344</v>
      </c>
      <c r="B66" t="s">
        <v>203</v>
      </c>
      <c r="C66" t="s">
        <v>197</v>
      </c>
      <c r="D66" t="s">
        <v>69</v>
      </c>
      <c r="E66">
        <f>VLOOKUP(A66,home!$A$2:$E$405,3,FALSE)</f>
        <v>1.3976999999999999</v>
      </c>
      <c r="F66">
        <f>VLOOKUP(B66,home!$B$2:$E$405,3,FALSE)</f>
        <v>0.82279999999999998</v>
      </c>
      <c r="G66">
        <f>VLOOKUP(C66,away!$B$2:$E$405,4,FALSE)</f>
        <v>1.4730000000000001</v>
      </c>
      <c r="H66">
        <f>VLOOKUP(A66,away!$A$2:$E$405,3,FALSE)</f>
        <v>1.0585</v>
      </c>
      <c r="I66">
        <f>VLOOKUP(C66,away!$B$2:$E$405,3,FALSE)</f>
        <v>0.94469999999999998</v>
      </c>
      <c r="J66">
        <f>VLOOKUP(B66,home!$B$2:$E$405,4,FALSE)</f>
        <v>0.94469999999999998</v>
      </c>
      <c r="K66" s="3">
        <f t="shared" si="168"/>
        <v>1.6939905958799999</v>
      </c>
      <c r="L66" s="3">
        <f t="shared" si="169"/>
        <v>0.944666888265</v>
      </c>
      <c r="M66" s="5">
        <f t="shared" si="224"/>
        <v>7.1457137529936737E-2</v>
      </c>
      <c r="N66" s="5">
        <f t="shared" si="225"/>
        <v>0.12104771898421664</v>
      </c>
      <c r="O66" s="5">
        <f t="shared" si="226"/>
        <v>6.7503191754729477E-2</v>
      </c>
      <c r="P66" s="5">
        <f t="shared" si="227"/>
        <v>0.11434977202439608</v>
      </c>
      <c r="Q66" s="5">
        <f t="shared" si="228"/>
        <v>0.10252684880599397</v>
      </c>
      <c r="R66" s="5">
        <f t="shared" si="229"/>
        <v>3.1884015051447945E-2</v>
      </c>
      <c r="S66" s="5">
        <f t="shared" si="230"/>
        <v>4.5747250778668772E-2</v>
      </c>
      <c r="T66" s="5">
        <f t="shared" si="231"/>
        <v>9.6853719225174439E-2</v>
      </c>
      <c r="U66" s="5">
        <f t="shared" si="232"/>
        <v>5.4011221656049192E-2</v>
      </c>
      <c r="V66" s="5">
        <f t="shared" si="233"/>
        <v>8.1341500313030484E-3</v>
      </c>
      <c r="W66" s="5">
        <f t="shared" si="234"/>
        <v>5.7893172567521446E-2</v>
      </c>
      <c r="X66" s="5">
        <f t="shared" si="235"/>
        <v>5.468976318114914E-2</v>
      </c>
      <c r="Y66" s="5">
        <f t="shared" si="236"/>
        <v>2.5831804202142958E-2</v>
      </c>
      <c r="Z66" s="5">
        <f t="shared" si="237"/>
        <v>1.0039924428015254E-2</v>
      </c>
      <c r="AA66" s="5">
        <f t="shared" si="238"/>
        <v>1.7007537564403728E-2</v>
      </c>
      <c r="AB66" s="5">
        <f t="shared" si="239"/>
        <v>1.4405304346587877E-2</v>
      </c>
      <c r="AC66" s="5">
        <f t="shared" si="240"/>
        <v>8.1354556892764864E-4</v>
      </c>
      <c r="AD66" s="5">
        <f t="shared" si="241"/>
        <v>2.4517622473759833E-2</v>
      </c>
      <c r="AE66" s="5">
        <f t="shared" si="242"/>
        <v>2.3160986129942728E-2</v>
      </c>
      <c r="AF66" s="5">
        <f t="shared" si="243"/>
        <v>1.0939708348260911E-2</v>
      </c>
      <c r="AG66" s="5">
        <f t="shared" si="244"/>
        <v>3.4447934146260933E-3</v>
      </c>
      <c r="AH66" s="5">
        <f t="shared" si="245"/>
        <v>2.371096041957232E-3</v>
      </c>
      <c r="AI66" s="5">
        <f t="shared" si="246"/>
        <v>4.0166143970038403E-3</v>
      </c>
      <c r="AJ66" s="5">
        <f t="shared" si="247"/>
        <v>3.4020535079003619E-3</v>
      </c>
      <c r="AK66" s="5">
        <f t="shared" si="248"/>
        <v>1.9210155496879255E-3</v>
      </c>
      <c r="AL66" s="5">
        <f t="shared" si="249"/>
        <v>5.207527396370176E-5</v>
      </c>
      <c r="AM66" s="5">
        <f t="shared" si="250"/>
        <v>8.3065243807770583E-3</v>
      </c>
      <c r="AN66" s="5">
        <f t="shared" si="251"/>
        <v>7.8468985390860186E-3</v>
      </c>
      <c r="AO66" s="5">
        <f t="shared" si="252"/>
        <v>3.7063526127247811E-3</v>
      </c>
      <c r="AP66" s="5">
        <f t="shared" si="253"/>
        <v>1.1670895298251907E-3</v>
      </c>
      <c r="AQ66" s="5">
        <f t="shared" si="254"/>
        <v>2.7562770861665615E-4</v>
      </c>
      <c r="AR66" s="5">
        <f t="shared" si="255"/>
        <v>4.4797918394663938E-4</v>
      </c>
      <c r="AS66" s="5">
        <f t="shared" si="256"/>
        <v>7.5887252475560372E-4</v>
      </c>
      <c r="AT66" s="5">
        <f t="shared" si="257"/>
        <v>6.4276146020385272E-4</v>
      </c>
      <c r="AU66" s="5">
        <f t="shared" si="258"/>
        <v>3.6294395632647435E-4</v>
      </c>
      <c r="AV66" s="5">
        <f t="shared" si="259"/>
        <v>1.5370591221213224E-4</v>
      </c>
      <c r="AW66" s="5">
        <f t="shared" si="260"/>
        <v>2.3148281270022907E-6</v>
      </c>
      <c r="AX66" s="5">
        <f t="shared" si="261"/>
        <v>2.3451956975807141E-3</v>
      </c>
      <c r="AY66" s="5">
        <f t="shared" si="262"/>
        <v>2.2154287220060389E-3</v>
      </c>
      <c r="AZ66" s="5">
        <f t="shared" si="263"/>
        <v>1.0464210784951753E-3</v>
      </c>
      <c r="BA66" s="5">
        <f t="shared" si="264"/>
        <v>3.2950644801231423E-4</v>
      </c>
      <c r="BB66" s="5">
        <f t="shared" si="265"/>
        <v>7.7818457726761448E-5</v>
      </c>
      <c r="BC66" s="5">
        <f t="shared" si="266"/>
        <v>1.4702504062064243E-5</v>
      </c>
      <c r="BD66" s="5">
        <f t="shared" si="267"/>
        <v>7.0531850284394278E-5</v>
      </c>
      <c r="BE66" s="5">
        <f t="shared" si="268"/>
        <v>1.1948029109178002E-4</v>
      </c>
      <c r="BF66" s="5">
        <f t="shared" si="269"/>
        <v>1.0119924475124015E-4</v>
      </c>
      <c r="BG66" s="5">
        <f t="shared" si="270"/>
        <v>5.7143522972919742E-5</v>
      </c>
      <c r="BH66" s="5">
        <f t="shared" si="271"/>
        <v>2.4200147632894694E-5</v>
      </c>
      <c r="BI66" s="5">
        <f t="shared" si="272"/>
        <v>8.1989645018062488E-6</v>
      </c>
      <c r="BJ66" s="8">
        <f t="shared" si="273"/>
        <v>0.54823770301170116</v>
      </c>
      <c r="BK66" s="8">
        <f t="shared" si="274"/>
        <v>0.24276935992920201</v>
      </c>
      <c r="BL66" s="8">
        <f t="shared" si="275"/>
        <v>0.19926906692844731</v>
      </c>
      <c r="BM66" s="8">
        <f t="shared" si="276"/>
        <v>0.48933425625276572</v>
      </c>
      <c r="BN66" s="8">
        <f t="shared" si="277"/>
        <v>0.50876868415072085</v>
      </c>
    </row>
    <row r="67" spans="1:66" x14ac:dyDescent="0.25">
      <c r="A67" t="s">
        <v>344</v>
      </c>
      <c r="B67" t="s">
        <v>214</v>
      </c>
      <c r="C67" t="s">
        <v>198</v>
      </c>
      <c r="D67" t="s">
        <v>69</v>
      </c>
      <c r="E67">
        <f>VLOOKUP(A67,home!$A$2:$E$405,3,FALSE)</f>
        <v>1.3976999999999999</v>
      </c>
      <c r="F67">
        <f>VLOOKUP(B67,home!$B$2:$E$405,3,FALSE)</f>
        <v>1.0731999999999999</v>
      </c>
      <c r="G67">
        <f>VLOOKUP(C67,away!$B$2:$E$405,4,FALSE)</f>
        <v>0.71550000000000002</v>
      </c>
      <c r="H67">
        <f>VLOOKUP(A67,away!$A$2:$E$405,3,FALSE)</f>
        <v>1.0585</v>
      </c>
      <c r="I67">
        <f>VLOOKUP(C67,away!$B$2:$E$405,3,FALSE)</f>
        <v>0.89219999999999999</v>
      </c>
      <c r="J67">
        <f>VLOOKUP(B67,home!$B$2:$E$405,4,FALSE)</f>
        <v>0.6613</v>
      </c>
      <c r="K67" s="3">
        <f t="shared" si="168"/>
        <v>1.0732583284199999</v>
      </c>
      <c r="L67" s="3">
        <f t="shared" si="169"/>
        <v>0.62452755381000002</v>
      </c>
      <c r="M67" s="5">
        <f t="shared" si="224"/>
        <v>0.18308845500661131</v>
      </c>
      <c r="N67" s="5">
        <f t="shared" si="225"/>
        <v>0.19650120917339603</v>
      </c>
      <c r="O67" s="5">
        <f t="shared" si="226"/>
        <v>0.11434378493613123</v>
      </c>
      <c r="P67" s="5">
        <f t="shared" si="227"/>
        <v>0.12272041948576817</v>
      </c>
      <c r="Q67" s="5">
        <f t="shared" si="228"/>
        <v>0.10544827964497389</v>
      </c>
      <c r="R67" s="5">
        <f t="shared" si="229"/>
        <v>3.5705422149769378E-2</v>
      </c>
      <c r="S67" s="5">
        <f t="shared" si="230"/>
        <v>2.0564242237746607E-2</v>
      </c>
      <c r="T67" s="5">
        <f t="shared" si="231"/>
        <v>6.5855356140148355E-2</v>
      </c>
      <c r="U67" s="5">
        <f t="shared" si="232"/>
        <v>3.8321141691991925E-2</v>
      </c>
      <c r="V67" s="5">
        <f t="shared" si="233"/>
        <v>1.5315319907540422E-3</v>
      </c>
      <c r="W67" s="5">
        <f t="shared" si="234"/>
        <v>3.772441478217646E-2</v>
      </c>
      <c r="X67" s="5">
        <f t="shared" si="235"/>
        <v>2.3559936482826473E-2</v>
      </c>
      <c r="Y67" s="5">
        <f t="shared" si="236"/>
        <v>7.3569147497692961E-3</v>
      </c>
      <c r="Z67" s="5">
        <f t="shared" si="237"/>
        <v>7.433006650982954E-3</v>
      </c>
      <c r="AA67" s="5">
        <f t="shared" si="238"/>
        <v>7.9775362933687064E-3</v>
      </c>
      <c r="AB67" s="5">
        <f t="shared" si="239"/>
        <v>4.2809786335653898E-3</v>
      </c>
      <c r="AC67" s="5">
        <f t="shared" si="240"/>
        <v>6.4159646342263463E-5</v>
      </c>
      <c r="AD67" s="5">
        <f t="shared" si="241"/>
        <v>1.0122010587435358E-2</v>
      </c>
      <c r="AE67" s="5">
        <f t="shared" si="242"/>
        <v>6.3214745118099266E-3</v>
      </c>
      <c r="AF67" s="5">
        <f t="shared" si="243"/>
        <v>1.9739675066664584E-3</v>
      </c>
      <c r="AG67" s="5">
        <f t="shared" si="244"/>
        <v>4.1093236607960942E-4</v>
      </c>
      <c r="AH67" s="5">
        <f t="shared" si="245"/>
        <v>1.1605293652979611E-3</v>
      </c>
      <c r="AI67" s="5">
        <f t="shared" si="246"/>
        <v>1.2455478066820131E-3</v>
      </c>
      <c r="AJ67" s="5">
        <f t="shared" si="247"/>
        <v>6.6839727848336727E-4</v>
      </c>
      <c r="AK67" s="5">
        <f t="shared" si="248"/>
        <v>2.3912098194184535E-4</v>
      </c>
      <c r="AL67" s="5">
        <f t="shared" si="249"/>
        <v>1.7201955662134545E-6</v>
      </c>
      <c r="AM67" s="5">
        <f t="shared" si="250"/>
        <v>2.1727064326640833E-3</v>
      </c>
      <c r="AN67" s="5">
        <f t="shared" si="251"/>
        <v>1.3569150335389518E-3</v>
      </c>
      <c r="AO67" s="5">
        <f t="shared" si="252"/>
        <v>4.237154133120478E-4</v>
      </c>
      <c r="AP67" s="5">
        <f t="shared" si="253"/>
        <v>8.8207316862455427E-5</v>
      </c>
      <c r="AQ67" s="5">
        <f t="shared" si="254"/>
        <v>1.3771974957063213E-5</v>
      </c>
      <c r="AR67" s="5">
        <f t="shared" si="255"/>
        <v>1.4495651312684157E-4</v>
      </c>
      <c r="AS67" s="5">
        <f t="shared" si="256"/>
        <v>1.5557578497210576E-4</v>
      </c>
      <c r="AT67" s="5">
        <f t="shared" si="257"/>
        <v>8.3486503460895783E-5</v>
      </c>
      <c r="AU67" s="5">
        <f t="shared" si="258"/>
        <v>2.9867528383357186E-5</v>
      </c>
      <c r="AV67" s="5">
        <f t="shared" si="259"/>
        <v>8.0138933966897074E-6</v>
      </c>
      <c r="AW67" s="5">
        <f t="shared" si="260"/>
        <v>3.2028101370705468E-8</v>
      </c>
      <c r="AX67" s="5">
        <f t="shared" si="261"/>
        <v>3.8864587901140578E-4</v>
      </c>
      <c r="AY67" s="5">
        <f t="shared" si="262"/>
        <v>2.427200601173305E-4</v>
      </c>
      <c r="AZ67" s="5">
        <f t="shared" si="263"/>
        <v>7.5792682702846277E-5</v>
      </c>
      <c r="BA67" s="5">
        <f t="shared" si="264"/>
        <v>1.5778206241702028E-5</v>
      </c>
      <c r="BB67" s="5">
        <f t="shared" si="265"/>
        <v>2.4634811369099603E-6</v>
      </c>
      <c r="BC67" s="5">
        <f t="shared" si="266"/>
        <v>3.0770236965829114E-7</v>
      </c>
      <c r="BD67" s="5">
        <f t="shared" si="267"/>
        <v>1.5088222758655577E-5</v>
      </c>
      <c r="BE67" s="5">
        <f t="shared" si="268"/>
        <v>1.6193560736783282E-5</v>
      </c>
      <c r="BF67" s="5">
        <f t="shared" si="269"/>
        <v>8.6899369637638839E-6</v>
      </c>
      <c r="BG67" s="5">
        <f t="shared" si="270"/>
        <v>3.1088490732681323E-6</v>
      </c>
      <c r="BH67" s="5">
        <f t="shared" si="271"/>
        <v>8.3414953992145518E-7</v>
      </c>
      <c r="BI67" s="5">
        <f t="shared" si="272"/>
        <v>1.7905158817368265E-7</v>
      </c>
      <c r="BJ67" s="8">
        <f t="shared" si="273"/>
        <v>0.46005552012819623</v>
      </c>
      <c r="BK67" s="8">
        <f t="shared" si="274"/>
        <v>0.32821324862290596</v>
      </c>
      <c r="BL67" s="8">
        <f t="shared" si="275"/>
        <v>0.20440845313123227</v>
      </c>
      <c r="BM67" s="8">
        <f t="shared" si="276"/>
        <v>0.24205997010465152</v>
      </c>
      <c r="BN67" s="8">
        <f t="shared" si="277"/>
        <v>0.75780757039664992</v>
      </c>
    </row>
    <row r="68" spans="1:66" x14ac:dyDescent="0.25">
      <c r="A68" t="s">
        <v>346</v>
      </c>
      <c r="B68" t="s">
        <v>237</v>
      </c>
      <c r="C68" t="s">
        <v>239</v>
      </c>
      <c r="D68" t="s">
        <v>69</v>
      </c>
      <c r="E68">
        <f>VLOOKUP(A68,home!$A$2:$E$405,3,FALSE)</f>
        <v>1.5146999999999999</v>
      </c>
      <c r="F68">
        <f>VLOOKUP(B68,home!$B$2:$E$405,3,FALSE)</f>
        <v>1.1553</v>
      </c>
      <c r="G68">
        <f>VLOOKUP(C68,away!$B$2:$E$405,4,FALSE)</f>
        <v>0.92430000000000001</v>
      </c>
      <c r="H68">
        <f>VLOOKUP(A68,away!$A$2:$E$405,3,FALSE)</f>
        <v>1.0882000000000001</v>
      </c>
      <c r="I68">
        <f>VLOOKUP(C68,away!$B$2:$E$405,3,FALSE)</f>
        <v>1.6540999999999999</v>
      </c>
      <c r="J68">
        <f>VLOOKUP(B68,home!$B$2:$E$405,4,FALSE)</f>
        <v>1.8379000000000001</v>
      </c>
      <c r="K68" s="3">
        <f t="shared" si="168"/>
        <v>1.6174629887129999</v>
      </c>
      <c r="L68" s="3">
        <f t="shared" si="169"/>
        <v>3.308204598398</v>
      </c>
      <c r="M68" s="5">
        <f t="shared" si="224"/>
        <v>7.2578793953985577E-3</v>
      </c>
      <c r="N68" s="5">
        <f t="shared" si="225"/>
        <v>1.1739351298599853E-2</v>
      </c>
      <c r="O68" s="5">
        <f t="shared" si="226"/>
        <v>2.4010549990475607E-2</v>
      </c>
      <c r="P68" s="5">
        <f t="shared" si="227"/>
        <v>3.8836175948237572E-2</v>
      </c>
      <c r="Q68" s="5">
        <f t="shared" si="228"/>
        <v>9.4939831184925778E-3</v>
      </c>
      <c r="R68" s="5">
        <f t="shared" si="229"/>
        <v>3.9715905944278235E-2</v>
      </c>
      <c r="S68" s="5">
        <f t="shared" si="230"/>
        <v>5.1952108877652503E-2</v>
      </c>
      <c r="T68" s="5">
        <f t="shared" si="231"/>
        <v>3.1408038609710136E-2</v>
      </c>
      <c r="U68" s="5">
        <f t="shared" si="232"/>
        <v>6.4239007928076686E-2</v>
      </c>
      <c r="V68" s="5">
        <f t="shared" si="233"/>
        <v>3.0887829034372771E-2</v>
      </c>
      <c r="W68" s="5">
        <f t="shared" si="234"/>
        <v>5.1187221032092571E-3</v>
      </c>
      <c r="X68" s="5">
        <f t="shared" si="235"/>
        <v>1.6933779999758345E-2</v>
      </c>
      <c r="Y68" s="5">
        <f t="shared" si="236"/>
        <v>2.8010204431730329E-2</v>
      </c>
      <c r="Z68" s="5">
        <f t="shared" si="237"/>
        <v>4.3796114224801237E-2</v>
      </c>
      <c r="AA68" s="5">
        <f t="shared" si="238"/>
        <v>7.0838593808062955E-2</v>
      </c>
      <c r="AB68" s="5">
        <f t="shared" si="239"/>
        <v>5.7289401828507856E-2</v>
      </c>
      <c r="AC68" s="5">
        <f t="shared" si="240"/>
        <v>1.0329852372224049E-2</v>
      </c>
      <c r="AD68" s="5">
        <f t="shared" si="241"/>
        <v>2.0698358878620342E-3</v>
      </c>
      <c r="AE68" s="5">
        <f t="shared" si="242"/>
        <v>6.8474406021543878E-3</v>
      </c>
      <c r="AF68" s="5">
        <f t="shared" si="243"/>
        <v>1.1326367243652161E-2</v>
      </c>
      <c r="AG68" s="5">
        <f t="shared" si="244"/>
        <v>1.2489980066198185E-2</v>
      </c>
      <c r="AH68" s="5">
        <f t="shared" si="245"/>
        <v>3.6221626617612884E-2</v>
      </c>
      <c r="AI68" s="5">
        <f t="shared" si="246"/>
        <v>5.8587140444970487E-2</v>
      </c>
      <c r="AJ68" s="5">
        <f t="shared" si="247"/>
        <v>4.7381265642135122E-2</v>
      </c>
      <c r="AK68" s="5">
        <f t="shared" si="248"/>
        <v>2.5545814511510813E-2</v>
      </c>
      <c r="AL68" s="5">
        <f t="shared" si="249"/>
        <v>2.2109596613101743E-3</v>
      </c>
      <c r="AM68" s="5">
        <f t="shared" si="250"/>
        <v>6.6957658826535024E-4</v>
      </c>
      <c r="AN68" s="5">
        <f t="shared" si="251"/>
        <v>2.2150963482790763E-3</v>
      </c>
      <c r="AO68" s="5">
        <f t="shared" si="252"/>
        <v>3.6639959626357296E-3</v>
      </c>
      <c r="AP68" s="5">
        <f t="shared" si="253"/>
        <v>4.0404160973677421E-3</v>
      </c>
      <c r="AQ68" s="5">
        <f t="shared" si="254"/>
        <v>3.3416307781883167E-3</v>
      </c>
      <c r="AR68" s="5">
        <f t="shared" si="255"/>
        <v>2.3965710347568454E-2</v>
      </c>
      <c r="AS68" s="5">
        <f t="shared" si="256"/>
        <v>3.8763649485408141E-2</v>
      </c>
      <c r="AT68" s="5">
        <f t="shared" si="257"/>
        <v>3.1349384175045701E-2</v>
      </c>
      <c r="AU68" s="5">
        <f t="shared" si="258"/>
        <v>1.6902156207360478E-2</v>
      </c>
      <c r="AV68" s="5">
        <f t="shared" si="259"/>
        <v>6.8346530237128143E-3</v>
      </c>
      <c r="AW68" s="5">
        <f t="shared" si="260"/>
        <v>3.2862835357305167E-4</v>
      </c>
      <c r="AX68" s="5">
        <f t="shared" si="261"/>
        <v>1.8050255827132124E-4</v>
      </c>
      <c r="AY68" s="5">
        <f t="shared" si="262"/>
        <v>5.9713939329578787E-4</v>
      </c>
      <c r="AZ68" s="5">
        <f t="shared" si="263"/>
        <v>9.8772964339285886E-4</v>
      </c>
      <c r="BA68" s="5">
        <f t="shared" si="264"/>
        <v>1.0892039160820908E-3</v>
      </c>
      <c r="BB68" s="5">
        <f t="shared" si="265"/>
        <v>9.0082735094397048E-4</v>
      </c>
      <c r="BC68" s="5">
        <f t="shared" si="266"/>
        <v>5.960242369511061E-4</v>
      </c>
      <c r="BD68" s="5">
        <f t="shared" si="267"/>
        <v>1.3213912195950091E-2</v>
      </c>
      <c r="BE68" s="5">
        <f t="shared" si="268"/>
        <v>2.1373013913052595E-2</v>
      </c>
      <c r="BF68" s="5">
        <f t="shared" si="269"/>
        <v>1.7285029480805292E-2</v>
      </c>
      <c r="BG68" s="5">
        <f t="shared" si="270"/>
        <v>9.3192984813385456E-3</v>
      </c>
      <c r="BH68" s="5">
        <f t="shared" si="271"/>
        <v>3.7684050935835904E-3</v>
      </c>
      <c r="BI68" s="5">
        <f t="shared" si="272"/>
        <v>1.2190511530698013E-3</v>
      </c>
      <c r="BJ68" s="8">
        <f t="shared" si="273"/>
        <v>0.15371984623504059</v>
      </c>
      <c r="BK68" s="8">
        <f t="shared" si="274"/>
        <v>0.14207194468249143</v>
      </c>
      <c r="BL68" s="8">
        <f t="shared" si="275"/>
        <v>0.60782357027252609</v>
      </c>
      <c r="BM68" s="8">
        <f t="shared" si="276"/>
        <v>0.81608911867965417</v>
      </c>
      <c r="BN68" s="8">
        <f t="shared" si="277"/>
        <v>0.1310538456954824</v>
      </c>
    </row>
    <row r="69" spans="1:66" x14ac:dyDescent="0.25">
      <c r="A69" t="s">
        <v>346</v>
      </c>
      <c r="B69" t="s">
        <v>240</v>
      </c>
      <c r="C69" t="s">
        <v>242</v>
      </c>
      <c r="D69" t="s">
        <v>69</v>
      </c>
      <c r="E69">
        <f>VLOOKUP(A69,home!$A$2:$E$405,3,FALSE)</f>
        <v>1.5146999999999999</v>
      </c>
      <c r="F69">
        <f>VLOOKUP(B69,home!$B$2:$E$405,3,FALSE)</f>
        <v>0.66020000000000001</v>
      </c>
      <c r="G69">
        <f>VLOOKUP(C69,away!$B$2:$E$405,4,FALSE)</f>
        <v>0.66020000000000001</v>
      </c>
      <c r="H69">
        <f>VLOOKUP(A69,away!$A$2:$E$405,3,FALSE)</f>
        <v>1.0882000000000001</v>
      </c>
      <c r="I69">
        <f>VLOOKUP(C69,away!$B$2:$E$405,3,FALSE)</f>
        <v>1.3784000000000001</v>
      </c>
      <c r="J69">
        <f>VLOOKUP(B69,home!$B$2:$E$405,4,FALSE)</f>
        <v>0.68920000000000003</v>
      </c>
      <c r="K69" s="3">
        <f t="shared" si="168"/>
        <v>0.66020326138800001</v>
      </c>
      <c r="L69" s="3">
        <f t="shared" si="169"/>
        <v>1.0337826872960001</v>
      </c>
      <c r="M69" s="5">
        <f t="shared" si="224"/>
        <v>0.18378550249699627</v>
      </c>
      <c r="N69" s="5">
        <f t="shared" si="225"/>
        <v>0.12133578814434934</v>
      </c>
      <c r="O69" s="5">
        <f t="shared" si="226"/>
        <v>0.18999427065739052</v>
      </c>
      <c r="P69" s="5">
        <f t="shared" si="227"/>
        <v>0.1254348371330436</v>
      </c>
      <c r="Q69" s="5">
        <f t="shared" si="228"/>
        <v>4.0053141527991429E-2</v>
      </c>
      <c r="R69" s="5">
        <f t="shared" si="229"/>
        <v>9.8206393845520379E-2</v>
      </c>
      <c r="S69" s="5">
        <f t="shared" si="230"/>
        <v>2.1402529243091859E-2</v>
      </c>
      <c r="T69" s="5">
        <f t="shared" si="231"/>
        <v>4.1406244283453998E-2</v>
      </c>
      <c r="U69" s="5">
        <f t="shared" si="232"/>
        <v>6.4836181505966956E-2</v>
      </c>
      <c r="V69" s="5">
        <f t="shared" si="233"/>
        <v>1.6230410713503167E-3</v>
      </c>
      <c r="W69" s="5">
        <f t="shared" si="234"/>
        <v>8.8144048885383606E-3</v>
      </c>
      <c r="X69" s="5">
        <f t="shared" si="235"/>
        <v>9.1121791725881848E-3</v>
      </c>
      <c r="Y69" s="5">
        <f t="shared" si="236"/>
        <v>4.7100065360804284E-3</v>
      </c>
      <c r="Z69" s="5">
        <f t="shared" si="237"/>
        <v>3.3841356579757134E-2</v>
      </c>
      <c r="AA69" s="5">
        <f t="shared" si="238"/>
        <v>2.2342173983749911E-2</v>
      </c>
      <c r="AB69" s="5">
        <f t="shared" si="239"/>
        <v>7.375188065284909E-3</v>
      </c>
      <c r="AC69" s="5">
        <f t="shared" si="240"/>
        <v>6.9233525522638446E-5</v>
      </c>
      <c r="AD69" s="5">
        <f t="shared" si="241"/>
        <v>1.454824713651839E-3</v>
      </c>
      <c r="AE69" s="5">
        <f t="shared" si="242"/>
        <v>1.5039726020236318E-3</v>
      </c>
      <c r="AF69" s="5">
        <f t="shared" si="243"/>
        <v>7.7739041906977387E-4</v>
      </c>
      <c r="AG69" s="5">
        <f t="shared" si="244"/>
        <v>2.6788425216803816E-4</v>
      </c>
      <c r="AH69" s="5">
        <f t="shared" si="245"/>
        <v>8.7461521366908757E-3</v>
      </c>
      <c r="AI69" s="5">
        <f t="shared" si="246"/>
        <v>5.7742381652389398E-3</v>
      </c>
      <c r="AJ69" s="5">
        <f t="shared" si="247"/>
        <v>1.906085434360905E-3</v>
      </c>
      <c r="AK69" s="5">
        <f t="shared" si="248"/>
        <v>4.1946794008307727E-4</v>
      </c>
      <c r="AL69" s="5">
        <f t="shared" si="249"/>
        <v>1.8900938061141168E-6</v>
      </c>
      <c r="AM69" s="5">
        <f t="shared" si="250"/>
        <v>1.9209600414016155E-4</v>
      </c>
      <c r="AN69" s="5">
        <f t="shared" si="251"/>
        <v>1.9858552337883974E-4</v>
      </c>
      <c r="AO69" s="5">
        <f t="shared" si="252"/>
        <v>1.026471380083298E-4</v>
      </c>
      <c r="AP69" s="5">
        <f t="shared" si="253"/>
        <v>3.5371611391164852E-5</v>
      </c>
      <c r="AQ69" s="5">
        <f t="shared" si="254"/>
        <v>9.1416398694870511E-6</v>
      </c>
      <c r="AR69" s="5">
        <f t="shared" si="255"/>
        <v>1.80832413187359E-3</v>
      </c>
      <c r="AS69" s="5">
        <f t="shared" si="256"/>
        <v>1.1938614895095677E-3</v>
      </c>
      <c r="AT69" s="5">
        <f t="shared" si="257"/>
        <v>3.9409562450987612E-4</v>
      </c>
      <c r="AU69" s="5">
        <f t="shared" si="258"/>
        <v>8.6727738866720274E-5</v>
      </c>
      <c r="AV69" s="5">
        <f t="shared" si="259"/>
        <v>1.4314484013153882E-5</v>
      </c>
      <c r="AW69" s="5">
        <f t="shared" si="260"/>
        <v>3.5833380265304625E-8</v>
      </c>
      <c r="AX69" s="5">
        <f t="shared" si="261"/>
        <v>2.1137068072156223E-5</v>
      </c>
      <c r="AY69" s="5">
        <f t="shared" si="262"/>
        <v>2.1851135033192142E-5</v>
      </c>
      <c r="AZ69" s="5">
        <f t="shared" si="263"/>
        <v>1.1294662547540572E-5</v>
      </c>
      <c r="BA69" s="5">
        <f t="shared" si="264"/>
        <v>3.8920755334993264E-6</v>
      </c>
      <c r="BB69" s="5">
        <f t="shared" si="265"/>
        <v>1.0058900760449865E-6</v>
      </c>
      <c r="BC69" s="5">
        <f t="shared" si="266"/>
        <v>2.0797434918763289E-7</v>
      </c>
      <c r="BD69" s="5">
        <f t="shared" si="267"/>
        <v>3.115690300917476E-4</v>
      </c>
      <c r="BE69" s="5">
        <f t="shared" si="268"/>
        <v>2.0569888981406765E-4</v>
      </c>
      <c r="BF69" s="5">
        <f t="shared" si="269"/>
        <v>6.7901538959569166E-5</v>
      </c>
      <c r="BG69" s="5">
        <f t="shared" si="270"/>
        <v>1.4942939158123967E-5</v>
      </c>
      <c r="BH69" s="5">
        <f t="shared" si="271"/>
        <v>2.4663442917289746E-6</v>
      </c>
      <c r="BI69" s="5">
        <f t="shared" si="272"/>
        <v>3.2565770902102931E-7</v>
      </c>
      <c r="BJ69" s="8">
        <f t="shared" si="273"/>
        <v>0.23003306726231459</v>
      </c>
      <c r="BK69" s="8">
        <f t="shared" si="274"/>
        <v>0.33233888469884398</v>
      </c>
      <c r="BL69" s="8">
        <f t="shared" si="275"/>
        <v>0.40370037960308369</v>
      </c>
      <c r="BM69" s="8">
        <f t="shared" si="276"/>
        <v>0.24108193903705494</v>
      </c>
      <c r="BN69" s="8">
        <f t="shared" si="277"/>
        <v>0.7588099338052916</v>
      </c>
    </row>
    <row r="70" spans="1:66" x14ac:dyDescent="0.25">
      <c r="A70" t="s">
        <v>346</v>
      </c>
      <c r="B70" t="s">
        <v>238</v>
      </c>
      <c r="C70" t="s">
        <v>232</v>
      </c>
      <c r="D70" t="s">
        <v>69</v>
      </c>
      <c r="E70">
        <f>VLOOKUP(A70,home!$A$2:$E$405,3,FALSE)</f>
        <v>1.5146999999999999</v>
      </c>
      <c r="F70">
        <f>VLOOKUP(B70,home!$B$2:$E$405,3,FALSE)</f>
        <v>1.3204</v>
      </c>
      <c r="G70">
        <f>VLOOKUP(C70,away!$B$2:$E$405,4,FALSE)</f>
        <v>1.1003000000000001</v>
      </c>
      <c r="H70">
        <f>VLOOKUP(A70,away!$A$2:$E$405,3,FALSE)</f>
        <v>1.0882000000000001</v>
      </c>
      <c r="I70">
        <f>VLOOKUP(C70,away!$B$2:$E$405,3,FALSE)</f>
        <v>1.5316000000000001</v>
      </c>
      <c r="J70">
        <f>VLOOKUP(B70,home!$B$2:$E$405,4,FALSE)</f>
        <v>0.45950000000000002</v>
      </c>
      <c r="K70" s="3">
        <f t="shared" si="168"/>
        <v>2.2006108709640002</v>
      </c>
      <c r="L70" s="3">
        <f t="shared" si="169"/>
        <v>0.76584273164000016</v>
      </c>
      <c r="M70" s="5">
        <f t="shared" si="224"/>
        <v>5.1485575258989974E-2</v>
      </c>
      <c r="N70" s="5">
        <f t="shared" si="225"/>
        <v>0.1132997166127685</v>
      </c>
      <c r="O70" s="5">
        <f t="shared" si="226"/>
        <v>3.9429853596401693E-2</v>
      </c>
      <c r="P70" s="5">
        <f t="shared" si="227"/>
        <v>8.6769764464760535E-2</v>
      </c>
      <c r="Q70" s="5">
        <f t="shared" si="228"/>
        <v>0.12466429402759949</v>
      </c>
      <c r="R70" s="5">
        <f t="shared" si="229"/>
        <v>1.5098533393216778E-2</v>
      </c>
      <c r="S70" s="5">
        <f t="shared" si="230"/>
        <v>3.6558744791121735E-2</v>
      </c>
      <c r="T70" s="5">
        <f t="shared" si="231"/>
        <v>9.5473243476068947E-2</v>
      </c>
      <c r="U70" s="5">
        <f t="shared" si="232"/>
        <v>3.3225996720725813E-2</v>
      </c>
      <c r="V70" s="5">
        <f t="shared" si="233"/>
        <v>6.8459167849888262E-3</v>
      </c>
      <c r="W70" s="5">
        <f t="shared" si="234"/>
        <v>9.1445866886062627E-2</v>
      </c>
      <c r="X70" s="5">
        <f t="shared" si="235"/>
        <v>7.003315249321003E-2</v>
      </c>
      <c r="Y70" s="5">
        <f t="shared" si="236"/>
        <v>2.6817190405380331E-2</v>
      </c>
      <c r="Z70" s="5">
        <f t="shared" si="237"/>
        <v>3.8543673525396329E-3</v>
      </c>
      <c r="AA70" s="5">
        <f t="shared" si="238"/>
        <v>8.4819626966874499E-3</v>
      </c>
      <c r="AB70" s="5">
        <f t="shared" si="239"/>
        <v>9.3327496587207667E-3</v>
      </c>
      <c r="AC70" s="5">
        <f t="shared" si="240"/>
        <v>7.2109831733295623E-4</v>
      </c>
      <c r="AD70" s="5">
        <f t="shared" si="241"/>
        <v>5.0309192193549089E-2</v>
      </c>
      <c r="AE70" s="5">
        <f t="shared" si="242"/>
        <v>3.8528929176109408E-2</v>
      </c>
      <c r="AF70" s="5">
        <f t="shared" si="243"/>
        <v>1.4753550183697863E-2</v>
      </c>
      <c r="AG70" s="5">
        <f t="shared" si="244"/>
        <v>3.7662997246903332E-3</v>
      </c>
      <c r="AH70" s="5">
        <f t="shared" si="245"/>
        <v>7.3795980550324695E-4</v>
      </c>
      <c r="AI70" s="5">
        <f t="shared" si="246"/>
        <v>1.6239623703249242E-3</v>
      </c>
      <c r="AJ70" s="5">
        <f t="shared" si="247"/>
        <v>1.7868546230867474E-3</v>
      </c>
      <c r="AK70" s="5">
        <f t="shared" si="248"/>
        <v>1.3107239027989922E-3</v>
      </c>
      <c r="AL70" s="5">
        <f t="shared" si="249"/>
        <v>4.8611309739607416E-5</v>
      </c>
      <c r="AM70" s="5">
        <f t="shared" si="250"/>
        <v>2.2142191050108263E-2</v>
      </c>
      <c r="AN70" s="5">
        <f t="shared" si="251"/>
        <v>1.6957436078309678E-2</v>
      </c>
      <c r="AO70" s="5">
        <f t="shared" si="252"/>
        <v>6.493364583911687E-3</v>
      </c>
      <c r="AP70" s="5">
        <f t="shared" si="253"/>
        <v>1.6576320234924532E-3</v>
      </c>
      <c r="AQ70" s="5">
        <f t="shared" si="254"/>
        <v>3.1737135923135028E-4</v>
      </c>
      <c r="AR70" s="5">
        <f t="shared" si="255"/>
        <v>1.1303223065742598E-4</v>
      </c>
      <c r="AS70" s="5">
        <f t="shared" si="256"/>
        <v>2.4873995555404192E-4</v>
      </c>
      <c r="AT70" s="5">
        <f t="shared" si="257"/>
        <v>2.7368992511766355E-4</v>
      </c>
      <c r="AU70" s="5">
        <f t="shared" si="258"/>
        <v>2.0076167482908447E-4</v>
      </c>
      <c r="AV70" s="5">
        <f t="shared" si="259"/>
        <v>1.1044958102545577E-4</v>
      </c>
      <c r="AW70" s="5">
        <f t="shared" si="260"/>
        <v>2.2757139446940663E-6</v>
      </c>
      <c r="AX70" s="5">
        <f t="shared" si="261"/>
        <v>8.1210577219716727E-3</v>
      </c>
      <c r="AY70" s="5">
        <f t="shared" si="262"/>
        <v>6.2194530296009022E-3</v>
      </c>
      <c r="AZ70" s="5">
        <f t="shared" si="263"/>
        <v>2.381561448748115E-3</v>
      </c>
      <c r="BA70" s="5">
        <f t="shared" si="264"/>
        <v>6.079671751592576E-4</v>
      </c>
      <c r="BB70" s="5">
        <f t="shared" si="265"/>
        <v>1.1640181054285506E-4</v>
      </c>
      <c r="BC70" s="5">
        <f t="shared" si="266"/>
        <v>1.7829096110796376E-5</v>
      </c>
      <c r="BD70" s="5">
        <f t="shared" si="267"/>
        <v>1.4427485381674277E-5</v>
      </c>
      <c r="BE70" s="5">
        <f t="shared" si="268"/>
        <v>3.1749281171586607E-5</v>
      </c>
      <c r="BF70" s="5">
        <f t="shared" si="269"/>
        <v>3.493390664574308E-5</v>
      </c>
      <c r="BG70" s="5">
        <f t="shared" si="270"/>
        <v>2.5625311576621247E-5</v>
      </c>
      <c r="BH70" s="5">
        <f t="shared" si="271"/>
        <v>1.4097834806838095E-5</v>
      </c>
      <c r="BI70" s="5">
        <f t="shared" si="272"/>
        <v>6.2047697065965139E-6</v>
      </c>
      <c r="BJ70" s="8">
        <f t="shared" si="273"/>
        <v>0.69412370055632377</v>
      </c>
      <c r="BK70" s="8">
        <f t="shared" si="274"/>
        <v>0.18864916395653453</v>
      </c>
      <c r="BL70" s="8">
        <f t="shared" si="275"/>
        <v>0.11210230872393914</v>
      </c>
      <c r="BM70" s="8">
        <f t="shared" si="276"/>
        <v>0.56176462591994381</v>
      </c>
      <c r="BN70" s="8">
        <f t="shared" si="277"/>
        <v>0.43074773735373695</v>
      </c>
    </row>
    <row r="71" spans="1:66" x14ac:dyDescent="0.25">
      <c r="A71" t="s">
        <v>347</v>
      </c>
      <c r="B71" t="s">
        <v>324</v>
      </c>
      <c r="C71" t="s">
        <v>255</v>
      </c>
      <c r="D71" t="s">
        <v>69</v>
      </c>
      <c r="E71">
        <f>VLOOKUP(A71,home!$A$2:$E$405,3,FALSE)</f>
        <v>1.2639</v>
      </c>
      <c r="F71">
        <f>VLOOKUP(B71,home!$B$2:$E$405,3,FALSE)</f>
        <v>2.1758000000000002</v>
      </c>
      <c r="G71">
        <f>VLOOKUP(C71,away!$B$2:$E$405,4,FALSE)</f>
        <v>1.1868000000000001</v>
      </c>
      <c r="H71">
        <f>VLOOKUP(A71,away!$A$2:$E$405,3,FALSE)</f>
        <v>0.81940000000000002</v>
      </c>
      <c r="I71">
        <f>VLOOKUP(C71,away!$B$2:$E$405,3,FALSE)</f>
        <v>0.9153</v>
      </c>
      <c r="J71">
        <f>VLOOKUP(B71,home!$B$2:$E$405,4,FALSE)</f>
        <v>0</v>
      </c>
      <c r="K71" s="3">
        <f t="shared" si="168"/>
        <v>3.2636924282160003</v>
      </c>
      <c r="L71" s="3">
        <f t="shared" si="169"/>
        <v>0</v>
      </c>
      <c r="M71" s="5">
        <f t="shared" si="224"/>
        <v>3.8246912985957261E-2</v>
      </c>
      <c r="N71" s="5">
        <f t="shared" si="225"/>
        <v>0.12482616031490491</v>
      </c>
      <c r="O71" s="5">
        <f t="shared" si="226"/>
        <v>0</v>
      </c>
      <c r="P71" s="5">
        <f t="shared" si="227"/>
        <v>0</v>
      </c>
      <c r="Q71" s="5">
        <f t="shared" si="228"/>
        <v>0.20369709713151593</v>
      </c>
      <c r="R71" s="5">
        <f t="shared" si="229"/>
        <v>0</v>
      </c>
      <c r="S71" s="5">
        <f t="shared" si="230"/>
        <v>0</v>
      </c>
      <c r="T71" s="5">
        <f t="shared" si="231"/>
        <v>0</v>
      </c>
      <c r="U71" s="5">
        <f t="shared" si="232"/>
        <v>0</v>
      </c>
      <c r="V71" s="5">
        <f t="shared" si="233"/>
        <v>0</v>
      </c>
      <c r="W71" s="5">
        <f t="shared" si="234"/>
        <v>0.22160155785256919</v>
      </c>
      <c r="X71" s="5">
        <f t="shared" si="235"/>
        <v>0</v>
      </c>
      <c r="Y71" s="5">
        <f t="shared" si="236"/>
        <v>0</v>
      </c>
      <c r="Z71" s="5">
        <f t="shared" si="237"/>
        <v>0</v>
      </c>
      <c r="AA71" s="5">
        <f t="shared" si="238"/>
        <v>0</v>
      </c>
      <c r="AB71" s="5">
        <f t="shared" si="239"/>
        <v>0</v>
      </c>
      <c r="AC71" s="5">
        <f t="shared" si="240"/>
        <v>0</v>
      </c>
      <c r="AD71" s="5">
        <f t="shared" si="241"/>
        <v>0.180809831611075</v>
      </c>
      <c r="AE71" s="5">
        <f t="shared" si="242"/>
        <v>0</v>
      </c>
      <c r="AF71" s="5">
        <f t="shared" si="243"/>
        <v>0</v>
      </c>
      <c r="AG71" s="5">
        <f t="shared" si="244"/>
        <v>0</v>
      </c>
      <c r="AH71" s="5">
        <f t="shared" si="245"/>
        <v>0</v>
      </c>
      <c r="AI71" s="5">
        <f t="shared" si="246"/>
        <v>0</v>
      </c>
      <c r="AJ71" s="5">
        <f t="shared" si="247"/>
        <v>0</v>
      </c>
      <c r="AK71" s="5">
        <f t="shared" si="248"/>
        <v>0</v>
      </c>
      <c r="AL71" s="5">
        <f t="shared" si="249"/>
        <v>0</v>
      </c>
      <c r="AM71" s="5">
        <f t="shared" si="250"/>
        <v>0.11802153567521505</v>
      </c>
      <c r="AN71" s="5">
        <f t="shared" si="251"/>
        <v>0</v>
      </c>
      <c r="AO71" s="5">
        <f t="shared" si="252"/>
        <v>0</v>
      </c>
      <c r="AP71" s="5">
        <f t="shared" si="253"/>
        <v>0</v>
      </c>
      <c r="AQ71" s="5">
        <f t="shared" si="254"/>
        <v>0</v>
      </c>
      <c r="AR71" s="5">
        <f t="shared" si="255"/>
        <v>0</v>
      </c>
      <c r="AS71" s="5">
        <f t="shared" si="256"/>
        <v>0</v>
      </c>
      <c r="AT71" s="5">
        <f t="shared" si="257"/>
        <v>0</v>
      </c>
      <c r="AU71" s="5">
        <f t="shared" si="258"/>
        <v>0</v>
      </c>
      <c r="AV71" s="5">
        <f t="shared" si="259"/>
        <v>0</v>
      </c>
      <c r="AW71" s="5">
        <f t="shared" si="260"/>
        <v>0</v>
      </c>
      <c r="AX71" s="5">
        <f t="shared" si="261"/>
        <v>6.4197665391604E-2</v>
      </c>
      <c r="AY71" s="5">
        <f t="shared" si="262"/>
        <v>0</v>
      </c>
      <c r="AZ71" s="5">
        <f t="shared" si="263"/>
        <v>0</v>
      </c>
      <c r="BA71" s="5">
        <f t="shared" si="264"/>
        <v>0</v>
      </c>
      <c r="BB71" s="5">
        <f t="shared" si="265"/>
        <v>0</v>
      </c>
      <c r="BC71" s="5">
        <f t="shared" si="266"/>
        <v>0</v>
      </c>
      <c r="BD71" s="5">
        <f t="shared" si="267"/>
        <v>0</v>
      </c>
      <c r="BE71" s="5">
        <f t="shared" si="268"/>
        <v>0</v>
      </c>
      <c r="BF71" s="5">
        <f t="shared" si="269"/>
        <v>0</v>
      </c>
      <c r="BG71" s="5">
        <f t="shared" si="270"/>
        <v>0</v>
      </c>
      <c r="BH71" s="5">
        <f t="shared" si="271"/>
        <v>0</v>
      </c>
      <c r="BI71" s="5">
        <f t="shared" si="272"/>
        <v>0</v>
      </c>
      <c r="BJ71" s="8">
        <f t="shared" si="273"/>
        <v>0.91315384797688404</v>
      </c>
      <c r="BK71" s="8">
        <f t="shared" si="274"/>
        <v>3.8246912985957261E-2</v>
      </c>
      <c r="BL71" s="8">
        <f t="shared" si="275"/>
        <v>0</v>
      </c>
      <c r="BM71" s="8">
        <f t="shared" si="276"/>
        <v>0.58463059053046318</v>
      </c>
      <c r="BN71" s="8">
        <f t="shared" si="277"/>
        <v>0.36677017043237814</v>
      </c>
    </row>
    <row r="72" spans="1:66" x14ac:dyDescent="0.25">
      <c r="A72" t="s">
        <v>347</v>
      </c>
      <c r="B72" t="s">
        <v>252</v>
      </c>
      <c r="C72" t="s">
        <v>258</v>
      </c>
      <c r="D72" t="s">
        <v>69</v>
      </c>
      <c r="E72">
        <f>VLOOKUP(A72,home!$A$2:$E$405,3,FALSE)</f>
        <v>1.2639</v>
      </c>
      <c r="F72">
        <f>VLOOKUP(B72,home!$B$2:$E$405,3,FALSE)</f>
        <v>2.5714000000000001</v>
      </c>
      <c r="G72">
        <f>VLOOKUP(C72,away!$B$2:$E$405,4,FALSE)</f>
        <v>1.3846000000000001</v>
      </c>
      <c r="H72">
        <f>VLOOKUP(A72,away!$A$2:$E$405,3,FALSE)</f>
        <v>0.81940000000000002</v>
      </c>
      <c r="I72">
        <f>VLOOKUP(C72,away!$B$2:$E$405,3,FALSE)</f>
        <v>0.9153</v>
      </c>
      <c r="J72">
        <f>VLOOKUP(B72,home!$B$2:$E$405,4,FALSE)</f>
        <v>0.9153</v>
      </c>
      <c r="K72" s="3">
        <f t="shared" si="168"/>
        <v>4.4999395601160002</v>
      </c>
      <c r="L72" s="3">
        <f t="shared" si="169"/>
        <v>0.68647208934600001</v>
      </c>
      <c r="M72" s="5">
        <f t="shared" si="224"/>
        <v>5.5920370448223093E-3</v>
      </c>
      <c r="N72" s="5">
        <f t="shared" si="225"/>
        <v>2.516382871963008E-2</v>
      </c>
      <c r="O72" s="5">
        <f t="shared" si="226"/>
        <v>3.8387773538594021E-3</v>
      </c>
      <c r="P72" s="5">
        <f t="shared" si="227"/>
        <v>1.727426607710934E-2</v>
      </c>
      <c r="Q72" s="5">
        <f t="shared" si="228"/>
        <v>5.6617854169723279E-2</v>
      </c>
      <c r="R72" s="5">
        <f t="shared" si="229"/>
        <v>1.3176067553189864E-3</v>
      </c>
      <c r="S72" s="5">
        <f t="shared" si="230"/>
        <v>1.3340410038013813E-2</v>
      </c>
      <c r="T72" s="5">
        <f t="shared" si="231"/>
        <v>3.8866576646177077E-2</v>
      </c>
      <c r="U72" s="5">
        <f t="shared" si="232"/>
        <v>5.9291507629359898E-3</v>
      </c>
      <c r="V72" s="5">
        <f t="shared" si="233"/>
        <v>4.5788480760386024E-3</v>
      </c>
      <c r="W72" s="5">
        <f t="shared" si="234"/>
        <v>8.4925640595738816E-2</v>
      </c>
      <c r="X72" s="5">
        <f t="shared" si="235"/>
        <v>5.8299081938804301E-2</v>
      </c>
      <c r="Y72" s="5">
        <f t="shared" si="236"/>
        <v>2.0010346292742318E-2</v>
      </c>
      <c r="Z72" s="5">
        <f t="shared" si="237"/>
        <v>3.0150008742007618E-4</v>
      </c>
      <c r="AA72" s="5">
        <f t="shared" si="238"/>
        <v>1.3567321707600331E-3</v>
      </c>
      <c r="AB72" s="5">
        <f t="shared" si="239"/>
        <v>3.0526063838425647E-3</v>
      </c>
      <c r="AC72" s="5">
        <f t="shared" si="240"/>
        <v>8.8402758420326607E-4</v>
      </c>
      <c r="AD72" s="5">
        <f t="shared" si="241"/>
        <v>9.5540062446239624E-2</v>
      </c>
      <c r="AE72" s="5">
        <f t="shared" si="242"/>
        <v>6.5585586283717426E-2</v>
      </c>
      <c r="AF72" s="5">
        <f t="shared" si="243"/>
        <v>2.2511337223582929E-2</v>
      </c>
      <c r="AG72" s="5">
        <f t="shared" si="244"/>
        <v>5.1511348992817861E-3</v>
      </c>
      <c r="AH72" s="5">
        <f t="shared" si="245"/>
        <v>5.1742848737315326E-5</v>
      </c>
      <c r="AI72" s="5">
        <f t="shared" si="246"/>
        <v>2.3283969198614345E-4</v>
      </c>
      <c r="AJ72" s="5">
        <f t="shared" si="247"/>
        <v>5.2388227056683568E-4</v>
      </c>
      <c r="AK72" s="5">
        <f t="shared" si="248"/>
        <v>7.8581285138903272E-4</v>
      </c>
      <c r="AL72" s="5">
        <f t="shared" si="249"/>
        <v>1.0923338015559692E-4</v>
      </c>
      <c r="AM72" s="5">
        <f t="shared" si="250"/>
        <v>8.5984901315557347E-2</v>
      </c>
      <c r="AN72" s="5">
        <f t="shared" si="251"/>
        <v>5.9026234858300275E-2</v>
      </c>
      <c r="AO72" s="5">
        <f t="shared" si="252"/>
        <v>2.0259931384702543E-2</v>
      </c>
      <c r="AP72" s="5">
        <f t="shared" si="253"/>
        <v>4.6359591425544511E-3</v>
      </c>
      <c r="AQ72" s="5">
        <f t="shared" si="254"/>
        <v>7.9561413967801106E-4</v>
      </c>
      <c r="AR72" s="5">
        <f t="shared" si="255"/>
        <v>7.1040042962837785E-6</v>
      </c>
      <c r="AS72" s="5">
        <f t="shared" si="256"/>
        <v>3.1967589968081401E-5</v>
      </c>
      <c r="AT72" s="5">
        <f t="shared" si="257"/>
        <v>7.1926111369468446E-5</v>
      </c>
      <c r="AU72" s="5">
        <f t="shared" si="258"/>
        <v>1.0788771798559343E-4</v>
      </c>
      <c r="AV72" s="5">
        <f t="shared" si="259"/>
        <v>1.2137205255350261E-4</v>
      </c>
      <c r="AW72" s="5">
        <f t="shared" si="260"/>
        <v>9.3730824453562856E-6</v>
      </c>
      <c r="AX72" s="5">
        <f t="shared" si="261"/>
        <v>6.4487809833757806E-2</v>
      </c>
      <c r="AY72" s="5">
        <f t="shared" si="262"/>
        <v>4.4269081553927253E-2</v>
      </c>
      <c r="AZ72" s="5">
        <f t="shared" si="263"/>
        <v>1.5194744453876453E-2</v>
      </c>
      <c r="BA72" s="5">
        <f t="shared" si="264"/>
        <v>3.4769226574437053E-3</v>
      </c>
      <c r="BB72" s="5">
        <f t="shared" si="265"/>
        <v>5.9670259028745656E-4</v>
      </c>
      <c r="BC72" s="5">
        <f t="shared" si="266"/>
        <v>8.192393477456012E-5</v>
      </c>
      <c r="BD72" s="5">
        <f t="shared" si="267"/>
        <v>8.1278344533214762E-7</v>
      </c>
      <c r="BE72" s="5">
        <f t="shared" si="268"/>
        <v>3.6574763794575114E-6</v>
      </c>
      <c r="BF72" s="5">
        <f t="shared" si="269"/>
        <v>8.2292113250553471E-6</v>
      </c>
      <c r="BG72" s="5">
        <f t="shared" si="270"/>
        <v>1.2343651196723725E-5</v>
      </c>
      <c r="BH72" s="5">
        <f t="shared" si="271"/>
        <v>1.3886421084102574E-5</v>
      </c>
      <c r="BI72" s="5">
        <f t="shared" si="272"/>
        <v>1.2497611116956418E-5</v>
      </c>
      <c r="BJ72" s="8">
        <f t="shared" si="273"/>
        <v>0.77148127508049746</v>
      </c>
      <c r="BK72" s="8">
        <f t="shared" si="274"/>
        <v>8.6047903754270183E-2</v>
      </c>
      <c r="BL72" s="8">
        <f t="shared" si="275"/>
        <v>1.7480835720116859E-2</v>
      </c>
      <c r="BM72" s="8">
        <f t="shared" si="276"/>
        <v>0.72124743605035913</v>
      </c>
      <c r="BN72" s="8">
        <f t="shared" si="277"/>
        <v>0.10980437012046339</v>
      </c>
    </row>
    <row r="73" spans="1:66" x14ac:dyDescent="0.25">
      <c r="A73" t="s">
        <v>348</v>
      </c>
      <c r="B73" t="s">
        <v>272</v>
      </c>
      <c r="C73" t="s">
        <v>266</v>
      </c>
      <c r="D73" t="s">
        <v>69</v>
      </c>
      <c r="E73">
        <f>VLOOKUP(A73,home!$A$2:$E$405,3,FALSE)</f>
        <v>1.4218999999999999</v>
      </c>
      <c r="F73">
        <f>VLOOKUP(B73,home!$B$2:$E$405,3,FALSE)</f>
        <v>0.28129999999999999</v>
      </c>
      <c r="G73">
        <f>VLOOKUP(C73,away!$B$2:$E$405,4,FALSE)</f>
        <v>0.84389999999999998</v>
      </c>
      <c r="H73">
        <f>VLOOKUP(A73,away!$A$2:$E$405,3,FALSE)</f>
        <v>1.2968999999999999</v>
      </c>
      <c r="I73">
        <f>VLOOKUP(C73,away!$B$2:$E$405,3,FALSE)</f>
        <v>1.3878999999999999</v>
      </c>
      <c r="J73">
        <f>VLOOKUP(B73,home!$B$2:$E$405,4,FALSE)</f>
        <v>0.92530000000000001</v>
      </c>
      <c r="K73" s="3">
        <f t="shared" si="168"/>
        <v>0.33754351863299997</v>
      </c>
      <c r="L73" s="3">
        <f t="shared" si="169"/>
        <v>1.665509937003</v>
      </c>
      <c r="M73" s="5">
        <f t="shared" si="224"/>
        <v>0.13492267321704296</v>
      </c>
      <c r="N73" s="5">
        <f t="shared" si="225"/>
        <v>4.55422738610511E-2</v>
      </c>
      <c r="O73" s="5">
        <f t="shared" si="226"/>
        <v>0.22471505296999358</v>
      </c>
      <c r="P73" s="5">
        <f t="shared" si="227"/>
        <v>7.5851109669292593E-2</v>
      </c>
      <c r="Q73" s="5">
        <f t="shared" si="228"/>
        <v>7.6862496828034449E-3</v>
      </c>
      <c r="R73" s="5">
        <f t="shared" si="229"/>
        <v>0.18713257685783996</v>
      </c>
      <c r="S73" s="5">
        <f t="shared" si="230"/>
        <v>1.0660533735512118E-2</v>
      </c>
      <c r="T73" s="5">
        <f t="shared" si="231"/>
        <v>1.2801525224995294E-2</v>
      </c>
      <c r="U73" s="5">
        <f t="shared" si="232"/>
        <v>6.3165388443455595E-2</v>
      </c>
      <c r="V73" s="5">
        <f t="shared" si="233"/>
        <v>6.6590678631385796E-4</v>
      </c>
      <c r="W73" s="5">
        <f t="shared" si="234"/>
        <v>8.6481458767508524E-4</v>
      </c>
      <c r="X73" s="5">
        <f t="shared" si="235"/>
        <v>1.4403572894380067E-3</v>
      </c>
      <c r="Y73" s="5">
        <f t="shared" si="236"/>
        <v>1.1994646891968536E-3</v>
      </c>
      <c r="Z73" s="5">
        <f t="shared" si="237"/>
        <v>0.10389038876456999</v>
      </c>
      <c r="AA73" s="5">
        <f t="shared" si="238"/>
        <v>3.5067527375743243E-2</v>
      </c>
      <c r="AB73" s="5">
        <f t="shared" si="239"/>
        <v>5.9184082900837131E-3</v>
      </c>
      <c r="AC73" s="5">
        <f t="shared" si="240"/>
        <v>2.339755407388342E-5</v>
      </c>
      <c r="AD73" s="5">
        <f t="shared" si="241"/>
        <v>7.2978139722248791E-5</v>
      </c>
      <c r="AE73" s="5">
        <f t="shared" si="242"/>
        <v>1.2154581689139873E-4</v>
      </c>
      <c r="AF73" s="5">
        <f t="shared" si="243"/>
        <v>1.0121788291688586E-4</v>
      </c>
      <c r="AG73" s="5">
        <f t="shared" si="244"/>
        <v>5.6193129933493187E-5</v>
      </c>
      <c r="AH73" s="5">
        <f t="shared" si="245"/>
        <v>4.3257618711624056E-2</v>
      </c>
      <c r="AI73" s="5">
        <f t="shared" si="246"/>
        <v>1.4601328827606282E-2</v>
      </c>
      <c r="AJ73" s="5">
        <f t="shared" si="247"/>
        <v>2.4642919545938406E-3</v>
      </c>
      <c r="AK73" s="5">
        <f t="shared" si="248"/>
        <v>2.7726859243086609E-4</v>
      </c>
      <c r="AL73" s="5">
        <f t="shared" si="249"/>
        <v>5.2614742881544319E-7</v>
      </c>
      <c r="AM73" s="5">
        <f t="shared" si="250"/>
        <v>4.9266596130277138E-6</v>
      </c>
      <c r="AN73" s="5">
        <f t="shared" si="251"/>
        <v>8.2054005417290129E-6</v>
      </c>
      <c r="AO73" s="5">
        <f t="shared" si="252"/>
        <v>6.8330880696697368E-6</v>
      </c>
      <c r="AP73" s="5">
        <f t="shared" si="253"/>
        <v>3.7935253601505303E-6</v>
      </c>
      <c r="AQ73" s="5">
        <f t="shared" si="254"/>
        <v>1.579538545900899E-6</v>
      </c>
      <c r="AR73" s="5">
        <f t="shared" si="255"/>
        <v>1.4409198763059355E-2</v>
      </c>
      <c r="AS73" s="5">
        <f t="shared" si="256"/>
        <v>4.8637316511653253E-3</v>
      </c>
      <c r="AT73" s="5">
        <f t="shared" si="257"/>
        <v>8.2086054761051734E-4</v>
      </c>
      <c r="AU73" s="5">
        <f t="shared" si="258"/>
        <v>9.2358719182488437E-5</v>
      </c>
      <c r="AV73" s="5">
        <f t="shared" si="259"/>
        <v>7.7937717623235713E-6</v>
      </c>
      <c r="AW73" s="5">
        <f t="shared" si="260"/>
        <v>8.2164071739359323E-9</v>
      </c>
      <c r="AX73" s="5">
        <f t="shared" si="261"/>
        <v>2.7716033681474482E-7</v>
      </c>
      <c r="AY73" s="5">
        <f t="shared" si="262"/>
        <v>4.6161329510805594E-7</v>
      </c>
      <c r="AZ73" s="5">
        <f t="shared" si="263"/>
        <v>3.8441076502758284E-7</v>
      </c>
      <c r="BA73" s="5">
        <f t="shared" si="264"/>
        <v>2.1341331634812145E-7</v>
      </c>
      <c r="BB73" s="5">
        <f t="shared" si="265"/>
        <v>8.8860499766640309E-8</v>
      </c>
      <c r="BC73" s="5">
        <f t="shared" si="266"/>
        <v>2.9599609073678438E-8</v>
      </c>
      <c r="BD73" s="5">
        <f t="shared" si="267"/>
        <v>3.9997772873544479E-3</v>
      </c>
      <c r="BE73" s="5">
        <f t="shared" si="268"/>
        <v>1.3500988993219759E-3</v>
      </c>
      <c r="BF73" s="5">
        <f t="shared" si="269"/>
        <v>2.2785856648984009E-4</v>
      </c>
      <c r="BG73" s="5">
        <f t="shared" si="270"/>
        <v>2.5637394094550676E-5</v>
      </c>
      <c r="BH73" s="5">
        <f t="shared" si="271"/>
        <v>2.1634340528138815E-6</v>
      </c>
      <c r="BI73" s="5">
        <f t="shared" si="272"/>
        <v>1.4605062850344985E-7</v>
      </c>
      <c r="BJ73" s="8">
        <f t="shared" si="273"/>
        <v>6.9913413574576422E-2</v>
      </c>
      <c r="BK73" s="8">
        <f t="shared" si="274"/>
        <v>0.22212460872295936</v>
      </c>
      <c r="BL73" s="8">
        <f t="shared" si="275"/>
        <v>0.60239908710809309</v>
      </c>
      <c r="BM73" s="8">
        <f t="shared" si="276"/>
        <v>0.32247710851528738</v>
      </c>
      <c r="BN73" s="8">
        <f t="shared" si="277"/>
        <v>0.6758499362580237</v>
      </c>
    </row>
    <row r="74" spans="1:66" x14ac:dyDescent="0.25">
      <c r="A74" t="s">
        <v>348</v>
      </c>
      <c r="B74" t="s">
        <v>326</v>
      </c>
      <c r="C74" t="s">
        <v>260</v>
      </c>
      <c r="D74" t="s">
        <v>69</v>
      </c>
      <c r="E74">
        <f>VLOOKUP(A74,home!$A$2:$E$405,3,FALSE)</f>
        <v>1.4218999999999999</v>
      </c>
      <c r="F74">
        <f>VLOOKUP(B74,home!$B$2:$E$405,3,FALSE)</f>
        <v>1.0548999999999999</v>
      </c>
      <c r="G74">
        <f>VLOOKUP(C74,away!$B$2:$E$405,4,FALSE)</f>
        <v>1.4066000000000001</v>
      </c>
      <c r="H74">
        <f>VLOOKUP(A74,away!$A$2:$E$405,3,FALSE)</f>
        <v>1.2968999999999999</v>
      </c>
      <c r="I74">
        <f>VLOOKUP(C74,away!$B$2:$E$405,3,FALSE)</f>
        <v>0.77110000000000001</v>
      </c>
      <c r="J74">
        <f>VLOOKUP(B74,home!$B$2:$E$405,4,FALSE)</f>
        <v>0.96379999999999999</v>
      </c>
      <c r="K74" s="3">
        <f t="shared" si="168"/>
        <v>2.109846985246</v>
      </c>
      <c r="L74" s="3">
        <f t="shared" si="169"/>
        <v>0.96383815684199992</v>
      </c>
      <c r="M74" s="5">
        <f t="shared" si="224"/>
        <v>4.6250401125015723E-2</v>
      </c>
      <c r="N74" s="5">
        <f t="shared" si="225"/>
        <v>9.7581269380032629E-2</v>
      </c>
      <c r="O74" s="5">
        <f t="shared" si="226"/>
        <v>4.4577901373538308E-2</v>
      </c>
      <c r="P74" s="5">
        <f t="shared" si="227"/>
        <v>9.405255082155331E-2</v>
      </c>
      <c r="Q74" s="5">
        <f t="shared" si="228"/>
        <v>0.10294077350896985</v>
      </c>
      <c r="R74" s="5">
        <f t="shared" si="229"/>
        <v>2.1482941147877809E-2</v>
      </c>
      <c r="S74" s="5">
        <f t="shared" si="230"/>
        <v>4.7815165387054069E-2</v>
      </c>
      <c r="T74" s="5">
        <f t="shared" si="231"/>
        <v>9.9218245402775268E-2</v>
      </c>
      <c r="U74" s="5">
        <f t="shared" si="232"/>
        <v>4.5325718615067241E-2</v>
      </c>
      <c r="V74" s="5">
        <f t="shared" si="233"/>
        <v>1.0803842088612452E-2</v>
      </c>
      <c r="W74" s="5">
        <f t="shared" si="234"/>
        <v>7.239642688226379E-2</v>
      </c>
      <c r="X74" s="5">
        <f t="shared" si="235"/>
        <v>6.9778438648147728E-2</v>
      </c>
      <c r="Y74" s="5">
        <f t="shared" si="236"/>
        <v>3.3627560846971639E-2</v>
      </c>
      <c r="Z74" s="5">
        <f t="shared" si="237"/>
        <v>6.9020261331719027E-3</v>
      </c>
      <c r="AA74" s="5">
        <f t="shared" si="238"/>
        <v>1.4562219029161846E-2</v>
      </c>
      <c r="AB74" s="5">
        <f t="shared" si="239"/>
        <v>1.5362026958584532E-2</v>
      </c>
      <c r="AC74" s="5">
        <f t="shared" si="240"/>
        <v>1.3731352626010784E-3</v>
      </c>
      <c r="AD74" s="5">
        <f t="shared" si="241"/>
        <v>3.8186345750031665E-2</v>
      </c>
      <c r="AE74" s="5">
        <f t="shared" si="242"/>
        <v>3.6805457104241851E-2</v>
      </c>
      <c r="AF74" s="5">
        <f t="shared" si="243"/>
        <v>1.7737251968539879E-2</v>
      </c>
      <c r="AG74" s="5">
        <f t="shared" si="244"/>
        <v>5.6986134149332049E-3</v>
      </c>
      <c r="AH74" s="5">
        <f t="shared" si="245"/>
        <v>1.6631090366679303E-3</v>
      </c>
      <c r="AI74" s="5">
        <f t="shared" si="246"/>
        <v>3.5089055871492117E-3</v>
      </c>
      <c r="AJ74" s="5">
        <f t="shared" si="247"/>
        <v>3.7016269372798062E-3</v>
      </c>
      <c r="AK74" s="5">
        <f t="shared" si="248"/>
        <v>2.6032888113750614E-3</v>
      </c>
      <c r="AL74" s="5">
        <f t="shared" si="249"/>
        <v>1.1169362507500734E-4</v>
      </c>
      <c r="AM74" s="5">
        <f t="shared" si="250"/>
        <v>1.6113469291653162E-2</v>
      </c>
      <c r="AN74" s="5">
        <f t="shared" si="251"/>
        <v>1.5530776542397146E-2</v>
      </c>
      <c r="AO74" s="5">
        <f t="shared" si="252"/>
        <v>7.4845775184745169E-3</v>
      </c>
      <c r="AP74" s="5">
        <f t="shared" si="253"/>
        <v>2.4046404667158496E-3</v>
      </c>
      <c r="AQ74" s="5">
        <f t="shared" si="254"/>
        <v>5.7942105882677255E-4</v>
      </c>
      <c r="AR74" s="5">
        <f t="shared" si="255"/>
        <v>3.2059358970585851E-4</v>
      </c>
      <c r="AS74" s="5">
        <f t="shared" si="256"/>
        <v>6.7640341873009856E-4</v>
      </c>
      <c r="AT74" s="5">
        <f t="shared" si="257"/>
        <v>7.1355385690889336E-4</v>
      </c>
      <c r="AU74" s="5">
        <f t="shared" si="258"/>
        <v>5.0182981793662812E-4</v>
      </c>
      <c r="AV74" s="5">
        <f t="shared" si="259"/>
        <v>2.6469603212003588E-4</v>
      </c>
      <c r="AW74" s="5">
        <f t="shared" si="260"/>
        <v>6.3092968404841076E-6</v>
      </c>
      <c r="AX74" s="5">
        <f t="shared" si="261"/>
        <v>5.6661591011413969E-3</v>
      </c>
      <c r="AY74" s="5">
        <f t="shared" si="262"/>
        <v>5.4612603444176462E-3</v>
      </c>
      <c r="AZ74" s="5">
        <f t="shared" si="263"/>
        <v>2.6318855521989051E-3</v>
      </c>
      <c r="BA74" s="5">
        <f t="shared" si="264"/>
        <v>8.4557057321682733E-4</v>
      </c>
      <c r="BB74" s="5">
        <f t="shared" si="265"/>
        <v>2.0374829569228499E-4</v>
      </c>
      <c r="BC74" s="5">
        <f t="shared" si="266"/>
        <v>3.9276076355950169E-5</v>
      </c>
      <c r="BD74" s="5">
        <f t="shared" si="267"/>
        <v>5.1500055766242479E-5</v>
      </c>
      <c r="BE74" s="5">
        <f t="shared" si="268"/>
        <v>1.0865723739840757E-4</v>
      </c>
      <c r="BF74" s="5">
        <f t="shared" si="269"/>
        <v>1.1462507237509461E-4</v>
      </c>
      <c r="BG74" s="5">
        <f t="shared" si="270"/>
        <v>8.0613787794732642E-5</v>
      </c>
      <c r="BH74" s="5">
        <f t="shared" si="271"/>
        <v>4.252068928699435E-5</v>
      </c>
      <c r="BI74" s="5">
        <f t="shared" si="272"/>
        <v>1.7942429620549404E-5</v>
      </c>
      <c r="BJ74" s="8">
        <f t="shared" si="273"/>
        <v>0.63093116772799807</v>
      </c>
      <c r="BK74" s="8">
        <f t="shared" si="274"/>
        <v>0.20586804865432931</v>
      </c>
      <c r="BL74" s="8">
        <f t="shared" si="275"/>
        <v>0.15568067348434525</v>
      </c>
      <c r="BM74" s="8">
        <f t="shared" si="276"/>
        <v>0.5870411275952796</v>
      </c>
      <c r="BN74" s="8">
        <f t="shared" si="277"/>
        <v>0.40688583735698763</v>
      </c>
    </row>
    <row r="75" spans="1:66" x14ac:dyDescent="0.25">
      <c r="A75" t="s">
        <v>348</v>
      </c>
      <c r="B75" t="s">
        <v>262</v>
      </c>
      <c r="C75" t="s">
        <v>271</v>
      </c>
      <c r="D75" t="s">
        <v>69</v>
      </c>
      <c r="E75">
        <f>VLOOKUP(A75,home!$A$2:$E$405,3,FALSE)</f>
        <v>1.4218999999999999</v>
      </c>
      <c r="F75">
        <f>VLOOKUP(B75,home!$B$2:$E$405,3,FALSE)</f>
        <v>0.87909999999999999</v>
      </c>
      <c r="G75">
        <f>VLOOKUP(C75,away!$B$2:$E$405,4,FALSE)</f>
        <v>1.1720999999999999</v>
      </c>
      <c r="H75">
        <f>VLOOKUP(A75,away!$A$2:$E$405,3,FALSE)</f>
        <v>1.2968999999999999</v>
      </c>
      <c r="I75">
        <f>VLOOKUP(C75,away!$B$2:$E$405,3,FALSE)</f>
        <v>0.77110000000000001</v>
      </c>
      <c r="J75">
        <f>VLOOKUP(B75,home!$B$2:$E$405,4,FALSE)</f>
        <v>0.38550000000000001</v>
      </c>
      <c r="K75" s="3">
        <f t="shared" si="168"/>
        <v>1.4651159631089998</v>
      </c>
      <c r="L75" s="3">
        <f t="shared" si="169"/>
        <v>0.38551526194499997</v>
      </c>
      <c r="M75" s="5">
        <f t="shared" si="224"/>
        <v>0.15713794559342725</v>
      </c>
      <c r="N75" s="5">
        <f t="shared" si="225"/>
        <v>0.23022531249908379</v>
      </c>
      <c r="O75" s="5">
        <f t="shared" si="226"/>
        <v>6.0579076256949263E-2</v>
      </c>
      <c r="P75" s="5">
        <f t="shared" si="227"/>
        <v>8.8755371654453755E-2</v>
      </c>
      <c r="Q75" s="5">
        <f t="shared" si="228"/>
        <v>0.16865339022708284</v>
      </c>
      <c r="R75" s="5">
        <f t="shared" si="229"/>
        <v>1.167707922579196E-2</v>
      </c>
      <c r="S75" s="5">
        <f t="shared" si="230"/>
        <v>1.2532803530953308E-2</v>
      </c>
      <c r="T75" s="5">
        <f t="shared" si="231"/>
        <v>6.5018455911306144E-2</v>
      </c>
      <c r="U75" s="5">
        <f t="shared" si="232"/>
        <v>1.7108275176196282E-2</v>
      </c>
      <c r="V75" s="5">
        <f t="shared" si="233"/>
        <v>7.8653725486669092E-4</v>
      </c>
      <c r="W75" s="5">
        <f t="shared" si="234"/>
        <v>8.2365591418050138E-2</v>
      </c>
      <c r="X75" s="5">
        <f t="shared" si="235"/>
        <v>3.1753192550784438E-2</v>
      </c>
      <c r="Y75" s="5">
        <f t="shared" si="236"/>
        <v>6.1206701719028417E-3</v>
      </c>
      <c r="Z75" s="5">
        <f t="shared" si="237"/>
        <v>1.5005640854945687E-3</v>
      </c>
      <c r="AA75" s="5">
        <f t="shared" si="238"/>
        <v>2.1985003953261507E-3</v>
      </c>
      <c r="AB75" s="5">
        <f t="shared" si="239"/>
        <v>1.6105290120468955E-3</v>
      </c>
      <c r="AC75" s="5">
        <f t="shared" si="240"/>
        <v>2.7765972642752539E-5</v>
      </c>
      <c r="AD75" s="5">
        <f t="shared" si="241"/>
        <v>3.0168785699374742E-2</v>
      </c>
      <c r="AE75" s="5">
        <f t="shared" si="242"/>
        <v>1.1630527321457022E-2</v>
      </c>
      <c r="AF75" s="5">
        <f t="shared" si="243"/>
        <v>2.2418728934449914E-3</v>
      </c>
      <c r="AG75" s="5">
        <f t="shared" si="244"/>
        <v>2.8809207192128034E-4</v>
      </c>
      <c r="AH75" s="5">
        <f t="shared" si="245"/>
        <v>1.4462258912117449E-4</v>
      </c>
      <c r="AI75" s="5">
        <f t="shared" si="246"/>
        <v>2.118888639475867E-4</v>
      </c>
      <c r="AJ75" s="5">
        <f t="shared" si="247"/>
        <v>1.5522087848732021E-4</v>
      </c>
      <c r="AK75" s="5">
        <f t="shared" si="248"/>
        <v>7.5805528959858387E-5</v>
      </c>
      <c r="AL75" s="5">
        <f t="shared" si="249"/>
        <v>6.2731613600985649E-7</v>
      </c>
      <c r="AM75" s="5">
        <f t="shared" si="250"/>
        <v>8.8401539031536854E-3</v>
      </c>
      <c r="AN75" s="5">
        <f t="shared" si="251"/>
        <v>3.4080142476084073E-3</v>
      </c>
      <c r="AO75" s="5">
        <f t="shared" si="252"/>
        <v>6.5692075268952341E-4</v>
      </c>
      <c r="AP75" s="5">
        <f t="shared" si="253"/>
        <v>8.4417658683402758E-5</v>
      </c>
      <c r="AQ75" s="5">
        <f t="shared" si="254"/>
        <v>8.1360739500289021E-6</v>
      </c>
      <c r="AR75" s="5">
        <f t="shared" si="255"/>
        <v>1.1150843065642735E-5</v>
      </c>
      <c r="AS75" s="5">
        <f t="shared" si="256"/>
        <v>1.6337278177596466E-5</v>
      </c>
      <c r="AT75" s="5">
        <f t="shared" si="257"/>
        <v>1.196800352587445E-5</v>
      </c>
      <c r="AU75" s="5">
        <f t="shared" si="258"/>
        <v>5.8448376707678159E-6</v>
      </c>
      <c r="AV75" s="5">
        <f t="shared" si="259"/>
        <v>2.1408412433056892E-6</v>
      </c>
      <c r="AW75" s="5">
        <f t="shared" si="260"/>
        <v>9.8423211999645995E-9</v>
      </c>
      <c r="AX75" s="5">
        <f t="shared" si="261"/>
        <v>2.1586417666417976E-3</v>
      </c>
      <c r="AY75" s="5">
        <f t="shared" si="262"/>
        <v>8.3218934611233009E-4</v>
      </c>
      <c r="AZ75" s="5">
        <f t="shared" si="263"/>
        <v>1.6041084687716656E-4</v>
      </c>
      <c r="BA75" s="5">
        <f t="shared" si="264"/>
        <v>2.0613609884223389E-5</v>
      </c>
      <c r="BB75" s="5">
        <f t="shared" si="265"/>
        <v>1.986715303537105E-6</v>
      </c>
      <c r="BC75" s="5">
        <f t="shared" si="266"/>
        <v>1.5318181413064939E-7</v>
      </c>
      <c r="BD75" s="5">
        <f t="shared" si="267"/>
        <v>7.1647003089314093E-7</v>
      </c>
      <c r="BE75" s="5">
        <f t="shared" si="268"/>
        <v>1.049711679350739E-6</v>
      </c>
      <c r="BF75" s="5">
        <f t="shared" si="269"/>
        <v>7.6897466903936202E-7</v>
      </c>
      <c r="BG75" s="5">
        <f t="shared" si="270"/>
        <v>3.755456876120097E-7</v>
      </c>
      <c r="BH75" s="5">
        <f t="shared" si="271"/>
        <v>1.3755449544927537E-7</v>
      </c>
      <c r="BI75" s="5">
        <f t="shared" si="272"/>
        <v>4.0306657416027509E-8</v>
      </c>
      <c r="BJ75" s="8">
        <f t="shared" si="273"/>
        <v>0.64463752886712644</v>
      </c>
      <c r="BK75" s="8">
        <f t="shared" si="274"/>
        <v>0.26007324066859216</v>
      </c>
      <c r="BL75" s="8">
        <f t="shared" si="275"/>
        <v>9.3811528293729463E-2</v>
      </c>
      <c r="BM75" s="8">
        <f t="shared" si="276"/>
        <v>0.28216250695436246</v>
      </c>
      <c r="BN75" s="8">
        <f t="shared" si="277"/>
        <v>0.71702817545678887</v>
      </c>
    </row>
    <row r="76" spans="1:66" x14ac:dyDescent="0.25">
      <c r="A76" t="s">
        <v>349</v>
      </c>
      <c r="B76" t="s">
        <v>282</v>
      </c>
      <c r="C76" t="s">
        <v>276</v>
      </c>
      <c r="D76" t="s">
        <v>69</v>
      </c>
      <c r="E76">
        <f>VLOOKUP(A76,home!$A$2:$E$405,3,FALSE)</f>
        <v>1.4875</v>
      </c>
      <c r="F76">
        <f>VLOOKUP(B76,home!$B$2:$E$405,3,FALSE)</f>
        <v>0.73340000000000005</v>
      </c>
      <c r="G76">
        <f>VLOOKUP(C76,away!$B$2:$E$405,4,FALSE)</f>
        <v>0.52290000000000003</v>
      </c>
      <c r="H76">
        <f>VLOOKUP(A76,away!$A$2:$E$405,3,FALSE)</f>
        <v>1.05</v>
      </c>
      <c r="I76">
        <f>VLOOKUP(C76,away!$B$2:$E$405,3,FALSE)</f>
        <v>1.0582</v>
      </c>
      <c r="J76">
        <f>VLOOKUP(B76,home!$B$2:$E$405,4,FALSE)</f>
        <v>0.95240000000000002</v>
      </c>
      <c r="K76" s="3">
        <f t="shared" si="168"/>
        <v>0.5704486042500001</v>
      </c>
      <c r="L76" s="3">
        <f t="shared" si="169"/>
        <v>1.0582211640000001</v>
      </c>
      <c r="M76" s="5">
        <f t="shared" si="224"/>
        <v>0.19619037929437583</v>
      </c>
      <c r="N76" s="5">
        <f t="shared" si="225"/>
        <v>0.11191652803575482</v>
      </c>
      <c r="O76" s="5">
        <f t="shared" si="226"/>
        <v>0.20761281154249589</v>
      </c>
      <c r="P76" s="5">
        <f t="shared" si="227"/>
        <v>0.11843243856883509</v>
      </c>
      <c r="Q76" s="5">
        <f t="shared" si="228"/>
        <v>3.1921313605251168E-2</v>
      </c>
      <c r="R76" s="5">
        <f t="shared" si="229"/>
        <v>0.10985013554590631</v>
      </c>
      <c r="S76" s="5">
        <f t="shared" si="230"/>
        <v>1.7873254738341525E-2</v>
      </c>
      <c r="T76" s="5">
        <f t="shared" si="231"/>
        <v>3.3779809639757928E-2</v>
      </c>
      <c r="U76" s="5">
        <f t="shared" si="232"/>
        <v>6.2663856498835574E-2</v>
      </c>
      <c r="V76" s="5">
        <f t="shared" si="233"/>
        <v>1.1988203337306141E-3</v>
      </c>
      <c r="W76" s="5">
        <f t="shared" si="234"/>
        <v>6.0698229306473559E-3</v>
      </c>
      <c r="X76" s="5">
        <f t="shared" si="235"/>
        <v>6.4232150869435361E-3</v>
      </c>
      <c r="Y76" s="5">
        <f t="shared" si="236"/>
        <v>3.3985910729638752E-3</v>
      </c>
      <c r="Z76" s="5">
        <f t="shared" si="237"/>
        <v>3.8748579434315596E-2</v>
      </c>
      <c r="AA76" s="5">
        <f t="shared" si="238"/>
        <v>2.2104073054975592E-2</v>
      </c>
      <c r="AB76" s="5">
        <f t="shared" si="239"/>
        <v>6.3046188112254303E-3</v>
      </c>
      <c r="AC76" s="5">
        <f t="shared" si="240"/>
        <v>4.5230051557659196E-5</v>
      </c>
      <c r="AD76" s="5">
        <f t="shared" si="241"/>
        <v>8.6563050470810728E-4</v>
      </c>
      <c r="AE76" s="5">
        <f t="shared" si="242"/>
        <v>9.1602852028612076E-4</v>
      </c>
      <c r="AF76" s="5">
        <f t="shared" si="243"/>
        <v>4.8468038349718819E-4</v>
      </c>
      <c r="AG76" s="5">
        <f t="shared" si="244"/>
        <v>1.7096634653078702E-4</v>
      </c>
      <c r="AH76" s="5">
        <f t="shared" si="245"/>
        <v>1.0251141708081979E-2</v>
      </c>
      <c r="AI76" s="5">
        <f t="shared" si="246"/>
        <v>5.8477494793443266E-3</v>
      </c>
      <c r="AJ76" s="5">
        <f t="shared" si="247"/>
        <v>1.6679202642478179E-3</v>
      </c>
      <c r="AK76" s="5">
        <f t="shared" si="248"/>
        <v>3.1715426224681968E-4</v>
      </c>
      <c r="AL76" s="5">
        <f t="shared" si="249"/>
        <v>1.0921443389495049E-6</v>
      </c>
      <c r="AM76" s="5">
        <f t="shared" si="250"/>
        <v>9.8759542641392589E-5</v>
      </c>
      <c r="AN76" s="5">
        <f t="shared" si="251"/>
        <v>1.045094381700821E-4</v>
      </c>
      <c r="AO76" s="5">
        <f t="shared" si="252"/>
        <v>5.5297049654665155E-5</v>
      </c>
      <c r="AP76" s="5">
        <f t="shared" si="253"/>
        <v>1.9505502750441861E-5</v>
      </c>
      <c r="AQ76" s="5">
        <f t="shared" si="254"/>
        <v>5.1602839562444463E-6</v>
      </c>
      <c r="AR76" s="5">
        <f t="shared" si="255"/>
        <v>2.1695950221310924E-3</v>
      </c>
      <c r="AS76" s="5">
        <f t="shared" si="256"/>
        <v>1.2376424521624298E-3</v>
      </c>
      <c r="AT76" s="5">
        <f t="shared" si="257"/>
        <v>3.5300570469830279E-4</v>
      </c>
      <c r="AU76" s="5">
        <f t="shared" si="258"/>
        <v>6.7123870512478183E-5</v>
      </c>
      <c r="AV76" s="5">
        <f t="shared" si="259"/>
        <v>9.572679561425228E-6</v>
      </c>
      <c r="AW76" s="5">
        <f t="shared" si="260"/>
        <v>1.8313464168515159E-8</v>
      </c>
      <c r="AX76" s="5">
        <f t="shared" si="261"/>
        <v>9.3895405426917934E-6</v>
      </c>
      <c r="AY76" s="5">
        <f t="shared" si="262"/>
        <v>9.9362105225125012E-6</v>
      </c>
      <c r="AZ76" s="5">
        <f t="shared" si="263"/>
        <v>5.2573541324411135E-6</v>
      </c>
      <c r="BA76" s="5">
        <f t="shared" si="264"/>
        <v>1.8544811365306824E-6</v>
      </c>
      <c r="BB76" s="5">
        <f t="shared" si="265"/>
        <v>4.9061279672888546E-7</v>
      </c>
      <c r="BC76" s="5">
        <f t="shared" si="266"/>
        <v>1.0383536896554734E-7</v>
      </c>
      <c r="BD76" s="5">
        <f t="shared" si="267"/>
        <v>3.8265189495469501E-4</v>
      </c>
      <c r="BE76" s="5">
        <f t="shared" si="268"/>
        <v>2.1828323939052341E-4</v>
      </c>
      <c r="BF76" s="5">
        <f t="shared" si="269"/>
        <v>6.2259684620746353E-5</v>
      </c>
      <c r="BG76" s="5">
        <f t="shared" si="270"/>
        <v>1.1838650064316654E-5</v>
      </c>
      <c r="BH76" s="5">
        <f t="shared" si="271"/>
        <v>1.688335351348402E-6</v>
      </c>
      <c r="BI76" s="5">
        <f t="shared" si="272"/>
        <v>1.9262170893652591E-7</v>
      </c>
      <c r="BJ76" s="8">
        <f t="shared" si="273"/>
        <v>0.19625684997801368</v>
      </c>
      <c r="BK76" s="8">
        <f t="shared" si="274"/>
        <v>0.33375115134170213</v>
      </c>
      <c r="BL76" s="8">
        <f t="shared" si="275"/>
        <v>0.43113331532251603</v>
      </c>
      <c r="BM76" s="8">
        <f t="shared" si="276"/>
        <v>0.22395637158686998</v>
      </c>
      <c r="BN76" s="8">
        <f t="shared" si="277"/>
        <v>0.77592360659261916</v>
      </c>
    </row>
    <row r="77" spans="1:66" x14ac:dyDescent="0.25">
      <c r="A77" t="s">
        <v>349</v>
      </c>
      <c r="B77" t="s">
        <v>279</v>
      </c>
      <c r="C77" t="s">
        <v>277</v>
      </c>
      <c r="D77" t="s">
        <v>69</v>
      </c>
      <c r="E77">
        <f>VLOOKUP(A77,home!$A$2:$E$405,3,FALSE)</f>
        <v>1.4875</v>
      </c>
      <c r="F77">
        <f>VLOOKUP(B77,home!$B$2:$E$405,3,FALSE)</f>
        <v>1.3445</v>
      </c>
      <c r="G77">
        <f>VLOOKUP(C77,away!$B$2:$E$405,4,FALSE)</f>
        <v>0.59760000000000002</v>
      </c>
      <c r="H77">
        <f>VLOOKUP(A77,away!$A$2:$E$405,3,FALSE)</f>
        <v>1.05</v>
      </c>
      <c r="I77">
        <f>VLOOKUP(C77,away!$B$2:$E$405,3,FALSE)</f>
        <v>1.4815</v>
      </c>
      <c r="J77">
        <f>VLOOKUP(B77,home!$B$2:$E$405,4,FALSE)</f>
        <v>1.2698</v>
      </c>
      <c r="K77" s="3">
        <f t="shared" si="168"/>
        <v>1.1951663850000001</v>
      </c>
      <c r="L77" s="3">
        <f t="shared" si="169"/>
        <v>1.9752691350000002</v>
      </c>
      <c r="M77" s="5">
        <f t="shared" si="224"/>
        <v>4.1985308479480683E-2</v>
      </c>
      <c r="N77" s="5">
        <f t="shared" si="225"/>
        <v>5.0179429358530779E-2</v>
      </c>
      <c r="O77" s="5">
        <f t="shared" si="226"/>
        <v>8.2932283962971975E-2</v>
      </c>
      <c r="P77" s="5">
        <f t="shared" si="227"/>
        <v>9.911787802381869E-2</v>
      </c>
      <c r="Q77" s="5">
        <f t="shared" si="228"/>
        <v>2.9986383593899057E-2</v>
      </c>
      <c r="R77" s="5">
        <f t="shared" si="229"/>
        <v>8.1906790403557042E-2</v>
      </c>
      <c r="S77" s="5">
        <f t="shared" si="230"/>
        <v>5.8498758850051222E-2</v>
      </c>
      <c r="T77" s="5">
        <f t="shared" si="231"/>
        <v>5.9231177983299181E-2</v>
      </c>
      <c r="U77" s="5">
        <f t="shared" si="232"/>
        <v>9.789224259357196E-2</v>
      </c>
      <c r="V77" s="5">
        <f t="shared" si="233"/>
        <v>1.5344713700608253E-2</v>
      </c>
      <c r="W77" s="5">
        <f t="shared" si="234"/>
        <v>1.1946239226381212E-2</v>
      </c>
      <c r="X77" s="5">
        <f t="shared" si="235"/>
        <v>2.3597037623197085E-2</v>
      </c>
      <c r="Y77" s="5">
        <f t="shared" si="236"/>
        <v>2.3305250047267488E-2</v>
      </c>
      <c r="Z77" s="5">
        <f t="shared" si="237"/>
        <v>5.3929318343686798E-2</v>
      </c>
      <c r="AA77" s="5">
        <f t="shared" si="238"/>
        <v>6.4454508450338344E-2</v>
      </c>
      <c r="AB77" s="5">
        <f t="shared" si="239"/>
        <v>3.8516930930771423E-2</v>
      </c>
      <c r="AC77" s="5">
        <f t="shared" si="240"/>
        <v>2.2640887907710459E-3</v>
      </c>
      <c r="AD77" s="5">
        <f t="shared" si="241"/>
        <v>3.5694358876348082E-3</v>
      </c>
      <c r="AE77" s="5">
        <f t="shared" si="242"/>
        <v>7.050596538206365E-3</v>
      </c>
      <c r="AF77" s="5">
        <f t="shared" si="243"/>
        <v>6.9634128626284422E-3</v>
      </c>
      <c r="AG77" s="5">
        <f t="shared" si="244"/>
        <v>4.5848715006039853E-3</v>
      </c>
      <c r="AH77" s="5">
        <f t="shared" si="245"/>
        <v>2.6631229498968456E-2</v>
      </c>
      <c r="AI77" s="5">
        <f t="shared" si="246"/>
        <v>3.182875028838749E-2</v>
      </c>
      <c r="AJ77" s="5">
        <f t="shared" si="247"/>
        <v>1.9020326210619897E-2</v>
      </c>
      <c r="AK77" s="5">
        <f t="shared" si="248"/>
        <v>7.5774848395557762E-3</v>
      </c>
      <c r="AL77" s="5">
        <f t="shared" si="249"/>
        <v>2.1380019318749591E-4</v>
      </c>
      <c r="AM77" s="5">
        <f t="shared" si="250"/>
        <v>8.5321395726275096E-4</v>
      </c>
      <c r="AN77" s="5">
        <f t="shared" si="251"/>
        <v>1.685327195332321E-3</v>
      </c>
      <c r="AO77" s="5">
        <f t="shared" si="252"/>
        <v>1.6644873956580253E-3</v>
      </c>
      <c r="AP77" s="5">
        <f t="shared" si="253"/>
        <v>1.0959368594132767E-3</v>
      </c>
      <c r="AQ77" s="5">
        <f t="shared" si="254"/>
        <v>5.4119256307696983E-4</v>
      </c>
      <c r="AR77" s="5">
        <f t="shared" si="255"/>
        <v>1.0520769131282786E-2</v>
      </c>
      <c r="AS77" s="5">
        <f t="shared" si="256"/>
        <v>1.2574069610054838E-2</v>
      </c>
      <c r="AT77" s="5">
        <f t="shared" si="257"/>
        <v>7.5140526602938025E-3</v>
      </c>
      <c r="AU77" s="5">
        <f t="shared" si="258"/>
        <v>2.9935143849009918E-3</v>
      </c>
      <c r="AV77" s="5">
        <f t="shared" si="259"/>
        <v>8.9443694146190439E-4</v>
      </c>
      <c r="AW77" s="5">
        <f t="shared" si="260"/>
        <v>1.4020394697630378E-5</v>
      </c>
      <c r="AX77" s="5">
        <f t="shared" si="261"/>
        <v>1.6995544015554467E-4</v>
      </c>
      <c r="AY77" s="5">
        <f t="shared" si="262"/>
        <v>3.3570773526458698E-4</v>
      </c>
      <c r="AZ77" s="5">
        <f t="shared" si="263"/>
        <v>3.3155656392444495E-4</v>
      </c>
      <c r="BA77" s="5">
        <f t="shared" si="264"/>
        <v>2.1830448240887018E-4</v>
      </c>
      <c r="BB77" s="5">
        <f t="shared" si="265"/>
        <v>1.078025265335979E-4</v>
      </c>
      <c r="BC77" s="5">
        <f t="shared" si="266"/>
        <v>4.2587800667366911E-5</v>
      </c>
      <c r="BD77" s="5">
        <f t="shared" si="267"/>
        <v>3.4635584235806084E-3</v>
      </c>
      <c r="BE77" s="5">
        <f t="shared" si="268"/>
        <v>4.1395286003471348E-3</v>
      </c>
      <c r="BF77" s="5">
        <f t="shared" si="269"/>
        <v>2.4737127164404979E-3</v>
      </c>
      <c r="BG77" s="5">
        <f t="shared" si="270"/>
        <v>9.854994282789064E-4</v>
      </c>
      <c r="BH77" s="5">
        <f t="shared" si="271"/>
        <v>2.9445894727891692E-4</v>
      </c>
      <c r="BI77" s="5">
        <f t="shared" si="272"/>
        <v>7.0385487110049655E-5</v>
      </c>
      <c r="BJ77" s="8">
        <f t="shared" si="273"/>
        <v>0.2274599071413462</v>
      </c>
      <c r="BK77" s="8">
        <f t="shared" si="274"/>
        <v>0.21776025577318198</v>
      </c>
      <c r="BL77" s="8">
        <f t="shared" si="275"/>
        <v>0.49668453350977276</v>
      </c>
      <c r="BM77" s="8">
        <f t="shared" si="276"/>
        <v>0.60940425360516237</v>
      </c>
      <c r="BN77" s="8">
        <f t="shared" si="277"/>
        <v>0.3861080738222582</v>
      </c>
    </row>
    <row r="78" spans="1:66" x14ac:dyDescent="0.25">
      <c r="A78" t="s">
        <v>349</v>
      </c>
      <c r="B78" t="s">
        <v>281</v>
      </c>
      <c r="C78" t="s">
        <v>285</v>
      </c>
      <c r="D78" t="s">
        <v>69</v>
      </c>
      <c r="E78">
        <f>VLOOKUP(A78,home!$A$2:$E$405,3,FALSE)</f>
        <v>1.4875</v>
      </c>
      <c r="F78">
        <f>VLOOKUP(B78,home!$B$2:$E$405,3,FALSE)</f>
        <v>1.3445</v>
      </c>
      <c r="G78">
        <f>VLOOKUP(C78,away!$B$2:$E$405,4,FALSE)</f>
        <v>0.79449999999999998</v>
      </c>
      <c r="H78">
        <f>VLOOKUP(A78,away!$A$2:$E$405,3,FALSE)</f>
        <v>1.05</v>
      </c>
      <c r="I78">
        <f>VLOOKUP(C78,away!$B$2:$E$405,3,FALSE)</f>
        <v>1.3853</v>
      </c>
      <c r="J78">
        <f>VLOOKUP(B78,home!$B$2:$E$405,4,FALSE)</f>
        <v>0.95240000000000002</v>
      </c>
      <c r="K78" s="3">
        <f t="shared" ref="K78:K111" si="278">E78*F78*G78</f>
        <v>1.5889553093750002</v>
      </c>
      <c r="L78" s="3">
        <f t="shared" ref="L78:L111" si="279">H78*I78*J78</f>
        <v>1.3853277060000002</v>
      </c>
      <c r="M78" s="5">
        <f t="shared" si="224"/>
        <v>5.1084047353516855E-2</v>
      </c>
      <c r="N78" s="5">
        <f t="shared" si="225"/>
        <v>8.1170268266734527E-2</v>
      </c>
      <c r="O78" s="5">
        <f t="shared" si="226"/>
        <v>7.07681461334429E-2</v>
      </c>
      <c r="P78" s="5">
        <f t="shared" si="227"/>
        <v>0.11244742153335996</v>
      </c>
      <c r="Q78" s="5">
        <f t="shared" si="228"/>
        <v>6.4487964362910474E-2</v>
      </c>
      <c r="R78" s="5">
        <f t="shared" si="229"/>
        <v>4.9018536770457623E-2</v>
      </c>
      <c r="S78" s="5">
        <f t="shared" si="230"/>
        <v>6.1880485516339248E-2</v>
      </c>
      <c r="T78" s="5">
        <f t="shared" si="231"/>
        <v>8.9336963735480543E-2</v>
      </c>
      <c r="U78" s="5">
        <f t="shared" si="232"/>
        <v>7.7888264259212303E-2</v>
      </c>
      <c r="V78" s="5">
        <f t="shared" si="233"/>
        <v>1.5134755368912494E-2</v>
      </c>
      <c r="W78" s="5">
        <f t="shared" si="234"/>
        <v>3.4156164455077465E-2</v>
      </c>
      <c r="X78" s="5">
        <f t="shared" si="235"/>
        <v>4.7317480950311221E-2</v>
      </c>
      <c r="Y78" s="5">
        <f t="shared" si="236"/>
        <v>3.2775108669296678E-2</v>
      </c>
      <c r="Z78" s="5">
        <f t="shared" si="237"/>
        <v>2.2635579031898237E-2</v>
      </c>
      <c r="AA78" s="5">
        <f t="shared" si="238"/>
        <v>3.5966923483512124E-2</v>
      </c>
      <c r="AB78" s="5">
        <f t="shared" si="239"/>
        <v>2.8574917015505491E-2</v>
      </c>
      <c r="AC78" s="5">
        <f t="shared" si="240"/>
        <v>2.0821864957603345E-3</v>
      </c>
      <c r="AD78" s="5">
        <f t="shared" si="241"/>
        <v>1.3568154714695253E-2</v>
      </c>
      <c r="AE78" s="5">
        <f t="shared" si="242"/>
        <v>1.8796340645561866E-2</v>
      </c>
      <c r="AF78" s="5">
        <f t="shared" si="243"/>
        <v>1.3019545733855392E-2</v>
      </c>
      <c r="AG78" s="5">
        <f t="shared" si="244"/>
        <v>6.0121124748813252E-3</v>
      </c>
      <c r="AH78" s="5">
        <f t="shared" si="245"/>
        <v>7.8394236935603288E-3</v>
      </c>
      <c r="AI78" s="5">
        <f t="shared" si="246"/>
        <v>1.2456493900322857E-2</v>
      </c>
      <c r="AJ78" s="5">
        <f t="shared" si="247"/>
        <v>9.8964060595576574E-3</v>
      </c>
      <c r="AK78" s="5">
        <f t="shared" si="248"/>
        <v>5.2416489840216868E-3</v>
      </c>
      <c r="AL78" s="5">
        <f t="shared" si="249"/>
        <v>1.8333433995903822E-4</v>
      </c>
      <c r="AM78" s="5">
        <f t="shared" si="250"/>
        <v>4.3118382944672901E-3</v>
      </c>
      <c r="AN78" s="5">
        <f t="shared" si="251"/>
        <v>5.9733090531173243E-3</v>
      </c>
      <c r="AO78" s="5">
        <f t="shared" si="252"/>
        <v>4.1374952638920295E-3</v>
      </c>
      <c r="AP78" s="5">
        <f t="shared" si="253"/>
        <v>1.9105956075044696E-3</v>
      </c>
      <c r="AQ78" s="5">
        <f t="shared" si="254"/>
        <v>6.6170025750946155E-4</v>
      </c>
      <c r="AR78" s="5">
        <f t="shared" si="255"/>
        <v>2.1720341683523943E-3</v>
      </c>
      <c r="AS78" s="5">
        <f t="shared" si="256"/>
        <v>3.4512652239474494E-3</v>
      </c>
      <c r="AT78" s="5">
        <f t="shared" si="257"/>
        <v>2.7419531008263005E-3</v>
      </c>
      <c r="AU78" s="5">
        <f t="shared" si="258"/>
        <v>1.4522803125383982E-3</v>
      </c>
      <c r="AV78" s="5">
        <f t="shared" si="259"/>
        <v>5.7690212832716824E-4</v>
      </c>
      <c r="AW78" s="5">
        <f t="shared" si="260"/>
        <v>1.1209997638384852E-5</v>
      </c>
      <c r="AX78" s="5">
        <f t="shared" si="261"/>
        <v>1.1418863918600418E-3</v>
      </c>
      <c r="AY78" s="5">
        <f t="shared" si="262"/>
        <v>1.5818868557480892E-3</v>
      </c>
      <c r="AZ78" s="5">
        <f t="shared" si="263"/>
        <v>1.0957158445125271E-3</v>
      </c>
      <c r="BA78" s="5">
        <f t="shared" si="264"/>
        <v>5.0597517243546389E-4</v>
      </c>
      <c r="BB78" s="5">
        <f t="shared" si="265"/>
        <v>1.7523535623074408E-4</v>
      </c>
      <c r="BC78" s="5">
        <f t="shared" si="266"/>
        <v>4.8551678811445879E-5</v>
      </c>
      <c r="BD78" s="5">
        <f t="shared" si="267"/>
        <v>5.0149651863287323E-4</v>
      </c>
      <c r="BE78" s="5">
        <f t="shared" si="268"/>
        <v>7.9685555591478259E-4</v>
      </c>
      <c r="BF78" s="5">
        <f t="shared" si="269"/>
        <v>6.3308393318788081E-4</v>
      </c>
      <c r="BG78" s="5">
        <f t="shared" si="270"/>
        <v>3.3531402563963031E-4</v>
      </c>
      <c r="BH78" s="5">
        <f t="shared" si="271"/>
        <v>1.3319975033699891E-4</v>
      </c>
      <c r="BI78" s="5">
        <f t="shared" si="272"/>
        <v>4.232969010107975E-5</v>
      </c>
      <c r="BJ78" s="8">
        <f t="shared" si="273"/>
        <v>0.42218429378489358</v>
      </c>
      <c r="BK78" s="8">
        <f t="shared" si="274"/>
        <v>0.24439411746359599</v>
      </c>
      <c r="BL78" s="8">
        <f t="shared" si="275"/>
        <v>0.3104874747073979</v>
      </c>
      <c r="BM78" s="8">
        <f t="shared" si="276"/>
        <v>0.56915440370925363</v>
      </c>
      <c r="BN78" s="8">
        <f t="shared" si="277"/>
        <v>0.42897638442042241</v>
      </c>
    </row>
    <row r="79" spans="1:66" x14ac:dyDescent="0.25">
      <c r="A79" t="s">
        <v>357</v>
      </c>
      <c r="B79" t="s">
        <v>332</v>
      </c>
      <c r="C79" t="s">
        <v>333</v>
      </c>
      <c r="D79" t="s">
        <v>69</v>
      </c>
      <c r="E79">
        <f>VLOOKUP(A79,home!$A$2:$E$405,3,FALSE)</f>
        <v>1.8529</v>
      </c>
      <c r="F79">
        <f>VLOOKUP(B79,home!$B$2:$E$405,3,FALSE)</f>
        <v>0.53969999999999996</v>
      </c>
      <c r="G79">
        <f>VLOOKUP(C79,away!$B$2:$E$405,4,FALSE)</f>
        <v>1.0793999999999999</v>
      </c>
      <c r="H79">
        <f>VLOOKUP(A79,away!$A$2:$E$405,3,FALSE)</f>
        <v>1.5588</v>
      </c>
      <c r="I79">
        <f>VLOOKUP(C79,away!$B$2:$E$405,3,FALSE)</f>
        <v>1.2829999999999999</v>
      </c>
      <c r="J79">
        <f>VLOOKUP(B79,home!$B$2:$E$405,4,FALSE)</f>
        <v>0.80189999999999995</v>
      </c>
      <c r="K79" s="3">
        <f t="shared" si="278"/>
        <v>1.0794109343219997</v>
      </c>
      <c r="L79" s="3">
        <f t="shared" si="279"/>
        <v>1.6037522067599999</v>
      </c>
      <c r="M79" s="5">
        <f t="shared" ref="M79:M111" si="280">_xlfn.POISSON.DIST(0,K79,FALSE) * _xlfn.POISSON.DIST(0,L79,FALSE)</f>
        <v>6.8346621866290994E-2</v>
      </c>
      <c r="N79" s="5">
        <f t="shared" ref="N79:N111" si="281">_xlfn.POISSON.DIST(1,K79,FALSE) * _xlfn.POISSON.DIST(0,L79,FALSE)</f>
        <v>7.3774090966445591E-2</v>
      </c>
      <c r="O79" s="5">
        <f t="shared" ref="O79:O111" si="282">_xlfn.POISSON.DIST(0,K79,FALSE) * _xlfn.POISSON.DIST(1,L79,FALSE)</f>
        <v>0.10961104564265543</v>
      </c>
      <c r="P79" s="5">
        <f t="shared" ref="P79:P111" si="283">_xlfn.POISSON.DIST(1,K79,FALSE) * _xlfn.POISSON.DIST(1,L79,FALSE)</f>
        <v>0.11831536118915006</v>
      </c>
      <c r="Q79" s="5">
        <f t="shared" ref="Q79:Q111" si="284">_xlfn.POISSON.DIST(2,K79,FALSE) * _xlfn.POISSON.DIST(0,L79,FALSE)</f>
        <v>3.9816280229423615E-2</v>
      </c>
      <c r="R79" s="5">
        <f t="shared" ref="R79:R111" si="285">_xlfn.POISSON.DIST(0,K79,FALSE) * _xlfn.POISSON.DIST(2,L79,FALSE)</f>
        <v>8.789447816733989E-2</v>
      </c>
      <c r="S79" s="5">
        <f t="shared" ref="S79:S111" si="286">_xlfn.POISSON.DIST(2,K79,FALSE) * _xlfn.POISSON.DIST(2,L79,FALSE)</f>
        <v>5.1204157246809025E-2</v>
      </c>
      <c r="T79" s="5">
        <f t="shared" ref="T79:T111" si="287">_xlfn.POISSON.DIST(2,K79,FALSE) * _xlfn.POISSON.DIST(1,L79,FALSE)</f>
        <v>6.3855447282912661E-2</v>
      </c>
      <c r="U79" s="5">
        <f t="shared" ref="U79:U111" si="288">_xlfn.POISSON.DIST(1,K79,FALSE) * _xlfn.POISSON.DIST(2,L79,FALSE)</f>
        <v>9.4874260800352953E-2</v>
      </c>
      <c r="V79" s="5">
        <f t="shared" ref="V79:V111" si="289">_xlfn.POISSON.DIST(3,K79,FALSE) * _xlfn.POISSON.DIST(3,L79,FALSE)</f>
        <v>9.8488788043690281E-3</v>
      </c>
      <c r="W79" s="5">
        <f t="shared" ref="W79:W111" si="290">_xlfn.POISSON.DIST(3,K79,FALSE) * _xlfn.POISSON.DIST(0,L79,FALSE)</f>
        <v>1.432604274788957E-2</v>
      </c>
      <c r="X79" s="5">
        <f t="shared" ref="X79:X111" si="291">_xlfn.POISSON.DIST(3,K79,FALSE) * _xlfn.POISSON.DIST(1,L79,FALSE)</f>
        <v>2.2975422671065986E-2</v>
      </c>
      <c r="Y79" s="5">
        <f t="shared" ref="Y79:Y111" si="292">_xlfn.POISSON.DIST(3,K79,FALSE) * _xlfn.POISSON.DIST(2,L79,FALSE)</f>
        <v>1.842344240498291E-2</v>
      </c>
      <c r="Z79" s="5">
        <f t="shared" ref="Z79:Z111" si="293">_xlfn.POISSON.DIST(0,K79,FALSE) * _xlfn.POISSON.DIST(3,L79,FALSE)</f>
        <v>4.6986987774296628E-2</v>
      </c>
      <c r="AA79" s="5">
        <f t="shared" ref="AA79:AA111" si="294">_xlfn.POISSON.DIST(1,K79,FALSE) * _xlfn.POISSON.DIST(3,L79,FALSE)</f>
        <v>5.0718268374429908E-2</v>
      </c>
      <c r="AB79" s="5">
        <f t="shared" ref="AB79:AB111" si="295">_xlfn.POISSON.DIST(2,K79,FALSE) * _xlfn.POISSON.DIST(3,L79,FALSE)</f>
        <v>2.7372926726618656E-2</v>
      </c>
      <c r="AC79" s="5">
        <f t="shared" ref="AC79:AC111" si="296">_xlfn.POISSON.DIST(4,K79,FALSE) * _xlfn.POISSON.DIST(4,L79,FALSE)</f>
        <v>1.0655918511659893E-3</v>
      </c>
      <c r="AD79" s="5">
        <f t="shared" ref="AD79:AD111" si="297">_xlfn.POISSON.DIST(4,K79,FALSE) * _xlfn.POISSON.DIST(0,L79,FALSE)</f>
        <v>3.8659217969090973E-3</v>
      </c>
      <c r="AE79" s="5">
        <f t="shared" ref="AE79:AE111" si="298">_xlfn.POISSON.DIST(4,K79,FALSE) * _xlfn.POISSON.DIST(1,L79,FALSE)</f>
        <v>6.1999806129545473E-3</v>
      </c>
      <c r="AF79" s="5">
        <f t="shared" ref="AF79:AF111" si="299">_xlfn.POISSON.DIST(4,K79,FALSE) * _xlfn.POISSON.DIST(2,L79,FALSE)</f>
        <v>4.9716162949475376E-3</v>
      </c>
      <c r="AG79" s="5">
        <f t="shared" ref="AG79:AG111" si="300">_xlfn.POISSON.DIST(4,K79,FALSE) * _xlfn.POISSON.DIST(3,L79,FALSE)</f>
        <v>2.657746868062028E-3</v>
      </c>
      <c r="AH79" s="5">
        <f t="shared" ref="AH79:AH111" si="301">_xlfn.POISSON.DIST(0,K79,FALSE) * _xlfn.POISSON.DIST(4,L79,FALSE)</f>
        <v>1.8838871333008347E-2</v>
      </c>
      <c r="AI79" s="5">
        <f t="shared" ref="AI79:AI111" si="302">_xlfn.POISSON.DIST(1,K79,FALSE) * _xlfn.POISSON.DIST(4,L79,FALSE)</f>
        <v>2.0334883707134477E-2</v>
      </c>
      <c r="AJ79" s="5">
        <f t="shared" ref="AJ79:AJ111" si="303">_xlfn.POISSON.DIST(2,K79,FALSE) * _xlfn.POISSON.DIST(4,L79,FALSE)</f>
        <v>1.0974847910823617E-2</v>
      </c>
      <c r="AK79" s="5">
        <f t="shared" ref="AK79:AK111" si="304">_xlfn.POISSON.DIST(3,K79,FALSE) * _xlfn.POISSON.DIST(4,L79,FALSE)</f>
        <v>3.9487902791546558E-3</v>
      </c>
      <c r="AL79" s="5">
        <f t="shared" ref="AL79:AL111" si="305">_xlfn.POISSON.DIST(5,K79,FALSE) * _xlfn.POISSON.DIST(5,L79,FALSE)</f>
        <v>7.3786168977051116E-5</v>
      </c>
      <c r="AM79" s="5">
        <f t="shared" ref="AM79:AM111" si="306">_xlfn.POISSON.DIST(5,K79,FALSE) * _xlfn.POISSON.DIST(0,L79,FALSE)</f>
        <v>8.3458365176348678E-4</v>
      </c>
      <c r="AN79" s="5">
        <f t="shared" ref="AN79:AN111" si="307">_xlfn.POISSON.DIST(5,K79,FALSE) * _xlfn.POISSON.DIST(1,L79,FALSE)</f>
        <v>1.3384653732415109E-3</v>
      </c>
      <c r="AO79" s="5">
        <f t="shared" ref="AO79:AO111" si="308">_xlfn.POISSON.DIST(5,K79,FALSE) * _xlfn.POISSON.DIST(2,L79,FALSE)</f>
        <v>1.0732833980039603E-3</v>
      </c>
      <c r="AP79" s="5">
        <f t="shared" ref="AP79:AP111" si="309">_xlfn.POISSON.DIST(5,K79,FALSE) * _xlfn.POISSON.DIST(3,L79,FALSE)</f>
        <v>5.7376020600924057E-4</v>
      </c>
      <c r="AQ79" s="5">
        <f t="shared" ref="AQ79:AQ111" si="310">_xlfn.POISSON.DIST(5,K79,FALSE) * _xlfn.POISSON.DIST(4,L79,FALSE)</f>
        <v>2.3004229913459802E-4</v>
      </c>
      <c r="AR79" s="5">
        <f t="shared" ref="AR79:AR111" si="311">_xlfn.POISSON.DIST(0,K79,FALSE) * _xlfn.POISSON.DIST(5,L79,FALSE)</f>
        <v>6.0425762946359676E-3</v>
      </c>
      <c r="AS79" s="5">
        <f t="shared" ref="AS79:AS111" si="312">_xlfn.POISSON.DIST(1,K79,FALSE) * _xlfn.POISSON.DIST(5,L79,FALSE)</f>
        <v>6.5224229239049768E-3</v>
      </c>
      <c r="AT79" s="5">
        <f t="shared" ref="AT79:AT111" si="313">_xlfn.POISSON.DIST(2,K79,FALSE) * _xlfn.POISSON.DIST(5,L79,FALSE)</f>
        <v>3.5201873111677501E-3</v>
      </c>
      <c r="AU79" s="5">
        <f t="shared" ref="AU79:AU111" si="314">_xlfn.POISSON.DIST(3,K79,FALSE) * _xlfn.POISSON.DIST(5,L79,FALSE)</f>
        <v>1.266576224845343E-3</v>
      </c>
      <c r="AV79" s="5">
        <f t="shared" ref="AV79:AV111" si="315">_xlfn.POISSON.DIST(4,K79,FALSE) * _xlfn.POISSON.DIST(5,L79,FALSE)</f>
        <v>3.4178905656258573E-4</v>
      </c>
      <c r="AW79" s="5">
        <f t="shared" ref="AW79:AW111" si="316">_xlfn.POISSON.DIST(6,K79,FALSE) * _xlfn.POISSON.DIST(6,L79,FALSE)</f>
        <v>3.5481056361832713E-6</v>
      </c>
      <c r="AX79" s="5">
        <f t="shared" ref="AX79:AX111" si="317">_xlfn.POISSON.DIST(6,K79,FALSE) * _xlfn.POISSON.DIST(0,L79,FALSE)</f>
        <v>1.5014311988664856E-4</v>
      </c>
      <c r="AY79" s="5">
        <f t="shared" ref="AY79:AY111" si="318">_xlfn.POISSON.DIST(6,K79,FALSE) * _xlfn.POISSON.DIST(1,L79,FALSE)</f>
        <v>2.4079235984804379E-4</v>
      </c>
      <c r="AZ79" s="5">
        <f t="shared" ref="AZ79:AZ111" si="319">_xlfn.POISSON.DIST(6,K79,FALSE) * _xlfn.POISSON.DIST(2,L79,FALSE)</f>
        <v>1.9308563923862418E-4</v>
      </c>
      <c r="BA79" s="5">
        <f t="shared" ref="BA79:BA111" si="320">_xlfn.POISSON.DIST(6,K79,FALSE) * _xlfn.POISSON.DIST(3,L79,FALSE)</f>
        <v>1.0322050667420286E-4</v>
      </c>
      <c r="BB79" s="5">
        <f t="shared" ref="BB79:BB111" si="321">_xlfn.POISSON.DIST(6,K79,FALSE) * _xlfn.POISSON.DIST(4,L79,FALSE)</f>
        <v>4.138502884040955E-5</v>
      </c>
      <c r="BC79" s="5">
        <f t="shared" ref="BC79:BC111" si="322">_xlfn.POISSON.DIST(6,K79,FALSE) * _xlfn.POISSON.DIST(5,L79,FALSE)</f>
        <v>1.327426626592661E-5</v>
      </c>
      <c r="BD79" s="5">
        <f t="shared" ref="BD79:BD111" si="323">_xlfn.POISSON.DIST(0,K79,FALSE) * _xlfn.POISSON.DIST(6,L79,FALSE)</f>
        <v>1.6151325111730161E-3</v>
      </c>
      <c r="BE79" s="5">
        <f t="shared" ref="BE79:BE111" si="324">_xlfn.POISSON.DIST(1,K79,FALSE) * _xlfn.POISSON.DIST(6,L79,FALSE)</f>
        <v>1.7433916929391032E-3</v>
      </c>
      <c r="BF79" s="5">
        <f t="shared" ref="BF79:BF111" si="325">_xlfn.POISSON.DIST(2,K79,FALSE) * _xlfn.POISSON.DIST(6,L79,FALSE)</f>
        <v>9.4091802808230504E-4</v>
      </c>
      <c r="BG79" s="5">
        <f t="shared" ref="BG79:BG111" si="326">_xlfn.POISSON.DIST(3,K79,FALSE) * _xlfn.POISSON.DIST(6,L79,FALSE)</f>
        <v>3.3854573593757818E-4</v>
      </c>
      <c r="BH79" s="5">
        <f t="shared" ref="BH79:BH111" si="327">_xlfn.POISSON.DIST(4,K79,FALSE) * _xlfn.POISSON.DIST(6,L79,FALSE)</f>
        <v>9.1357492284777558E-5</v>
      </c>
      <c r="BI79" s="5">
        <f t="shared" ref="BI79:BI111" si="328">_xlfn.POISSON.DIST(5,K79,FALSE) * _xlfn.POISSON.DIST(6,L79,FALSE)</f>
        <v>1.9722455220885332E-5</v>
      </c>
      <c r="BJ79" s="8">
        <f t="shared" ref="BJ79:BJ111" si="329">SUM(N79,Q79,T79,W79,X79,Y79,AD79,AE79,AF79,AG79,AM79,AN79,AO79,AP79,AQ79,AX79,AY79,AZ79,BA79,BB79,BC79)</f>
        <v>0.25565802772450019</v>
      </c>
      <c r="BK79" s="8">
        <f t="shared" ref="BK79:BK111" si="330">SUM(M79,P79,S79,V79,AC79,AL79,AY79)</f>
        <v>0.24909518948661016</v>
      </c>
      <c r="BL79" s="8">
        <f t="shared" ref="BL79:BL111" si="331">SUM(O79,R79,U79,AA79,AB79,AH79,AI79,AJ79,AK79,AR79,AS79,AT79,AU79,AV79,BD79,BE79,BF79,BG79,BH79,BI79)</f>
        <v>0.4470109926682721</v>
      </c>
      <c r="BM79" s="8">
        <f t="shared" ref="BM79:BM111" si="332">SUM(S79:BI79)</f>
        <v>0.50075607533816169</v>
      </c>
      <c r="BN79" s="8">
        <f t="shared" ref="BN79:BN111" si="333">SUM(M79:R79)</f>
        <v>0.49775787806130556</v>
      </c>
    </row>
    <row r="80" spans="1:66" x14ac:dyDescent="0.25">
      <c r="A80" t="s">
        <v>357</v>
      </c>
      <c r="B80" t="s">
        <v>334</v>
      </c>
      <c r="C80" t="s">
        <v>335</v>
      </c>
      <c r="D80" t="s">
        <v>69</v>
      </c>
      <c r="E80">
        <f>VLOOKUP(A80,home!$A$2:$E$405,3,FALSE)</f>
        <v>1.8529</v>
      </c>
      <c r="F80">
        <f>VLOOKUP(B80,home!$B$2:$E$405,3,FALSE)</f>
        <v>0.71960000000000002</v>
      </c>
      <c r="G80">
        <f>VLOOKUP(C80,away!$B$2:$E$405,4,FALSE)</f>
        <v>0.40479999999999999</v>
      </c>
      <c r="H80">
        <f>VLOOKUP(A80,away!$A$2:$E$405,3,FALSE)</f>
        <v>1.5588</v>
      </c>
      <c r="I80">
        <f>VLOOKUP(C80,away!$B$2:$E$405,3,FALSE)</f>
        <v>1.1227</v>
      </c>
      <c r="J80">
        <f>VLOOKUP(B80,home!$B$2:$E$405,4,FALSE)</f>
        <v>0.85540000000000005</v>
      </c>
      <c r="K80" s="3">
        <f t="shared" si="278"/>
        <v>0.53973880083199999</v>
      </c>
      <c r="L80" s="3">
        <f t="shared" si="279"/>
        <v>1.4970053957040002</v>
      </c>
      <c r="M80" s="5">
        <f t="shared" si="280"/>
        <v>0.13045274872308935</v>
      </c>
      <c r="N80" s="5">
        <f t="shared" si="281"/>
        <v>7.0410410161038467E-2</v>
      </c>
      <c r="O80" s="5">
        <f t="shared" si="282"/>
        <v>0.19528846872288289</v>
      </c>
      <c r="P80" s="5">
        <f t="shared" si="283"/>
        <v>0.10540476392480636</v>
      </c>
      <c r="Q80" s="5">
        <f t="shared" si="284"/>
        <v>1.9001615173204082E-2</v>
      </c>
      <c r="R80" s="5">
        <f t="shared" si="285"/>
        <v>0.14617394569846379</v>
      </c>
      <c r="S80" s="5">
        <f t="shared" si="286"/>
        <v>2.1291548792175284E-2</v>
      </c>
      <c r="T80" s="5">
        <f t="shared" si="287"/>
        <v>2.8445520441377513E-2</v>
      </c>
      <c r="U80" s="5">
        <f t="shared" si="288"/>
        <v>7.8895750164170733E-2</v>
      </c>
      <c r="V80" s="5">
        <f t="shared" si="289"/>
        <v>1.9114887667926897E-3</v>
      </c>
      <c r="W80" s="5">
        <f t="shared" si="290"/>
        <v>3.4186363291521028E-3</v>
      </c>
      <c r="X80" s="5">
        <f t="shared" si="291"/>
        <v>5.1177170306904145E-3</v>
      </c>
      <c r="Y80" s="5">
        <f t="shared" si="292"/>
        <v>3.8306250043149029E-3</v>
      </c>
      <c r="Z80" s="5">
        <f t="shared" si="293"/>
        <v>7.2941061807314619E-2</v>
      </c>
      <c r="AA80" s="5">
        <f t="shared" si="294"/>
        <v>3.936912123129279E-2</v>
      </c>
      <c r="AB80" s="5">
        <f t="shared" si="295"/>
        <v>1.0624521141593799E-2</v>
      </c>
      <c r="AC80" s="5">
        <f t="shared" si="296"/>
        <v>9.6529214687333893E-5</v>
      </c>
      <c r="AD80" s="5">
        <f t="shared" si="297"/>
        <v>4.6129266819431647E-4</v>
      </c>
      <c r="AE80" s="5">
        <f t="shared" si="298"/>
        <v>6.9055761328558687E-4</v>
      </c>
      <c r="AF80" s="5">
        <f t="shared" si="299"/>
        <v>5.1688423656650001E-4</v>
      </c>
      <c r="AG80" s="5">
        <f t="shared" si="300"/>
        <v>2.5792616369813118E-4</v>
      </c>
      <c r="AH80" s="5">
        <f t="shared" si="301"/>
        <v>2.7298290773482243E-2</v>
      </c>
      <c r="AI80" s="5">
        <f t="shared" si="302"/>
        <v>1.4733946726842556E-2</v>
      </c>
      <c r="AJ80" s="5">
        <f t="shared" si="303"/>
        <v>3.9762413689342852E-3</v>
      </c>
      <c r="AK80" s="5">
        <f t="shared" si="304"/>
        <v>7.1537724942906053E-4</v>
      </c>
      <c r="AL80" s="5">
        <f t="shared" si="305"/>
        <v>3.1197929320946605E-6</v>
      </c>
      <c r="AM80" s="5">
        <f t="shared" si="306"/>
        <v>4.9795510312758813E-5</v>
      </c>
      <c r="AN80" s="5">
        <f t="shared" si="307"/>
        <v>7.454414762003414E-5</v>
      </c>
      <c r="AO80" s="5">
        <f t="shared" si="308"/>
        <v>5.5796495602673307E-5</v>
      </c>
      <c r="AP80" s="5">
        <f t="shared" si="309"/>
        <v>2.784255165952549E-5</v>
      </c>
      <c r="AQ80" s="5">
        <f t="shared" si="310"/>
        <v>1.0420112516119257E-5</v>
      </c>
      <c r="AR80" s="5">
        <f t="shared" si="311"/>
        <v>8.173137716279923E-3</v>
      </c>
      <c r="AS80" s="5">
        <f t="shared" si="312"/>
        <v>4.4113595500197165E-3</v>
      </c>
      <c r="AT80" s="5">
        <f t="shared" si="313"/>
        <v>1.1904909567832162E-3</v>
      </c>
      <c r="AU80" s="5">
        <f t="shared" si="314"/>
        <v>2.1418472047183786E-4</v>
      </c>
      <c r="AV80" s="5">
        <f t="shared" si="315"/>
        <v>2.8900951046001718E-5</v>
      </c>
      <c r="AW80" s="5">
        <f t="shared" si="316"/>
        <v>7.0021316939256197E-8</v>
      </c>
      <c r="AX80" s="5">
        <f t="shared" si="317"/>
        <v>4.4794281705043219E-6</v>
      </c>
      <c r="AY80" s="5">
        <f t="shared" si="318"/>
        <v>6.7057281409134683E-6</v>
      </c>
      <c r="AZ80" s="5">
        <f t="shared" si="319"/>
        <v>5.0192556045358083E-6</v>
      </c>
      <c r="BA80" s="5">
        <f t="shared" si="320"/>
        <v>2.5046175741358833E-6</v>
      </c>
      <c r="BB80" s="5">
        <f t="shared" si="321"/>
        <v>9.3735650566412031E-7</v>
      </c>
      <c r="BC80" s="5">
        <f t="shared" si="322"/>
        <v>2.806455493354869E-7</v>
      </c>
      <c r="BD80" s="5">
        <f t="shared" si="323"/>
        <v>2.0392052101838197E-3</v>
      </c>
      <c r="BE80" s="5">
        <f t="shared" si="324"/>
        <v>1.1006381747949814E-3</v>
      </c>
      <c r="BF80" s="5">
        <f t="shared" si="325"/>
        <v>2.9702856430688216E-4</v>
      </c>
      <c r="BG80" s="5">
        <f t="shared" si="326"/>
        <v>5.3439280370615729E-5</v>
      </c>
      <c r="BH80" s="5">
        <f t="shared" si="327"/>
        <v>7.2108132761402915E-6</v>
      </c>
      <c r="BI80" s="5">
        <f t="shared" si="328"/>
        <v>7.7839114213748529E-7</v>
      </c>
      <c r="BJ80" s="8">
        <f t="shared" si="329"/>
        <v>0.13238951067077823</v>
      </c>
      <c r="BK80" s="8">
        <f t="shared" si="330"/>
        <v>0.25916690494262407</v>
      </c>
      <c r="BL80" s="8">
        <f t="shared" si="331"/>
        <v>0.53459203740576744</v>
      </c>
      <c r="BM80" s="8">
        <f t="shared" si="332"/>
        <v>0.33235092671617528</v>
      </c>
      <c r="BN80" s="8">
        <f t="shared" si="333"/>
        <v>0.66673195240348493</v>
      </c>
    </row>
    <row r="81" spans="1:66" x14ac:dyDescent="0.25">
      <c r="A81" t="s">
        <v>357</v>
      </c>
      <c r="B81" t="s">
        <v>336</v>
      </c>
      <c r="C81" t="s">
        <v>337</v>
      </c>
      <c r="D81" t="s">
        <v>69</v>
      </c>
      <c r="E81">
        <f>VLOOKUP(A81,home!$A$2:$E$405,3,FALSE)</f>
        <v>1.8529</v>
      </c>
      <c r="F81">
        <f>VLOOKUP(B81,home!$B$2:$E$405,3,FALSE)</f>
        <v>0.8095</v>
      </c>
      <c r="G81">
        <f>VLOOKUP(C81,away!$B$2:$E$405,4,FALSE)</f>
        <v>1.2142999999999999</v>
      </c>
      <c r="H81">
        <f>VLOOKUP(A81,away!$A$2:$E$405,3,FALSE)</f>
        <v>1.5588</v>
      </c>
      <c r="I81">
        <f>VLOOKUP(C81,away!$B$2:$E$405,3,FALSE)</f>
        <v>0.96230000000000004</v>
      </c>
      <c r="J81">
        <f>VLOOKUP(B81,home!$B$2:$E$405,4,FALSE)</f>
        <v>0.80189999999999995</v>
      </c>
      <c r="K81" s="3">
        <f t="shared" si="278"/>
        <v>1.8213559524649998</v>
      </c>
      <c r="L81" s="3">
        <f t="shared" si="279"/>
        <v>1.202876655156</v>
      </c>
      <c r="M81" s="5">
        <f t="shared" si="280"/>
        <v>4.8595098473284921E-2</v>
      </c>
      <c r="N81" s="5">
        <f t="shared" si="281"/>
        <v>8.850897186494032E-2</v>
      </c>
      <c r="O81" s="5">
        <f t="shared" si="282"/>
        <v>5.8453909508521418E-2</v>
      </c>
      <c r="P81" s="5">
        <f t="shared" si="283"/>
        <v>0.10646537602819592</v>
      </c>
      <c r="Q81" s="5">
        <f t="shared" si="284"/>
        <v>8.0603171376383134E-2</v>
      </c>
      <c r="R81" s="5">
        <f t="shared" si="285"/>
        <v>3.5156421575200887E-2</v>
      </c>
      <c r="S81" s="5">
        <f t="shared" si="286"/>
        <v>5.8312857926692399E-2</v>
      </c>
      <c r="T81" s="5">
        <f t="shared" si="287"/>
        <v>9.6955673180189592E-2</v>
      </c>
      <c r="U81" s="5">
        <f t="shared" si="288"/>
        <v>6.4032357703361076E-2</v>
      </c>
      <c r="V81" s="5">
        <f t="shared" si="289"/>
        <v>1.4195076690381007E-2</v>
      </c>
      <c r="W81" s="5">
        <f t="shared" si="290"/>
        <v>4.8935688657977296E-2</v>
      </c>
      <c r="X81" s="5">
        <f t="shared" si="291"/>
        <v>5.8863597490663139E-2</v>
      </c>
      <c r="Y81" s="5">
        <f t="shared" si="292"/>
        <v>3.540282363000901E-2</v>
      </c>
      <c r="Z81" s="5">
        <f t="shared" si="293"/>
        <v>1.4096279597210621E-2</v>
      </c>
      <c r="AA81" s="5">
        <f t="shared" si="294"/>
        <v>2.567434275199049E-2</v>
      </c>
      <c r="AB81" s="5">
        <f t="shared" si="295"/>
        <v>2.3381058498482259E-2</v>
      </c>
      <c r="AC81" s="5">
        <f t="shared" si="296"/>
        <v>1.9437199237559413E-3</v>
      </c>
      <c r="AD81" s="5">
        <f t="shared" si="297"/>
        <v>2.2282326956295236E-2</v>
      </c>
      <c r="AE81" s="5">
        <f t="shared" si="298"/>
        <v>2.6802890918280788E-2</v>
      </c>
      <c r="AF81" s="5">
        <f t="shared" si="299"/>
        <v>1.6120285888146367E-2</v>
      </c>
      <c r="AG81" s="5">
        <f t="shared" si="300"/>
        <v>6.4635718564306551E-3</v>
      </c>
      <c r="AH81" s="5">
        <f t="shared" si="301"/>
        <v>4.2390214130091199E-3</v>
      </c>
      <c r="AI81" s="5">
        <f t="shared" si="302"/>
        <v>7.720766883210755E-3</v>
      </c>
      <c r="AJ81" s="5">
        <f t="shared" si="303"/>
        <v>7.0311323601652776E-3</v>
      </c>
      <c r="AK81" s="5">
        <f t="shared" si="304"/>
        <v>4.2687315922521028E-3</v>
      </c>
      <c r="AL81" s="5">
        <f t="shared" si="305"/>
        <v>1.7033723900358958E-4</v>
      </c>
      <c r="AM81" s="5">
        <f t="shared" si="306"/>
        <v>8.1168097673239327E-3</v>
      </c>
      <c r="AN81" s="5">
        <f t="shared" si="307"/>
        <v>9.7635209834561632E-3</v>
      </c>
      <c r="AO81" s="5">
        <f t="shared" si="308"/>
        <v>5.872155731562587E-3</v>
      </c>
      <c r="AP81" s="5">
        <f t="shared" si="309"/>
        <v>2.3544930149790454E-3</v>
      </c>
      <c r="AQ81" s="5">
        <f t="shared" si="310"/>
        <v>7.0804117061154016E-4</v>
      </c>
      <c r="AR81" s="5">
        <f t="shared" si="311"/>
        <v>1.0198039796830141E-3</v>
      </c>
      <c r="AS81" s="5">
        <f t="shared" si="312"/>
        <v>1.8574260487431531E-3</v>
      </c>
      <c r="AT81" s="5">
        <f t="shared" si="313"/>
        <v>1.6915169950709439E-3</v>
      </c>
      <c r="AU81" s="5">
        <f t="shared" si="314"/>
        <v>1.026951515889391E-3</v>
      </c>
      <c r="AV81" s="5">
        <f t="shared" si="315"/>
        <v>4.6761106408952432E-4</v>
      </c>
      <c r="AW81" s="5">
        <f t="shared" si="316"/>
        <v>1.036628222682646E-5</v>
      </c>
      <c r="AX81" s="5">
        <f t="shared" si="317"/>
        <v>2.4639332974569143E-3</v>
      </c>
      <c r="AY81" s="5">
        <f t="shared" si="318"/>
        <v>2.9638078433724666E-3</v>
      </c>
      <c r="AZ81" s="5">
        <f t="shared" si="319"/>
        <v>1.7825476325804962E-3</v>
      </c>
      <c r="BA81" s="5">
        <f t="shared" si="320"/>
        <v>7.1472831131155767E-4</v>
      </c>
      <c r="BB81" s="5">
        <f t="shared" si="321"/>
        <v>2.1493250011393573E-4</v>
      </c>
      <c r="BC81" s="5">
        <f t="shared" si="322"/>
        <v>5.1707457364273507E-5</v>
      </c>
      <c r="BD81" s="5">
        <f t="shared" si="323"/>
        <v>2.0444973333264677E-4</v>
      </c>
      <c r="BE81" s="5">
        <f t="shared" si="324"/>
        <v>3.7237573878529806E-4</v>
      </c>
      <c r="BF81" s="5">
        <f t="shared" si="325"/>
        <v>3.3911438419507734E-4</v>
      </c>
      <c r="BG81" s="5">
        <f t="shared" si="326"/>
        <v>2.0588266740673562E-4</v>
      </c>
      <c r="BH81" s="5">
        <f t="shared" si="327"/>
        <v>9.3746405447657442E-5</v>
      </c>
      <c r="BI81" s="5">
        <f t="shared" si="328"/>
        <v>3.4149114716857644E-5</v>
      </c>
      <c r="BJ81" s="8">
        <f t="shared" si="329"/>
        <v>0.51594567952944848</v>
      </c>
      <c r="BK81" s="8">
        <f t="shared" si="330"/>
        <v>0.23264627412468625</v>
      </c>
      <c r="BL81" s="8">
        <f t="shared" si="331"/>
        <v>0.23727076993355362</v>
      </c>
      <c r="BM81" s="8">
        <f t="shared" si="332"/>
        <v>0.57922261279722698</v>
      </c>
      <c r="BN81" s="8">
        <f t="shared" si="333"/>
        <v>0.41778294882652656</v>
      </c>
    </row>
    <row r="82" spans="1:66" x14ac:dyDescent="0.25">
      <c r="A82" t="s">
        <v>290</v>
      </c>
      <c r="B82" t="s">
        <v>293</v>
      </c>
      <c r="C82" t="s">
        <v>316</v>
      </c>
      <c r="D82" t="s">
        <v>69</v>
      </c>
      <c r="E82">
        <f>VLOOKUP(A82,home!$A$2:$E$405,3,FALSE)</f>
        <v>1.6083000000000001</v>
      </c>
      <c r="F82">
        <f>VLOOKUP(B82,home!$B$2:$E$405,3,FALSE)</f>
        <v>0.88819999999999999</v>
      </c>
      <c r="G82">
        <f>VLOOKUP(C82,away!$B$2:$E$405,4,FALSE)</f>
        <v>1.5544</v>
      </c>
      <c r="H82">
        <f>VLOOKUP(A82,away!$A$2:$E$405,3,FALSE)</f>
        <v>1.1513</v>
      </c>
      <c r="I82">
        <f>VLOOKUP(C82,away!$B$2:$E$405,3,FALSE)</f>
        <v>0.86860000000000004</v>
      </c>
      <c r="J82">
        <f>VLOOKUP(B82,home!$B$2:$E$405,4,FALSE)</f>
        <v>1.1168</v>
      </c>
      <c r="K82" s="3">
        <f t="shared" si="278"/>
        <v>2.220448058064</v>
      </c>
      <c r="L82" s="3">
        <f t="shared" si="279"/>
        <v>1.1168214202240001</v>
      </c>
      <c r="M82" s="5">
        <f t="shared" si="280"/>
        <v>3.5533851328912756E-2</v>
      </c>
      <c r="N82" s="5">
        <f t="shared" si="281"/>
        <v>7.8901071178819199E-2</v>
      </c>
      <c r="O82" s="5">
        <f t="shared" si="282"/>
        <v>3.9684966307184807E-2</v>
      </c>
      <c r="P82" s="5">
        <f t="shared" si="283"/>
        <v>8.8118406371123767E-2</v>
      </c>
      <c r="Q82" s="5">
        <f t="shared" si="284"/>
        <v>8.7597865139089306E-2</v>
      </c>
      <c r="R82" s="5">
        <f t="shared" si="285"/>
        <v>2.2160510216365878E-2</v>
      </c>
      <c r="S82" s="5">
        <f t="shared" si="286"/>
        <v>5.4629974313173471E-2</v>
      </c>
      <c r="T82" s="5">
        <f t="shared" si="287"/>
        <v>9.7831172153228133E-2</v>
      </c>
      <c r="U82" s="5">
        <f t="shared" si="288"/>
        <v>4.9206261875637043E-2</v>
      </c>
      <c r="V82" s="5">
        <f t="shared" si="289"/>
        <v>1.5052645721503416E-2</v>
      </c>
      <c r="W82" s="5">
        <f t="shared" si="290"/>
        <v>6.4835503179547657E-2</v>
      </c>
      <c r="X82" s="5">
        <f t="shared" si="291"/>
        <v>7.2409678741920072E-2</v>
      </c>
      <c r="Y82" s="5">
        <f t="shared" si="292"/>
        <v>4.0434340125257408E-2</v>
      </c>
      <c r="Z82" s="5">
        <f t="shared" si="293"/>
        <v>8.2497774975767331E-3</v>
      </c>
      <c r="AA82" s="5">
        <f t="shared" si="294"/>
        <v>1.8318202423954343E-2</v>
      </c>
      <c r="AB82" s="5">
        <f t="shared" si="295"/>
        <v>2.0337308499746347E-2</v>
      </c>
      <c r="AC82" s="5">
        <f t="shared" si="296"/>
        <v>2.3330132800169047E-3</v>
      </c>
      <c r="AD82" s="5">
        <f t="shared" si="297"/>
        <v>3.5990966782157234E-2</v>
      </c>
      <c r="AE82" s="5">
        <f t="shared" si="298"/>
        <v>4.0195482636883648E-2</v>
      </c>
      <c r="AF82" s="5">
        <f t="shared" si="299"/>
        <v>2.244558800255678E-2</v>
      </c>
      <c r="AG82" s="5">
        <f t="shared" si="300"/>
        <v>8.355904490259412E-3</v>
      </c>
      <c r="AH82" s="5">
        <f t="shared" si="301"/>
        <v>2.3033820553439118E-3</v>
      </c>
      <c r="AI82" s="5">
        <f t="shared" si="302"/>
        <v>5.1145402117678531E-3</v>
      </c>
      <c r="AJ82" s="5">
        <f t="shared" si="303"/>
        <v>5.6782854405550871E-3</v>
      </c>
      <c r="AK82" s="5">
        <f t="shared" si="304"/>
        <v>4.2027792932045416E-3</v>
      </c>
      <c r="AL82" s="5">
        <f t="shared" si="305"/>
        <v>2.3142035505786302E-4</v>
      </c>
      <c r="AM82" s="5">
        <f t="shared" si="306"/>
        <v>1.5983214459857384E-2</v>
      </c>
      <c r="AN82" s="5">
        <f t="shared" si="307"/>
        <v>1.7850396272802698E-2</v>
      </c>
      <c r="AO82" s="5">
        <f t="shared" si="308"/>
        <v>9.9678524584763586E-3</v>
      </c>
      <c r="AP82" s="5">
        <f t="shared" si="309"/>
        <v>3.7107703797529521E-3</v>
      </c>
      <c r="AQ82" s="5">
        <f t="shared" si="310"/>
        <v>1.0360669614102112E-3</v>
      </c>
      <c r="AR82" s="5">
        <f t="shared" si="311"/>
        <v>5.1449328367353224E-4</v>
      </c>
      <c r="AS82" s="5">
        <f t="shared" si="312"/>
        <v>1.1424056126198652E-3</v>
      </c>
      <c r="AT82" s="5">
        <f t="shared" si="313"/>
        <v>1.2683261620315975E-3</v>
      </c>
      <c r="AU82" s="5">
        <f t="shared" si="314"/>
        <v>9.3875078782494213E-4</v>
      </c>
      <c r="AV82" s="5">
        <f t="shared" si="315"/>
        <v>5.2111184095798586E-4</v>
      </c>
      <c r="AW82" s="5">
        <f t="shared" si="316"/>
        <v>1.5941288007298869E-5</v>
      </c>
      <c r="AX82" s="5">
        <f t="shared" si="317"/>
        <v>5.9149829181684632E-3</v>
      </c>
      <c r="AY82" s="5">
        <f t="shared" si="318"/>
        <v>6.6059796232696031E-3</v>
      </c>
      <c r="AZ82" s="5">
        <f t="shared" si="319"/>
        <v>3.6888497724153835E-3</v>
      </c>
      <c r="BA82" s="5">
        <f t="shared" si="320"/>
        <v>1.3732621472739759E-3</v>
      </c>
      <c r="BB82" s="5">
        <f t="shared" si="321"/>
        <v>3.8342214541459553E-4</v>
      </c>
      <c r="BC82" s="5">
        <f t="shared" si="322"/>
        <v>8.5642812997452242E-5</v>
      </c>
      <c r="BD82" s="5">
        <f t="shared" si="323"/>
        <v>9.576618662799743E-5</v>
      </c>
      <c r="BE82" s="5">
        <f t="shared" si="324"/>
        <v>2.1264384312633146E-4</v>
      </c>
      <c r="BF82" s="5">
        <f t="shared" si="325"/>
        <v>2.3608230426456437E-4</v>
      </c>
      <c r="BG82" s="5">
        <f t="shared" si="326"/>
        <v>1.7473616468250875E-4</v>
      </c>
      <c r="BH82" s="5">
        <f t="shared" si="327"/>
        <v>9.6998144385706999E-5</v>
      </c>
      <c r="BI82" s="5">
        <f t="shared" si="328"/>
        <v>4.3075868267410895E-5</v>
      </c>
      <c r="BJ82" s="8">
        <f t="shared" si="329"/>
        <v>0.61559801238155798</v>
      </c>
      <c r="BK82" s="8">
        <f t="shared" si="330"/>
        <v>0.20250529099305775</v>
      </c>
      <c r="BL82" s="8">
        <f t="shared" si="331"/>
        <v>0.17225062652222223</v>
      </c>
      <c r="BM82" s="8">
        <f t="shared" si="332"/>
        <v>0.64001699851765659</v>
      </c>
      <c r="BN82" s="8">
        <f t="shared" si="333"/>
        <v>0.35199667054149575</v>
      </c>
    </row>
    <row r="83" spans="1:66" x14ac:dyDescent="0.25">
      <c r="A83" t="s">
        <v>290</v>
      </c>
      <c r="B83" t="s">
        <v>304</v>
      </c>
      <c r="C83" t="s">
        <v>311</v>
      </c>
      <c r="D83" t="s">
        <v>69</v>
      </c>
      <c r="E83">
        <f>VLOOKUP(A83,home!$A$2:$E$405,3,FALSE)</f>
        <v>1.6083000000000001</v>
      </c>
      <c r="F83">
        <f>VLOOKUP(B83,home!$B$2:$E$405,3,FALSE)</f>
        <v>0.7772</v>
      </c>
      <c r="G83">
        <f>VLOOKUP(C83,away!$B$2:$E$405,4,FALSE)</f>
        <v>1.1478999999999999</v>
      </c>
      <c r="H83">
        <f>VLOOKUP(A83,away!$A$2:$E$405,3,FALSE)</f>
        <v>1.1513</v>
      </c>
      <c r="I83">
        <f>VLOOKUP(C83,away!$B$2:$E$405,3,FALSE)</f>
        <v>1.0022</v>
      </c>
      <c r="J83">
        <f>VLOOKUP(B83,home!$B$2:$E$405,4,FALSE)</f>
        <v>0.50670000000000004</v>
      </c>
      <c r="K83" s="3">
        <f t="shared" si="278"/>
        <v>1.434841435404</v>
      </c>
      <c r="L83" s="3">
        <f t="shared" si="279"/>
        <v>0.58464711016200011</v>
      </c>
      <c r="M83" s="5">
        <f t="shared" si="280"/>
        <v>0.13272332965927186</v>
      </c>
      <c r="N83" s="5">
        <f t="shared" si="281"/>
        <v>0.19043693283990792</v>
      </c>
      <c r="O83" s="5">
        <f t="shared" si="282"/>
        <v>7.7596311136371762E-2</v>
      </c>
      <c r="P83" s="5">
        <f t="shared" si="283"/>
        <v>0.11133840245296704</v>
      </c>
      <c r="Q83" s="5">
        <f t="shared" si="284"/>
        <v>0.13662340103497436</v>
      </c>
      <c r="R83" s="5">
        <f t="shared" si="285"/>
        <v>2.2683229532555589E-2</v>
      </c>
      <c r="S83" s="5">
        <f t="shared" si="286"/>
        <v>2.3349775605770604E-2</v>
      </c>
      <c r="T83" s="5">
        <f t="shared" si="287"/>
        <v>7.9876476595601764E-2</v>
      </c>
      <c r="U83" s="5">
        <f t="shared" si="288"/>
        <v>3.2546837622090465E-2</v>
      </c>
      <c r="V83" s="5">
        <f t="shared" si="289"/>
        <v>2.1763959996548153E-3</v>
      </c>
      <c r="W83" s="5">
        <f t="shared" si="290"/>
        <v>6.5344305616932968E-2</v>
      </c>
      <c r="X83" s="5">
        <f t="shared" si="291"/>
        <v>3.8203359444482402E-2</v>
      </c>
      <c r="Y83" s="5">
        <f t="shared" si="292"/>
        <v>1.1167741848848396E-2</v>
      </c>
      <c r="Z83" s="5">
        <f t="shared" si="293"/>
        <v>4.4205615317833204E-3</v>
      </c>
      <c r="AA83" s="5">
        <f t="shared" si="294"/>
        <v>6.3428048535556841E-3</v>
      </c>
      <c r="AB83" s="5">
        <f t="shared" si="295"/>
        <v>4.5504596102816496E-3</v>
      </c>
      <c r="AC83" s="5">
        <f t="shared" si="296"/>
        <v>1.1410788439034782E-4</v>
      </c>
      <c r="AD83" s="5">
        <f t="shared" si="297"/>
        <v>2.3439679316719444E-2</v>
      </c>
      <c r="AE83" s="5">
        <f t="shared" si="298"/>
        <v>1.3703940775644026E-2</v>
      </c>
      <c r="AF83" s="5">
        <f t="shared" si="299"/>
        <v>4.0059846861557396E-3</v>
      </c>
      <c r="AG83" s="5">
        <f t="shared" si="300"/>
        <v>7.8069579003805991E-4</v>
      </c>
      <c r="AH83" s="5">
        <f t="shared" si="301"/>
        <v>6.4611713121260565E-4</v>
      </c>
      <c r="AI83" s="5">
        <f t="shared" si="302"/>
        <v>9.2707563198820967E-4</v>
      </c>
      <c r="AJ83" s="5">
        <f t="shared" si="303"/>
        <v>6.6510326526501677E-4</v>
      </c>
      <c r="AK83" s="5">
        <f t="shared" si="304"/>
        <v>3.1810590794158124E-4</v>
      </c>
      <c r="AL83" s="5">
        <f t="shared" si="305"/>
        <v>3.8288941628949442E-6</v>
      </c>
      <c r="AM83" s="5">
        <f t="shared" si="306"/>
        <v>6.7264446232422337E-3</v>
      </c>
      <c r="AN83" s="5">
        <f t="shared" si="307"/>
        <v>3.9325964106432946E-3</v>
      </c>
      <c r="AO83" s="5">
        <f t="shared" si="308"/>
        <v>1.1495905634580283E-3</v>
      </c>
      <c r="AP83" s="5">
        <f t="shared" si="309"/>
        <v>2.2403493359841387E-4</v>
      </c>
      <c r="AQ83" s="5">
        <f t="shared" si="310"/>
        <v>3.2745344125912058E-5</v>
      </c>
      <c r="AR83" s="5">
        <f t="shared" si="311"/>
        <v>7.5550102717922391E-5</v>
      </c>
      <c r="AS83" s="5">
        <f t="shared" si="312"/>
        <v>1.084024178287034E-4</v>
      </c>
      <c r="AT83" s="5">
        <f t="shared" si="313"/>
        <v>7.7770140399300485E-5</v>
      </c>
      <c r="AU83" s="5">
        <f t="shared" si="314"/>
        <v>3.7195939960700961E-5</v>
      </c>
      <c r="AV83" s="5">
        <f t="shared" si="315"/>
        <v>1.3342568971103297E-5</v>
      </c>
      <c r="AW83" s="5">
        <f t="shared" si="316"/>
        <v>8.9221306447660155E-8</v>
      </c>
      <c r="AX83" s="5">
        <f t="shared" si="317"/>
        <v>1.6085635763964023E-3</v>
      </c>
      <c r="AY83" s="5">
        <f t="shared" si="318"/>
        <v>9.4044204645200814E-4</v>
      </c>
      <c r="AZ83" s="5">
        <f t="shared" si="319"/>
        <v>2.7491336236650204E-4</v>
      </c>
      <c r="BA83" s="5">
        <f t="shared" si="320"/>
        <v>5.3575767617498056E-5</v>
      </c>
      <c r="BB83" s="5">
        <f t="shared" si="321"/>
        <v>7.8307294280702739E-6</v>
      </c>
      <c r="BC83" s="5">
        <f t="shared" si="322"/>
        <v>9.1564266611636406E-7</v>
      </c>
      <c r="BD83" s="5">
        <f t="shared" si="323"/>
        <v>7.3616915377459263E-6</v>
      </c>
      <c r="BE83" s="5">
        <f t="shared" si="324"/>
        <v>1.0562860053020845E-5</v>
      </c>
      <c r="BF83" s="5">
        <f t="shared" si="325"/>
        <v>7.578014640224002E-6</v>
      </c>
      <c r="BG83" s="5">
        <f t="shared" si="326"/>
        <v>3.6244164679638435E-6</v>
      </c>
      <c r="BH83" s="5">
        <f t="shared" si="327"/>
        <v>1.3001157318487847E-6</v>
      </c>
      <c r="BI83" s="5">
        <f t="shared" si="328"/>
        <v>3.730919845754463E-7</v>
      </c>
      <c r="BJ83" s="8">
        <f t="shared" si="329"/>
        <v>0.57853417094929971</v>
      </c>
      <c r="BK83" s="8">
        <f t="shared" si="330"/>
        <v>0.27064628254266959</v>
      </c>
      <c r="BL83" s="8">
        <f t="shared" si="331"/>
        <v>0.14661910605155562</v>
      </c>
      <c r="BM83" s="8">
        <f t="shared" si="332"/>
        <v>0.32787816159411409</v>
      </c>
      <c r="BN83" s="8">
        <f t="shared" si="333"/>
        <v>0.67140160665604864</v>
      </c>
    </row>
    <row r="84" spans="1:66" x14ac:dyDescent="0.25">
      <c r="A84" t="s">
        <v>290</v>
      </c>
      <c r="B84" t="s">
        <v>299</v>
      </c>
      <c r="C84" t="s">
        <v>303</v>
      </c>
      <c r="D84" t="s">
        <v>69</v>
      </c>
      <c r="E84">
        <f>VLOOKUP(A84,home!$A$2:$E$405,3,FALSE)</f>
        <v>1.6083000000000001</v>
      </c>
      <c r="F84">
        <f>VLOOKUP(B84,home!$B$2:$E$405,3,FALSE)</f>
        <v>0.98450000000000004</v>
      </c>
      <c r="G84">
        <f>VLOOKUP(C84,away!$B$2:$E$405,4,FALSE)</f>
        <v>1.2954000000000001</v>
      </c>
      <c r="H84">
        <f>VLOOKUP(A84,away!$A$2:$E$405,3,FALSE)</f>
        <v>1.1513</v>
      </c>
      <c r="I84">
        <f>VLOOKUP(C84,away!$B$2:$E$405,3,FALSE)</f>
        <v>1.1580999999999999</v>
      </c>
      <c r="J84">
        <f>VLOOKUP(B84,home!$B$2:$E$405,4,FALSE)</f>
        <v>0.86860000000000004</v>
      </c>
      <c r="K84" s="3">
        <f t="shared" si="278"/>
        <v>2.0510992467900002</v>
      </c>
      <c r="L84" s="3">
        <f t="shared" si="279"/>
        <v>1.1581222123579999</v>
      </c>
      <c r="M84" s="5">
        <f t="shared" si="280"/>
        <v>4.0388044777879835E-2</v>
      </c>
      <c r="N84" s="5">
        <f t="shared" si="281"/>
        <v>8.2839888223230115E-2</v>
      </c>
      <c r="O84" s="5">
        <f t="shared" si="282"/>
        <v>4.6774291770972157E-2</v>
      </c>
      <c r="P84" s="5">
        <f t="shared" si="283"/>
        <v>9.5938714620576682E-2</v>
      </c>
      <c r="Q84" s="5">
        <f t="shared" si="284"/>
        <v>8.495641616941757E-2</v>
      </c>
      <c r="R84" s="5">
        <f t="shared" si="285"/>
        <v>2.7085173133638441E-2</v>
      </c>
      <c r="S84" s="5">
        <f t="shared" si="286"/>
        <v>5.6973771654883001E-2</v>
      </c>
      <c r="T84" s="5">
        <f t="shared" si="287"/>
        <v>9.8389912648132849E-2</v>
      </c>
      <c r="U84" s="5">
        <f t="shared" si="288"/>
        <v>5.5554378213582549E-2</v>
      </c>
      <c r="V84" s="5">
        <f t="shared" si="289"/>
        <v>1.5037426847245301E-2</v>
      </c>
      <c r="W84" s="5">
        <f t="shared" si="290"/>
        <v>5.8084680405023383E-2</v>
      </c>
      <c r="X84" s="5">
        <f t="shared" si="291"/>
        <v>6.7269158574773044E-2</v>
      </c>
      <c r="Y84" s="5">
        <f t="shared" si="292"/>
        <v>3.8952953376038657E-2</v>
      </c>
      <c r="Z84" s="5">
        <f t="shared" si="293"/>
        <v>1.0455980210542937E-2</v>
      </c>
      <c r="AA84" s="5">
        <f t="shared" si="294"/>
        <v>2.1446253134295764E-2</v>
      </c>
      <c r="AB84" s="5">
        <f t="shared" si="295"/>
        <v>2.1994196825110866E-2</v>
      </c>
      <c r="AC84" s="5">
        <f t="shared" si="296"/>
        <v>2.2325161611249306E-3</v>
      </c>
      <c r="AD84" s="5">
        <f t="shared" si="297"/>
        <v>2.9784361057195338E-2</v>
      </c>
      <c r="AE84" s="5">
        <f t="shared" si="298"/>
        <v>3.4493930121228519E-2</v>
      </c>
      <c r="AF84" s="5">
        <f t="shared" si="299"/>
        <v>1.9974093332459721E-2</v>
      </c>
      <c r="AG84" s="5">
        <f t="shared" si="300"/>
        <v>7.7108137200111414E-3</v>
      </c>
      <c r="AH84" s="5">
        <f t="shared" si="301"/>
        <v>3.027325733451363E-3</v>
      </c>
      <c r="AI84" s="5">
        <f t="shared" si="302"/>
        <v>6.2093455316700749E-3</v>
      </c>
      <c r="AJ84" s="5">
        <f t="shared" si="303"/>
        <v>6.3679919715336746E-3</v>
      </c>
      <c r="AK84" s="5">
        <f t="shared" si="304"/>
        <v>4.3537945121258281E-3</v>
      </c>
      <c r="AL84" s="5">
        <f t="shared" si="305"/>
        <v>2.1212686283372364E-4</v>
      </c>
      <c r="AM84" s="5">
        <f t="shared" si="306"/>
        <v>1.2218136106106952E-2</v>
      </c>
      <c r="AN84" s="5">
        <f t="shared" si="307"/>
        <v>1.4150094818095742E-2</v>
      </c>
      <c r="AO84" s="5">
        <f t="shared" si="308"/>
        <v>8.1937695579042576E-3</v>
      </c>
      <c r="AP84" s="5">
        <f t="shared" si="309"/>
        <v>3.1631288426505698E-3</v>
      </c>
      <c r="AQ84" s="5">
        <f t="shared" si="310"/>
        <v>9.1582244330596957E-4</v>
      </c>
      <c r="AR84" s="5">
        <f t="shared" si="311"/>
        <v>7.0120263519059928E-4</v>
      </c>
      <c r="AS84" s="5">
        <f t="shared" si="312"/>
        <v>1.4382361968866015E-3</v>
      </c>
      <c r="AT84" s="5">
        <f t="shared" si="313"/>
        <v>1.4749825900701118E-3</v>
      </c>
      <c r="AU84" s="5">
        <f t="shared" si="314"/>
        <v>1.0084452265070563E-3</v>
      </c>
      <c r="AV84" s="5">
        <f t="shared" si="315"/>
        <v>5.1710531112939863E-4</v>
      </c>
      <c r="AW84" s="5">
        <f t="shared" si="316"/>
        <v>1.399697654527832E-5</v>
      </c>
      <c r="AX84" s="5">
        <f t="shared" si="317"/>
        <v>4.1767682940689454E-3</v>
      </c>
      <c r="AY84" s="5">
        <f t="shared" si="318"/>
        <v>4.837208137233877E-3</v>
      </c>
      <c r="AZ84" s="5">
        <f t="shared" si="319"/>
        <v>2.8010390947647095E-3</v>
      </c>
      <c r="BA84" s="5">
        <f t="shared" si="320"/>
        <v>1.0813151977767182E-3</v>
      </c>
      <c r="BB84" s="5">
        <f t="shared" si="321"/>
        <v>3.1307378727637525E-4</v>
      </c>
      <c r="BC84" s="5">
        <f t="shared" si="322"/>
        <v>7.2515541430362695E-5</v>
      </c>
      <c r="BD84" s="5">
        <f t="shared" si="323"/>
        <v>1.3534639119636618E-4</v>
      </c>
      <c r="BE84" s="5">
        <f t="shared" si="324"/>
        <v>2.7760888103861136E-4</v>
      </c>
      <c r="BF84" s="5">
        <f t="shared" si="325"/>
        <v>2.8470168340025538E-4</v>
      </c>
      <c r="BG84" s="5">
        <f t="shared" si="326"/>
        <v>1.9465046946070291E-4</v>
      </c>
      <c r="BH84" s="5">
        <f t="shared" si="327"/>
        <v>9.981185782454192E-5</v>
      </c>
      <c r="BI84" s="5">
        <f t="shared" si="328"/>
        <v>4.0944805280925702E-5</v>
      </c>
      <c r="BJ84" s="8">
        <f t="shared" si="329"/>
        <v>0.57437907944812516</v>
      </c>
      <c r="BK84" s="8">
        <f t="shared" si="330"/>
        <v>0.21561980906177733</v>
      </c>
      <c r="BL84" s="8">
        <f t="shared" si="331"/>
        <v>0.19898578687436588</v>
      </c>
      <c r="BM84" s="8">
        <f t="shared" si="332"/>
        <v>0.61663491573840756</v>
      </c>
      <c r="BN84" s="8">
        <f t="shared" si="333"/>
        <v>0.3779825286957148</v>
      </c>
    </row>
    <row r="85" spans="1:66" x14ac:dyDescent="0.25">
      <c r="A85" t="s">
        <v>290</v>
      </c>
      <c r="B85" t="s">
        <v>305</v>
      </c>
      <c r="C85" t="s">
        <v>298</v>
      </c>
      <c r="D85" t="s">
        <v>69</v>
      </c>
      <c r="E85">
        <f>VLOOKUP(A85,home!$A$2:$E$405,3,FALSE)</f>
        <v>1.6083000000000001</v>
      </c>
      <c r="F85">
        <f>VLOOKUP(B85,home!$B$2:$E$405,3,FALSE)</f>
        <v>1.3768</v>
      </c>
      <c r="G85">
        <f>VLOOKUP(C85,away!$B$2:$E$405,4,FALSE)</f>
        <v>1.4826999999999999</v>
      </c>
      <c r="H85">
        <f>VLOOKUP(A85,away!$A$2:$E$405,3,FALSE)</f>
        <v>1.1513</v>
      </c>
      <c r="I85">
        <f>VLOOKUP(C85,away!$B$2:$E$405,3,FALSE)</f>
        <v>1.0022</v>
      </c>
      <c r="J85">
        <f>VLOOKUP(B85,home!$B$2:$E$405,4,FALSE)</f>
        <v>0.86860000000000004</v>
      </c>
      <c r="K85" s="3">
        <f t="shared" si="278"/>
        <v>3.283153641288</v>
      </c>
      <c r="L85" s="3">
        <f t="shared" si="279"/>
        <v>1.002219222196</v>
      </c>
      <c r="M85" s="5">
        <f t="shared" si="280"/>
        <v>1.3768486798121668E-2</v>
      </c>
      <c r="N85" s="5">
        <f t="shared" si="281"/>
        <v>4.5204057566278912E-2</v>
      </c>
      <c r="O85" s="5">
        <f t="shared" si="282"/>
        <v>1.3799042129629392E-2</v>
      </c>
      <c r="P85" s="5">
        <f t="shared" si="283"/>
        <v>4.5304375414179254E-2</v>
      </c>
      <c r="Q85" s="5">
        <f t="shared" si="284"/>
        <v>7.4205933099860497E-2</v>
      </c>
      <c r="R85" s="5">
        <f t="shared" si="285"/>
        <v>6.9148326351035011E-3</v>
      </c>
      <c r="S85" s="5">
        <f t="shared" si="286"/>
        <v>3.7267828733889903E-2</v>
      </c>
      <c r="T85" s="5">
        <f t="shared" si="287"/>
        <v>7.4370612553670598E-2</v>
      </c>
      <c r="U85" s="5">
        <f t="shared" si="288"/>
        <v>2.2702457944837155E-2</v>
      </c>
      <c r="V85" s="5">
        <f t="shared" si="289"/>
        <v>1.3625282530941281E-2</v>
      </c>
      <c r="W85" s="5">
        <f t="shared" si="290"/>
        <v>8.12098264873269E-2</v>
      </c>
      <c r="X85" s="5">
        <f t="shared" si="291"/>
        <v>8.1390049136800882E-2</v>
      </c>
      <c r="Y85" s="5">
        <f t="shared" si="292"/>
        <v>4.0785335870189392E-2</v>
      </c>
      <c r="Z85" s="5">
        <f t="shared" si="293"/>
        <v>2.3100593950563168E-3</v>
      </c>
      <c r="AA85" s="5">
        <f t="shared" si="294"/>
        <v>7.5842799144707007E-3</v>
      </c>
      <c r="AB85" s="5">
        <f t="shared" si="295"/>
        <v>1.2450178108870964E-2</v>
      </c>
      <c r="AC85" s="5">
        <f t="shared" si="296"/>
        <v>2.8020731506159134E-3</v>
      </c>
      <c r="AD85" s="5">
        <f t="shared" si="297"/>
        <v>6.6656084385058489E-2</v>
      </c>
      <c r="AE85" s="5">
        <f t="shared" si="298"/>
        <v>6.6804009047024271E-2</v>
      </c>
      <c r="AF85" s="5">
        <f t="shared" si="299"/>
        <v>3.3476130993341596E-2</v>
      </c>
      <c r="AG85" s="5">
        <f t="shared" si="300"/>
        <v>1.1183473988759412E-2</v>
      </c>
      <c r="AH85" s="5">
        <f t="shared" si="301"/>
        <v>5.7879648253497586E-4</v>
      </c>
      <c r="AI85" s="5">
        <f t="shared" si="302"/>
        <v>1.9002777791993926E-3</v>
      </c>
      <c r="AJ85" s="5">
        <f t="shared" si="303"/>
        <v>3.1194519551185807E-3</v>
      </c>
      <c r="AK85" s="5">
        <f t="shared" si="304"/>
        <v>3.4138800150901789E-3</v>
      </c>
      <c r="AL85" s="5">
        <f t="shared" si="305"/>
        <v>3.6880210821951402E-4</v>
      </c>
      <c r="AM85" s="5">
        <f t="shared" si="306"/>
        <v>4.3768433232561008E-2</v>
      </c>
      <c r="AN85" s="5">
        <f t="shared" si="307"/>
        <v>4.3865565111074846E-2</v>
      </c>
      <c r="AO85" s="5">
        <f t="shared" si="308"/>
        <v>2.1981456273404712E-2</v>
      </c>
      <c r="AP85" s="5">
        <f t="shared" si="309"/>
        <v>7.3434126696890201E-3</v>
      </c>
      <c r="AQ85" s="5">
        <f t="shared" si="310"/>
        <v>1.8399273335199951E-3</v>
      </c>
      <c r="AR85" s="5">
        <f t="shared" si="311"/>
        <v>1.1601619210719687E-4</v>
      </c>
      <c r="AS85" s="5">
        <f t="shared" si="312"/>
        <v>3.8089898356511158E-4</v>
      </c>
      <c r="AT85" s="5">
        <f t="shared" si="313"/>
        <v>6.252749424273472E-4</v>
      </c>
      <c r="AU85" s="5">
        <f t="shared" si="314"/>
        <v>6.8429123467882971E-4</v>
      </c>
      <c r="AV85" s="5">
        <f t="shared" si="315"/>
        <v>5.6165831470931528E-4</v>
      </c>
      <c r="AW85" s="5">
        <f t="shared" si="316"/>
        <v>3.3708919282491563E-5</v>
      </c>
      <c r="AX85" s="5">
        <f t="shared" si="317"/>
        <v>2.3949748490158893E-2</v>
      </c>
      <c r="AY85" s="5">
        <f t="shared" si="318"/>
        <v>2.4002898303596868E-2</v>
      </c>
      <c r="AZ85" s="5">
        <f t="shared" si="319"/>
        <v>1.2028083034140269E-2</v>
      </c>
      <c r="BA85" s="5">
        <f t="shared" si="320"/>
        <v>4.0182586743283226E-3</v>
      </c>
      <c r="BB85" s="5">
        <f t="shared" si="321"/>
        <v>1.0067940207919152E-3</v>
      </c>
      <c r="BC85" s="5">
        <f t="shared" si="322"/>
        <v>2.018056640859314E-4</v>
      </c>
      <c r="BD85" s="5">
        <f t="shared" si="323"/>
        <v>1.9378942969302756E-5</v>
      </c>
      <c r="BE85" s="5">
        <f t="shared" si="324"/>
        <v>6.3624047173978834E-5</v>
      </c>
      <c r="BF85" s="5">
        <f t="shared" si="325"/>
        <v>1.0444376107636407E-4</v>
      </c>
      <c r="BG85" s="5">
        <f t="shared" si="326"/>
        <v>1.1430163816255951E-4</v>
      </c>
      <c r="BH85" s="5">
        <f t="shared" si="327"/>
        <v>9.381745988464767E-5</v>
      </c>
      <c r="BI85" s="5">
        <f t="shared" si="328"/>
        <v>6.1603427007334385E-5</v>
      </c>
      <c r="BJ85" s="8">
        <f t="shared" si="329"/>
        <v>0.75929189593566271</v>
      </c>
      <c r="BK85" s="8">
        <f t="shared" si="330"/>
        <v>0.13713974703956441</v>
      </c>
      <c r="BL85" s="8">
        <f t="shared" si="331"/>
        <v>7.5288505908616854E-2</v>
      </c>
      <c r="BM85" s="8">
        <f t="shared" si="332"/>
        <v>0.75086429125141263</v>
      </c>
      <c r="BN85" s="8">
        <f t="shared" si="333"/>
        <v>0.19919672764317323</v>
      </c>
    </row>
    <row r="86" spans="1:66" x14ac:dyDescent="0.25">
      <c r="A86" t="s">
        <v>290</v>
      </c>
      <c r="B86" t="s">
        <v>312</v>
      </c>
      <c r="C86" t="s">
        <v>295</v>
      </c>
      <c r="D86" t="s">
        <v>69</v>
      </c>
      <c r="E86">
        <f>VLOOKUP(A86,home!$A$2:$E$405,3,FALSE)</f>
        <v>1.6083000000000001</v>
      </c>
      <c r="F86">
        <f>VLOOKUP(B86,home!$B$2:$E$405,3,FALSE)</f>
        <v>1.0044</v>
      </c>
      <c r="G86">
        <f>VLOOKUP(C86,away!$B$2:$E$405,4,FALSE)</f>
        <v>0.67359999999999998</v>
      </c>
      <c r="H86">
        <f>VLOOKUP(A86,away!$A$2:$E$405,3,FALSE)</f>
        <v>1.1513</v>
      </c>
      <c r="I86">
        <f>VLOOKUP(C86,away!$B$2:$E$405,3,FALSE)</f>
        <v>1.0857000000000001</v>
      </c>
      <c r="J86">
        <f>VLOOKUP(B86,home!$B$2:$E$405,4,FALSE)</f>
        <v>0.80179999999999996</v>
      </c>
      <c r="K86" s="3">
        <f t="shared" si="278"/>
        <v>1.0881176238720001</v>
      </c>
      <c r="L86" s="3">
        <f t="shared" si="279"/>
        <v>1.0022230675379999</v>
      </c>
      <c r="M86" s="5">
        <f t="shared" si="280"/>
        <v>0.12364500385016149</v>
      </c>
      <c r="N86" s="5">
        <f t="shared" si="281"/>
        <v>0.13454030779308201</v>
      </c>
      <c r="O86" s="5">
        <f t="shared" si="282"/>
        <v>0.12391987504445665</v>
      </c>
      <c r="P86" s="5">
        <f t="shared" si="283"/>
        <v>0.13483939998388933</v>
      </c>
      <c r="Q86" s="5">
        <f t="shared" si="284"/>
        <v>7.3197840015407967E-2</v>
      </c>
      <c r="R86" s="5">
        <f t="shared" si="285"/>
        <v>6.2097678647990491E-2</v>
      </c>
      <c r="S86" s="5">
        <f t="shared" si="286"/>
        <v>3.6761824622628184E-2</v>
      </c>
      <c r="T86" s="5">
        <f t="shared" si="287"/>
        <v>7.3360563757397926E-2</v>
      </c>
      <c r="U86" s="5">
        <f t="shared" si="288"/>
        <v>6.756957853841844E-2</v>
      </c>
      <c r="V86" s="5">
        <f t="shared" si="289"/>
        <v>4.4544571780992534E-3</v>
      </c>
      <c r="W86" s="5">
        <f t="shared" si="290"/>
        <v>2.6549286583376176E-2</v>
      </c>
      <c r="X86" s="5">
        <f t="shared" si="291"/>
        <v>2.6608307440536733E-2</v>
      </c>
      <c r="Y86" s="5">
        <f t="shared" si="292"/>
        <v>1.3333729752524455E-2</v>
      </c>
      <c r="Z86" s="5">
        <f t="shared" si="293"/>
        <v>2.0745241993859336E-2</v>
      </c>
      <c r="AA86" s="5">
        <f t="shared" si="294"/>
        <v>2.2573263425007855E-2</v>
      </c>
      <c r="AB86" s="5">
        <f t="shared" si="295"/>
        <v>1.2281182880528135E-2</v>
      </c>
      <c r="AC86" s="5">
        <f t="shared" si="296"/>
        <v>3.036092818379816E-4</v>
      </c>
      <c r="AD86" s="5">
        <f t="shared" si="297"/>
        <v>7.2221866581500122E-3</v>
      </c>
      <c r="AE86" s="5">
        <f t="shared" si="298"/>
        <v>7.2382420668631216E-3</v>
      </c>
      <c r="AF86" s="5">
        <f t="shared" si="299"/>
        <v>3.6271665839170747E-3</v>
      </c>
      <c r="AG86" s="5">
        <f t="shared" si="300"/>
        <v>1.2117433400682335E-3</v>
      </c>
      <c r="AH86" s="5">
        <f t="shared" si="301"/>
        <v>5.1978400169759584E-3</v>
      </c>
      <c r="AI86" s="5">
        <f t="shared" si="302"/>
        <v>5.6558613285386762E-3</v>
      </c>
      <c r="AJ86" s="5">
        <f t="shared" si="303"/>
        <v>3.0771211948795187E-3</v>
      </c>
      <c r="AK86" s="5">
        <f t="shared" si="304"/>
        <v>1.116089934312824E-3</v>
      </c>
      <c r="AL86" s="5">
        <f t="shared" si="305"/>
        <v>1.324388114935371E-5</v>
      </c>
      <c r="AM86" s="5">
        <f t="shared" si="306"/>
        <v>1.5717177171252509E-3</v>
      </c>
      <c r="AN86" s="5">
        <f t="shared" si="307"/>
        <v>1.5752117517610913E-3</v>
      </c>
      <c r="AO86" s="5">
        <f t="shared" si="308"/>
        <v>7.8935677693595368E-4</v>
      </c>
      <c r="AP86" s="5">
        <f t="shared" si="309"/>
        <v>2.6370385678755351E-4</v>
      </c>
      <c r="AQ86" s="5">
        <f t="shared" si="310"/>
        <v>6.6072522067805802E-5</v>
      </c>
      <c r="AR86" s="5">
        <f t="shared" si="311"/>
        <v>1.0418790332770832E-3</v>
      </c>
      <c r="AS86" s="5">
        <f t="shared" si="312"/>
        <v>1.1336869380515163E-3</v>
      </c>
      <c r="AT86" s="5">
        <f t="shared" si="313"/>
        <v>6.1679236862366958E-4</v>
      </c>
      <c r="AU86" s="5">
        <f t="shared" si="314"/>
        <v>2.2371421552305672E-4</v>
      </c>
      <c r="AV86" s="5">
        <f t="shared" si="315"/>
        <v>6.0856845155334234E-5</v>
      </c>
      <c r="AW86" s="5">
        <f t="shared" si="316"/>
        <v>4.0119269144844701E-7</v>
      </c>
      <c r="AX86" s="5">
        <f t="shared" si="317"/>
        <v>2.8503562462597529E-4</v>
      </c>
      <c r="AY86" s="5">
        <f t="shared" si="318"/>
        <v>2.8566927807025482E-4</v>
      </c>
      <c r="AZ86" s="5">
        <f t="shared" si="319"/>
        <v>1.4315217008446833E-4</v>
      </c>
      <c r="BA86" s="5">
        <f t="shared" si="320"/>
        <v>4.7823469008925798E-5</v>
      </c>
      <c r="BB86" s="5">
        <f t="shared" si="321"/>
        <v>1.198244595260852E-5</v>
      </c>
      <c r="BC86" s="5">
        <f t="shared" si="322"/>
        <v>2.4018167478463213E-6</v>
      </c>
      <c r="BD86" s="5">
        <f t="shared" si="323"/>
        <v>1.7403253345574731E-4</v>
      </c>
      <c r="BE86" s="5">
        <f t="shared" si="324"/>
        <v>1.8936786678029212E-4</v>
      </c>
      <c r="BF86" s="5">
        <f t="shared" si="325"/>
        <v>1.0302725661934044E-4</v>
      </c>
      <c r="BG86" s="5">
        <f t="shared" si="326"/>
        <v>3.7368591222229172E-5</v>
      </c>
      <c r="BH86" s="5">
        <f t="shared" si="327"/>
        <v>1.0165355672044021E-5</v>
      </c>
      <c r="BI86" s="5">
        <f t="shared" si="328"/>
        <v>2.2122205319356603E-6</v>
      </c>
      <c r="BJ86" s="8">
        <f t="shared" si="329"/>
        <v>0.37193150142049153</v>
      </c>
      <c r="BK86" s="8">
        <f t="shared" si="330"/>
        <v>0.30030320807583588</v>
      </c>
      <c r="BL86" s="8">
        <f t="shared" si="331"/>
        <v>0.30708159423602083</v>
      </c>
      <c r="BM86" s="8">
        <f t="shared" si="332"/>
        <v>0.34753617230584083</v>
      </c>
      <c r="BN86" s="8">
        <f t="shared" si="333"/>
        <v>0.65224010533498789</v>
      </c>
    </row>
    <row r="87" spans="1:66" x14ac:dyDescent="0.25">
      <c r="A87" t="s">
        <v>290</v>
      </c>
      <c r="B87" t="s">
        <v>313</v>
      </c>
      <c r="C87" t="s">
        <v>300</v>
      </c>
      <c r="D87" t="s">
        <v>69</v>
      </c>
      <c r="E87">
        <f>VLOOKUP(A87,home!$A$2:$E$405,3,FALSE)</f>
        <v>1.6083000000000001</v>
      </c>
      <c r="F87">
        <f>VLOOKUP(B87,home!$B$2:$E$405,3,FALSE)</f>
        <v>0.82899999999999996</v>
      </c>
      <c r="G87">
        <f>VLOOKUP(C87,away!$B$2:$E$405,4,FALSE)</f>
        <v>1.0522</v>
      </c>
      <c r="H87">
        <f>VLOOKUP(A87,away!$A$2:$E$405,3,FALSE)</f>
        <v>1.1513</v>
      </c>
      <c r="I87">
        <f>VLOOKUP(C87,away!$B$2:$E$405,3,FALSE)</f>
        <v>0.80179999999999996</v>
      </c>
      <c r="J87">
        <f>VLOOKUP(B87,home!$B$2:$E$405,4,FALSE)</f>
        <v>1.3753</v>
      </c>
      <c r="K87" s="3">
        <f t="shared" si="278"/>
        <v>1.4028779525399999</v>
      </c>
      <c r="L87" s="3">
        <f t="shared" si="279"/>
        <v>1.269556401202</v>
      </c>
      <c r="M87" s="5">
        <f t="shared" si="280"/>
        <v>6.9083845926165566E-2</v>
      </c>
      <c r="N87" s="5">
        <f t="shared" si="281"/>
        <v>9.6916204326487954E-2</v>
      </c>
      <c r="O87" s="5">
        <f t="shared" si="282"/>
        <v>8.7705838815216194E-2</v>
      </c>
      <c r="P87" s="5">
        <f t="shared" si="283"/>
        <v>0.12304058758289374</v>
      </c>
      <c r="Q87" s="5">
        <f t="shared" si="284"/>
        <v>6.7980803146745872E-2</v>
      </c>
      <c r="R87" s="5">
        <f t="shared" si="285"/>
        <v>5.5673754545324292E-2</v>
      </c>
      <c r="S87" s="5">
        <f t="shared" si="286"/>
        <v>5.4784827009065853E-2</v>
      </c>
      <c r="T87" s="5">
        <f t="shared" si="287"/>
        <v>8.6305463793804285E-2</v>
      </c>
      <c r="U87" s="5">
        <f t="shared" si="288"/>
        <v>7.8103482786759049E-2</v>
      </c>
      <c r="V87" s="5">
        <f t="shared" si="289"/>
        <v>1.0841507503516394E-2</v>
      </c>
      <c r="W87" s="5">
        <f t="shared" si="290"/>
        <v>3.178958997684387E-2</v>
      </c>
      <c r="X87" s="5">
        <f t="shared" si="291"/>
        <v>4.0358677446689077E-2</v>
      </c>
      <c r="Y87" s="5">
        <f t="shared" si="292"/>
        <v>2.5618808648245461E-2</v>
      </c>
      <c r="Z87" s="5">
        <f t="shared" si="293"/>
        <v>2.3560323820655135E-2</v>
      </c>
      <c r="AA87" s="5">
        <f t="shared" si="294"/>
        <v>3.3052258842700064E-2</v>
      </c>
      <c r="AB87" s="5">
        <f t="shared" si="295"/>
        <v>2.3184142606034592E-2</v>
      </c>
      <c r="AC87" s="5">
        <f t="shared" si="296"/>
        <v>1.2068174509843844E-3</v>
      </c>
      <c r="AD87" s="5">
        <f t="shared" si="297"/>
        <v>1.1149228724700212E-2</v>
      </c>
      <c r="AE87" s="5">
        <f t="shared" si="298"/>
        <v>1.4154574695908365E-2</v>
      </c>
      <c r="AF87" s="5">
        <f t="shared" si="299"/>
        <v>8.9850154557411608E-3</v>
      </c>
      <c r="AG87" s="5">
        <f t="shared" si="300"/>
        <v>3.8023279622450322E-3</v>
      </c>
      <c r="AH87" s="5">
        <f t="shared" si="301"/>
        <v>7.4777899802261714E-3</v>
      </c>
      <c r="AI87" s="5">
        <f t="shared" si="302"/>
        <v>1.0490426696983818E-2</v>
      </c>
      <c r="AJ87" s="5">
        <f t="shared" si="303"/>
        <v>7.3583941629678084E-3</v>
      </c>
      <c r="AK87" s="5">
        <f t="shared" si="304"/>
        <v>3.4409763124421881E-3</v>
      </c>
      <c r="AL87" s="5">
        <f t="shared" si="305"/>
        <v>8.5975252989306197E-5</v>
      </c>
      <c r="AM87" s="5">
        <f t="shared" si="306"/>
        <v>3.1282014331415137E-3</v>
      </c>
      <c r="AN87" s="5">
        <f t="shared" si="307"/>
        <v>3.9714281536940791E-3</v>
      </c>
      <c r="AO87" s="5">
        <f t="shared" si="308"/>
        <v>2.5209760172180797E-3</v>
      </c>
      <c r="AP87" s="5">
        <f t="shared" si="309"/>
        <v>1.0668404133119789E-3</v>
      </c>
      <c r="AQ87" s="5">
        <f t="shared" si="310"/>
        <v>3.3860351894530257E-4</v>
      </c>
      <c r="AR87" s="5">
        <f t="shared" si="311"/>
        <v>1.8986952272480602E-3</v>
      </c>
      <c r="AS87" s="5">
        <f t="shared" si="312"/>
        <v>2.6636376728992285E-3</v>
      </c>
      <c r="AT87" s="5">
        <f t="shared" si="313"/>
        <v>1.8683792824326403E-3</v>
      </c>
      <c r="AU87" s="5">
        <f t="shared" si="314"/>
        <v>8.7370270076908541E-4</v>
      </c>
      <c r="AV87" s="5">
        <f t="shared" si="315"/>
        <v>3.0642456399590078E-4</v>
      </c>
      <c r="AW87" s="5">
        <f t="shared" si="316"/>
        <v>4.2534648792723137E-6</v>
      </c>
      <c r="AX87" s="5">
        <f t="shared" si="317"/>
        <v>7.3141413694304328E-4</v>
      </c>
      <c r="AY87" s="5">
        <f t="shared" si="318"/>
        <v>9.2857149948567677E-4</v>
      </c>
      <c r="AZ87" s="5">
        <f t="shared" si="319"/>
        <v>5.8943694557289043E-4</v>
      </c>
      <c r="BA87" s="5">
        <f t="shared" si="320"/>
        <v>2.4944114911900597E-4</v>
      </c>
      <c r="BB87" s="5">
        <f t="shared" si="321"/>
        <v>7.9169901896804175E-5</v>
      </c>
      <c r="BC87" s="5">
        <f t="shared" si="322"/>
        <v>2.0102131147124392E-5</v>
      </c>
      <c r="BD87" s="5">
        <f t="shared" si="323"/>
        <v>4.017501132807436E-4</v>
      </c>
      <c r="BE87" s="5">
        <f t="shared" si="324"/>
        <v>5.6360637635200254E-4</v>
      </c>
      <c r="BF87" s="5">
        <f t="shared" si="325"/>
        <v>3.953354796475931E-4</v>
      </c>
      <c r="BG87" s="5">
        <f t="shared" si="326"/>
        <v>1.8486914275147806E-4</v>
      </c>
      <c r="BH87" s="5">
        <f t="shared" si="327"/>
        <v>6.4837211117754642E-5</v>
      </c>
      <c r="BI87" s="5">
        <f t="shared" si="328"/>
        <v>1.8191738796255848E-5</v>
      </c>
      <c r="BJ87" s="8">
        <f t="shared" si="329"/>
        <v>0.40068487947788678</v>
      </c>
      <c r="BK87" s="8">
        <f t="shared" si="330"/>
        <v>0.2599721322251009</v>
      </c>
      <c r="BL87" s="8">
        <f t="shared" si="331"/>
        <v>0.31572649425794486</v>
      </c>
      <c r="BM87" s="8">
        <f t="shared" si="332"/>
        <v>0.49861847740414772</v>
      </c>
      <c r="BN87" s="8">
        <f t="shared" si="333"/>
        <v>0.50040103434283356</v>
      </c>
    </row>
    <row r="88" spans="1:66" x14ac:dyDescent="0.25">
      <c r="A88" t="s">
        <v>290</v>
      </c>
      <c r="B88" t="s">
        <v>302</v>
      </c>
      <c r="C88" t="s">
        <v>317</v>
      </c>
      <c r="D88" t="s">
        <v>69</v>
      </c>
      <c r="E88">
        <f>VLOOKUP(A88,home!$A$2:$E$405,3,FALSE)</f>
        <v>1.6083000000000001</v>
      </c>
      <c r="F88">
        <f>VLOOKUP(B88,home!$B$2:$E$405,3,FALSE)</f>
        <v>1.2435</v>
      </c>
      <c r="G88">
        <f>VLOOKUP(C88,away!$B$2:$E$405,4,FALSE)</f>
        <v>1.0363</v>
      </c>
      <c r="H88">
        <f>VLOOKUP(A88,away!$A$2:$E$405,3,FALSE)</f>
        <v>1.1513</v>
      </c>
      <c r="I88">
        <f>VLOOKUP(C88,away!$B$2:$E$405,3,FALSE)</f>
        <v>1.0133000000000001</v>
      </c>
      <c r="J88">
        <f>VLOOKUP(B88,home!$B$2:$E$405,4,FALSE)</f>
        <v>1.2695000000000001</v>
      </c>
      <c r="K88" s="3">
        <f t="shared" si="278"/>
        <v>2.0725181841150002</v>
      </c>
      <c r="L88" s="3">
        <f t="shared" si="279"/>
        <v>1.4810143021550002</v>
      </c>
      <c r="M88" s="5">
        <f t="shared" si="280"/>
        <v>2.8623349267828738E-2</v>
      </c>
      <c r="N88" s="5">
        <f t="shared" si="281"/>
        <v>5.9322411847849824E-2</v>
      </c>
      <c r="O88" s="5">
        <f t="shared" si="282"/>
        <v>4.2391589641232207E-2</v>
      </c>
      <c r="P88" s="5">
        <f t="shared" si="283"/>
        <v>8.7857340384994806E-2</v>
      </c>
      <c r="Q88" s="5">
        <f t="shared" si="284"/>
        <v>6.1473388640113966E-2</v>
      </c>
      <c r="R88" s="5">
        <f t="shared" si="285"/>
        <v>3.1391275274875334E-2</v>
      </c>
      <c r="S88" s="5">
        <f t="shared" si="286"/>
        <v>6.7417968694884103E-2</v>
      </c>
      <c r="T88" s="5">
        <f t="shared" si="287"/>
        <v>9.1042967777941491E-2</v>
      </c>
      <c r="U88" s="5">
        <f t="shared" si="288"/>
        <v>6.505898882973872E-2</v>
      </c>
      <c r="V88" s="5">
        <f t="shared" si="289"/>
        <v>2.2992741455268664E-2</v>
      </c>
      <c r="W88" s="5">
        <f t="shared" si="290"/>
        <v>4.2468238598601563E-2</v>
      </c>
      <c r="X88" s="5">
        <f t="shared" si="291"/>
        <v>6.2896068751859921E-2</v>
      </c>
      <c r="Y88" s="5">
        <f t="shared" si="292"/>
        <v>4.6574988685414383E-2</v>
      </c>
      <c r="Z88" s="5">
        <f t="shared" si="293"/>
        <v>1.5496975881658331E-2</v>
      </c>
      <c r="AA88" s="5">
        <f t="shared" si="294"/>
        <v>3.2117764313528474E-2</v>
      </c>
      <c r="AB88" s="5">
        <f t="shared" si="295"/>
        <v>3.3282325286453807E-2</v>
      </c>
      <c r="AC88" s="5">
        <f t="shared" si="296"/>
        <v>4.4109118169527832E-3</v>
      </c>
      <c r="AD88" s="5">
        <f t="shared" si="297"/>
        <v>2.2004049185734061E-2</v>
      </c>
      <c r="AE88" s="5">
        <f t="shared" si="298"/>
        <v>3.2588311549394226E-2</v>
      </c>
      <c r="AF88" s="5">
        <f t="shared" si="299"/>
        <v>2.4131877743867918E-2</v>
      </c>
      <c r="AG88" s="5">
        <f t="shared" si="300"/>
        <v>1.1913218692174772E-2</v>
      </c>
      <c r="AH88" s="5">
        <f t="shared" si="301"/>
        <v>5.737810730221774E-3</v>
      </c>
      <c r="AI88" s="5">
        <f t="shared" si="302"/>
        <v>1.1891717075394792E-2</v>
      </c>
      <c r="AJ88" s="5">
        <f t="shared" si="303"/>
        <v>1.2322899939553281E-2</v>
      </c>
      <c r="AK88" s="5">
        <f t="shared" si="304"/>
        <v>8.5131447352512716E-3</v>
      </c>
      <c r="AL88" s="5">
        <f t="shared" si="305"/>
        <v>5.4155923862590489E-4</v>
      </c>
      <c r="AM88" s="5">
        <f t="shared" si="306"/>
        <v>9.1207584123189495E-3</v>
      </c>
      <c r="AN88" s="5">
        <f t="shared" si="307"/>
        <v>1.3507973655144894E-2</v>
      </c>
      <c r="AO88" s="5">
        <f t="shared" si="308"/>
        <v>1.0002751088201275E-2</v>
      </c>
      <c r="AP88" s="5">
        <f t="shared" si="309"/>
        <v>4.9380724741741912E-3</v>
      </c>
      <c r="AQ88" s="5">
        <f t="shared" si="310"/>
        <v>1.8283389898324774E-3</v>
      </c>
      <c r="AR88" s="5">
        <f t="shared" si="311"/>
        <v>1.6995559509033742E-3</v>
      </c>
      <c r="AS88" s="5">
        <f t="shared" si="312"/>
        <v>3.5223606131681031E-3</v>
      </c>
      <c r="AT88" s="5">
        <f t="shared" si="313"/>
        <v>3.650078210900679E-3</v>
      </c>
      <c r="AU88" s="5">
        <f t="shared" si="314"/>
        <v>2.521617821844535E-3</v>
      </c>
      <c r="AV88" s="5">
        <f t="shared" si="315"/>
        <v>1.3065246972903139E-3</v>
      </c>
      <c r="AW88" s="5">
        <f t="shared" si="316"/>
        <v>4.6174379759169737E-5</v>
      </c>
      <c r="AX88" s="5">
        <f t="shared" si="317"/>
        <v>3.1504896104084805E-3</v>
      </c>
      <c r="AY88" s="5">
        <f t="shared" si="318"/>
        <v>4.6659201718056934E-3</v>
      </c>
      <c r="AZ88" s="5">
        <f t="shared" si="319"/>
        <v>3.4551472535788749E-3</v>
      </c>
      <c r="BA88" s="5">
        <f t="shared" si="320"/>
        <v>1.7057074995339605E-3</v>
      </c>
      <c r="BB88" s="5">
        <f t="shared" si="321"/>
        <v>6.3154430052571005E-4</v>
      </c>
      <c r="BC88" s="5">
        <f t="shared" si="322"/>
        <v>1.8706522830461042E-4</v>
      </c>
      <c r="BD88" s="5">
        <f t="shared" si="323"/>
        <v>4.1951111176675646E-4</v>
      </c>
      <c r="BE88" s="5">
        <f t="shared" si="324"/>
        <v>8.694444075749029E-4</v>
      </c>
      <c r="BF88" s="5">
        <f t="shared" si="325"/>
        <v>9.0096967238804016E-4</v>
      </c>
      <c r="BG88" s="5">
        <f t="shared" si="326"/>
        <v>6.2242534312011589E-4</v>
      </c>
      <c r="BH88" s="5">
        <f t="shared" si="327"/>
        <v>3.2249696046761454E-4</v>
      </c>
      <c r="BI88" s="5">
        <f t="shared" si="328"/>
        <v>1.3367616297818962E-4</v>
      </c>
      <c r="BJ88" s="8">
        <f t="shared" si="329"/>
        <v>0.50760929015678125</v>
      </c>
      <c r="BK88" s="8">
        <f t="shared" si="330"/>
        <v>0.21650979103036067</v>
      </c>
      <c r="BL88" s="8">
        <f t="shared" si="331"/>
        <v>0.25867617677865229</v>
      </c>
      <c r="BM88" s="8">
        <f t="shared" si="332"/>
        <v>0.68261313299851101</v>
      </c>
      <c r="BN88" s="8">
        <f t="shared" si="333"/>
        <v>0.31105935505689492</v>
      </c>
    </row>
    <row r="89" spans="1:66" x14ac:dyDescent="0.25">
      <c r="A89" t="s">
        <v>290</v>
      </c>
      <c r="B89" t="s">
        <v>306</v>
      </c>
      <c r="C89" t="s">
        <v>294</v>
      </c>
      <c r="D89" t="s">
        <v>69</v>
      </c>
      <c r="E89">
        <f>VLOOKUP(A89,home!$A$2:$E$405,3,FALSE)</f>
        <v>1.6083000000000001</v>
      </c>
      <c r="F89">
        <f>VLOOKUP(B89,home!$B$2:$E$405,3,FALSE)</f>
        <v>1.2435</v>
      </c>
      <c r="G89">
        <f>VLOOKUP(C89,away!$B$2:$E$405,4,FALSE)</f>
        <v>0.76529999999999998</v>
      </c>
      <c r="H89">
        <f>VLOOKUP(A89,away!$A$2:$E$405,3,FALSE)</f>
        <v>1.1513</v>
      </c>
      <c r="I89">
        <f>VLOOKUP(C89,away!$B$2:$E$405,3,FALSE)</f>
        <v>0.93540000000000001</v>
      </c>
      <c r="J89">
        <f>VLOOKUP(B89,home!$B$2:$E$405,4,FALSE)</f>
        <v>0.93540000000000001</v>
      </c>
      <c r="K89" s="3">
        <f t="shared" si="278"/>
        <v>1.5305395795650001</v>
      </c>
      <c r="L89" s="3">
        <f t="shared" si="279"/>
        <v>1.007356599108</v>
      </c>
      <c r="M89" s="5">
        <f t="shared" si="280"/>
        <v>7.9032495260872096E-2</v>
      </c>
      <c r="N89" s="5">
        <f t="shared" si="281"/>
        <v>0.12096236206854803</v>
      </c>
      <c r="O89" s="5">
        <f t="shared" si="282"/>
        <v>7.9613905645011224E-2</v>
      </c>
      <c r="P89" s="5">
        <f t="shared" si="283"/>
        <v>0.12185223367344307</v>
      </c>
      <c r="Q89" s="5">
        <f t="shared" si="284"/>
        <v>9.2568841391792445E-2</v>
      </c>
      <c r="R89" s="5">
        <f t="shared" si="285"/>
        <v>4.0099796616131861E-2</v>
      </c>
      <c r="S89" s="5">
        <f t="shared" si="286"/>
        <v>4.6967917443947918E-2</v>
      </c>
      <c r="T89" s="5">
        <f t="shared" si="287"/>
        <v>9.3249833247803879E-2</v>
      </c>
      <c r="U89" s="5">
        <f t="shared" si="288"/>
        <v>6.1374325853496475E-2</v>
      </c>
      <c r="V89" s="5">
        <f t="shared" si="289"/>
        <v>8.0461216654461043E-3</v>
      </c>
      <c r="W89" s="5">
        <f t="shared" si="290"/>
        <v>4.7226758528204384E-2</v>
      </c>
      <c r="X89" s="5">
        <f t="shared" si="291"/>
        <v>4.7574186857866699E-2</v>
      </c>
      <c r="Y89" s="5">
        <f t="shared" si="292"/>
        <v>2.3962085539234554E-2</v>
      </c>
      <c r="Z89" s="5">
        <f t="shared" si="293"/>
        <v>1.346493158138303E-2</v>
      </c>
      <c r="AA89" s="5">
        <f t="shared" si="294"/>
        <v>2.0608610721441472E-2</v>
      </c>
      <c r="AB89" s="5">
        <f t="shared" si="295"/>
        <v>1.5771147194506896E-2</v>
      </c>
      <c r="AC89" s="5">
        <f t="shared" si="296"/>
        <v>7.7534396935925016E-4</v>
      </c>
      <c r="AD89" s="5">
        <f t="shared" si="297"/>
        <v>1.8070605785493927E-2</v>
      </c>
      <c r="AE89" s="5">
        <f t="shared" si="298"/>
        <v>1.820354398789651E-2</v>
      </c>
      <c r="AF89" s="5">
        <f t="shared" si="299"/>
        <v>9.1687300816801539E-3</v>
      </c>
      <c r="AG89" s="5">
        <f t="shared" si="300"/>
        <v>3.0787269177401789E-3</v>
      </c>
      <c r="AH89" s="5">
        <f t="shared" si="301"/>
        <v>3.3909969212609766E-3</v>
      </c>
      <c r="AI89" s="5">
        <f t="shared" si="302"/>
        <v>5.1900550021729847E-3</v>
      </c>
      <c r="AJ89" s="5">
        <f t="shared" si="303"/>
        <v>3.971792300472534E-3</v>
      </c>
      <c r="AK89" s="5">
        <f t="shared" si="304"/>
        <v>2.0263284392282453E-3</v>
      </c>
      <c r="AL89" s="5">
        <f t="shared" si="305"/>
        <v>4.7816986782363549E-5</v>
      </c>
      <c r="AM89" s="5">
        <f t="shared" si="306"/>
        <v>5.5315554762829441E-3</v>
      </c>
      <c r="AN89" s="5">
        <f t="shared" si="307"/>
        <v>5.5722489123656198E-3</v>
      </c>
      <c r="AO89" s="5">
        <f t="shared" si="308"/>
        <v>2.8066208568719416E-3</v>
      </c>
      <c r="AP89" s="5">
        <f t="shared" si="309"/>
        <v>9.4242268045470012E-4</v>
      </c>
      <c r="AQ89" s="5">
        <f t="shared" si="310"/>
        <v>2.3733892657627293E-4</v>
      </c>
      <c r="AR89" s="5">
        <f t="shared" si="311"/>
        <v>6.8318862523743154E-4</v>
      </c>
      <c r="AS89" s="5">
        <f t="shared" si="312"/>
        <v>1.0456472312344888E-3</v>
      </c>
      <c r="AT89" s="5">
        <f t="shared" si="313"/>
        <v>8.0020223683347077E-4</v>
      </c>
      <c r="AU89" s="5">
        <f t="shared" si="314"/>
        <v>4.0824706504335756E-4</v>
      </c>
      <c r="AV89" s="5">
        <f t="shared" si="315"/>
        <v>1.562095728225264E-4</v>
      </c>
      <c r="AW89" s="5">
        <f t="shared" si="316"/>
        <v>2.0478941491555379E-6</v>
      </c>
      <c r="AX89" s="5">
        <f t="shared" si="317"/>
        <v>1.4110440988350946E-3</v>
      </c>
      <c r="AY89" s="5">
        <f t="shared" si="318"/>
        <v>1.4214245845939335E-3</v>
      </c>
      <c r="AZ89" s="5">
        <f t="shared" si="319"/>
        <v>7.1594071771252329E-4</v>
      </c>
      <c r="BA89" s="5">
        <f t="shared" si="320"/>
        <v>2.4040253551927611E-4</v>
      </c>
      <c r="BB89" s="5">
        <f t="shared" si="321"/>
        <v>6.0542770149409507E-5</v>
      </c>
      <c r="BC89" s="5">
        <f t="shared" si="322"/>
        <v>1.2197631807657307E-5</v>
      </c>
      <c r="BD89" s="5">
        <f t="shared" si="323"/>
        <v>1.1470242834474146E-4</v>
      </c>
      <c r="BE89" s="5">
        <f t="shared" si="324"/>
        <v>1.7555660645384515E-4</v>
      </c>
      <c r="BF89" s="5">
        <f t="shared" si="325"/>
        <v>1.3434816731586321E-4</v>
      </c>
      <c r="BG89" s="5">
        <f t="shared" si="326"/>
        <v>6.8541729172983177E-5</v>
      </c>
      <c r="BH89" s="5">
        <f t="shared" si="327"/>
        <v>2.6226457337768936E-5</v>
      </c>
      <c r="BI89" s="5">
        <f t="shared" si="328"/>
        <v>8.0281261974456532E-6</v>
      </c>
      <c r="BJ89" s="8">
        <f t="shared" si="329"/>
        <v>0.49301741359743018</v>
      </c>
      <c r="BK89" s="8">
        <f t="shared" si="330"/>
        <v>0.25814335358444473</v>
      </c>
      <c r="BL89" s="8">
        <f t="shared" si="331"/>
        <v>0.23566785693971656</v>
      </c>
      <c r="BM89" s="8">
        <f t="shared" si="332"/>
        <v>0.4647445443567309</v>
      </c>
      <c r="BN89" s="8">
        <f t="shared" si="333"/>
        <v>0.53412963465579877</v>
      </c>
    </row>
    <row r="90" spans="1:66" x14ac:dyDescent="0.25">
      <c r="A90" t="s">
        <v>290</v>
      </c>
      <c r="B90" t="s">
        <v>307</v>
      </c>
      <c r="C90" t="s">
        <v>309</v>
      </c>
      <c r="D90" t="s">
        <v>69</v>
      </c>
      <c r="E90">
        <f>VLOOKUP(A90,home!$A$2:$E$405,3,FALSE)</f>
        <v>1.6083000000000001</v>
      </c>
      <c r="F90">
        <f>VLOOKUP(B90,home!$B$2:$E$405,3,FALSE)</f>
        <v>1.5025999999999999</v>
      </c>
      <c r="G90">
        <f>VLOOKUP(C90,away!$B$2:$E$405,4,FALSE)</f>
        <v>1.1917</v>
      </c>
      <c r="H90">
        <f>VLOOKUP(A90,away!$A$2:$E$405,3,FALSE)</f>
        <v>1.1513</v>
      </c>
      <c r="I90">
        <f>VLOOKUP(C90,away!$B$2:$E$405,3,FALSE)</f>
        <v>0.94099999999999995</v>
      </c>
      <c r="J90">
        <f>VLOOKUP(B90,home!$B$2:$E$405,4,FALSE)</f>
        <v>0.79620000000000002</v>
      </c>
      <c r="K90" s="3">
        <f t="shared" si="278"/>
        <v>2.8798998538859997</v>
      </c>
      <c r="L90" s="3">
        <f t="shared" si="279"/>
        <v>0.86258182145999995</v>
      </c>
      <c r="M90" s="5">
        <f t="shared" si="280"/>
        <v>2.3695226246072121E-2</v>
      </c>
      <c r="N90" s="5">
        <f t="shared" si="281"/>
        <v>6.8239878603858814E-2</v>
      </c>
      <c r="O90" s="5">
        <f t="shared" si="282"/>
        <v>2.0439071415243686E-2</v>
      </c>
      <c r="P90" s="5">
        <f t="shared" si="283"/>
        <v>5.8862478782325811E-2</v>
      </c>
      <c r="Q90" s="5">
        <f t="shared" si="284"/>
        <v>9.8262008210225682E-2</v>
      </c>
      <c r="R90" s="5">
        <f t="shared" si="285"/>
        <v>8.8151857251559575E-3</v>
      </c>
      <c r="S90" s="5">
        <f t="shared" si="286"/>
        <v>3.6555795800579272E-2</v>
      </c>
      <c r="T90" s="5">
        <f t="shared" si="287"/>
        <v>8.4759022022293934E-2</v>
      </c>
      <c r="U90" s="5">
        <f t="shared" si="288"/>
        <v>2.5386852081854597E-2</v>
      </c>
      <c r="V90" s="5">
        <f t="shared" si="289"/>
        <v>1.009000590497198E-2</v>
      </c>
      <c r="W90" s="5">
        <f t="shared" si="290"/>
        <v>9.4328247695724621E-2</v>
      </c>
      <c r="X90" s="5">
        <f t="shared" si="291"/>
        <v>8.1365831712508177E-2</v>
      </c>
      <c r="Y90" s="5">
        <f t="shared" si="292"/>
        <v>3.5092343661591564E-2</v>
      </c>
      <c r="Z90" s="5">
        <f t="shared" si="293"/>
        <v>2.5346063197710725E-3</v>
      </c>
      <c r="AA90" s="5">
        <f t="shared" si="294"/>
        <v>7.2994123699672443E-3</v>
      </c>
      <c r="AB90" s="5">
        <f t="shared" si="295"/>
        <v>1.0510788308861162E-2</v>
      </c>
      <c r="AC90" s="5">
        <f t="shared" si="296"/>
        <v>1.5665675448905234E-3</v>
      </c>
      <c r="AD90" s="5">
        <f t="shared" si="297"/>
        <v>6.7913976689059935E-2</v>
      </c>
      <c r="AE90" s="5">
        <f t="shared" si="298"/>
        <v>5.8581361715041295E-2</v>
      </c>
      <c r="AF90" s="5">
        <f t="shared" si="299"/>
        <v>2.5265608845883709E-2</v>
      </c>
      <c r="AG90" s="5">
        <f t="shared" si="300"/>
        <v>7.2645516328594204E-3</v>
      </c>
      <c r="AH90" s="5">
        <f t="shared" si="301"/>
        <v>5.4657633399803952E-4</v>
      </c>
      <c r="AI90" s="5">
        <f t="shared" si="302"/>
        <v>1.5740851044184997E-3</v>
      </c>
      <c r="AJ90" s="5">
        <f t="shared" si="303"/>
        <v>2.2666037311094827E-3</v>
      </c>
      <c r="AK90" s="5">
        <f t="shared" si="304"/>
        <v>2.1758639180132207E-3</v>
      </c>
      <c r="AL90" s="5">
        <f t="shared" si="305"/>
        <v>1.5566350439466146E-4</v>
      </c>
      <c r="AM90" s="5">
        <f t="shared" si="306"/>
        <v>3.9117090308728154E-2</v>
      </c>
      <c r="AN90" s="5">
        <f t="shared" si="307"/>
        <v>3.3741691008718037E-2</v>
      </c>
      <c r="AO90" s="5">
        <f t="shared" si="308"/>
        <v>1.4552484644720252E-2</v>
      </c>
      <c r="AP90" s="5">
        <f t="shared" si="309"/>
        <v>4.1842362372038261E-3</v>
      </c>
      <c r="AQ90" s="5">
        <f t="shared" si="310"/>
        <v>9.0231152872655282E-4</v>
      </c>
      <c r="AR90" s="5">
        <f t="shared" si="311"/>
        <v>9.4293361949391682E-5</v>
      </c>
      <c r="AS90" s="5">
        <f t="shared" si="312"/>
        <v>2.7155543930047283E-4</v>
      </c>
      <c r="AT90" s="5">
        <f t="shared" si="313"/>
        <v>3.9102623498169008E-4</v>
      </c>
      <c r="AU90" s="5">
        <f t="shared" si="314"/>
        <v>3.7537213232978728E-4</v>
      </c>
      <c r="AV90" s="5">
        <f t="shared" si="315"/>
        <v>2.7025853726235765E-4</v>
      </c>
      <c r="AW90" s="5">
        <f t="shared" si="316"/>
        <v>1.0741427208280591E-5</v>
      </c>
      <c r="AX90" s="5">
        <f t="shared" si="317"/>
        <v>1.877555044409196E-2</v>
      </c>
      <c r="AY90" s="5">
        <f t="shared" si="318"/>
        <v>1.619544850097895E-2</v>
      </c>
      <c r="AZ90" s="5">
        <f t="shared" si="319"/>
        <v>6.9849497336680237E-3</v>
      </c>
      <c r="BA90" s="5">
        <f t="shared" si="320"/>
        <v>2.0083635546913024E-3</v>
      </c>
      <c r="BB90" s="5">
        <f t="shared" si="321"/>
        <v>4.3309447328987579E-4</v>
      </c>
      <c r="BC90" s="5">
        <f t="shared" si="322"/>
        <v>7.4715883926928104E-5</v>
      </c>
      <c r="BD90" s="5">
        <f t="shared" si="323"/>
        <v>1.3555956650315549E-5</v>
      </c>
      <c r="BE90" s="5">
        <f t="shared" si="324"/>
        <v>3.9039797576528703E-5</v>
      </c>
      <c r="BF90" s="5">
        <f t="shared" si="325"/>
        <v>5.6215353668192005E-5</v>
      </c>
      <c r="BG90" s="5">
        <f t="shared" si="326"/>
        <v>5.3964862938391988E-5</v>
      </c>
      <c r="BH90" s="5">
        <f t="shared" si="327"/>
        <v>3.8853350222813277E-5</v>
      </c>
      <c r="BI90" s="5">
        <f t="shared" si="328"/>
        <v>2.237875152593229E-5</v>
      </c>
      <c r="BJ90" s="8">
        <f t="shared" si="329"/>
        <v>0.75804276710779095</v>
      </c>
      <c r="BK90" s="8">
        <f t="shared" si="330"/>
        <v>0.14712118628421331</v>
      </c>
      <c r="BL90" s="8">
        <f t="shared" si="331"/>
        <v>8.0640952767027763E-2</v>
      </c>
      <c r="BM90" s="8">
        <f t="shared" si="332"/>
        <v>0.69384095642215016</v>
      </c>
      <c r="BN90" s="8">
        <f t="shared" si="333"/>
        <v>0.27831384898288203</v>
      </c>
    </row>
    <row r="91" spans="1:66" x14ac:dyDescent="0.25">
      <c r="A91" t="s">
        <v>338</v>
      </c>
      <c r="B91" t="s">
        <v>80</v>
      </c>
      <c r="C91" t="s">
        <v>84</v>
      </c>
      <c r="D91" t="s">
        <v>70</v>
      </c>
      <c r="E91">
        <f>VLOOKUP(A91,home!$A$2:$E$405,3,FALSE)</f>
        <v>1.2436</v>
      </c>
      <c r="F91">
        <f>VLOOKUP(B91,home!$B$2:$E$405,3,FALSE)</f>
        <v>1.2866</v>
      </c>
      <c r="G91">
        <f>VLOOKUP(C91,away!$B$2:$E$405,4,FALSE)</f>
        <v>0.67010000000000003</v>
      </c>
      <c r="H91">
        <f>VLOOKUP(A91,away!$A$2:$E$405,3,FALSE)</f>
        <v>0.89739999999999998</v>
      </c>
      <c r="I91">
        <f>VLOOKUP(C91,away!$B$2:$E$405,3,FALSE)</f>
        <v>1.1143000000000001</v>
      </c>
      <c r="J91">
        <f>VLOOKUP(B91,home!$B$2:$E$405,4,FALSE)</f>
        <v>0.44569999999999999</v>
      </c>
      <c r="K91" s="3">
        <f t="shared" si="278"/>
        <v>1.0721705607760001</v>
      </c>
      <c r="L91" s="3">
        <f t="shared" si="279"/>
        <v>0.44568788587399999</v>
      </c>
      <c r="M91" s="5">
        <f t="shared" si="280"/>
        <v>0.21918077201839214</v>
      </c>
      <c r="N91" s="5">
        <f t="shared" si="281"/>
        <v>0.23499917124627612</v>
      </c>
      <c r="O91" s="5">
        <f t="shared" si="282"/>
        <v>9.7686214905108384E-2</v>
      </c>
      <c r="P91" s="5">
        <f t="shared" si="283"/>
        <v>0.1047362838148949</v>
      </c>
      <c r="Q91" s="5">
        <f t="shared" si="284"/>
        <v>0.12597959660850758</v>
      </c>
      <c r="R91" s="5">
        <f t="shared" si="285"/>
        <v>2.1768781300045486E-2</v>
      </c>
      <c r="S91" s="5">
        <f t="shared" si="286"/>
        <v>1.251214813044106E-2</v>
      </c>
      <c r="T91" s="5">
        <f t="shared" si="287"/>
        <v>5.6147580075705091E-2</v>
      </c>
      <c r="U91" s="5">
        <f t="shared" si="288"/>
        <v>2.3339846453879869E-2</v>
      </c>
      <c r="V91" s="5">
        <f t="shared" si="289"/>
        <v>6.6433032304591411E-4</v>
      </c>
      <c r="W91" s="5">
        <f t="shared" si="290"/>
        <v>4.5023871580692626E-2</v>
      </c>
      <c r="X91" s="5">
        <f t="shared" si="291"/>
        <v>2.0066594138661371E-2</v>
      </c>
      <c r="Y91" s="5">
        <f t="shared" si="292"/>
        <v>4.4717189591757913E-3</v>
      </c>
      <c r="Z91" s="5">
        <f t="shared" si="293"/>
        <v>3.234027371890246E-3</v>
      </c>
      <c r="AA91" s="5">
        <f t="shared" si="294"/>
        <v>3.4674289408844986E-3</v>
      </c>
      <c r="AB91" s="5">
        <f t="shared" si="295"/>
        <v>1.8588376159995325E-3</v>
      </c>
      <c r="AC91" s="5">
        <f t="shared" si="296"/>
        <v>1.9840782741978797E-5</v>
      </c>
      <c r="AD91" s="5">
        <f t="shared" si="297"/>
        <v>1.2068317410244457E-2</v>
      </c>
      <c r="AE91" s="5">
        <f t="shared" si="298"/>
        <v>5.3787028726282396E-3</v>
      </c>
      <c r="AF91" s="5">
        <f t="shared" si="299"/>
        <v>1.1986113560230451E-3</v>
      </c>
      <c r="AG91" s="5">
        <f t="shared" si="300"/>
        <v>1.7806885375015976E-4</v>
      </c>
      <c r="AH91" s="5">
        <f t="shared" si="301"/>
        <v>3.6034170555910298E-4</v>
      </c>
      <c r="AI91" s="5">
        <f t="shared" si="302"/>
        <v>3.863477685202837E-4</v>
      </c>
      <c r="AJ91" s="5">
        <f t="shared" si="303"/>
        <v>2.0711535181447443E-4</v>
      </c>
      <c r="AK91" s="5">
        <f t="shared" si="304"/>
        <v>7.402099430008122E-5</v>
      </c>
      <c r="AL91" s="5">
        <f t="shared" si="305"/>
        <v>3.7923944390508593E-7</v>
      </c>
      <c r="AM91" s="5">
        <f t="shared" si="306"/>
        <v>2.587858929072913E-3</v>
      </c>
      <c r="AN91" s="5">
        <f t="shared" si="307"/>
        <v>1.1533773750386604E-3</v>
      </c>
      <c r="AO91" s="5">
        <f t="shared" si="308"/>
        <v>2.5702316194794203E-4</v>
      </c>
      <c r="AP91" s="5">
        <f t="shared" si="309"/>
        <v>3.8184036556409672E-5</v>
      </c>
      <c r="AQ91" s="5">
        <f t="shared" si="310"/>
        <v>4.2545406317404383E-6</v>
      </c>
      <c r="AR91" s="5">
        <f t="shared" si="311"/>
        <v>3.2119986588573616E-5</v>
      </c>
      <c r="AS91" s="5">
        <f t="shared" si="312"/>
        <v>3.4438104032788573E-5</v>
      </c>
      <c r="AT91" s="5">
        <f t="shared" si="313"/>
        <v>1.846176065644858E-5</v>
      </c>
      <c r="AU91" s="5">
        <f t="shared" si="314"/>
        <v>6.5980520919789248E-6</v>
      </c>
      <c r="AV91" s="5">
        <f t="shared" si="315"/>
        <v>1.768559302871576E-6</v>
      </c>
      <c r="AW91" s="5">
        <f t="shared" si="316"/>
        <v>5.0339130350500664E-9</v>
      </c>
      <c r="AX91" s="5">
        <f t="shared" si="317"/>
        <v>4.6243769319888057E-4</v>
      </c>
      <c r="AY91" s="5">
        <f t="shared" si="318"/>
        <v>2.0610287783025854E-4</v>
      </c>
      <c r="AZ91" s="5">
        <f t="shared" si="319"/>
        <v>4.59287779463576E-5</v>
      </c>
      <c r="BA91" s="5">
        <f t="shared" si="320"/>
        <v>6.8232999812295055E-6</v>
      </c>
      <c r="BB91" s="5">
        <f t="shared" si="321"/>
        <v>7.6026553582957038E-7</v>
      </c>
      <c r="BC91" s="5">
        <f t="shared" si="322"/>
        <v>6.7768227873349048E-8</v>
      </c>
      <c r="BD91" s="5">
        <f t="shared" si="323"/>
        <v>2.3859148194937668E-6</v>
      </c>
      <c r="BE91" s="5">
        <f t="shared" si="324"/>
        <v>2.5581076299804006E-6</v>
      </c>
      <c r="BF91" s="5">
        <f t="shared" si="325"/>
        <v>1.3713638460807255E-6</v>
      </c>
      <c r="BG91" s="5">
        <f t="shared" si="326"/>
        <v>4.9011198129343468E-7</v>
      </c>
      <c r="BH91" s="5">
        <f t="shared" si="327"/>
        <v>1.3137090945660458E-7</v>
      </c>
      <c r="BI91" s="5">
        <f t="shared" si="328"/>
        <v>2.8170404332348173E-8</v>
      </c>
      <c r="BJ91" s="8">
        <f t="shared" si="329"/>
        <v>0.51027505182763266</v>
      </c>
      <c r="BK91" s="8">
        <f t="shared" si="330"/>
        <v>0.33731985718679014</v>
      </c>
      <c r="BL91" s="8">
        <f t="shared" si="331"/>
        <v>0.14924928653837505</v>
      </c>
      <c r="BM91" s="8">
        <f t="shared" si="332"/>
        <v>0.1955213051875461</v>
      </c>
      <c r="BN91" s="8">
        <f t="shared" si="333"/>
        <v>0.80435081989322454</v>
      </c>
    </row>
    <row r="92" spans="1:66" x14ac:dyDescent="0.25">
      <c r="A92" t="s">
        <v>338</v>
      </c>
      <c r="B92" t="s">
        <v>94</v>
      </c>
      <c r="C92" t="s">
        <v>73</v>
      </c>
      <c r="D92" t="s">
        <v>70</v>
      </c>
      <c r="E92">
        <f>VLOOKUP(A92,home!$A$2:$E$405,3,FALSE)</f>
        <v>1.2436</v>
      </c>
      <c r="F92">
        <f>VLOOKUP(B92,home!$B$2:$E$405,3,FALSE)</f>
        <v>1.2866</v>
      </c>
      <c r="G92">
        <f>VLOOKUP(C92,away!$B$2:$E$405,4,FALSE)</f>
        <v>1.7423</v>
      </c>
      <c r="H92">
        <f>VLOOKUP(A92,away!$A$2:$E$405,3,FALSE)</f>
        <v>0.89739999999999998</v>
      </c>
      <c r="I92">
        <f>VLOOKUP(C92,away!$B$2:$E$405,3,FALSE)</f>
        <v>0.1857</v>
      </c>
      <c r="J92">
        <f>VLOOKUP(B92,home!$B$2:$E$405,4,FALSE)</f>
        <v>0.22289999999999999</v>
      </c>
      <c r="K92" s="3">
        <f t="shared" si="278"/>
        <v>2.7877074586479997</v>
      </c>
      <c r="L92" s="3">
        <f t="shared" si="279"/>
        <v>3.7145656421999997E-2</v>
      </c>
      <c r="M92" s="5">
        <f t="shared" si="280"/>
        <v>5.9317369017174416E-2</v>
      </c>
      <c r="N92" s="5">
        <f t="shared" si="281"/>
        <v>0.16535947203655288</v>
      </c>
      <c r="O92" s="5">
        <f t="shared" si="282"/>
        <v>2.2033826093689484E-3</v>
      </c>
      <c r="P92" s="5">
        <f t="shared" si="283"/>
        <v>6.1423861343931092E-3</v>
      </c>
      <c r="Q92" s="5">
        <f t="shared" si="284"/>
        <v>0.23048691677719693</v>
      </c>
      <c r="R92" s="5">
        <f t="shared" si="285"/>
        <v>4.0923046686914393E-5</v>
      </c>
      <c r="S92" s="5">
        <f t="shared" si="286"/>
        <v>1.5901289980115653E-4</v>
      </c>
      <c r="T92" s="5">
        <f t="shared" si="287"/>
        <v>8.5615878203718649E-3</v>
      </c>
      <c r="U92" s="5">
        <f t="shared" si="288"/>
        <v>1.1408148247971156E-4</v>
      </c>
      <c r="V92" s="5">
        <f t="shared" si="289"/>
        <v>1.8295533689962086E-6</v>
      </c>
      <c r="W92" s="5">
        <f t="shared" si="290"/>
        <v>0.21417669900685754</v>
      </c>
      <c r="X92" s="5">
        <f t="shared" si="291"/>
        <v>7.9557340749068384E-3</v>
      </c>
      <c r="Y92" s="5">
        <f t="shared" si="292"/>
        <v>1.4776048226564369E-4</v>
      </c>
      <c r="Z92" s="5">
        <f t="shared" si="293"/>
        <v>5.0670447732452923E-7</v>
      </c>
      <c r="AA92" s="5">
        <f t="shared" si="294"/>
        <v>1.4125438507679265E-6</v>
      </c>
      <c r="AB92" s="5">
        <f t="shared" si="295"/>
        <v>1.9688795142265579E-6</v>
      </c>
      <c r="AC92" s="5">
        <f t="shared" si="296"/>
        <v>1.1840780609513357E-8</v>
      </c>
      <c r="AD92" s="5">
        <f t="shared" si="297"/>
        <v>0.14926549532250613</v>
      </c>
      <c r="AE92" s="5">
        <f t="shared" si="298"/>
        <v>5.5445648049094604E-3</v>
      </c>
      <c r="AF92" s="5">
        <f t="shared" si="299"/>
        <v>1.0297824962634012E-4</v>
      </c>
      <c r="AG92" s="5">
        <f t="shared" si="300"/>
        <v>1.275064893186327E-6</v>
      </c>
      <c r="AH92" s="5">
        <f t="shared" si="301"/>
        <v>4.7054676055465131E-9</v>
      </c>
      <c r="AI92" s="5">
        <f t="shared" si="302"/>
        <v>1.3117467140408558E-8</v>
      </c>
      <c r="AJ92" s="5">
        <f t="shared" si="303"/>
        <v>1.8283830492943495E-8</v>
      </c>
      <c r="AK92" s="5">
        <f t="shared" si="304"/>
        <v>1.6989990212611436E-8</v>
      </c>
      <c r="AL92" s="5">
        <f t="shared" si="305"/>
        <v>4.9045092755349681E-11</v>
      </c>
      <c r="AM92" s="5">
        <f t="shared" si="306"/>
        <v>8.3221706925867639E-2</v>
      </c>
      <c r="AN92" s="5">
        <f t="shared" si="307"/>
        <v>3.0913249323206568E-3</v>
      </c>
      <c r="AO92" s="5">
        <f t="shared" si="308"/>
        <v>5.7414646912372754E-5</v>
      </c>
      <c r="AP92" s="5">
        <f t="shared" si="309"/>
        <v>7.1090158259914723E-7</v>
      </c>
      <c r="AQ92" s="5">
        <f t="shared" si="310"/>
        <v>6.6017264842709942E-9</v>
      </c>
      <c r="AR92" s="5">
        <f t="shared" si="311"/>
        <v>3.4957536596096368E-11</v>
      </c>
      <c r="AS92" s="5">
        <f t="shared" si="312"/>
        <v>9.7451385504898252E-11</v>
      </c>
      <c r="AT92" s="5">
        <f t="shared" si="313"/>
        <v>1.3583297711379324E-10</v>
      </c>
      <c r="AU92" s="5">
        <f t="shared" si="314"/>
        <v>1.2622086781016147E-10</v>
      </c>
      <c r="AV92" s="5">
        <f t="shared" si="315"/>
        <v>8.7966713657852609E-11</v>
      </c>
      <c r="AW92" s="5">
        <f t="shared" si="316"/>
        <v>1.4107442665891966E-13</v>
      </c>
      <c r="AX92" s="5">
        <f t="shared" si="317"/>
        <v>3.8666295519776558E-2</v>
      </c>
      <c r="AY92" s="5">
        <f t="shared" si="318"/>
        <v>1.4362849284891377E-3</v>
      </c>
      <c r="AZ92" s="5">
        <f t="shared" si="319"/>
        <v>2.6675873238877172E-5</v>
      </c>
      <c r="BA92" s="5">
        <f t="shared" si="320"/>
        <v>3.3029760736271866E-7</v>
      </c>
      <c r="BB92" s="5">
        <f t="shared" si="321"/>
        <v>3.0672803600260509E-9</v>
      </c>
      <c r="BC92" s="5">
        <f t="shared" si="322"/>
        <v>2.2787228480695239E-11</v>
      </c>
      <c r="BD92" s="5">
        <f t="shared" si="323"/>
        <v>2.1642010729301443E-13</v>
      </c>
      <c r="BE92" s="5">
        <f t="shared" si="324"/>
        <v>6.0331594730213668E-13</v>
      </c>
      <c r="BF92" s="5">
        <f t="shared" si="325"/>
        <v>8.409341831077251E-13</v>
      </c>
      <c r="BG92" s="5">
        <f t="shared" si="326"/>
        <v>7.8142616482715597E-13</v>
      </c>
      <c r="BH92" s="5">
        <f t="shared" si="327"/>
        <v>5.4459688701784109E-13</v>
      </c>
      <c r="BI92" s="5">
        <f t="shared" si="328"/>
        <v>3.0363536077922331E-13</v>
      </c>
      <c r="BJ92" s="8">
        <f t="shared" si="329"/>
        <v>0.90810323735767595</v>
      </c>
      <c r="BK92" s="8">
        <f t="shared" si="330"/>
        <v>6.7056894423052515E-2</v>
      </c>
      <c r="BL92" s="8">
        <f t="shared" si="331"/>
        <v>2.361822144375829E-3</v>
      </c>
      <c r="BM92" s="8">
        <f t="shared" si="332"/>
        <v>0.51253572607986031</v>
      </c>
      <c r="BN92" s="8">
        <f t="shared" si="333"/>
        <v>0.46355044962137315</v>
      </c>
    </row>
    <row r="93" spans="1:66" x14ac:dyDescent="0.25">
      <c r="A93" t="s">
        <v>339</v>
      </c>
      <c r="B93" t="s">
        <v>128</v>
      </c>
      <c r="C93" t="s">
        <v>115</v>
      </c>
      <c r="D93" t="s">
        <v>70</v>
      </c>
      <c r="E93">
        <f>VLOOKUP(A93,home!$A$2:$E$405,3,FALSE)</f>
        <v>1.1578999999999999</v>
      </c>
      <c r="F93">
        <f>VLOOKUP(B93,home!$B$2:$E$405,3,FALSE)</f>
        <v>0.157</v>
      </c>
      <c r="G93">
        <f>VLOOKUP(C93,away!$B$2:$E$405,4,FALSE)</f>
        <v>1.1227</v>
      </c>
      <c r="H93">
        <f>VLOOKUP(A93,away!$A$2:$E$405,3,FALSE)</f>
        <v>1.0478000000000001</v>
      </c>
      <c r="I93">
        <f>VLOOKUP(C93,away!$B$2:$E$405,3,FALSE)</f>
        <v>0.47720000000000001</v>
      </c>
      <c r="J93">
        <f>VLOOKUP(B93,home!$B$2:$E$405,4,FALSE)</f>
        <v>0.78090000000000004</v>
      </c>
      <c r="K93" s="3">
        <f t="shared" si="278"/>
        <v>0.20409596981</v>
      </c>
      <c r="L93" s="3">
        <f t="shared" si="279"/>
        <v>0.39045793394400008</v>
      </c>
      <c r="M93" s="5">
        <f t="shared" si="280"/>
        <v>0.55180867074704754</v>
      </c>
      <c r="N93" s="5">
        <f t="shared" si="281"/>
        <v>0.11262192580568565</v>
      </c>
      <c r="O93" s="5">
        <f t="shared" si="282"/>
        <v>0.21545807351227717</v>
      </c>
      <c r="P93" s="5">
        <f t="shared" si="283"/>
        <v>4.3974124466882487E-2</v>
      </c>
      <c r="Q93" s="5">
        <f t="shared" si="284"/>
        <v>1.1492840584590639E-2</v>
      </c>
      <c r="R93" s="5">
        <f t="shared" si="285"/>
        <v>4.206365711757911E-2</v>
      </c>
      <c r="S93" s="5">
        <f t="shared" si="286"/>
        <v>8.7608428661104844E-4</v>
      </c>
      <c r="T93" s="5">
        <f t="shared" si="287"/>
        <v>4.4874707898070144E-3</v>
      </c>
      <c r="U93" s="5">
        <f t="shared" si="288"/>
        <v>8.5850228931676174E-3</v>
      </c>
      <c r="V93" s="5">
        <f t="shared" si="289"/>
        <v>7.7573263474252904E-6</v>
      </c>
      <c r="W93" s="5">
        <f t="shared" si="290"/>
        <v>7.8188081499458472E-4</v>
      </c>
      <c r="X93" s="5">
        <f t="shared" si="291"/>
        <v>3.0529156761323648E-4</v>
      </c>
      <c r="Y93" s="5">
        <f t="shared" si="292"/>
        <v>5.9601757370394651E-5</v>
      </c>
      <c r="Z93" s="5">
        <f t="shared" si="293"/>
        <v>5.4746962174195904E-3</v>
      </c>
      <c r="AA93" s="5">
        <f t="shared" si="294"/>
        <v>1.1173634339093901E-3</v>
      </c>
      <c r="AB93" s="5">
        <f t="shared" si="295"/>
        <v>1.1402468683698439E-4</v>
      </c>
      <c r="AC93" s="5">
        <f t="shared" si="296"/>
        <v>3.8636765378986633E-8</v>
      </c>
      <c r="AD93" s="5">
        <f t="shared" si="297"/>
        <v>3.9894680803038234E-5</v>
      </c>
      <c r="AE93" s="5">
        <f t="shared" si="298"/>
        <v>1.5577194641709671E-5</v>
      </c>
      <c r="AF93" s="5">
        <f t="shared" si="299"/>
        <v>3.0411196182227529E-6</v>
      </c>
      <c r="AG93" s="5">
        <f t="shared" si="300"/>
        <v>3.9580976100260741E-7</v>
      </c>
      <c r="AH93" s="5">
        <f t="shared" si="301"/>
        <v>5.3440964350617132E-4</v>
      </c>
      <c r="AI93" s="5">
        <f t="shared" si="302"/>
        <v>1.0907085446720841E-4</v>
      </c>
      <c r="AJ93" s="5">
        <f t="shared" si="303"/>
        <v>1.1130460910245136E-5</v>
      </c>
      <c r="AK93" s="5">
        <f t="shared" si="304"/>
        <v>7.5722740463625887E-7</v>
      </c>
      <c r="AL93" s="5">
        <f t="shared" si="305"/>
        <v>1.2315992987012237E-10</v>
      </c>
      <c r="AM93" s="5">
        <f t="shared" si="306"/>
        <v>1.6284687137512963E-6</v>
      </c>
      <c r="AN93" s="5">
        <f t="shared" si="307"/>
        <v>6.3584852946377434E-7</v>
      </c>
      <c r="AO93" s="5">
        <f t="shared" si="308"/>
        <v>1.2413605155787797E-7</v>
      </c>
      <c r="AP93" s="5">
        <f t="shared" si="309"/>
        <v>1.6156635406418299E-8</v>
      </c>
      <c r="AQ93" s="5">
        <f t="shared" si="310"/>
        <v>1.5771216200691424E-9</v>
      </c>
      <c r="AR93" s="5">
        <f t="shared" si="311"/>
        <v>4.1732897056633876E-5</v>
      </c>
      <c r="AS93" s="5">
        <f t="shared" si="312"/>
        <v>8.5175160977545865E-6</v>
      </c>
      <c r="AT93" s="5">
        <f t="shared" si="313"/>
        <v>8.6919535417175441E-7</v>
      </c>
      <c r="AU93" s="5">
        <f t="shared" si="314"/>
        <v>5.9133089588010228E-8</v>
      </c>
      <c r="AV93" s="5">
        <f t="shared" si="315"/>
        <v>3.0172063168316401E-9</v>
      </c>
      <c r="AW93" s="5">
        <f t="shared" si="316"/>
        <v>2.7263123638031625E-13</v>
      </c>
      <c r="AX93" s="5">
        <f t="shared" si="317"/>
        <v>5.5393983573052323E-8</v>
      </c>
      <c r="AY93" s="5">
        <f t="shared" si="318"/>
        <v>2.162902037886189E-8</v>
      </c>
      <c r="AZ93" s="5">
        <f t="shared" si="319"/>
        <v>4.2226113051815431E-9</v>
      </c>
      <c r="BA93" s="5">
        <f t="shared" si="320"/>
        <v>5.495840286899209E-10</v>
      </c>
      <c r="BB93" s="5">
        <f t="shared" si="321"/>
        <v>5.364736109272164E-11</v>
      </c>
      <c r="BC93" s="5">
        <f t="shared" si="322"/>
        <v>4.1894075547623674E-12</v>
      </c>
      <c r="BD93" s="5">
        <f t="shared" si="323"/>
        <v>2.7158234603718147E-6</v>
      </c>
      <c r="BE93" s="5">
        <f t="shared" si="324"/>
        <v>5.5428862297733568E-7</v>
      </c>
      <c r="BF93" s="5">
        <f t="shared" si="325"/>
        <v>5.6564037030604384E-8</v>
      </c>
      <c r="BG93" s="5">
        <f t="shared" si="326"/>
        <v>3.8481639980433184E-9</v>
      </c>
      <c r="BH93" s="5">
        <f t="shared" si="327"/>
        <v>1.963486907921445E-10</v>
      </c>
      <c r="BI93" s="5">
        <f t="shared" si="328"/>
        <v>8.0147952936293125E-12</v>
      </c>
      <c r="BJ93" s="8">
        <f t="shared" si="329"/>
        <v>0.12981040816497333</v>
      </c>
      <c r="BK93" s="8">
        <f t="shared" si="330"/>
        <v>0.5966666972158341</v>
      </c>
      <c r="BL93" s="8">
        <f t="shared" si="331"/>
        <v>0.26804802231751085</v>
      </c>
      <c r="BM93" s="8">
        <f t="shared" si="332"/>
        <v>2.258051005292765E-2</v>
      </c>
      <c r="BN93" s="8">
        <f t="shared" si="333"/>
        <v>0.97741929223406265</v>
      </c>
    </row>
    <row r="94" spans="1:66" x14ac:dyDescent="0.25">
      <c r="A94" t="s">
        <v>339</v>
      </c>
      <c r="B94" t="s">
        <v>124</v>
      </c>
      <c r="C94" t="s">
        <v>116</v>
      </c>
      <c r="D94" t="s">
        <v>70</v>
      </c>
      <c r="E94">
        <f>VLOOKUP(A94,home!$A$2:$E$405,3,FALSE)</f>
        <v>1.1578999999999999</v>
      </c>
      <c r="F94">
        <f>VLOOKUP(B94,home!$B$2:$E$405,3,FALSE)</f>
        <v>0.78510000000000002</v>
      </c>
      <c r="G94">
        <f>VLOOKUP(C94,away!$B$2:$E$405,4,FALSE)</f>
        <v>1.3347</v>
      </c>
      <c r="H94">
        <f>VLOOKUP(A94,away!$A$2:$E$405,3,FALSE)</f>
        <v>1.0478000000000001</v>
      </c>
      <c r="I94">
        <f>VLOOKUP(C94,away!$B$2:$E$405,3,FALSE)</f>
        <v>1.0410999999999999</v>
      </c>
      <c r="J94">
        <f>VLOOKUP(B94,home!$B$2:$E$405,4,FALSE)</f>
        <v>1.1278999999999999</v>
      </c>
      <c r="K94" s="3">
        <f t="shared" si="278"/>
        <v>1.2133321119630001</v>
      </c>
      <c r="L94" s="3">
        <f t="shared" si="279"/>
        <v>1.2303861597820001</v>
      </c>
      <c r="M94" s="5">
        <f t="shared" si="280"/>
        <v>8.6837365507759182E-2</v>
      </c>
      <c r="N94" s="5">
        <f t="shared" si="281"/>
        <v>0.10536256408883242</v>
      </c>
      <c r="O94" s="5">
        <f t="shared" si="282"/>
        <v>0.10684349267267773</v>
      </c>
      <c r="P94" s="5">
        <f t="shared" si="283"/>
        <v>0.12963664061404337</v>
      </c>
      <c r="Q94" s="5">
        <f t="shared" si="284"/>
        <v>6.3919891203870011E-2</v>
      </c>
      <c r="R94" s="5">
        <f t="shared" si="285"/>
        <v>6.5729377323616112E-2</v>
      </c>
      <c r="S94" s="5">
        <f t="shared" si="286"/>
        <v>4.8382566915255547E-2</v>
      </c>
      <c r="T94" s="5">
        <f t="shared" si="287"/>
        <v>7.8646149472012872E-2</v>
      </c>
      <c r="U94" s="5">
        <f t="shared" si="288"/>
        <v>7.9751564206076056E-2</v>
      </c>
      <c r="V94" s="5">
        <f t="shared" si="289"/>
        <v>8.0254154834322067E-3</v>
      </c>
      <c r="W94" s="5">
        <f t="shared" si="290"/>
        <v>2.5852018863612266E-2</v>
      </c>
      <c r="X94" s="5">
        <f t="shared" si="291"/>
        <v>3.180796621221172E-2</v>
      </c>
      <c r="Y94" s="5">
        <f t="shared" si="292"/>
        <v>1.9568040699159395E-2</v>
      </c>
      <c r="Z94" s="5">
        <f t="shared" si="293"/>
        <v>2.6957505383355378E-2</v>
      </c>
      <c r="AA94" s="5">
        <f t="shared" si="294"/>
        <v>3.270840694004052E-2</v>
      </c>
      <c r="AB94" s="5">
        <f t="shared" si="295"/>
        <v>1.9843080235752313E-2</v>
      </c>
      <c r="AC94" s="5">
        <f t="shared" si="296"/>
        <v>7.4880488998074095E-4</v>
      </c>
      <c r="AD94" s="5">
        <f t="shared" si="297"/>
        <v>7.8417711615735002E-3</v>
      </c>
      <c r="AE94" s="5">
        <f t="shared" si="298"/>
        <v>9.6484067053776539E-3</v>
      </c>
      <c r="AF94" s="5">
        <f t="shared" si="299"/>
        <v>5.9356330371222558E-3</v>
      </c>
      <c r="AG94" s="5">
        <f t="shared" si="300"/>
        <v>2.4343735794733414E-3</v>
      </c>
      <c r="AH94" s="5">
        <f t="shared" si="301"/>
        <v>8.2920353814822968E-3</v>
      </c>
      <c r="AI94" s="5">
        <f t="shared" si="302"/>
        <v>1.0060992801885835E-2</v>
      </c>
      <c r="AJ94" s="5">
        <f t="shared" si="303"/>
        <v>6.1036628223783435E-3</v>
      </c>
      <c r="AK94" s="5">
        <f t="shared" si="304"/>
        <v>2.4685900343287869E-3</v>
      </c>
      <c r="AL94" s="5">
        <f t="shared" si="305"/>
        <v>4.4714645519179287E-5</v>
      </c>
      <c r="AM94" s="5">
        <f t="shared" si="306"/>
        <v>1.9029345530005024E-3</v>
      </c>
      <c r="AN94" s="5">
        <f t="shared" si="307"/>
        <v>2.341344336982765E-3</v>
      </c>
      <c r="AO94" s="5">
        <f t="shared" si="308"/>
        <v>1.4403788337537787E-3</v>
      </c>
      <c r="AP94" s="5">
        <f t="shared" si="309"/>
        <v>5.9074072729786275E-4</v>
      </c>
      <c r="AQ94" s="5">
        <f t="shared" si="310"/>
        <v>1.8170980372171064E-4</v>
      </c>
      <c r="AR94" s="5">
        <f t="shared" si="311"/>
        <v>2.0404811139596944E-3</v>
      </c>
      <c r="AS94" s="5">
        <f t="shared" si="312"/>
        <v>2.4757812594213306E-3</v>
      </c>
      <c r="AT94" s="5">
        <f t="shared" si="313"/>
        <v>1.5019724521260502E-3</v>
      </c>
      <c r="AU94" s="5">
        <f t="shared" si="314"/>
        <v>6.0746380248278208E-4</v>
      </c>
      <c r="AV94" s="5">
        <f t="shared" si="315"/>
        <v>1.8426383460187729E-4</v>
      </c>
      <c r="AW94" s="5">
        <f t="shared" si="316"/>
        <v>1.8542505667090485E-6</v>
      </c>
      <c r="AX94" s="5">
        <f t="shared" si="317"/>
        <v>3.8481526668657809E-4</v>
      </c>
      <c r="AY94" s="5">
        <f t="shared" si="318"/>
        <v>4.7347137820398505E-4</v>
      </c>
      <c r="AZ94" s="5">
        <f t="shared" si="319"/>
        <v>2.9127631539754606E-4</v>
      </c>
      <c r="BA94" s="5">
        <f t="shared" si="320"/>
        <v>1.1946078237914583E-4</v>
      </c>
      <c r="BB94" s="5">
        <f t="shared" si="321"/>
        <v>3.6745723319007583E-5</v>
      </c>
      <c r="BC94" s="5">
        <f t="shared" si="322"/>
        <v>9.0422858805771228E-6</v>
      </c>
      <c r="BD94" s="5">
        <f t="shared" si="323"/>
        <v>4.1842995365209447E-4</v>
      </c>
      <c r="BE94" s="5">
        <f t="shared" si="324"/>
        <v>5.0769449937327596E-4</v>
      </c>
      <c r="BF94" s="5">
        <f t="shared" si="325"/>
        <v>3.0800101957828758E-4</v>
      </c>
      <c r="BG94" s="5">
        <f t="shared" si="326"/>
        <v>1.2456917585722699E-4</v>
      </c>
      <c r="BH94" s="5">
        <f t="shared" si="327"/>
        <v>3.778594530708492E-5</v>
      </c>
      <c r="BI94" s="5">
        <f t="shared" si="328"/>
        <v>9.1693801643927398E-6</v>
      </c>
      <c r="BJ94" s="8">
        <f t="shared" si="329"/>
        <v>0.3587887350298688</v>
      </c>
      <c r="BK94" s="8">
        <f t="shared" si="330"/>
        <v>0.27414897943419425</v>
      </c>
      <c r="BL94" s="8">
        <f t="shared" si="331"/>
        <v>0.34001681485476209</v>
      </c>
      <c r="BM94" s="8">
        <f t="shared" si="332"/>
        <v>0.44111108616374445</v>
      </c>
      <c r="BN94" s="8">
        <f t="shared" si="333"/>
        <v>0.55832933141079888</v>
      </c>
    </row>
    <row r="95" spans="1:66" x14ac:dyDescent="0.25">
      <c r="A95" t="s">
        <v>341</v>
      </c>
      <c r="B95" t="s">
        <v>153</v>
      </c>
      <c r="C95" t="s">
        <v>154</v>
      </c>
      <c r="D95" t="s">
        <v>70</v>
      </c>
      <c r="E95">
        <f>VLOOKUP(A95,home!$A$2:$E$405,3,FALSE)</f>
        <v>1.2963</v>
      </c>
      <c r="F95">
        <f>VLOOKUP(B95,home!$B$2:$E$405,3,FALSE)</f>
        <v>0.61709999999999998</v>
      </c>
      <c r="G95">
        <f>VLOOKUP(C95,away!$B$2:$E$405,4,FALSE)</f>
        <v>1.7357</v>
      </c>
      <c r="H95">
        <f>VLOOKUP(A95,away!$A$2:$E$405,3,FALSE)</f>
        <v>1.1852</v>
      </c>
      <c r="I95">
        <f>VLOOKUP(C95,away!$B$2:$E$405,3,FALSE)</f>
        <v>0.4219</v>
      </c>
      <c r="J95">
        <f>VLOOKUP(B95,home!$B$2:$E$405,4,FALSE)</f>
        <v>1.0125</v>
      </c>
      <c r="K95" s="3">
        <f t="shared" si="278"/>
        <v>1.388467539261</v>
      </c>
      <c r="L95" s="3">
        <f t="shared" si="279"/>
        <v>0.50628632849999999</v>
      </c>
      <c r="M95" s="5">
        <f t="shared" si="280"/>
        <v>0.15035533778836513</v>
      </c>
      <c r="N95" s="5">
        <f t="shared" si="281"/>
        <v>0.20876350587376777</v>
      </c>
      <c r="O95" s="5">
        <f t="shared" si="282"/>
        <v>7.612285193924867E-2</v>
      </c>
      <c r="P95" s="5">
        <f t="shared" si="283"/>
        <v>0.10569410891361804</v>
      </c>
      <c r="Q95" s="5">
        <f t="shared" si="284"/>
        <v>0.14493067564402484</v>
      </c>
      <c r="R95" s="5">
        <f t="shared" si="285"/>
        <v>1.9269979611635658E-2</v>
      </c>
      <c r="S95" s="5">
        <f t="shared" si="286"/>
        <v>1.8574739053774079E-2</v>
      </c>
      <c r="T95" s="5">
        <f t="shared" si="287"/>
        <v>7.3376419658837691E-2</v>
      </c>
      <c r="U95" s="5">
        <f t="shared" si="288"/>
        <v>2.6755741172977403E-2</v>
      </c>
      <c r="V95" s="5">
        <f t="shared" si="289"/>
        <v>1.4508153532748172E-3</v>
      </c>
      <c r="W95" s="5">
        <f t="shared" si="290"/>
        <v>6.7077179524964434E-2</v>
      </c>
      <c r="X95" s="5">
        <f t="shared" si="291"/>
        <v>3.3960258947829614E-2</v>
      </c>
      <c r="Y95" s="5">
        <f t="shared" si="292"/>
        <v>8.5968074088029634E-3</v>
      </c>
      <c r="Z95" s="5">
        <f t="shared" si="293"/>
        <v>3.2520424092816248E-3</v>
      </c>
      <c r="AA95" s="5">
        <f t="shared" si="294"/>
        <v>4.5153553215876718E-3</v>
      </c>
      <c r="AB95" s="5">
        <f t="shared" si="295"/>
        <v>3.1347121461269482E-3</v>
      </c>
      <c r="AC95" s="5">
        <f t="shared" si="296"/>
        <v>6.3741765930193291E-5</v>
      </c>
      <c r="AD95" s="5">
        <f t="shared" si="297"/>
        <v>2.3283621598898935E-2</v>
      </c>
      <c r="AE95" s="5">
        <f t="shared" si="298"/>
        <v>1.1788179293489838E-2</v>
      </c>
      <c r="AF95" s="5">
        <f t="shared" si="299"/>
        <v>2.984097007100347E-3</v>
      </c>
      <c r="AG95" s="5">
        <f t="shared" si="300"/>
        <v>5.036025058708912E-4</v>
      </c>
      <c r="AH95" s="5">
        <f t="shared" si="301"/>
        <v>4.11616152880372E-4</v>
      </c>
      <c r="AI95" s="5">
        <f t="shared" si="302"/>
        <v>5.715156669098897E-4</v>
      </c>
      <c r="AJ95" s="5">
        <f t="shared" si="303"/>
        <v>3.9676547584174197E-4</v>
      </c>
      <c r="AK95" s="5">
        <f t="shared" si="304"/>
        <v>1.8363199463523441E-4</v>
      </c>
      <c r="AL95" s="5">
        <f t="shared" si="305"/>
        <v>1.7923219087985149E-6</v>
      </c>
      <c r="AM95" s="5">
        <f t="shared" si="306"/>
        <v>6.4657105573014961E-3</v>
      </c>
      <c r="AN95" s="5">
        <f t="shared" si="307"/>
        <v>3.2735008591998627E-3</v>
      </c>
      <c r="AO95" s="5">
        <f t="shared" si="308"/>
        <v>8.286643656729469E-4</v>
      </c>
      <c r="AP95" s="5">
        <f t="shared" si="309"/>
        <v>1.3984714641844594E-4</v>
      </c>
      <c r="AQ95" s="5">
        <f t="shared" si="310"/>
        <v>1.7700674577849228E-5</v>
      </c>
      <c r="AR95" s="5">
        <f t="shared" si="311"/>
        <v>4.1679126158619655E-5</v>
      </c>
      <c r="AS95" s="5">
        <f t="shared" si="312"/>
        <v>5.7870113736007408E-5</v>
      </c>
      <c r="AT95" s="5">
        <f t="shared" si="313"/>
        <v>4.0175387207894207E-5</v>
      </c>
      <c r="AU95" s="5">
        <f t="shared" si="314"/>
        <v>1.8594073671800907E-5</v>
      </c>
      <c r="AV95" s="5">
        <f t="shared" si="315"/>
        <v>6.4543169289807902E-6</v>
      </c>
      <c r="AW95" s="5">
        <f t="shared" si="316"/>
        <v>3.4998178652304722E-8</v>
      </c>
      <c r="AX95" s="5">
        <f t="shared" si="317"/>
        <v>1.4962382045117105E-3</v>
      </c>
      <c r="AY95" s="5">
        <f t="shared" si="318"/>
        <v>7.5752494712366593E-4</v>
      </c>
      <c r="AZ95" s="5">
        <f t="shared" si="319"/>
        <v>1.9176226211319874E-4</v>
      </c>
      <c r="BA95" s="5">
        <f t="shared" si="320"/>
        <v>3.2362203876715355E-5</v>
      </c>
      <c r="BB95" s="5">
        <f t="shared" si="321"/>
        <v>4.0961353457276702E-6</v>
      </c>
      <c r="BC95" s="5">
        <f t="shared" si="322"/>
        <v>4.1476346504550813E-7</v>
      </c>
      <c r="BD95" s="5">
        <f t="shared" si="323"/>
        <v>3.5169286263226412E-6</v>
      </c>
      <c r="BE95" s="5">
        <f t="shared" si="324"/>
        <v>4.8831412355467662E-6</v>
      </c>
      <c r="BF95" s="5">
        <f t="shared" si="325"/>
        <v>3.3900415475917692E-6</v>
      </c>
      <c r="BG95" s="5">
        <f t="shared" si="326"/>
        <v>1.5689875485257653E-6</v>
      </c>
      <c r="BH95" s="5">
        <f t="shared" si="327"/>
        <v>5.4462207015817976E-7</v>
      </c>
      <c r="BI95" s="5">
        <f t="shared" si="328"/>
        <v>1.5123801311595194E-7</v>
      </c>
      <c r="BJ95" s="8">
        <f t="shared" si="329"/>
        <v>0.58847216958319404</v>
      </c>
      <c r="BK95" s="8">
        <f t="shared" si="330"/>
        <v>0.27689806014399471</v>
      </c>
      <c r="BL95" s="8">
        <f t="shared" si="331"/>
        <v>0.13154099745858816</v>
      </c>
      <c r="BM95" s="8">
        <f t="shared" si="332"/>
        <v>0.29426931987545335</v>
      </c>
      <c r="BN95" s="8">
        <f t="shared" si="333"/>
        <v>0.70513645977066008</v>
      </c>
    </row>
    <row r="96" spans="1:66" x14ac:dyDescent="0.25">
      <c r="A96" t="s">
        <v>344</v>
      </c>
      <c r="B96" t="s">
        <v>206</v>
      </c>
      <c r="C96" t="s">
        <v>209</v>
      </c>
      <c r="D96" t="s">
        <v>70</v>
      </c>
      <c r="E96">
        <f>VLOOKUP(A96,home!$A$2:$E$405,3,FALSE)</f>
        <v>1.3976999999999999</v>
      </c>
      <c r="F96">
        <f>VLOOKUP(B96,home!$B$2:$E$405,3,FALSE)</f>
        <v>0.97909999999999997</v>
      </c>
      <c r="G96">
        <f>VLOOKUP(C96,away!$B$2:$E$405,4,FALSE)</f>
        <v>0.98799999999999999</v>
      </c>
      <c r="H96">
        <f>VLOOKUP(A96,away!$A$2:$E$405,3,FALSE)</f>
        <v>1.0585</v>
      </c>
      <c r="I96">
        <f>VLOOKUP(C96,away!$B$2:$E$405,3,FALSE)</f>
        <v>1.2146999999999999</v>
      </c>
      <c r="J96">
        <f>VLOOKUP(B96,home!$B$2:$E$405,4,FALSE)</f>
        <v>0.89500000000000002</v>
      </c>
      <c r="K96" s="3">
        <f t="shared" si="278"/>
        <v>1.3520662131599999</v>
      </c>
      <c r="L96" s="3">
        <f t="shared" si="279"/>
        <v>1.1507551552499999</v>
      </c>
      <c r="M96" s="5">
        <f t="shared" si="280"/>
        <v>8.1853732998020512E-2</v>
      </c>
      <c r="N96" s="5">
        <f t="shared" si="281"/>
        <v>0.11067166680764332</v>
      </c>
      <c r="O96" s="5">
        <f t="shared" si="282"/>
        <v>9.4193605223929139E-2</v>
      </c>
      <c r="P96" s="5">
        <f t="shared" si="283"/>
        <v>0.12735599111900586</v>
      </c>
      <c r="Q96" s="5">
        <f t="shared" si="284"/>
        <v>7.4817710722357794E-2</v>
      </c>
      <c r="R96" s="5">
        <f t="shared" si="285"/>
        <v>5.4196888401509914E-2</v>
      </c>
      <c r="S96" s="5">
        <f t="shared" si="286"/>
        <v>4.9538206383014163E-2</v>
      </c>
      <c r="T96" s="5">
        <f t="shared" si="287"/>
        <v>8.6096866317756426E-2</v>
      </c>
      <c r="U96" s="5">
        <f t="shared" si="288"/>
        <v>7.3277781666084618E-2</v>
      </c>
      <c r="V96" s="5">
        <f t="shared" si="289"/>
        <v>8.5640394302402278E-3</v>
      </c>
      <c r="W96" s="5">
        <f t="shared" si="290"/>
        <v>3.3719499604559541E-2</v>
      </c>
      <c r="X96" s="5">
        <f t="shared" si="291"/>
        <v>3.8802888002397229E-2</v>
      </c>
      <c r="Y96" s="5">
        <f t="shared" si="292"/>
        <v>2.2326311703673496E-2</v>
      </c>
      <c r="Z96" s="5">
        <f t="shared" si="293"/>
        <v>2.0789116242182149E-2</v>
      </c>
      <c r="AA96" s="5">
        <f t="shared" si="294"/>
        <v>2.8108261672510265E-2</v>
      </c>
      <c r="AB96" s="5">
        <f t="shared" si="295"/>
        <v>1.9002115459030664E-2</v>
      </c>
      <c r="AC96" s="5">
        <f t="shared" si="296"/>
        <v>8.327977919214655E-4</v>
      </c>
      <c r="AD96" s="5">
        <f t="shared" si="297"/>
        <v>1.1397749034996733E-2</v>
      </c>
      <c r="AE96" s="5">
        <f t="shared" si="298"/>
        <v>1.3116018460268204E-2</v>
      </c>
      <c r="AF96" s="5">
        <f t="shared" si="299"/>
        <v>7.5466629297539032E-3</v>
      </c>
      <c r="AG96" s="5">
        <f t="shared" si="300"/>
        <v>2.8947870904494572E-3</v>
      </c>
      <c r="AH96" s="5">
        <f t="shared" si="301"/>
        <v>5.9807956721956565E-3</v>
      </c>
      <c r="AI96" s="5">
        <f t="shared" si="302"/>
        <v>8.0864317561892968E-3</v>
      </c>
      <c r="AJ96" s="5">
        <f t="shared" si="303"/>
        <v>5.4666955812838159E-3</v>
      </c>
      <c r="AK96" s="5">
        <f t="shared" si="304"/>
        <v>2.4637781310283048E-3</v>
      </c>
      <c r="AL96" s="5">
        <f t="shared" si="305"/>
        <v>5.1829908939861102E-5</v>
      </c>
      <c r="AM96" s="5">
        <f t="shared" si="306"/>
        <v>3.0821022752592149E-3</v>
      </c>
      <c r="AN96" s="5">
        <f t="shared" si="307"/>
        <v>3.546745082262296E-3</v>
      </c>
      <c r="AO96" s="5">
        <f t="shared" si="308"/>
        <v>2.0407175938854617E-3</v>
      </c>
      <c r="AP96" s="5">
        <f t="shared" si="309"/>
        <v>7.8278876385769018E-4</v>
      </c>
      <c r="AQ96" s="5">
        <f t="shared" si="310"/>
        <v>2.2519955137025307E-4</v>
      </c>
      <c r="AR96" s="5">
        <f t="shared" si="311"/>
        <v>1.376486290455206E-3</v>
      </c>
      <c r="AS96" s="5">
        <f t="shared" si="312"/>
        <v>1.8611006062024262E-3</v>
      </c>
      <c r="AT96" s="5">
        <f t="shared" si="313"/>
        <v>1.2581656244689476E-3</v>
      </c>
      <c r="AU96" s="5">
        <f t="shared" si="314"/>
        <v>5.6704107713460546E-4</v>
      </c>
      <c r="AV96" s="5">
        <f t="shared" si="315"/>
        <v>1.9166927046688836E-4</v>
      </c>
      <c r="AW96" s="5">
        <f t="shared" si="316"/>
        <v>2.240055788429436E-6</v>
      </c>
      <c r="AX96" s="5">
        <f t="shared" si="317"/>
        <v>6.9453439198025849E-4</v>
      </c>
      <c r="AY96" s="5">
        <f t="shared" si="318"/>
        <v>7.9923903206970679E-4</v>
      </c>
      <c r="AZ96" s="5">
        <f t="shared" si="319"/>
        <v>4.5986421821561765E-4</v>
      </c>
      <c r="BA96" s="5">
        <f t="shared" si="320"/>
        <v>1.7639703994221095E-4</v>
      </c>
      <c r="BB96" s="5">
        <f t="shared" si="321"/>
        <v>5.0747450771084875E-5</v>
      </c>
      <c r="BC96" s="5">
        <f t="shared" si="322"/>
        <v>1.1679578118124285E-5</v>
      </c>
      <c r="BD96" s="5">
        <f t="shared" si="323"/>
        <v>2.6399978247871296E-4</v>
      </c>
      <c r="BE96" s="5">
        <f t="shared" si="324"/>
        <v>3.5694518617105709E-4</v>
      </c>
      <c r="BF96" s="5">
        <f t="shared" si="325"/>
        <v>2.4130676308599622E-4</v>
      </c>
      <c r="BG96" s="5">
        <f t="shared" si="326"/>
        <v>1.0875424045852672E-4</v>
      </c>
      <c r="BH96" s="5">
        <f t="shared" si="327"/>
        <v>3.6760733515463071E-5</v>
      </c>
      <c r="BI96" s="5">
        <f t="shared" si="328"/>
        <v>9.9405891514472066E-6</v>
      </c>
      <c r="BJ96" s="8">
        <f t="shared" si="329"/>
        <v>0.41326017565158807</v>
      </c>
      <c r="BK96" s="8">
        <f t="shared" si="330"/>
        <v>0.26899583666321175</v>
      </c>
      <c r="BL96" s="8">
        <f t="shared" si="331"/>
        <v>0.29704852372735097</v>
      </c>
      <c r="BM96" s="8">
        <f t="shared" si="332"/>
        <v>0.45620705803558514</v>
      </c>
      <c r="BN96" s="8">
        <f t="shared" si="333"/>
        <v>0.54308959527246659</v>
      </c>
    </row>
    <row r="97" spans="1:66" x14ac:dyDescent="0.25">
      <c r="A97" t="s">
        <v>344</v>
      </c>
      <c r="B97" t="s">
        <v>201</v>
      </c>
      <c r="C97" t="s">
        <v>213</v>
      </c>
      <c r="D97" t="s">
        <v>70</v>
      </c>
      <c r="E97">
        <f>VLOOKUP(A97,home!$A$2:$E$405,3,FALSE)</f>
        <v>1.3976999999999999</v>
      </c>
      <c r="F97">
        <f>VLOOKUP(B97,home!$B$2:$E$405,3,FALSE)</f>
        <v>0.8417</v>
      </c>
      <c r="G97">
        <f>VLOOKUP(C97,away!$B$2:$E$405,4,FALSE)</f>
        <v>0.6401</v>
      </c>
      <c r="H97">
        <f>VLOOKUP(A97,away!$A$2:$E$405,3,FALSE)</f>
        <v>1.0585</v>
      </c>
      <c r="I97">
        <f>VLOOKUP(C97,away!$B$2:$E$405,3,FALSE)</f>
        <v>1.0939000000000001</v>
      </c>
      <c r="J97">
        <f>VLOOKUP(B97,home!$B$2:$E$405,4,FALSE)</f>
        <v>1.0003</v>
      </c>
      <c r="K97" s="3">
        <f t="shared" si="278"/>
        <v>0.75304186200899992</v>
      </c>
      <c r="L97" s="3">
        <f t="shared" si="279"/>
        <v>1.1582405179449999</v>
      </c>
      <c r="M97" s="5">
        <f t="shared" si="280"/>
        <v>0.14789061298305692</v>
      </c>
      <c r="N97" s="5">
        <f t="shared" si="281"/>
        <v>0.11136782257441354</v>
      </c>
      <c r="O97" s="5">
        <f t="shared" si="282"/>
        <v>0.17129290018069937</v>
      </c>
      <c r="P97" s="5">
        <f t="shared" si="283"/>
        <v>0.12899072450099558</v>
      </c>
      <c r="Q97" s="5">
        <f t="shared" si="284"/>
        <v>4.1932316239662155E-2</v>
      </c>
      <c r="R97" s="5">
        <f t="shared" si="285"/>
        <v>9.9199188712797232E-2</v>
      </c>
      <c r="S97" s="5">
        <f t="shared" si="286"/>
        <v>2.8126543449376928E-2</v>
      </c>
      <c r="T97" s="5">
        <f t="shared" si="287"/>
        <v>4.8567707680059823E-2</v>
      </c>
      <c r="U97" s="5">
        <f t="shared" si="288"/>
        <v>7.4701141778066985E-2</v>
      </c>
      <c r="V97" s="5">
        <f t="shared" si="289"/>
        <v>2.7257858164094653E-3</v>
      </c>
      <c r="W97" s="5">
        <f t="shared" si="290"/>
        <v>1.0525596499821805E-2</v>
      </c>
      <c r="X97" s="5">
        <f t="shared" si="291"/>
        <v>1.2191172341633687E-2</v>
      </c>
      <c r="Y97" s="5">
        <f t="shared" si="292"/>
        <v>7.0601548836652806E-3</v>
      </c>
      <c r="Z97" s="5">
        <f t="shared" si="293"/>
        <v>3.8298839904811352E-2</v>
      </c>
      <c r="AA97" s="5">
        <f t="shared" si="294"/>
        <v>2.8840629714703726E-2</v>
      </c>
      <c r="AB97" s="5">
        <f t="shared" si="295"/>
        <v>1.0859100750936294E-2</v>
      </c>
      <c r="AC97" s="5">
        <f t="shared" si="296"/>
        <v>1.4859001198637428E-4</v>
      </c>
      <c r="AD97" s="5">
        <f t="shared" si="297"/>
        <v>1.981553696745306E-3</v>
      </c>
      <c r="AE97" s="5">
        <f t="shared" si="298"/>
        <v>2.2951157800541128E-3</v>
      </c>
      <c r="AF97" s="5">
        <f t="shared" si="299"/>
        <v>1.3291480449168093E-3</v>
      </c>
      <c r="AG97" s="5">
        <f t="shared" si="300"/>
        <v>5.1315770665667641E-4</v>
      </c>
      <c r="AH97" s="5">
        <f t="shared" si="301"/>
        <v>1.1089817042010331E-2</v>
      </c>
      <c r="AI97" s="5">
        <f t="shared" si="302"/>
        <v>8.3510964746545974E-3</v>
      </c>
      <c r="AJ97" s="5">
        <f t="shared" si="303"/>
        <v>3.1443626195453468E-3</v>
      </c>
      <c r="AK97" s="5">
        <f t="shared" si="304"/>
        <v>7.8927889395130819E-4</v>
      </c>
      <c r="AL97" s="5">
        <f t="shared" si="305"/>
        <v>5.1840297130771574E-6</v>
      </c>
      <c r="AM97" s="5">
        <f t="shared" si="306"/>
        <v>2.9843857709358054E-4</v>
      </c>
      <c r="AN97" s="5">
        <f t="shared" si="307"/>
        <v>3.4566365210763754E-4</v>
      </c>
      <c r="AO97" s="5">
        <f t="shared" si="308"/>
        <v>2.0018082372595523E-4</v>
      </c>
      <c r="AP97" s="5">
        <f t="shared" si="309"/>
        <v>7.7285846985002373E-5</v>
      </c>
      <c r="AQ97" s="5">
        <f t="shared" si="310"/>
        <v>2.2378899860431783E-5</v>
      </c>
      <c r="AR97" s="5">
        <f t="shared" si="311"/>
        <v>2.5689350869306654E-3</v>
      </c>
      <c r="AS97" s="5">
        <f t="shared" si="312"/>
        <v>1.9345156612425201E-3</v>
      </c>
      <c r="AT97" s="5">
        <f t="shared" si="313"/>
        <v>7.2838563781381957E-4</v>
      </c>
      <c r="AU97" s="5">
        <f t="shared" si="314"/>
        <v>1.8283495898664391E-4</v>
      </c>
      <c r="AV97" s="5">
        <f t="shared" si="315"/>
        <v>3.4420594488910362E-5</v>
      </c>
      <c r="AW97" s="5">
        <f t="shared" si="316"/>
        <v>1.2559803775020894E-7</v>
      </c>
      <c r="AX97" s="5">
        <f t="shared" si="317"/>
        <v>3.7456123631644387E-5</v>
      </c>
      <c r="AY97" s="5">
        <f t="shared" si="318"/>
        <v>4.3383200035327747E-5</v>
      </c>
      <c r="AZ97" s="5">
        <f t="shared" si="319"/>
        <v>2.512409003951478E-5</v>
      </c>
      <c r="BA97" s="5">
        <f t="shared" si="320"/>
        <v>9.6999130200881375E-6</v>
      </c>
      <c r="BB97" s="5">
        <f t="shared" si="321"/>
        <v>2.8087080701020824E-6</v>
      </c>
      <c r="BC97" s="5">
        <f t="shared" si="322"/>
        <v>6.5063189797426719E-7</v>
      </c>
      <c r="BD97" s="5">
        <f t="shared" si="323"/>
        <v>4.9590745094227622E-4</v>
      </c>
      <c r="BE97" s="5">
        <f t="shared" si="324"/>
        <v>3.7343907024170838E-4</v>
      </c>
      <c r="BF97" s="5">
        <f t="shared" si="325"/>
        <v>1.4060762640086291E-4</v>
      </c>
      <c r="BG97" s="5">
        <f t="shared" si="326"/>
        <v>3.5294476265857208E-5</v>
      </c>
      <c r="BH97" s="5">
        <f t="shared" si="327"/>
        <v>6.6445545314683916E-6</v>
      </c>
      <c r="BI97" s="5">
        <f t="shared" si="328"/>
        <v>1.0007255433194593E-6</v>
      </c>
      <c r="BJ97" s="8">
        <f t="shared" si="329"/>
        <v>0.23882681591409644</v>
      </c>
      <c r="BK97" s="8">
        <f t="shared" si="330"/>
        <v>0.30793082399157368</v>
      </c>
      <c r="BL97" s="8">
        <f t="shared" si="331"/>
        <v>0.41476950201075341</v>
      </c>
      <c r="BM97" s="8">
        <f t="shared" si="332"/>
        <v>0.29910915902761254</v>
      </c>
      <c r="BN97" s="8">
        <f t="shared" si="333"/>
        <v>0.70067356519162483</v>
      </c>
    </row>
    <row r="98" spans="1:66" x14ac:dyDescent="0.25">
      <c r="A98" t="s">
        <v>346</v>
      </c>
      <c r="B98" t="s">
        <v>243</v>
      </c>
      <c r="C98" t="s">
        <v>245</v>
      </c>
      <c r="D98" t="s">
        <v>70</v>
      </c>
      <c r="E98">
        <f>VLOOKUP(A98,home!$A$2:$E$405,3,FALSE)</f>
        <v>1.5146999999999999</v>
      </c>
      <c r="F98">
        <f>VLOOKUP(B98,home!$B$2:$E$405,3,FALSE)</f>
        <v>1.1553</v>
      </c>
      <c r="G98">
        <f>VLOOKUP(C98,away!$B$2:$E$405,4,FALSE)</f>
        <v>1.5405</v>
      </c>
      <c r="H98">
        <f>VLOOKUP(A98,away!$A$2:$E$405,3,FALSE)</f>
        <v>1.0882000000000001</v>
      </c>
      <c r="I98">
        <f>VLOOKUP(C98,away!$B$2:$E$405,3,FALSE)</f>
        <v>0.30630000000000002</v>
      </c>
      <c r="J98">
        <f>VLOOKUP(B98,home!$B$2:$E$405,4,FALSE)</f>
        <v>0.91890000000000005</v>
      </c>
      <c r="K98" s="3">
        <f t="shared" si="278"/>
        <v>2.6957716478549996</v>
      </c>
      <c r="L98" s="3">
        <f t="shared" si="279"/>
        <v>0.30628375997400004</v>
      </c>
      <c r="M98" s="5">
        <f t="shared" si="280"/>
        <v>4.968484073348782E-2</v>
      </c>
      <c r="N98" s="5">
        <f t="shared" si="281"/>
        <v>0.13393898497752765</v>
      </c>
      <c r="O98" s="5">
        <f t="shared" si="282"/>
        <v>1.5217659833562004E-2</v>
      </c>
      <c r="P98" s="5">
        <f t="shared" si="283"/>
        <v>4.102333592601827E-2</v>
      </c>
      <c r="Q98" s="5">
        <f t="shared" si="284"/>
        <v>0.18053445912244792</v>
      </c>
      <c r="R98" s="5">
        <f t="shared" si="285"/>
        <v>2.3304610359143425E-3</v>
      </c>
      <c r="S98" s="5">
        <f t="shared" si="286"/>
        <v>8.4679454822356413E-3</v>
      </c>
      <c r="T98" s="5">
        <f t="shared" si="287"/>
        <v>5.5294772944895758E-2</v>
      </c>
      <c r="U98" s="5">
        <f t="shared" si="288"/>
        <v>6.282390787048675E-3</v>
      </c>
      <c r="V98" s="5">
        <f t="shared" si="289"/>
        <v>7.7685974007499019E-4</v>
      </c>
      <c r="W98" s="5">
        <f t="shared" si="290"/>
        <v>0.16222655878771081</v>
      </c>
      <c r="X98" s="5">
        <f t="shared" si="291"/>
        <v>4.9687360393143226E-2</v>
      </c>
      <c r="Y98" s="5">
        <f t="shared" si="292"/>
        <v>7.6092157821975566E-3</v>
      </c>
      <c r="Z98" s="5">
        <f t="shared" si="293"/>
        <v>2.3792745618424945E-4</v>
      </c>
      <c r="AA98" s="5">
        <f t="shared" si="294"/>
        <v>6.4139809062776219E-4</v>
      </c>
      <c r="AB98" s="5">
        <f t="shared" si="295"/>
        <v>8.6453139385132675E-4</v>
      </c>
      <c r="AC98" s="5">
        <f t="shared" si="296"/>
        <v>4.0089413609380159E-5</v>
      </c>
      <c r="AD98" s="5">
        <f t="shared" si="297"/>
        <v>0.10933143942724829</v>
      </c>
      <c r="AE98" s="5">
        <f t="shared" si="298"/>
        <v>3.348644435114724E-2</v>
      </c>
      <c r="AF98" s="5">
        <f t="shared" si="299"/>
        <v>5.1281770420147444E-3</v>
      </c>
      <c r="AG98" s="5">
        <f t="shared" si="300"/>
        <v>5.2355911541354075E-4</v>
      </c>
      <c r="AH98" s="5">
        <f t="shared" si="301"/>
        <v>1.8218328970290259E-5</v>
      </c>
      <c r="AI98" s="5">
        <f t="shared" si="302"/>
        <v>4.9112454709403838E-5</v>
      </c>
      <c r="AJ98" s="5">
        <f t="shared" si="303"/>
        <v>6.6197981481086837E-5</v>
      </c>
      <c r="AK98" s="5">
        <f t="shared" si="304"/>
        <v>5.9484880540648061E-5</v>
      </c>
      <c r="AL98" s="5">
        <f t="shared" si="305"/>
        <v>1.3240267713819775E-6</v>
      </c>
      <c r="AM98" s="5">
        <f t="shared" si="306"/>
        <v>5.8946518925430423E-2</v>
      </c>
      <c r="AN98" s="5">
        <f t="shared" si="307"/>
        <v>1.8054361453859382E-2</v>
      </c>
      <c r="AO98" s="5">
        <f t="shared" si="308"/>
        <v>2.764878855008852E-3</v>
      </c>
      <c r="AP98" s="5">
        <f t="shared" si="309"/>
        <v>2.8227916386157321E-4</v>
      </c>
      <c r="AQ98" s="5">
        <f t="shared" si="310"/>
        <v>2.1614380917459871E-5</v>
      </c>
      <c r="AR98" s="5">
        <f t="shared" si="311"/>
        <v>1.1159956594927508E-6</v>
      </c>
      <c r="AS98" s="5">
        <f t="shared" si="312"/>
        <v>3.0084694579897992E-6</v>
      </c>
      <c r="AT98" s="5">
        <f t="shared" si="313"/>
        <v>4.0550733341433006E-6</v>
      </c>
      <c r="AU98" s="5">
        <f t="shared" si="314"/>
        <v>3.6438505747187841E-6</v>
      </c>
      <c r="AV98" s="5">
        <f t="shared" si="315"/>
        <v>2.4557472670867608E-6</v>
      </c>
      <c r="AW98" s="5">
        <f t="shared" si="316"/>
        <v>3.0366961372918928E-8</v>
      </c>
      <c r="AX98" s="5">
        <f t="shared" si="317"/>
        <v>2.6484392409820607E-2</v>
      </c>
      <c r="AY98" s="5">
        <f t="shared" si="318"/>
        <v>8.1117392879067225E-3</v>
      </c>
      <c r="AZ98" s="5">
        <f t="shared" si="319"/>
        <v>1.2422470045144441E-3</v>
      </c>
      <c r="BA98" s="5">
        <f t="shared" si="320"/>
        <v>1.2682669445304091E-4</v>
      </c>
      <c r="BB98" s="5">
        <f t="shared" si="321"/>
        <v>9.7112392105377516E-6</v>
      </c>
      <c r="BC98" s="5">
        <f t="shared" si="322"/>
        <v>5.9487897188208864E-7</v>
      </c>
      <c r="BD98" s="5">
        <f t="shared" si="323"/>
        <v>5.6968557784017276E-8</v>
      </c>
      <c r="BE98" s="5">
        <f t="shared" si="324"/>
        <v>1.5357422289334297E-7</v>
      </c>
      <c r="BF98" s="5">
        <f t="shared" si="325"/>
        <v>2.0700051795861917E-7</v>
      </c>
      <c r="BG98" s="5">
        <f t="shared" si="326"/>
        <v>1.8600870913471507E-7</v>
      </c>
      <c r="BH98" s="5">
        <f t="shared" si="327"/>
        <v>1.2535925108486803E-7</v>
      </c>
      <c r="BI98" s="5">
        <f t="shared" si="328"/>
        <v>6.7587982974184647E-8</v>
      </c>
      <c r="BJ98" s="8">
        <f t="shared" si="329"/>
        <v>0.85380613623770185</v>
      </c>
      <c r="BK98" s="8">
        <f t="shared" si="330"/>
        <v>0.10810613461010421</v>
      </c>
      <c r="BL98" s="8">
        <f t="shared" si="331"/>
        <v>2.5544530422240801E-2</v>
      </c>
      <c r="BM98" s="8">
        <f t="shared" si="332"/>
        <v>0.55685327817632746</v>
      </c>
      <c r="BN98" s="8">
        <f t="shared" si="333"/>
        <v>0.42272974162895799</v>
      </c>
    </row>
    <row r="99" spans="1:66" x14ac:dyDescent="0.25">
      <c r="A99" t="s">
        <v>347</v>
      </c>
      <c r="B99" t="s">
        <v>248</v>
      </c>
      <c r="C99" t="s">
        <v>257</v>
      </c>
      <c r="D99" t="s">
        <v>70</v>
      </c>
      <c r="E99">
        <f>VLOOKUP(A99,home!$A$2:$E$405,3,FALSE)</f>
        <v>1.2639</v>
      </c>
      <c r="F99">
        <f>VLOOKUP(B99,home!$B$2:$E$405,3,FALSE)</f>
        <v>1.1868000000000001</v>
      </c>
      <c r="G99">
        <f>VLOOKUP(C99,away!$B$2:$E$405,4,FALSE)</f>
        <v>0.79120000000000001</v>
      </c>
      <c r="H99">
        <f>VLOOKUP(A99,away!$A$2:$E$405,3,FALSE)</f>
        <v>0.81940000000000002</v>
      </c>
      <c r="I99">
        <f>VLOOKUP(C99,away!$B$2:$E$405,3,FALSE)</f>
        <v>0.9153</v>
      </c>
      <c r="J99">
        <f>VLOOKUP(B99,home!$B$2:$E$405,4,FALSE)</f>
        <v>0.9153</v>
      </c>
      <c r="K99" s="3">
        <f t="shared" si="278"/>
        <v>1.186797246624</v>
      </c>
      <c r="L99" s="3">
        <f t="shared" si="279"/>
        <v>0.68647208934600001</v>
      </c>
      <c r="M99" s="5">
        <f t="shared" si="280"/>
        <v>0.15362060256666055</v>
      </c>
      <c r="N99" s="5">
        <f t="shared" si="281"/>
        <v>0.1823165081508325</v>
      </c>
      <c r="O99" s="5">
        <f t="shared" si="282"/>
        <v>0.10545625601052695</v>
      </c>
      <c r="P99" s="5">
        <f t="shared" si="283"/>
        <v>0.12515519427256902</v>
      </c>
      <c r="Q99" s="5">
        <f t="shared" si="284"/>
        <v>0.10818636494375505</v>
      </c>
      <c r="R99" s="5">
        <f t="shared" si="285"/>
        <v>3.619638819907655E-2</v>
      </c>
      <c r="S99" s="5">
        <f t="shared" si="286"/>
        <v>2.5491083864560907E-2</v>
      </c>
      <c r="T99" s="5">
        <f t="shared" si="287"/>
        <v>7.4266919981688384E-2</v>
      </c>
      <c r="U99" s="5">
        <f t="shared" si="288"/>
        <v>4.2957773852397491E-2</v>
      </c>
      <c r="V99" s="5">
        <f t="shared" si="289"/>
        <v>2.3075185807574115E-3</v>
      </c>
      <c r="W99" s="5">
        <f t="shared" si="290"/>
        <v>4.2798426679169235E-2</v>
      </c>
      <c r="X99" s="5">
        <f t="shared" si="291"/>
        <v>2.9379925383170892E-2</v>
      </c>
      <c r="Y99" s="5">
        <f t="shared" si="292"/>
        <v>1.0084249381307451E-2</v>
      </c>
      <c r="Z99" s="5">
        <f t="shared" si="293"/>
        <v>8.2826034112663278E-3</v>
      </c>
      <c r="AA99" s="5">
        <f t="shared" si="294"/>
        <v>9.8297709233694259E-3</v>
      </c>
      <c r="AB99" s="5">
        <f t="shared" si="295"/>
        <v>5.8329725333997459E-3</v>
      </c>
      <c r="AC99" s="5">
        <f t="shared" si="296"/>
        <v>1.1749642114936157E-4</v>
      </c>
      <c r="AD99" s="5">
        <f t="shared" si="297"/>
        <v>1.2698263735669303E-2</v>
      </c>
      <c r="AE99" s="5">
        <f t="shared" si="298"/>
        <v>8.7170036376914492E-3</v>
      </c>
      <c r="AF99" s="5">
        <f t="shared" si="299"/>
        <v>2.9919898500013658E-3</v>
      </c>
      <c r="AG99" s="5">
        <f t="shared" si="300"/>
        <v>6.8463917454415432E-4</v>
      </c>
      <c r="AH99" s="5">
        <f t="shared" si="301"/>
        <v>1.4214440172390752E-3</v>
      </c>
      <c r="AI99" s="5">
        <f t="shared" si="302"/>
        <v>1.686965845889492E-3</v>
      </c>
      <c r="AJ99" s="5">
        <f t="shared" si="303"/>
        <v>1.0010432105251883E-3</v>
      </c>
      <c r="AK99" s="5">
        <f t="shared" si="304"/>
        <v>3.9601177533431415E-4</v>
      </c>
      <c r="AL99" s="5">
        <f t="shared" si="305"/>
        <v>3.8289883439036434E-6</v>
      </c>
      <c r="AM99" s="5">
        <f t="shared" si="306"/>
        <v>3.0140528876795424E-3</v>
      </c>
      <c r="AN99" s="5">
        <f t="shared" si="307"/>
        <v>2.0690631832047204E-3</v>
      </c>
      <c r="AO99" s="5">
        <f t="shared" si="308"/>
        <v>7.1017706318171484E-4</v>
      </c>
      <c r="AP99" s="5">
        <f t="shared" si="309"/>
        <v>1.6250557745598604E-4</v>
      </c>
      <c r="AQ99" s="5">
        <f t="shared" si="310"/>
        <v>2.7888885821647237E-5</v>
      </c>
      <c r="AR99" s="5">
        <f t="shared" si="311"/>
        <v>1.9515632888049596E-4</v>
      </c>
      <c r="AS99" s="5">
        <f t="shared" si="312"/>
        <v>2.3161099377662039E-4</v>
      </c>
      <c r="AT99" s="5">
        <f t="shared" si="313"/>
        <v>1.3743764485097076E-4</v>
      </c>
      <c r="AU99" s="5">
        <f t="shared" si="314"/>
        <v>5.4370206163873079E-5</v>
      </c>
      <c r="AV99" s="5">
        <f t="shared" si="315"/>
        <v>1.6131602743415958E-5</v>
      </c>
      <c r="AW99" s="5">
        <f t="shared" si="316"/>
        <v>8.6652472252707322E-8</v>
      </c>
      <c r="AX99" s="5">
        <f t="shared" si="317"/>
        <v>5.9617827804619885E-4</v>
      </c>
      <c r="AY99" s="5">
        <f t="shared" si="318"/>
        <v>4.0925974815307468E-4</v>
      </c>
      <c r="AZ99" s="5">
        <f t="shared" si="319"/>
        <v>1.4047269719992946E-4</v>
      </c>
      <c r="BA99" s="5">
        <f t="shared" si="320"/>
        <v>3.2143528647634532E-5</v>
      </c>
      <c r="BB99" s="5">
        <f t="shared" si="321"/>
        <v>5.5164088174236693E-6</v>
      </c>
      <c r="BC99" s="5">
        <f t="shared" si="322"/>
        <v>7.5737213731670475E-7</v>
      </c>
      <c r="BD99" s="5">
        <f t="shared" si="323"/>
        <v>2.2328228805948194E-5</v>
      </c>
      <c r="BE99" s="5">
        <f t="shared" si="324"/>
        <v>2.649908046889E-5</v>
      </c>
      <c r="BF99" s="5">
        <f t="shared" si="325"/>
        <v>1.5724517869273235E-5</v>
      </c>
      <c r="BG99" s="5">
        <f t="shared" si="326"/>
        <v>6.2206048372477866E-6</v>
      </c>
      <c r="BH99" s="5">
        <f t="shared" si="327"/>
        <v>1.8456491732954029E-6</v>
      </c>
      <c r="BI99" s="5">
        <f t="shared" si="328"/>
        <v>4.380822714201691E-7</v>
      </c>
      <c r="BJ99" s="8">
        <f t="shared" si="329"/>
        <v>0.47929230654817501</v>
      </c>
      <c r="BK99" s="8">
        <f t="shared" si="330"/>
        <v>0.30710498444219425</v>
      </c>
      <c r="BL99" s="8">
        <f t="shared" si="331"/>
        <v>0.20548638930759963</v>
      </c>
      <c r="BM99" s="8">
        <f t="shared" si="332"/>
        <v>0.28882579647013384</v>
      </c>
      <c r="BN99" s="8">
        <f t="shared" si="333"/>
        <v>0.71093131414342059</v>
      </c>
    </row>
    <row r="100" spans="1:66" s="15" customFormat="1" x14ac:dyDescent="0.25">
      <c r="A100" t="s">
        <v>347</v>
      </c>
      <c r="B100" t="s">
        <v>325</v>
      </c>
      <c r="C100" t="s">
        <v>249</v>
      </c>
      <c r="D100" t="s">
        <v>70</v>
      </c>
      <c r="E100">
        <f>VLOOKUP(A100,home!$A$2:$E$405,3,FALSE)</f>
        <v>1.2639</v>
      </c>
      <c r="F100">
        <f>VLOOKUP(B100,home!$B$2:$E$405,3,FALSE)</f>
        <v>0.39560000000000001</v>
      </c>
      <c r="G100">
        <f>VLOOKUP(C100,away!$B$2:$E$405,4,FALSE)</f>
        <v>2.1758000000000002</v>
      </c>
      <c r="H100">
        <f>VLOOKUP(A100,away!$A$2:$E$405,3,FALSE)</f>
        <v>0.81940000000000002</v>
      </c>
      <c r="I100">
        <f>VLOOKUP(C100,away!$B$2:$E$405,3,FALSE)</f>
        <v>0</v>
      </c>
      <c r="J100">
        <f>VLOOKUP(B100,home!$B$2:$E$405,4,FALSE)</f>
        <v>0.61019999999999996</v>
      </c>
      <c r="K100" s="3">
        <f t="shared" si="278"/>
        <v>1.0878974760720002</v>
      </c>
      <c r="L100" s="3">
        <f t="shared" si="279"/>
        <v>0</v>
      </c>
      <c r="M100" s="5">
        <f t="shared" si="280"/>
        <v>0.33692414059130793</v>
      </c>
      <c r="N100" s="5">
        <f t="shared" si="281"/>
        <v>0.36653892217701162</v>
      </c>
      <c r="O100" s="5">
        <f t="shared" si="282"/>
        <v>0</v>
      </c>
      <c r="P100" s="5">
        <f t="shared" si="283"/>
        <v>0</v>
      </c>
      <c r="Q100" s="5">
        <f t="shared" si="284"/>
        <v>0.1993783841592611</v>
      </c>
      <c r="R100" s="5">
        <f t="shared" si="285"/>
        <v>0</v>
      </c>
      <c r="S100" s="5">
        <f t="shared" si="286"/>
        <v>0</v>
      </c>
      <c r="T100" s="5">
        <f t="shared" si="287"/>
        <v>0</v>
      </c>
      <c r="U100" s="5">
        <f t="shared" si="288"/>
        <v>0</v>
      </c>
      <c r="V100" s="5">
        <f t="shared" si="289"/>
        <v>0</v>
      </c>
      <c r="W100" s="5">
        <f t="shared" si="290"/>
        <v>7.2301080303391288E-2</v>
      </c>
      <c r="X100" s="5">
        <f t="shared" si="291"/>
        <v>0</v>
      </c>
      <c r="Y100" s="5">
        <f t="shared" si="292"/>
        <v>0</v>
      </c>
      <c r="Z100" s="5">
        <f t="shared" si="293"/>
        <v>0</v>
      </c>
      <c r="AA100" s="5">
        <f t="shared" si="294"/>
        <v>0</v>
      </c>
      <c r="AB100" s="5">
        <f t="shared" si="295"/>
        <v>0</v>
      </c>
      <c r="AC100" s="5">
        <f t="shared" si="296"/>
        <v>0</v>
      </c>
      <c r="AD100" s="5">
        <f t="shared" si="297"/>
        <v>1.966404069483459E-2</v>
      </c>
      <c r="AE100" s="5">
        <f t="shared" si="298"/>
        <v>0</v>
      </c>
      <c r="AF100" s="5">
        <f t="shared" si="299"/>
        <v>0</v>
      </c>
      <c r="AG100" s="5">
        <f t="shared" si="300"/>
        <v>0</v>
      </c>
      <c r="AH100" s="5">
        <f t="shared" si="301"/>
        <v>0</v>
      </c>
      <c r="AI100" s="5">
        <f t="shared" si="302"/>
        <v>0</v>
      </c>
      <c r="AJ100" s="5">
        <f t="shared" si="303"/>
        <v>0</v>
      </c>
      <c r="AK100" s="5">
        <f t="shared" si="304"/>
        <v>0</v>
      </c>
      <c r="AL100" s="5">
        <f t="shared" si="305"/>
        <v>0</v>
      </c>
      <c r="AM100" s="5">
        <f t="shared" si="306"/>
        <v>4.2784920482575317E-3</v>
      </c>
      <c r="AN100" s="5">
        <f t="shared" si="307"/>
        <v>0</v>
      </c>
      <c r="AO100" s="5">
        <f t="shared" si="308"/>
        <v>0</v>
      </c>
      <c r="AP100" s="5">
        <f t="shared" si="309"/>
        <v>0</v>
      </c>
      <c r="AQ100" s="5">
        <f t="shared" si="310"/>
        <v>0</v>
      </c>
      <c r="AR100" s="5">
        <f t="shared" si="311"/>
        <v>0</v>
      </c>
      <c r="AS100" s="5">
        <f t="shared" si="312"/>
        <v>0</v>
      </c>
      <c r="AT100" s="5">
        <f t="shared" si="313"/>
        <v>0</v>
      </c>
      <c r="AU100" s="5">
        <f t="shared" si="314"/>
        <v>0</v>
      </c>
      <c r="AV100" s="5">
        <f t="shared" si="315"/>
        <v>0</v>
      </c>
      <c r="AW100" s="5">
        <f t="shared" si="316"/>
        <v>0</v>
      </c>
      <c r="AX100" s="5">
        <f t="shared" si="317"/>
        <v>7.7576011678224827E-4</v>
      </c>
      <c r="AY100" s="5">
        <f t="shared" si="318"/>
        <v>0</v>
      </c>
      <c r="AZ100" s="5">
        <f t="shared" si="319"/>
        <v>0</v>
      </c>
      <c r="BA100" s="5">
        <f t="shared" si="320"/>
        <v>0</v>
      </c>
      <c r="BB100" s="5">
        <f t="shared" si="321"/>
        <v>0</v>
      </c>
      <c r="BC100" s="5">
        <f t="shared" si="322"/>
        <v>0</v>
      </c>
      <c r="BD100" s="5">
        <f t="shared" si="323"/>
        <v>0</v>
      </c>
      <c r="BE100" s="5">
        <f t="shared" si="324"/>
        <v>0</v>
      </c>
      <c r="BF100" s="5">
        <f t="shared" si="325"/>
        <v>0</v>
      </c>
      <c r="BG100" s="5">
        <f t="shared" si="326"/>
        <v>0</v>
      </c>
      <c r="BH100" s="5">
        <f t="shared" si="327"/>
        <v>0</v>
      </c>
      <c r="BI100" s="5">
        <f t="shared" si="328"/>
        <v>0</v>
      </c>
      <c r="BJ100" s="8">
        <f t="shared" si="329"/>
        <v>0.66293667949953849</v>
      </c>
      <c r="BK100" s="8">
        <f t="shared" si="330"/>
        <v>0.33692414059130793</v>
      </c>
      <c r="BL100" s="8">
        <f t="shared" si="331"/>
        <v>0</v>
      </c>
      <c r="BM100" s="8">
        <f t="shared" si="332"/>
        <v>9.7019373163265657E-2</v>
      </c>
      <c r="BN100" s="8">
        <f t="shared" si="333"/>
        <v>0.90284144692758073</v>
      </c>
    </row>
    <row r="101" spans="1:66" x14ac:dyDescent="0.25">
      <c r="A101" t="s">
        <v>348</v>
      </c>
      <c r="B101" t="s">
        <v>327</v>
      </c>
      <c r="C101" t="s">
        <v>269</v>
      </c>
      <c r="D101" t="s">
        <v>70</v>
      </c>
      <c r="E101">
        <f>VLOOKUP(A101,home!$A$2:$E$405,3,FALSE)</f>
        <v>1.4218999999999999</v>
      </c>
      <c r="F101">
        <f>VLOOKUP(B101,home!$B$2:$E$405,3,FALSE)</f>
        <v>0.87909999999999999</v>
      </c>
      <c r="G101">
        <f>VLOOKUP(C101,away!$B$2:$E$405,4,FALSE)</f>
        <v>0.70330000000000004</v>
      </c>
      <c r="H101">
        <f>VLOOKUP(A101,away!$A$2:$E$405,3,FALSE)</f>
        <v>1.2968999999999999</v>
      </c>
      <c r="I101">
        <f>VLOOKUP(C101,away!$B$2:$E$405,3,FALSE)</f>
        <v>0.77110000000000001</v>
      </c>
      <c r="J101">
        <f>VLOOKUP(B101,home!$B$2:$E$405,4,FALSE)</f>
        <v>1.3493999999999999</v>
      </c>
      <c r="K101" s="3">
        <f t="shared" si="278"/>
        <v>0.8791195775570001</v>
      </c>
      <c r="L101" s="3">
        <f t="shared" si="279"/>
        <v>1.3494534227459998</v>
      </c>
      <c r="M101" s="5">
        <f t="shared" si="280"/>
        <v>0.10768198270669677</v>
      </c>
      <c r="N101" s="5">
        <f t="shared" si="281"/>
        <v>9.4665339147611438E-2</v>
      </c>
      <c r="O101" s="5">
        <f t="shared" si="282"/>
        <v>0.14531182013162749</v>
      </c>
      <c r="P101" s="5">
        <f t="shared" si="283"/>
        <v>0.12774646592815511</v>
      </c>
      <c r="Q101" s="5">
        <f t="shared" si="284"/>
        <v>4.1611076480369151E-2</v>
      </c>
      <c r="R101" s="5">
        <f t="shared" si="285"/>
        <v>9.8045766521037928E-2</v>
      </c>
      <c r="S101" s="5">
        <f t="shared" si="286"/>
        <v>3.7887395706632021E-2</v>
      </c>
      <c r="T101" s="5">
        <f t="shared" si="287"/>
        <v>5.6152209580579718E-2</v>
      </c>
      <c r="U101" s="5">
        <f t="shared" si="288"/>
        <v>8.6193952845227115E-2</v>
      </c>
      <c r="V101" s="5">
        <f t="shared" si="289"/>
        <v>4.9941099018155424E-3</v>
      </c>
      <c r="W101" s="5">
        <f t="shared" si="290"/>
        <v>1.2193703992371385E-2</v>
      </c>
      <c r="X101" s="5">
        <f t="shared" si="291"/>
        <v>1.6454835588457128E-2</v>
      </c>
      <c r="Y101" s="5">
        <f t="shared" si="292"/>
        <v>1.1102517102783082E-2</v>
      </c>
      <c r="Z101" s="5">
        <f t="shared" si="293"/>
        <v>4.4102731739189917E-2</v>
      </c>
      <c r="AA101" s="5">
        <f t="shared" si="294"/>
        <v>3.8771574895666336E-2</v>
      </c>
      <c r="AB101" s="5">
        <f t="shared" si="295"/>
        <v>1.7042425271748891E-2</v>
      </c>
      <c r="AC101" s="5">
        <f t="shared" si="296"/>
        <v>3.7029168806694985E-4</v>
      </c>
      <c r="AD101" s="5">
        <f t="shared" si="297"/>
        <v>2.6799309756571589E-3</v>
      </c>
      <c r="AE101" s="5">
        <f t="shared" si="298"/>
        <v>3.616442027823579E-3</v>
      </c>
      <c r="AF101" s="5">
        <f t="shared" si="299"/>
        <v>2.4401100363045073E-3</v>
      </c>
      <c r="AG101" s="5">
        <f t="shared" si="300"/>
        <v>1.0976049467893276E-3</v>
      </c>
      <c r="AH101" s="5">
        <f t="shared" si="301"/>
        <v>1.4878645574474623E-2</v>
      </c>
      <c r="AI101" s="5">
        <f t="shared" si="302"/>
        <v>1.3080108612052459E-2</v>
      </c>
      <c r="AJ101" s="5">
        <f t="shared" si="303"/>
        <v>5.7494897787136179E-3</v>
      </c>
      <c r="AK101" s="5">
        <f t="shared" si="304"/>
        <v>1.6848296751436687E-3</v>
      </c>
      <c r="AL101" s="5">
        <f t="shared" si="305"/>
        <v>1.7571539202419183E-5</v>
      </c>
      <c r="AM101" s="5">
        <f t="shared" si="306"/>
        <v>4.7119595744032829E-4</v>
      </c>
      <c r="AN101" s="5">
        <f t="shared" si="307"/>
        <v>6.3585699755192937E-4</v>
      </c>
      <c r="AO101" s="5">
        <f t="shared" si="308"/>
        <v>4.2902970086172308E-4</v>
      </c>
      <c r="AP101" s="5">
        <f t="shared" si="309"/>
        <v>1.9298519942918151E-4</v>
      </c>
      <c r="AQ101" s="5">
        <f t="shared" si="310"/>
        <v>6.5106134477257112E-5</v>
      </c>
      <c r="AR101" s="5">
        <f t="shared" si="311"/>
        <v>4.0156078392598795E-3</v>
      </c>
      <c r="AS101" s="5">
        <f t="shared" si="312"/>
        <v>3.530199467284723E-3</v>
      </c>
      <c r="AT101" s="5">
        <f t="shared" si="313"/>
        <v>1.5517337321856461E-3</v>
      </c>
      <c r="AU101" s="5">
        <f t="shared" si="314"/>
        <v>4.5471983437333081E-4</v>
      </c>
      <c r="AV101" s="5">
        <f t="shared" si="315"/>
        <v>9.993827717526789E-5</v>
      </c>
      <c r="AW101" s="5">
        <f t="shared" si="316"/>
        <v>5.7904611998430797E-7</v>
      </c>
      <c r="AX101" s="5">
        <f t="shared" si="317"/>
        <v>6.9039598508584558E-5</v>
      </c>
      <c r="AY101" s="5">
        <f t="shared" si="318"/>
        <v>9.3165722512419041E-5</v>
      </c>
      <c r="AZ101" s="5">
        <f t="shared" si="319"/>
        <v>6.2861401563493984E-5</v>
      </c>
      <c r="BA101" s="5">
        <f t="shared" si="320"/>
        <v>2.8276177832822563E-5</v>
      </c>
      <c r="BB101" s="5">
        <f t="shared" si="321"/>
        <v>9.5393462396692458E-6</v>
      </c>
      <c r="BC101" s="5">
        <f t="shared" si="322"/>
        <v>2.5745806867761684E-6</v>
      </c>
      <c r="BD101" s="5">
        <f t="shared" si="323"/>
        <v>9.0314595718248556E-4</v>
      </c>
      <c r="BE101" s="5">
        <f t="shared" si="324"/>
        <v>7.9397329235057919E-4</v>
      </c>
      <c r="BF101" s="5">
        <f t="shared" si="325"/>
        <v>3.4899873268139081E-4</v>
      </c>
      <c r="BG101" s="5">
        <f t="shared" si="326"/>
        <v>1.0227053948093091E-4</v>
      </c>
      <c r="BH101" s="5">
        <f t="shared" si="327"/>
        <v>2.2477008366250616E-5</v>
      </c>
      <c r="BI101" s="5">
        <f t="shared" si="328"/>
        <v>3.9519956199366811E-6</v>
      </c>
      <c r="BJ101" s="8">
        <f t="shared" si="329"/>
        <v>0.24407340069585065</v>
      </c>
      <c r="BK101" s="8">
        <f t="shared" si="330"/>
        <v>0.27879098319308127</v>
      </c>
      <c r="BL101" s="8">
        <f t="shared" si="331"/>
        <v>0.43258562998165256</v>
      </c>
      <c r="BM101" s="8">
        <f t="shared" si="332"/>
        <v>0.38439770801788387</v>
      </c>
      <c r="BN101" s="8">
        <f t="shared" si="333"/>
        <v>0.61506245091549783</v>
      </c>
    </row>
    <row r="102" spans="1:66" x14ac:dyDescent="0.25">
      <c r="A102" t="s">
        <v>349</v>
      </c>
      <c r="B102" t="s">
        <v>286</v>
      </c>
      <c r="C102" t="s">
        <v>274</v>
      </c>
      <c r="D102" t="s">
        <v>70</v>
      </c>
      <c r="E102">
        <f>VLOOKUP(A102,home!$A$2:$E$405,3,FALSE)</f>
        <v>1.4875</v>
      </c>
      <c r="F102">
        <f>VLOOKUP(B102,home!$B$2:$E$405,3,FALSE)</f>
        <v>0.53779999999999994</v>
      </c>
      <c r="G102">
        <f>VLOOKUP(C102,away!$B$2:$E$405,4,FALSE)</f>
        <v>0.747</v>
      </c>
      <c r="H102">
        <f>VLOOKUP(A102,away!$A$2:$E$405,3,FALSE)</f>
        <v>1.05</v>
      </c>
      <c r="I102">
        <f>VLOOKUP(C102,away!$B$2:$E$405,3,FALSE)</f>
        <v>1.0582</v>
      </c>
      <c r="J102">
        <f>VLOOKUP(B102,home!$B$2:$E$405,4,FALSE)</f>
        <v>1.3332999999999999</v>
      </c>
      <c r="K102" s="3">
        <f t="shared" si="278"/>
        <v>0.59758319249999992</v>
      </c>
      <c r="L102" s="3">
        <f t="shared" si="279"/>
        <v>1.4814429629999999</v>
      </c>
      <c r="M102" s="5">
        <f t="shared" si="280"/>
        <v>0.12505193405807774</v>
      </c>
      <c r="N102" s="5">
        <f t="shared" si="281"/>
        <v>7.4728933982725565E-2</v>
      </c>
      <c r="O102" s="5">
        <f t="shared" si="282"/>
        <v>0.18525730771987931</v>
      </c>
      <c r="P102" s="5">
        <f t="shared" si="283"/>
        <v>0.11070665338120034</v>
      </c>
      <c r="Q102" s="5">
        <f t="shared" si="284"/>
        <v>2.2328377470759435E-2</v>
      </c>
      <c r="R102" s="5">
        <f t="shared" si="285"/>
        <v>0.13722406743297039</v>
      </c>
      <c r="S102" s="5">
        <f t="shared" si="286"/>
        <v>2.4501746404764147E-2</v>
      </c>
      <c r="T102" s="5">
        <f t="shared" si="287"/>
        <v>3.3078217679264305E-2</v>
      </c>
      <c r="U102" s="5">
        <f t="shared" si="288"/>
        <v>8.2002796304429706E-2</v>
      </c>
      <c r="V102" s="5">
        <f t="shared" si="289"/>
        <v>2.4101154158226502E-3</v>
      </c>
      <c r="W102" s="5">
        <f t="shared" si="290"/>
        <v>4.4476876974404991E-3</v>
      </c>
      <c r="X102" s="5">
        <f t="shared" si="291"/>
        <v>6.5889956409949007E-3</v>
      </c>
      <c r="Y102" s="5">
        <f t="shared" si="292"/>
        <v>4.880610612794785E-3</v>
      </c>
      <c r="Z102" s="5">
        <f t="shared" si="293"/>
        <v>6.7763209684270465E-2</v>
      </c>
      <c r="AA102" s="5">
        <f t="shared" si="294"/>
        <v>4.0494155177173252E-2</v>
      </c>
      <c r="AB102" s="5">
        <f t="shared" si="295"/>
        <v>1.2099313264182796E-2</v>
      </c>
      <c r="AC102" s="5">
        <f t="shared" si="296"/>
        <v>1.3335250168154575E-4</v>
      </c>
      <c r="AD102" s="5">
        <f t="shared" si="297"/>
        <v>6.6446585336986678E-4</v>
      </c>
      <c r="AE102" s="5">
        <f t="shared" si="298"/>
        <v>9.8436826262857883E-4</v>
      </c>
      <c r="AF102" s="5">
        <f t="shared" si="299"/>
        <v>7.2914271783582215E-4</v>
      </c>
      <c r="AG102" s="5">
        <f t="shared" si="300"/>
        <v>3.60061116120191E-4</v>
      </c>
      <c r="AH102" s="5">
        <f t="shared" si="301"/>
        <v>2.5096832534263994E-2</v>
      </c>
      <c r="AI102" s="5">
        <f t="shared" si="302"/>
        <v>1.4997445307463339E-2</v>
      </c>
      <c r="AJ102" s="5">
        <f t="shared" si="303"/>
        <v>4.4811106230890421E-3</v>
      </c>
      <c r="AK102" s="5">
        <f t="shared" si="304"/>
        <v>8.9261213069707131E-4</v>
      </c>
      <c r="AL102" s="5">
        <f t="shared" si="305"/>
        <v>4.7222009934907353E-6</v>
      </c>
      <c r="AM102" s="5">
        <f t="shared" si="306"/>
        <v>7.9414725192800391E-5</v>
      </c>
      <c r="AN102" s="5">
        <f t="shared" si="307"/>
        <v>1.1764838579545295E-4</v>
      </c>
      <c r="AO102" s="5">
        <f t="shared" si="308"/>
        <v>8.7144686622491466E-5</v>
      </c>
      <c r="AP102" s="5">
        <f t="shared" si="309"/>
        <v>4.3033294253243394E-5</v>
      </c>
      <c r="AQ102" s="5">
        <f t="shared" si="310"/>
        <v>1.5937842736543947E-5</v>
      </c>
      <c r="AR102" s="5">
        <f t="shared" si="311"/>
        <v>7.4359051902949634E-3</v>
      </c>
      <c r="AS102" s="5">
        <f t="shared" si="312"/>
        <v>4.4435719627437835E-3</v>
      </c>
      <c r="AT102" s="5">
        <f t="shared" si="313"/>
        <v>1.3277019597999604E-3</v>
      </c>
      <c r="AU102" s="5">
        <f t="shared" si="314"/>
        <v>2.644707919419223E-4</v>
      </c>
      <c r="AV102" s="5">
        <f t="shared" si="315"/>
        <v>3.951082504291429E-5</v>
      </c>
      <c r="AW102" s="5">
        <f t="shared" si="316"/>
        <v>1.1612487966176252E-7</v>
      </c>
      <c r="AX102" s="5">
        <f t="shared" si="317"/>
        <v>7.9094841687039644E-6</v>
      </c>
      <c r="AY102" s="5">
        <f t="shared" si="318"/>
        <v>1.171744966268639E-5</v>
      </c>
      <c r="AZ102" s="5">
        <f t="shared" si="319"/>
        <v>8.6793666735467394E-6</v>
      </c>
      <c r="BA102" s="5">
        <f t="shared" si="320"/>
        <v>4.2859955606075108E-6</v>
      </c>
      <c r="BB102" s="5">
        <f t="shared" si="321"/>
        <v>1.5873644906778097E-6</v>
      </c>
      <c r="BC102" s="5">
        <f t="shared" si="322"/>
        <v>4.7031799088614369E-7</v>
      </c>
      <c r="BD102" s="5">
        <f t="shared" si="323"/>
        <v>1.8359782362829401E-3</v>
      </c>
      <c r="BE102" s="5">
        <f t="shared" si="324"/>
        <v>1.0971497357984785E-3</v>
      </c>
      <c r="BF102" s="5">
        <f t="shared" si="325"/>
        <v>3.2781912088449309E-4</v>
      </c>
      <c r="BG102" s="5">
        <f t="shared" si="326"/>
        <v>6.529973227356626E-5</v>
      </c>
      <c r="BH102" s="5">
        <f t="shared" si="327"/>
        <v>9.7555056203582506E-6</v>
      </c>
      <c r="BI102" s="5">
        <f t="shared" si="328"/>
        <v>1.1659452386130754E-6</v>
      </c>
      <c r="BJ102" s="8">
        <f t="shared" si="329"/>
        <v>0.1491686899470816</v>
      </c>
      <c r="BK102" s="8">
        <f t="shared" si="330"/>
        <v>0.26282024141220262</v>
      </c>
      <c r="BL102" s="8">
        <f t="shared" si="331"/>
        <v>0.51939396950007066</v>
      </c>
      <c r="BM102" s="8">
        <f t="shared" si="332"/>
        <v>0.34383723517322989</v>
      </c>
      <c r="BN102" s="8">
        <f t="shared" si="333"/>
        <v>0.65529727404561267</v>
      </c>
    </row>
    <row r="103" spans="1:66" x14ac:dyDescent="0.25">
      <c r="A103" t="s">
        <v>349</v>
      </c>
      <c r="B103" t="s">
        <v>287</v>
      </c>
      <c r="C103" t="s">
        <v>280</v>
      </c>
      <c r="D103" t="s">
        <v>70</v>
      </c>
      <c r="E103">
        <f>VLOOKUP(A103,home!$A$2:$E$405,3,FALSE)</f>
        <v>1.4875</v>
      </c>
      <c r="F103">
        <f>VLOOKUP(B103,home!$B$2:$E$405,3,FALSE)</f>
        <v>1.1429</v>
      </c>
      <c r="G103">
        <f>VLOOKUP(C103,away!$B$2:$E$405,4,FALSE)</f>
        <v>0.73340000000000005</v>
      </c>
      <c r="H103">
        <f>VLOOKUP(A103,away!$A$2:$E$405,3,FALSE)</f>
        <v>1.05</v>
      </c>
      <c r="I103">
        <f>VLOOKUP(C103,away!$B$2:$E$405,3,FALSE)</f>
        <v>0.60609999999999997</v>
      </c>
      <c r="J103">
        <f>VLOOKUP(B103,home!$B$2:$E$405,4,FALSE)</f>
        <v>1.2381</v>
      </c>
      <c r="K103" s="3">
        <f t="shared" si="278"/>
        <v>1.24682675425</v>
      </c>
      <c r="L103" s="3">
        <f t="shared" si="279"/>
        <v>0.78793303049999996</v>
      </c>
      <c r="M103" s="5">
        <f t="shared" si="280"/>
        <v>0.13071187771945367</v>
      </c>
      <c r="N103" s="5">
        <f t="shared" si="281"/>
        <v>0.16297506623886934</v>
      </c>
      <c r="O103" s="5">
        <f t="shared" si="282"/>
        <v>0.10299220593383457</v>
      </c>
      <c r="P103" s="5">
        <f t="shared" si="283"/>
        <v>0.12841343783753056</v>
      </c>
      <c r="Q103" s="5">
        <f t="shared" si="284"/>
        <v>0.10160083643114413</v>
      </c>
      <c r="R103" s="5">
        <f t="shared" si="285"/>
        <v>4.0575480469663167E-2</v>
      </c>
      <c r="S103" s="5">
        <f t="shared" si="286"/>
        <v>3.1538853440399958E-2</v>
      </c>
      <c r="T103" s="5">
        <f t="shared" si="287"/>
        <v>8.0054654950526202E-2</v>
      </c>
      <c r="U103" s="5">
        <f t="shared" si="288"/>
        <v>5.059059461612439E-2</v>
      </c>
      <c r="V103" s="5">
        <f t="shared" si="289"/>
        <v>3.4426970783178125E-3</v>
      </c>
      <c r="W103" s="5">
        <f t="shared" si="290"/>
        <v>4.2226213705509517E-2</v>
      </c>
      <c r="X103" s="5">
        <f t="shared" si="291"/>
        <v>3.3271428531522748E-2</v>
      </c>
      <c r="Y103" s="5">
        <f t="shared" si="292"/>
        <v>1.3107828755953437E-2</v>
      </c>
      <c r="Z103" s="5">
        <f t="shared" si="293"/>
        <v>1.0656920430151755E-2</v>
      </c>
      <c r="AA103" s="5">
        <f t="shared" si="294"/>
        <v>1.3287333510226627E-2</v>
      </c>
      <c r="AB103" s="5">
        <f t="shared" si="295"/>
        <v>8.2835014565965648E-3</v>
      </c>
      <c r="AC103" s="5">
        <f t="shared" si="296"/>
        <v>2.113850396446304E-4</v>
      </c>
      <c r="AD103" s="5">
        <f t="shared" si="297"/>
        <v>1.3162193244676835E-2</v>
      </c>
      <c r="AE103" s="5">
        <f t="shared" si="298"/>
        <v>1.0370926811304847E-2</v>
      </c>
      <c r="AF103" s="5">
        <f t="shared" si="299"/>
        <v>4.0857978957625635E-3</v>
      </c>
      <c r="AG103" s="5">
        <f t="shared" si="300"/>
        <v>1.0731117060062401E-3</v>
      </c>
      <c r="AH103" s="5">
        <f t="shared" si="301"/>
        <v>2.0992349025817083E-3</v>
      </c>
      <c r="AI103" s="5">
        <f t="shared" si="302"/>
        <v>2.6173822399942663E-3</v>
      </c>
      <c r="AJ103" s="5">
        <f t="shared" si="303"/>
        <v>1.6317111014618234E-3</v>
      </c>
      <c r="AK103" s="5">
        <f t="shared" si="304"/>
        <v>6.7815368550311231E-4</v>
      </c>
      <c r="AL103" s="5">
        <f t="shared" si="305"/>
        <v>8.306721660429404E-6</v>
      </c>
      <c r="AM103" s="5">
        <f t="shared" si="306"/>
        <v>3.2821949364143341E-3</v>
      </c>
      <c r="AN103" s="5">
        <f t="shared" si="307"/>
        <v>2.5861498029407012E-3</v>
      </c>
      <c r="AO103" s="5">
        <f t="shared" si="308"/>
        <v>1.0188564257790219E-3</v>
      </c>
      <c r="AP103" s="5">
        <f t="shared" si="309"/>
        <v>2.6759687706948772E-4</v>
      </c>
      <c r="AQ103" s="5">
        <f t="shared" si="310"/>
        <v>5.2712104575424342E-5</v>
      </c>
      <c r="AR103" s="5">
        <f t="shared" si="311"/>
        <v>3.3081130370451561E-4</v>
      </c>
      <c r="AS103" s="5">
        <f t="shared" si="312"/>
        <v>4.1246438406711218E-4</v>
      </c>
      <c r="AT103" s="5">
        <f t="shared" si="313"/>
        <v>2.5713581461506152E-4</v>
      </c>
      <c r="AU103" s="5">
        <f t="shared" si="314"/>
        <v>1.0686793771264225E-4</v>
      </c>
      <c r="AV103" s="5">
        <f t="shared" si="315"/>
        <v>3.3311450977911258E-5</v>
      </c>
      <c r="AW103" s="5">
        <f t="shared" si="316"/>
        <v>2.2668489237252498E-7</v>
      </c>
      <c r="AX103" s="5">
        <f t="shared" si="317"/>
        <v>6.8205474323087861E-4</v>
      </c>
      <c r="AY103" s="5">
        <f t="shared" si="318"/>
        <v>5.3741346080080554E-4</v>
      </c>
      <c r="AZ103" s="5">
        <f t="shared" si="319"/>
        <v>2.1172290840013578E-4</v>
      </c>
      <c r="BA103" s="5">
        <f t="shared" si="320"/>
        <v>5.5607824280664298E-5</v>
      </c>
      <c r="BB103" s="5">
        <f t="shared" si="321"/>
        <v>1.0953810376243823E-5</v>
      </c>
      <c r="BC103" s="5">
        <f t="shared" si="322"/>
        <v>1.7261738010552285E-6</v>
      </c>
      <c r="BD103" s="5">
        <f t="shared" si="323"/>
        <v>4.3442858841925795E-5</v>
      </c>
      <c r="BE103" s="5">
        <f t="shared" si="324"/>
        <v>5.4165718685219254E-5</v>
      </c>
      <c r="BF103" s="5">
        <f t="shared" si="325"/>
        <v>3.3767633609955258E-5</v>
      </c>
      <c r="BG103" s="5">
        <f t="shared" si="326"/>
        <v>1.4034129670867905E-5</v>
      </c>
      <c r="BH103" s="5">
        <f t="shared" si="327"/>
        <v>4.3745320865629668E-6</v>
      </c>
      <c r="BI103" s="5">
        <f t="shared" si="328"/>
        <v>1.0908567285703551E-6</v>
      </c>
      <c r="BJ103" s="8">
        <f t="shared" si="329"/>
        <v>0.47063504733894468</v>
      </c>
      <c r="BK103" s="8">
        <f t="shared" si="330"/>
        <v>0.29486397129780789</v>
      </c>
      <c r="BL103" s="8">
        <f t="shared" si="331"/>
        <v>0.22404706453668657</v>
      </c>
      <c r="BM103" s="8">
        <f t="shared" si="332"/>
        <v>0.33239691219718698</v>
      </c>
      <c r="BN103" s="8">
        <f t="shared" si="333"/>
        <v>0.66726890463049549</v>
      </c>
    </row>
    <row r="104" spans="1:66" s="10" customFormat="1" x14ac:dyDescent="0.25">
      <c r="A104" t="s">
        <v>349</v>
      </c>
      <c r="B104" t="s">
        <v>289</v>
      </c>
      <c r="C104" t="s">
        <v>278</v>
      </c>
      <c r="D104" t="s">
        <v>70</v>
      </c>
      <c r="E104">
        <f>VLOOKUP(A104,home!$A$2:$E$405,3,FALSE)</f>
        <v>1.4875</v>
      </c>
      <c r="F104">
        <f>VLOOKUP(B104,home!$B$2:$E$405,3,FALSE)</f>
        <v>0.73950000000000005</v>
      </c>
      <c r="G104">
        <f>VLOOKUP(C104,away!$B$2:$E$405,4,FALSE)</f>
        <v>1.0755999999999999</v>
      </c>
      <c r="H104">
        <f>VLOOKUP(A104,away!$A$2:$E$405,3,FALSE)</f>
        <v>1.05</v>
      </c>
      <c r="I104">
        <f>VLOOKUP(C104,away!$B$2:$E$405,3,FALSE)</f>
        <v>0.95240000000000002</v>
      </c>
      <c r="J104">
        <f>VLOOKUP(B104,home!$B$2:$E$405,4,FALSE)</f>
        <v>1.1429</v>
      </c>
      <c r="K104" s="3">
        <f t="shared" si="278"/>
        <v>1.1831667225</v>
      </c>
      <c r="L104" s="3">
        <f t="shared" si="279"/>
        <v>1.1429228580000002</v>
      </c>
      <c r="M104" s="5">
        <f t="shared" si="280"/>
        <v>9.767695913996513E-2</v>
      </c>
      <c r="N104" s="5">
        <f t="shared" si="281"/>
        <v>0.11556812760939895</v>
      </c>
      <c r="O104" s="5">
        <f t="shared" si="282"/>
        <v>0.11163722930099818</v>
      </c>
      <c r="P104" s="5">
        <f t="shared" si="283"/>
        <v>0.13208545470104296</v>
      </c>
      <c r="Q104" s="5">
        <f t="shared" si="284"/>
        <v>6.836818138453718E-2</v>
      </c>
      <c r="R104" s="5">
        <f t="shared" si="285"/>
        <v>6.3796370585949114E-2</v>
      </c>
      <c r="S104" s="5">
        <f t="shared" si="286"/>
        <v>4.4653743055671449E-2</v>
      </c>
      <c r="T104" s="5">
        <f t="shared" si="287"/>
        <v>7.813955726427764E-2</v>
      </c>
      <c r="U104" s="5">
        <f t="shared" si="288"/>
        <v>7.5481742693572815E-2</v>
      </c>
      <c r="V104" s="5">
        <f t="shared" si="289"/>
        <v>6.7093156502187447E-3</v>
      </c>
      <c r="W104" s="5">
        <f t="shared" si="290"/>
        <v>2.6963652364009459E-2</v>
      </c>
      <c r="X104" s="5">
        <f t="shared" si="291"/>
        <v>3.081737462199215E-2</v>
      </c>
      <c r="Y104" s="5">
        <f t="shared" si="292"/>
        <v>1.7610940939511977E-2</v>
      </c>
      <c r="Z104" s="5">
        <f t="shared" si="293"/>
        <v>2.4304776733373369E-2</v>
      </c>
      <c r="AA104" s="5">
        <f t="shared" si="294"/>
        <v>2.8756603028719623E-2</v>
      </c>
      <c r="AB104" s="5">
        <f t="shared" si="295"/>
        <v>1.701192787786189E-2</v>
      </c>
      <c r="AC104" s="5">
        <f t="shared" si="296"/>
        <v>5.6704967591313614E-4</v>
      </c>
      <c r="AD104" s="5">
        <f t="shared" si="297"/>
        <v>7.9756240485386095E-3</v>
      </c>
      <c r="AE104" s="5">
        <f t="shared" si="298"/>
        <v>9.1155230318892781E-3</v>
      </c>
      <c r="AF104" s="5">
        <f t="shared" si="299"/>
        <v>5.2091698178858619E-3</v>
      </c>
      <c r="AG104" s="5">
        <f t="shared" si="300"/>
        <v>1.9845597520218162E-3</v>
      </c>
      <c r="AH104" s="5">
        <f t="shared" si="301"/>
        <v>6.9446212217897452E-3</v>
      </c>
      <c r="AI104" s="5">
        <f t="shared" si="302"/>
        <v>8.2166447299889186E-3</v>
      </c>
      <c r="AJ104" s="5">
        <f t="shared" si="303"/>
        <v>4.8608303075639448E-3</v>
      </c>
      <c r="AK104" s="5">
        <f t="shared" si="304"/>
        <v>1.9170575545430332E-3</v>
      </c>
      <c r="AL104" s="5">
        <f t="shared" si="305"/>
        <v>3.0672131868372308E-5</v>
      </c>
      <c r="AM104" s="5">
        <f t="shared" si="306"/>
        <v>1.8872985930803205E-3</v>
      </c>
      <c r="AN104" s="5">
        <f t="shared" si="307"/>
        <v>2.1570367019027393E-3</v>
      </c>
      <c r="AO104" s="5">
        <f t="shared" si="308"/>
        <v>1.2326632760747869E-3</v>
      </c>
      <c r="AP104" s="5">
        <f t="shared" si="309"/>
        <v>4.6961301148101283E-4</v>
      </c>
      <c r="AQ104" s="5">
        <f t="shared" si="310"/>
        <v>1.3418286130896645E-4</v>
      </c>
      <c r="AR104" s="5">
        <f t="shared" si="311"/>
        <v>1.5874332669070775E-3</v>
      </c>
      <c r="AS104" s="5">
        <f t="shared" si="312"/>
        <v>1.8781982155939144E-3</v>
      </c>
      <c r="AT104" s="5">
        <f t="shared" si="313"/>
        <v>1.1111108134748005E-3</v>
      </c>
      <c r="AU104" s="5">
        <f t="shared" si="314"/>
        <v>4.3820977983776284E-4</v>
      </c>
      <c r="AV104" s="5">
        <f t="shared" si="315"/>
        <v>1.2961880724452306E-4</v>
      </c>
      <c r="AW104" s="5">
        <f t="shared" si="316"/>
        <v>1.1521375381313434E-6</v>
      </c>
      <c r="AX104" s="5">
        <f t="shared" si="317"/>
        <v>3.7216481512561753E-4</v>
      </c>
      <c r="AY104" s="5">
        <f t="shared" si="318"/>
        <v>4.2535567415041245E-4</v>
      </c>
      <c r="AZ104" s="5">
        <f t="shared" si="319"/>
        <v>2.4307436138325315E-4</v>
      </c>
      <c r="BA104" s="5">
        <f t="shared" si="320"/>
        <v>9.2605081272890854E-5</v>
      </c>
      <c r="BB104" s="5">
        <f t="shared" si="321"/>
        <v>2.6460116038433664E-5</v>
      </c>
      <c r="BC104" s="5">
        <f t="shared" si="322"/>
        <v>6.0483742891316473E-6</v>
      </c>
      <c r="BD104" s="5">
        <f t="shared" si="323"/>
        <v>3.0238562771628565E-4</v>
      </c>
      <c r="BE104" s="5">
        <f t="shared" si="324"/>
        <v>3.5777261207618283E-4</v>
      </c>
      <c r="BF104" s="5">
        <f t="shared" si="325"/>
        <v>2.1165232441522065E-4</v>
      </c>
      <c r="BG104" s="5">
        <f t="shared" si="326"/>
        <v>8.3473328995954454E-5</v>
      </c>
      <c r="BH104" s="5">
        <f t="shared" si="327"/>
        <v>2.46907162710769E-5</v>
      </c>
      <c r="BI104" s="5">
        <f t="shared" si="328"/>
        <v>5.8426467693254931E-6</v>
      </c>
      <c r="BJ104" s="8">
        <f t="shared" si="329"/>
        <v>0.3687992137001706</v>
      </c>
      <c r="BK104" s="8">
        <f t="shared" si="330"/>
        <v>0.28214855002883021</v>
      </c>
      <c r="BL104" s="8">
        <f t="shared" si="331"/>
        <v>0.32475341544028946</v>
      </c>
      <c r="BM104" s="8">
        <f t="shared" si="332"/>
        <v>0.41044942964415987</v>
      </c>
      <c r="BN104" s="8">
        <f t="shared" si="333"/>
        <v>0.58913232272189153</v>
      </c>
    </row>
    <row r="105" spans="1:66" x14ac:dyDescent="0.25">
      <c r="A105" t="s">
        <v>290</v>
      </c>
      <c r="B105" t="s">
        <v>301</v>
      </c>
      <c r="C105" t="s">
        <v>310</v>
      </c>
      <c r="D105" t="s">
        <v>70</v>
      </c>
      <c r="E105">
        <f>VLOOKUP(A105,home!$A$2:$E$405,3,FALSE)</f>
        <v>1.6083000000000001</v>
      </c>
      <c r="F105">
        <f>VLOOKUP(B105,home!$B$2:$E$405,3,FALSE)</f>
        <v>0.755</v>
      </c>
      <c r="G105">
        <f>VLOOKUP(C105,away!$B$2:$E$405,4,FALSE)</f>
        <v>0.84789999999999999</v>
      </c>
      <c r="H105">
        <f>VLOOKUP(A105,away!$A$2:$E$405,3,FALSE)</f>
        <v>1.1513</v>
      </c>
      <c r="I105">
        <f>VLOOKUP(C105,away!$B$2:$E$405,3,FALSE)</f>
        <v>1.0265</v>
      </c>
      <c r="J105">
        <f>VLOOKUP(B105,home!$B$2:$E$405,4,FALSE)</f>
        <v>1.9233</v>
      </c>
      <c r="K105" s="3">
        <f t="shared" si="278"/>
        <v>1.0295765653500002</v>
      </c>
      <c r="L105" s="3">
        <f t="shared" si="279"/>
        <v>2.2729741151850003</v>
      </c>
      <c r="M105" s="5">
        <f t="shared" si="280"/>
        <v>3.678921010254723E-2</v>
      </c>
      <c r="N105" s="5">
        <f t="shared" si="281"/>
        <v>3.7877308579320104E-2</v>
      </c>
      <c r="O105" s="5">
        <f t="shared" si="282"/>
        <v>8.3620922281192375E-2</v>
      </c>
      <c r="P105" s="5">
        <f t="shared" si="283"/>
        <v>8.6094141953669337E-2</v>
      </c>
      <c r="Q105" s="5">
        <f t="shared" si="284"/>
        <v>1.9498794635899246E-2</v>
      </c>
      <c r="R105" s="5">
        <f t="shared" si="285"/>
        <v>9.5034095916523481E-2</v>
      </c>
      <c r="S105" s="5">
        <f t="shared" si="286"/>
        <v>5.0369396747562675E-2</v>
      </c>
      <c r="T105" s="5">
        <f t="shared" si="287"/>
        <v>4.4320255484707118E-2</v>
      </c>
      <c r="U105" s="5">
        <f t="shared" si="288"/>
        <v>9.7844878064876725E-2</v>
      </c>
      <c r="V105" s="5">
        <f t="shared" si="289"/>
        <v>1.3097167414085833E-2</v>
      </c>
      <c r="W105" s="5">
        <f t="shared" si="290"/>
        <v>6.6918340032313828E-3</v>
      </c>
      <c r="X105" s="5">
        <f t="shared" si="291"/>
        <v>1.5210365472459752E-2</v>
      </c>
      <c r="Y105" s="5">
        <f t="shared" si="292"/>
        <v>1.7286383500702347E-2</v>
      </c>
      <c r="Z105" s="5">
        <f t="shared" si="293"/>
        <v>7.200334669275546E-2</v>
      </c>
      <c r="AA105" s="5">
        <f t="shared" si="294"/>
        <v>7.4132958381632461E-2</v>
      </c>
      <c r="AB105" s="5">
        <f t="shared" si="295"/>
        <v>3.8162778334897826E-2</v>
      </c>
      <c r="AC105" s="5">
        <f t="shared" si="296"/>
        <v>1.9156251714093021E-3</v>
      </c>
      <c r="AD105" s="5">
        <f t="shared" si="297"/>
        <v>1.7224388672348278E-3</v>
      </c>
      <c r="AE105" s="5">
        <f t="shared" si="298"/>
        <v>3.9150589602133367E-3</v>
      </c>
      <c r="AF105" s="5">
        <f t="shared" si="299"/>
        <v>4.4494138379940094E-3</v>
      </c>
      <c r="AG105" s="5">
        <f t="shared" si="300"/>
        <v>3.3711341605021095E-3</v>
      </c>
      <c r="AH105" s="5">
        <f t="shared" si="301"/>
        <v>4.0915435809831147E-2</v>
      </c>
      <c r="AI105" s="5">
        <f t="shared" si="302"/>
        <v>4.2125573870884357E-2</v>
      </c>
      <c r="AJ105" s="5">
        <f t="shared" si="303"/>
        <v>2.1685751829691412E-2</v>
      </c>
      <c r="AK105" s="5">
        <f t="shared" si="304"/>
        <v>7.4423806286153882E-3</v>
      </c>
      <c r="AL105" s="5">
        <f t="shared" si="305"/>
        <v>1.793179086777029E-4</v>
      </c>
      <c r="AM105" s="5">
        <f t="shared" si="306"/>
        <v>3.5467653859059585E-4</v>
      </c>
      <c r="AN105" s="5">
        <f t="shared" si="307"/>
        <v>8.0617059147983824E-4</v>
      </c>
      <c r="AO105" s="5">
        <f t="shared" si="308"/>
        <v>9.1620244342852705E-4</v>
      </c>
      <c r="AP105" s="5">
        <f t="shared" si="309"/>
        <v>6.9416814606076374E-4</v>
      </c>
      <c r="AQ105" s="5">
        <f t="shared" si="310"/>
        <v>3.9445655689551902E-4</v>
      </c>
      <c r="AR105" s="5">
        <f t="shared" si="311"/>
        <v>1.8599945301451936E-2</v>
      </c>
      <c r="AS105" s="5">
        <f t="shared" si="312"/>
        <v>1.9150067799166757E-2</v>
      </c>
      <c r="AT105" s="5">
        <f t="shared" si="313"/>
        <v>9.8582305154428732E-3</v>
      </c>
      <c r="AU105" s="5">
        <f t="shared" si="314"/>
        <v>3.3832677048394114E-3</v>
      </c>
      <c r="AV105" s="5">
        <f t="shared" si="315"/>
        <v>8.7083328580203504E-4</v>
      </c>
      <c r="AW105" s="5">
        <f t="shared" si="316"/>
        <v>1.1656664671139198E-5</v>
      </c>
      <c r="AX105" s="5">
        <f t="shared" si="317"/>
        <v>6.086110873538872E-5</v>
      </c>
      <c r="AY105" s="5">
        <f t="shared" si="318"/>
        <v>1.3833572477699827E-4</v>
      </c>
      <c r="AZ105" s="5">
        <f t="shared" si="319"/>
        <v>1.5721676081173672E-4</v>
      </c>
      <c r="BA105" s="5">
        <f t="shared" si="320"/>
        <v>1.1911654259943635E-4</v>
      </c>
      <c r="BB105" s="5">
        <f t="shared" si="321"/>
        <v>6.7687204504712539E-5</v>
      </c>
      <c r="BC105" s="5">
        <f t="shared" si="322"/>
        <v>3.0770252753689044E-5</v>
      </c>
      <c r="BD105" s="5">
        <f t="shared" si="323"/>
        <v>7.0461990356761872E-3</v>
      </c>
      <c r="BE105" s="5">
        <f t="shared" si="324"/>
        <v>7.2546014019239718E-3</v>
      </c>
      <c r="BF105" s="5">
        <f t="shared" si="325"/>
        <v>3.7345837971880899E-3</v>
      </c>
      <c r="BG105" s="5">
        <f t="shared" si="326"/>
        <v>1.2816799863068916E-3</v>
      </c>
      <c r="BH105" s="5">
        <f t="shared" si="327"/>
        <v>3.2989691954492126E-4</v>
      </c>
      <c r="BI105" s="5">
        <f t="shared" si="328"/>
        <v>6.7930827468921083E-5</v>
      </c>
      <c r="BJ105" s="8">
        <f t="shared" si="329"/>
        <v>0.15808264937290142</v>
      </c>
      <c r="BK105" s="8">
        <f t="shared" si="330"/>
        <v>0.18858319502272908</v>
      </c>
      <c r="BL105" s="8">
        <f t="shared" si="331"/>
        <v>0.57254201169295715</v>
      </c>
      <c r="BM105" s="8">
        <f t="shared" si="332"/>
        <v>0.63217005025208528</v>
      </c>
      <c r="BN105" s="8">
        <f t="shared" si="333"/>
        <v>0.35891447346915173</v>
      </c>
    </row>
    <row r="106" spans="1:66" x14ac:dyDescent="0.25">
      <c r="A106" t="s">
        <v>290</v>
      </c>
      <c r="B106" t="s">
        <v>297</v>
      </c>
      <c r="C106" t="s">
        <v>308</v>
      </c>
      <c r="D106" t="s">
        <v>70</v>
      </c>
      <c r="E106">
        <f>VLOOKUP(A106,home!$A$2:$E$405,3,FALSE)</f>
        <v>1.6083000000000001</v>
      </c>
      <c r="F106">
        <f>VLOOKUP(B106,home!$B$2:$E$405,3,FALSE)</f>
        <v>1.1870000000000001</v>
      </c>
      <c r="G106">
        <f>VLOOKUP(C106,away!$B$2:$E$405,4,FALSE)</f>
        <v>0.98450000000000004</v>
      </c>
      <c r="H106">
        <f>VLOOKUP(A106,away!$A$2:$E$405,3,FALSE)</f>
        <v>1.1513</v>
      </c>
      <c r="I106">
        <f>VLOOKUP(C106,away!$B$2:$E$405,3,FALSE)</f>
        <v>1.0857000000000001</v>
      </c>
      <c r="J106">
        <f>VLOOKUP(B106,home!$B$2:$E$405,4,FALSE)</f>
        <v>0.63170000000000004</v>
      </c>
      <c r="K106" s="3">
        <f t="shared" si="278"/>
        <v>1.8794617924500003</v>
      </c>
      <c r="L106" s="3">
        <f t="shared" si="279"/>
        <v>0.78960378119700014</v>
      </c>
      <c r="M106" s="5">
        <f t="shared" si="280"/>
        <v>6.9316966656978812E-2</v>
      </c>
      <c r="N106" s="5">
        <f t="shared" si="281"/>
        <v>0.1302785904003223</v>
      </c>
      <c r="O106" s="5">
        <f t="shared" si="282"/>
        <v>5.4732938973456859E-2</v>
      </c>
      <c r="P106" s="5">
        <f t="shared" si="283"/>
        <v>0.10286846758910971</v>
      </c>
      <c r="Q106" s="5">
        <f t="shared" si="284"/>
        <v>0.12242681651582461</v>
      </c>
      <c r="R106" s="5">
        <f t="shared" si="285"/>
        <v>2.1608667784733089E-2</v>
      </c>
      <c r="S106" s="5">
        <f t="shared" si="286"/>
        <v>3.8164976536326577E-2</v>
      </c>
      <c r="T106" s="5">
        <f t="shared" si="287"/>
        <v>9.6668677240806467E-2</v>
      </c>
      <c r="U106" s="5">
        <f t="shared" si="288"/>
        <v>4.0612665487151034E-2</v>
      </c>
      <c r="V106" s="5">
        <f t="shared" si="289"/>
        <v>6.2931083770494936E-3</v>
      </c>
      <c r="W106" s="5">
        <f t="shared" si="290"/>
        <v>7.6698841337593027E-2</v>
      </c>
      <c r="X106" s="5">
        <f t="shared" si="291"/>
        <v>6.0561695133592233E-2</v>
      </c>
      <c r="Y106" s="5">
        <f t="shared" si="292"/>
        <v>2.3909871736592189E-2</v>
      </c>
      <c r="Z106" s="5">
        <f t="shared" si="293"/>
        <v>5.6874285964850189E-3</v>
      </c>
      <c r="AA106" s="5">
        <f t="shared" si="294"/>
        <v>1.0689304744381123E-2</v>
      </c>
      <c r="AB106" s="5">
        <f t="shared" si="295"/>
        <v>1.004506992745942E-2</v>
      </c>
      <c r="AC106" s="5">
        <f t="shared" si="296"/>
        <v>5.8369765580157395E-4</v>
      </c>
      <c r="AD106" s="5">
        <f t="shared" si="297"/>
        <v>3.6038135454797678E-2</v>
      </c>
      <c r="AE106" s="5">
        <f t="shared" si="298"/>
        <v>2.8455848022397923E-2</v>
      </c>
      <c r="AF106" s="5">
        <f t="shared" si="299"/>
        <v>1.1234422597826286E-2</v>
      </c>
      <c r="AG106" s="5">
        <f t="shared" si="300"/>
        <v>2.9569141876028878E-3</v>
      </c>
      <c r="AH106" s="5">
        <f t="shared" si="301"/>
        <v>1.1227037812681295E-3</v>
      </c>
      <c r="AI106" s="5">
        <f t="shared" si="302"/>
        <v>2.1100788611325919E-3</v>
      </c>
      <c r="AJ106" s="5">
        <f t="shared" si="303"/>
        <v>1.9829062992775585E-3</v>
      </c>
      <c r="AK106" s="5">
        <f t="shared" si="304"/>
        <v>1.2422655425001993E-3</v>
      </c>
      <c r="AL106" s="5">
        <f t="shared" si="305"/>
        <v>3.4648996506034141E-5</v>
      </c>
      <c r="AM106" s="5">
        <f t="shared" si="306"/>
        <v>1.3546459731686005E-2</v>
      </c>
      <c r="AN106" s="5">
        <f t="shared" si="307"/>
        <v>1.069633582597217E-2</v>
      </c>
      <c r="AO106" s="5">
        <f t="shared" si="308"/>
        <v>4.2229336065702809E-3</v>
      </c>
      <c r="AP106" s="5">
        <f t="shared" si="309"/>
        <v>1.111481447830593E-3</v>
      </c>
      <c r="AQ106" s="5">
        <f t="shared" si="310"/>
        <v>2.1940748848433813E-4</v>
      </c>
      <c r="AR106" s="5">
        <f t="shared" si="311"/>
        <v>1.77298230170697E-4</v>
      </c>
      <c r="AS106" s="5">
        <f t="shared" si="312"/>
        <v>3.3322524947483091E-4</v>
      </c>
      <c r="AT106" s="5">
        <f t="shared" si="313"/>
        <v>3.1314206233378221E-4</v>
      </c>
      <c r="AU106" s="5">
        <f t="shared" si="314"/>
        <v>1.9617951392178004E-4</v>
      </c>
      <c r="AV106" s="5">
        <f t="shared" si="315"/>
        <v>9.2177975219349606E-5</v>
      </c>
      <c r="AW106" s="5">
        <f t="shared" si="316"/>
        <v>1.428337640669943E-6</v>
      </c>
      <c r="AX106" s="5">
        <f t="shared" si="317"/>
        <v>4.2433422481110523E-3</v>
      </c>
      <c r="AY106" s="5">
        <f t="shared" si="318"/>
        <v>3.3505590840214663E-3</v>
      </c>
      <c r="AZ106" s="5">
        <f t="shared" si="319"/>
        <v>1.3228070609336534E-3</v>
      </c>
      <c r="BA106" s="5">
        <f t="shared" si="320"/>
        <v>3.4816448570243447E-4</v>
      </c>
      <c r="BB106" s="5">
        <f t="shared" si="321"/>
        <v>6.8727998597287781E-5</v>
      </c>
      <c r="BC106" s="5">
        <f t="shared" si="322"/>
        <v>1.0853577513304113E-5</v>
      </c>
      <c r="BD106" s="5">
        <f t="shared" si="323"/>
        <v>2.3332558823719723E-5</v>
      </c>
      <c r="BE106" s="5">
        <f t="shared" si="324"/>
        <v>4.3852652829273339E-5</v>
      </c>
      <c r="BF106" s="5">
        <f t="shared" si="325"/>
        <v>4.1209692745096833E-5</v>
      </c>
      <c r="BG106" s="5">
        <f t="shared" si="326"/>
        <v>2.5817347664337827E-5</v>
      </c>
      <c r="BH106" s="5">
        <f t="shared" si="327"/>
        <v>1.2130679629380298E-5</v>
      </c>
      <c r="BI106" s="5">
        <f t="shared" si="328"/>
        <v>4.5598297759743649E-6</v>
      </c>
      <c r="BJ106" s="8">
        <f t="shared" si="329"/>
        <v>0.62837088518277828</v>
      </c>
      <c r="BK106" s="8">
        <f t="shared" si="330"/>
        <v>0.22061242489579366</v>
      </c>
      <c r="BL106" s="8">
        <f t="shared" si="331"/>
        <v>0.14540952719394828</v>
      </c>
      <c r="BM106" s="8">
        <f t="shared" si="332"/>
        <v>0.49549868720219881</v>
      </c>
      <c r="BN106" s="8">
        <f t="shared" si="333"/>
        <v>0.50123244792042543</v>
      </c>
    </row>
    <row r="107" spans="1:66" x14ac:dyDescent="0.25">
      <c r="A107" t="s">
        <v>290</v>
      </c>
      <c r="B107" t="s">
        <v>314</v>
      </c>
      <c r="C107" t="s">
        <v>315</v>
      </c>
      <c r="D107" t="s">
        <v>70</v>
      </c>
      <c r="E107">
        <f>VLOOKUP(A107,home!$A$2:$E$405,3,FALSE)</f>
        <v>1.6083000000000001</v>
      </c>
      <c r="F107">
        <f>VLOOKUP(B107,home!$B$2:$E$405,3,FALSE)</f>
        <v>0.90869999999999995</v>
      </c>
      <c r="G107">
        <f>VLOOKUP(C107,away!$B$2:$E$405,4,FALSE)</f>
        <v>0.72540000000000004</v>
      </c>
      <c r="H107">
        <f>VLOOKUP(A107,away!$A$2:$E$405,3,FALSE)</f>
        <v>1.1513</v>
      </c>
      <c r="I107">
        <f>VLOOKUP(C107,away!$B$2:$E$405,3,FALSE)</f>
        <v>1.3028999999999999</v>
      </c>
      <c r="J107">
        <f>VLOOKUP(B107,home!$B$2:$E$405,4,FALSE)</f>
        <v>0.73499999999999999</v>
      </c>
      <c r="K107" s="3">
        <f t="shared" si="278"/>
        <v>1.0601446871339999</v>
      </c>
      <c r="L107" s="3">
        <f t="shared" si="279"/>
        <v>1.1025211459499999</v>
      </c>
      <c r="M107" s="5">
        <f t="shared" si="280"/>
        <v>0.11501809293964305</v>
      </c>
      <c r="N107" s="5">
        <f t="shared" si="281"/>
        <v>0.12193582015424718</v>
      </c>
      <c r="O107" s="5">
        <f t="shared" si="282"/>
        <v>0.12680987963279883</v>
      </c>
      <c r="P107" s="5">
        <f t="shared" si="283"/>
        <v>0.1344368201688137</v>
      </c>
      <c r="Q107" s="5">
        <f t="shared" si="284"/>
        <v>6.4634805953926025E-2</v>
      </c>
      <c r="R107" s="5">
        <f t="shared" si="285"/>
        <v>6.9905286905267483E-2</v>
      </c>
      <c r="S107" s="5">
        <f t="shared" si="286"/>
        <v>3.9283512174441315E-2</v>
      </c>
      <c r="T107" s="5">
        <f t="shared" si="287"/>
        <v>7.1261240328578404E-2</v>
      </c>
      <c r="U107" s="5">
        <f t="shared" si="288"/>
        <v>7.4109718515197293E-2</v>
      </c>
      <c r="V107" s="5">
        <f t="shared" si="289"/>
        <v>5.1017581734979821E-3</v>
      </c>
      <c r="W107" s="5">
        <f t="shared" si="290"/>
        <v>2.2840748711997236E-2</v>
      </c>
      <c r="X107" s="5">
        <f t="shared" si="291"/>
        <v>2.5182408444307178E-2</v>
      </c>
      <c r="Y107" s="5">
        <f t="shared" si="292"/>
        <v>1.3882068907899255E-2</v>
      </c>
      <c r="Z107" s="5">
        <f t="shared" si="293"/>
        <v>2.5690685675586335E-2</v>
      </c>
      <c r="AA107" s="5">
        <f t="shared" si="294"/>
        <v>2.7235843927802404E-2</v>
      </c>
      <c r="AB107" s="5">
        <f t="shared" si="295"/>
        <v>1.4436967619835265E-2</v>
      </c>
      <c r="AC107" s="5">
        <f t="shared" si="296"/>
        <v>3.7269361747027403E-4</v>
      </c>
      <c r="AD107" s="5">
        <f t="shared" si="297"/>
        <v>6.0536245992966545E-3</v>
      </c>
      <c r="AE107" s="5">
        <f t="shared" si="298"/>
        <v>6.6742491303676561E-3</v>
      </c>
      <c r="AF107" s="5">
        <f t="shared" si="299"/>
        <v>3.6792503997843703E-3</v>
      </c>
      <c r="AG107" s="5">
        <f t="shared" si="300"/>
        <v>1.3521504556690859E-3</v>
      </c>
      <c r="AH107" s="5">
        <f t="shared" si="301"/>
        <v>7.0811310528221781E-3</v>
      </c>
      <c r="AI107" s="5">
        <f t="shared" si="302"/>
        <v>7.5070234645490189E-3</v>
      </c>
      <c r="AJ107" s="5">
        <f t="shared" si="303"/>
        <v>3.9792655210659578E-3</v>
      </c>
      <c r="AK107" s="5">
        <f t="shared" si="304"/>
        <v>1.4061990669511943E-3</v>
      </c>
      <c r="AL107" s="5">
        <f t="shared" si="305"/>
        <v>1.7424648087743334E-5</v>
      </c>
      <c r="AM107" s="5">
        <f t="shared" si="306"/>
        <v>1.2835435913696079E-3</v>
      </c>
      <c r="AN107" s="5">
        <f t="shared" si="307"/>
        <v>1.4151339512335985E-3</v>
      </c>
      <c r="AO107" s="5">
        <f t="shared" si="308"/>
        <v>7.801075527934094E-4</v>
      </c>
      <c r="AP107" s="5">
        <f t="shared" si="309"/>
        <v>2.8669502435667982E-4</v>
      </c>
      <c r="AQ107" s="5">
        <f t="shared" si="310"/>
        <v>7.9021831697972497E-5</v>
      </c>
      <c r="AR107" s="5">
        <f t="shared" si="311"/>
        <v>1.5614193445959276E-3</v>
      </c>
      <c r="AS107" s="5">
        <f t="shared" si="312"/>
        <v>1.6553304225616248E-3</v>
      </c>
      <c r="AT107" s="5">
        <f t="shared" si="313"/>
        <v>8.7744487646499272E-4</v>
      </c>
      <c r="AU107" s="5">
        <f t="shared" si="314"/>
        <v>3.1007284134577034E-4</v>
      </c>
      <c r="AV107" s="5">
        <f t="shared" si="315"/>
        <v>8.2180518844315496E-5</v>
      </c>
      <c r="AW107" s="5">
        <f t="shared" si="316"/>
        <v>5.6573569852422959E-7</v>
      </c>
      <c r="AX107" s="5">
        <f t="shared" si="317"/>
        <v>2.267903198492305E-4</v>
      </c>
      <c r="AY107" s="5">
        <f t="shared" si="318"/>
        <v>2.500411233305406E-4</v>
      </c>
      <c r="AZ107" s="5">
        <f t="shared" si="319"/>
        <v>1.3783781291450649E-4</v>
      </c>
      <c r="BA107" s="5">
        <f t="shared" si="320"/>
        <v>5.0656367816581111E-5</v>
      </c>
      <c r="BB107" s="5">
        <f t="shared" si="321"/>
        <v>1.3962429173700436E-5</v>
      </c>
      <c r="BC107" s="5">
        <f t="shared" si="322"/>
        <v>3.0787746825667835E-6</v>
      </c>
      <c r="BD107" s="5">
        <f t="shared" si="323"/>
        <v>2.8691630751873331E-4</v>
      </c>
      <c r="BE107" s="5">
        <f t="shared" si="324"/>
        <v>3.0417279906809003E-4</v>
      </c>
      <c r="BF107" s="5">
        <f t="shared" si="325"/>
        <v>1.6123358845135665E-4</v>
      </c>
      <c r="BG107" s="5">
        <f t="shared" si="326"/>
        <v>5.6976977394751869E-5</v>
      </c>
      <c r="BH107" s="5">
        <f t="shared" si="327"/>
        <v>1.5100959968500048E-5</v>
      </c>
      <c r="BI107" s="5">
        <f t="shared" si="328"/>
        <v>3.2018404962457094E-6</v>
      </c>
      <c r="BJ107" s="8">
        <f t="shared" si="329"/>
        <v>0.34202323586529154</v>
      </c>
      <c r="BK107" s="8">
        <f t="shared" si="330"/>
        <v>0.29448034284528463</v>
      </c>
      <c r="BL107" s="8">
        <f t="shared" si="331"/>
        <v>0.33778536618299998</v>
      </c>
      <c r="BM107" s="8">
        <f t="shared" si="332"/>
        <v>0.36698944942683415</v>
      </c>
      <c r="BN107" s="8">
        <f t="shared" si="333"/>
        <v>0.63274070575469632</v>
      </c>
    </row>
    <row r="108" spans="1:66" x14ac:dyDescent="0.25">
      <c r="A108" t="s">
        <v>338</v>
      </c>
      <c r="B108" t="s">
        <v>72</v>
      </c>
      <c r="C108" t="s">
        <v>86</v>
      </c>
      <c r="D108" t="s">
        <v>352</v>
      </c>
      <c r="E108">
        <f>VLOOKUP(A108,home!$A$2:$E$405,3,FALSE)</f>
        <v>1.2436</v>
      </c>
      <c r="F108">
        <f>VLOOKUP(B108,home!$B$2:$E$405,3,FALSE)</f>
        <v>0.96489999999999998</v>
      </c>
      <c r="G108">
        <f>VLOOKUP(C108,away!$B$2:$E$405,4,FALSE)</f>
        <v>0.93810000000000004</v>
      </c>
      <c r="H108">
        <f>VLOOKUP(A108,away!$A$2:$E$405,3,FALSE)</f>
        <v>0.89739999999999998</v>
      </c>
      <c r="I108">
        <f>VLOOKUP(C108,away!$B$2:$E$405,3,FALSE)</f>
        <v>0.55720000000000003</v>
      </c>
      <c r="J108">
        <f>VLOOKUP(B108,home!$B$2:$E$405,4,FALSE)</f>
        <v>0.89149999999999996</v>
      </c>
      <c r="K108" s="3">
        <f t="shared" si="278"/>
        <v>1.1256727572840002</v>
      </c>
      <c r="L108" s="3">
        <f t="shared" si="279"/>
        <v>0.44577788611999997</v>
      </c>
      <c r="M108" s="5">
        <f t="shared" si="280"/>
        <v>0.20774360178132303</v>
      </c>
      <c r="N108" s="5">
        <f t="shared" si="281"/>
        <v>0.23385131302529125</v>
      </c>
      <c r="O108" s="5">
        <f t="shared" si="282"/>
        <v>9.2607503657033241E-2</v>
      </c>
      <c r="P108" s="5">
        <f t="shared" si="283"/>
        <v>0.10424574398680074</v>
      </c>
      <c r="Q108" s="5">
        <f t="shared" si="284"/>
        <v>0.13162002616383173</v>
      </c>
      <c r="R108" s="5">
        <f t="shared" si="285"/>
        <v>2.0641188609541224E-2</v>
      </c>
      <c r="S108" s="5">
        <f t="shared" si="286"/>
        <v>1.3077629161836605E-2</v>
      </c>
      <c r="T108" s="5">
        <f t="shared" si="287"/>
        <v>5.8673297034371991E-2</v>
      </c>
      <c r="U108" s="5">
        <f t="shared" si="288"/>
        <v>2.3235223695721369E-2</v>
      </c>
      <c r="V108" s="5">
        <f t="shared" si="289"/>
        <v>7.2915051153305433E-4</v>
      </c>
      <c r="W108" s="5">
        <f t="shared" si="290"/>
        <v>4.9387025921877548E-2</v>
      </c>
      <c r="X108" s="5">
        <f t="shared" si="291"/>
        <v>2.2015644017208215E-2</v>
      </c>
      <c r="Y108" s="5">
        <f t="shared" si="292"/>
        <v>4.9070436257807517E-3</v>
      </c>
      <c r="Z108" s="5">
        <f t="shared" si="293"/>
        <v>3.0671284751218352E-3</v>
      </c>
      <c r="AA108" s="5">
        <f t="shared" si="294"/>
        <v>3.4525829675346674E-3</v>
      </c>
      <c r="AB108" s="5">
        <f t="shared" si="295"/>
        <v>1.9432392944082626E-3</v>
      </c>
      <c r="AC108" s="5">
        <f t="shared" si="296"/>
        <v>2.2867983929876597E-5</v>
      </c>
      <c r="AD108" s="5">
        <f t="shared" si="297"/>
        <v>1.3898407410884083E-2</v>
      </c>
      <c r="AE108" s="5">
        <f t="shared" si="298"/>
        <v>6.1956026760584476E-3</v>
      </c>
      <c r="AF108" s="5">
        <f t="shared" si="299"/>
        <v>1.3809313320863751E-3</v>
      </c>
      <c r="AG108" s="5">
        <f t="shared" si="300"/>
        <v>2.0519621669811328E-4</v>
      </c>
      <c r="AH108" s="5">
        <f t="shared" si="301"/>
        <v>3.4181451202456773E-4</v>
      </c>
      <c r="AI108" s="5">
        <f t="shared" si="302"/>
        <v>3.8477128423038023E-4</v>
      </c>
      <c r="AJ108" s="5">
        <f t="shared" si="303"/>
        <v>2.1656327622165893E-4</v>
      </c>
      <c r="AK108" s="5">
        <f t="shared" si="304"/>
        <v>8.1259793423630428E-5</v>
      </c>
      <c r="AL108" s="5">
        <f t="shared" si="305"/>
        <v>4.5900619375176555E-7</v>
      </c>
      <c r="AM108" s="5">
        <f t="shared" si="306"/>
        <v>3.1290117184132517E-3</v>
      </c>
      <c r="AN108" s="5">
        <f t="shared" si="307"/>
        <v>1.3948442294789678E-3</v>
      </c>
      <c r="AO108" s="5">
        <f t="shared" si="308"/>
        <v>3.1089535604190727E-4</v>
      </c>
      <c r="AP108" s="5">
        <f t="shared" si="309"/>
        <v>4.6196758206962048E-5</v>
      </c>
      <c r="AQ108" s="5">
        <f t="shared" si="310"/>
        <v>5.1483733047740766E-6</v>
      </c>
      <c r="AR108" s="5">
        <f t="shared" si="311"/>
        <v>3.0474670123090245E-5</v>
      </c>
      <c r="AS108" s="5">
        <f t="shared" si="312"/>
        <v>3.4304505944779333E-5</v>
      </c>
      <c r="AT108" s="5">
        <f t="shared" si="313"/>
        <v>1.9307823897062567E-5</v>
      </c>
      <c r="AU108" s="5">
        <f t="shared" si="314"/>
        <v>7.2447637877867739E-6</v>
      </c>
      <c r="AV108" s="5">
        <f t="shared" si="315"/>
        <v>2.0388083072173051E-6</v>
      </c>
      <c r="AW108" s="5">
        <f t="shared" si="316"/>
        <v>6.3980366171343728E-9</v>
      </c>
      <c r="AX108" s="5">
        <f t="shared" si="317"/>
        <v>5.8704054144003153E-4</v>
      </c>
      <c r="AY108" s="5">
        <f t="shared" si="318"/>
        <v>2.6168969162987751E-4</v>
      </c>
      <c r="AZ108" s="5">
        <f t="shared" si="319"/>
        <v>5.8327738777080722E-5</v>
      </c>
      <c r="BA108" s="5">
        <f t="shared" si="320"/>
        <v>8.6670720314021969E-6</v>
      </c>
      <c r="BB108" s="5">
        <f t="shared" si="321"/>
        <v>9.658972622520615E-7</v>
      </c>
      <c r="BC108" s="5">
        <f t="shared" si="322"/>
        <v>8.6115127955163901E-8</v>
      </c>
      <c r="BD108" s="5">
        <f t="shared" si="323"/>
        <v>2.2641556712792453E-6</v>
      </c>
      <c r="BE108" s="5">
        <f t="shared" si="324"/>
        <v>2.5486983574091145E-6</v>
      </c>
      <c r="BF108" s="5">
        <f t="shared" si="325"/>
        <v>1.4345001537349601E-6</v>
      </c>
      <c r="BG108" s="5">
        <f t="shared" si="326"/>
        <v>5.382592477930514E-7</v>
      </c>
      <c r="BH108" s="5">
        <f t="shared" si="327"/>
        <v>1.5147594289920414E-7</v>
      </c>
      <c r="BI108" s="5">
        <f t="shared" si="328"/>
        <v>3.410246846110816E-8</v>
      </c>
      <c r="BJ108" s="8">
        <f t="shared" si="329"/>
        <v>0.52793736091580301</v>
      </c>
      <c r="BK108" s="8">
        <f t="shared" si="330"/>
        <v>0.3260811421232469</v>
      </c>
      <c r="BL108" s="8">
        <f t="shared" si="331"/>
        <v>0.14300448885404052</v>
      </c>
      <c r="BM108" s="8">
        <f t="shared" si="332"/>
        <v>0.20911905985079782</v>
      </c>
      <c r="BN108" s="8">
        <f t="shared" si="333"/>
        <v>0.79070937722382129</v>
      </c>
    </row>
    <row r="109" spans="1:66" x14ac:dyDescent="0.25">
      <c r="A109" t="s">
        <v>339</v>
      </c>
      <c r="B109" t="s">
        <v>118</v>
      </c>
      <c r="C109" t="s">
        <v>117</v>
      </c>
      <c r="D109" t="s">
        <v>352</v>
      </c>
      <c r="E109">
        <f>VLOOKUP(A109,home!$A$2:$E$405,3,FALSE)</f>
        <v>1.1578999999999999</v>
      </c>
      <c r="F109">
        <f>VLOOKUP(B109,home!$B$2:$E$405,3,FALSE)</f>
        <v>1.0206999999999999</v>
      </c>
      <c r="G109">
        <f>VLOOKUP(C109,away!$B$2:$E$405,4,FALSE)</f>
        <v>0.3926</v>
      </c>
      <c r="H109">
        <f>VLOOKUP(A109,away!$A$2:$E$405,3,FALSE)</f>
        <v>1.0478000000000001</v>
      </c>
      <c r="I109">
        <f>VLOOKUP(C109,away!$B$2:$E$405,3,FALSE)</f>
        <v>0.78090000000000004</v>
      </c>
      <c r="J109">
        <f>VLOOKUP(B109,home!$B$2:$E$405,4,FALSE)</f>
        <v>1.3013999999999999</v>
      </c>
      <c r="K109" s="3">
        <f t="shared" si="278"/>
        <v>0.46400158487799992</v>
      </c>
      <c r="L109" s="3">
        <f t="shared" si="279"/>
        <v>1.064840643828</v>
      </c>
      <c r="M109" s="5">
        <f t="shared" si="280"/>
        <v>0.21678651127770174</v>
      </c>
      <c r="N109" s="5">
        <f t="shared" si="281"/>
        <v>0.10058928481302599</v>
      </c>
      <c r="O109" s="5">
        <f t="shared" si="282"/>
        <v>0.23084308824217387</v>
      </c>
      <c r="P109" s="5">
        <f t="shared" si="283"/>
        <v>0.10711155880250064</v>
      </c>
      <c r="Q109" s="5">
        <f t="shared" si="284"/>
        <v>2.3336793787494294E-2</v>
      </c>
      <c r="R109" s="5">
        <f t="shared" si="285"/>
        <v>0.12290555135352013</v>
      </c>
      <c r="S109" s="5">
        <f t="shared" si="286"/>
        <v>1.3230627174959339E-2</v>
      </c>
      <c r="T109" s="5">
        <f t="shared" si="287"/>
        <v>2.4849966521556695E-2</v>
      </c>
      <c r="U109" s="5">
        <f t="shared" si="288"/>
        <v>5.7028370618337744E-2</v>
      </c>
      <c r="V109" s="5">
        <f t="shared" si="289"/>
        <v>7.2634341822805251E-4</v>
      </c>
      <c r="W109" s="5">
        <f t="shared" si="290"/>
        <v>3.6094364344561392E-3</v>
      </c>
      <c r="X109" s="5">
        <f t="shared" si="291"/>
        <v>3.8434746167225154E-3</v>
      </c>
      <c r="Y109" s="5">
        <f t="shared" si="292"/>
        <v>2.0463439927036896E-3</v>
      </c>
      <c r="Z109" s="5">
        <f t="shared" si="293"/>
        <v>4.3624942144439238E-2</v>
      </c>
      <c r="AA109" s="5">
        <f t="shared" si="294"/>
        <v>2.0242042295230855E-2</v>
      </c>
      <c r="AB109" s="5">
        <f t="shared" si="295"/>
        <v>4.696169853077312E-3</v>
      </c>
      <c r="AC109" s="5">
        <f t="shared" si="296"/>
        <v>2.2429836413081324E-5</v>
      </c>
      <c r="AD109" s="5">
        <f t="shared" si="297"/>
        <v>4.1869605652601128E-4</v>
      </c>
      <c r="AE109" s="5">
        <f t="shared" si="298"/>
        <v>4.4584457839940247E-4</v>
      </c>
      <c r="AF109" s="5">
        <f t="shared" si="299"/>
        <v>2.3737671395502149E-4</v>
      </c>
      <c r="AG109" s="5">
        <f t="shared" si="300"/>
        <v>8.4256124305880043E-5</v>
      </c>
      <c r="AH109" s="5">
        <f t="shared" si="301"/>
        <v>1.1613402870010982E-2</v>
      </c>
      <c r="AI109" s="5">
        <f t="shared" si="302"/>
        <v>5.3886373375118084E-3</v>
      </c>
      <c r="AJ109" s="5">
        <f t="shared" si="303"/>
        <v>1.2501681324691223E-3</v>
      </c>
      <c r="AK109" s="5">
        <f t="shared" si="304"/>
        <v>1.9335999827654743E-4</v>
      </c>
      <c r="AL109" s="5">
        <f t="shared" si="305"/>
        <v>4.4329229299929204E-7</v>
      </c>
      <c r="AM109" s="5">
        <f t="shared" si="306"/>
        <v>3.8855126762047582E-5</v>
      </c>
      <c r="AN109" s="5">
        <f t="shared" si="307"/>
        <v>4.1374518197317298E-5</v>
      </c>
      <c r="AO109" s="5">
        <f t="shared" si="308"/>
        <v>2.2028634297652329E-5</v>
      </c>
      <c r="AP109" s="5">
        <f t="shared" si="309"/>
        <v>7.8189950427212236E-6</v>
      </c>
      <c r="AQ109" s="5">
        <f t="shared" si="310"/>
        <v>2.0814959288448022E-6</v>
      </c>
      <c r="AR109" s="5">
        <f t="shared" si="311"/>
        <v>2.4732846778272879E-3</v>
      </c>
      <c r="AS109" s="5">
        <f t="shared" si="312"/>
        <v>1.1476080103663348E-3</v>
      </c>
      <c r="AT109" s="5">
        <f t="shared" si="313"/>
        <v>2.6624596781433374E-4</v>
      </c>
      <c r="AU109" s="5">
        <f t="shared" si="314"/>
        <v>4.1179517011075953E-5</v>
      </c>
      <c r="AV109" s="5">
        <f t="shared" si="315"/>
        <v>4.776840289412448E-6</v>
      </c>
      <c r="AW109" s="5">
        <f t="shared" si="316"/>
        <v>6.0840358343074242E-9</v>
      </c>
      <c r="AX109" s="5">
        <f t="shared" si="317"/>
        <v>3.004806733037611E-6</v>
      </c>
      <c r="AY109" s="5">
        <f t="shared" si="318"/>
        <v>3.1996403361864786E-6</v>
      </c>
      <c r="AZ109" s="5">
        <f t="shared" si="319"/>
        <v>1.7035535378014242E-6</v>
      </c>
      <c r="BA109" s="5">
        <f t="shared" si="320"/>
        <v>6.0467101532931201E-7</v>
      </c>
      <c r="BB109" s="5">
        <f t="shared" si="321"/>
        <v>1.6096956831684878E-7</v>
      </c>
      <c r="BC109" s="5">
        <f t="shared" si="322"/>
        <v>3.4281387752645699E-8</v>
      </c>
      <c r="BD109" s="5">
        <f t="shared" si="323"/>
        <v>4.38942341451256E-4</v>
      </c>
      <c r="BE109" s="5">
        <f t="shared" si="324"/>
        <v>2.0366994210344294E-4</v>
      </c>
      <c r="BF109" s="5">
        <f t="shared" si="325"/>
        <v>4.7251587964004007E-5</v>
      </c>
      <c r="BG109" s="5">
        <f t="shared" si="326"/>
        <v>7.3082705677666966E-6</v>
      </c>
      <c r="BH109" s="5">
        <f t="shared" si="327"/>
        <v>8.4776228154024654E-7</v>
      </c>
      <c r="BI109" s="5">
        <f t="shared" si="328"/>
        <v>7.867260844689273E-8</v>
      </c>
      <c r="BJ109" s="8">
        <f t="shared" si="329"/>
        <v>0.15958234033195265</v>
      </c>
      <c r="BK109" s="8">
        <f t="shared" si="330"/>
        <v>0.33788111344243199</v>
      </c>
      <c r="BL109" s="8">
        <f t="shared" si="331"/>
        <v>0.45879198429089341</v>
      </c>
      <c r="BM109" s="8">
        <f t="shared" si="332"/>
        <v>0.19830439837700015</v>
      </c>
      <c r="BN109" s="8">
        <f t="shared" si="333"/>
        <v>0.80157278827641676</v>
      </c>
    </row>
    <row r="110" spans="1:66" x14ac:dyDescent="0.25">
      <c r="A110" t="s">
        <v>343</v>
      </c>
      <c r="B110" t="s">
        <v>180</v>
      </c>
      <c r="C110" t="s">
        <v>186</v>
      </c>
      <c r="D110" t="s">
        <v>352</v>
      </c>
      <c r="E110">
        <f>VLOOKUP(A110,home!$A$2:$E$405,3,FALSE)</f>
        <v>1.2842</v>
      </c>
      <c r="F110">
        <f>VLOOKUP(B110,home!$B$2:$E$405,3,FALSE)</f>
        <v>0.66749999999999998</v>
      </c>
      <c r="G110">
        <f>VLOOKUP(C110,away!$B$2:$E$405,4,FALSE)</f>
        <v>1.613</v>
      </c>
      <c r="H110">
        <f>VLOOKUP(A110,away!$A$2:$E$405,3,FALSE)</f>
        <v>1.1267</v>
      </c>
      <c r="I110">
        <f>VLOOKUP(C110,away!$B$2:$E$405,3,FALSE)</f>
        <v>0.50719999999999998</v>
      </c>
      <c r="J110">
        <f>VLOOKUP(B110,home!$B$2:$E$405,4,FALSE)</f>
        <v>1.2044999999999999</v>
      </c>
      <c r="K110" s="3">
        <f t="shared" si="278"/>
        <v>1.3826692455</v>
      </c>
      <c r="L110" s="3">
        <f t="shared" si="279"/>
        <v>0.68832626807999997</v>
      </c>
      <c r="M110" s="5">
        <f t="shared" si="280"/>
        <v>0.12606022455304283</v>
      </c>
      <c r="N110" s="5">
        <f t="shared" si="281"/>
        <v>0.17429959557031632</v>
      </c>
      <c r="O110" s="5">
        <f t="shared" si="282"/>
        <v>8.6770563919922758E-2</v>
      </c>
      <c r="P110" s="5">
        <f t="shared" si="283"/>
        <v>0.11997499014676911</v>
      </c>
      <c r="Q110" s="5">
        <f t="shared" si="284"/>
        <v>0.12049934514908223</v>
      </c>
      <c r="R110" s="5">
        <f t="shared" si="285"/>
        <v>2.9863229221098759E-2</v>
      </c>
      <c r="S110" s="5">
        <f t="shared" si="286"/>
        <v>2.8545876210661379E-2</v>
      </c>
      <c r="T110" s="5">
        <f t="shared" si="287"/>
        <v>8.2942864552551607E-2</v>
      </c>
      <c r="U110" s="5">
        <f t="shared" si="288"/>
        <v>4.1290968615330173E-2</v>
      </c>
      <c r="V110" s="5">
        <f t="shared" si="289"/>
        <v>3.0186552404243261E-3</v>
      </c>
      <c r="W110" s="5">
        <f t="shared" si="290"/>
        <v>5.5536912880175197E-2</v>
      </c>
      <c r="X110" s="5">
        <f t="shared" si="291"/>
        <v>3.8227515983495067E-2</v>
      </c>
      <c r="Y110" s="5">
        <f t="shared" si="292"/>
        <v>1.3156501707443854E-2</v>
      </c>
      <c r="Z110" s="5">
        <f t="shared" si="293"/>
        <v>6.8518817075255058E-3</v>
      </c>
      <c r="AA110" s="5">
        <f t="shared" si="294"/>
        <v>9.4738861107995422E-3</v>
      </c>
      <c r="AB110" s="5">
        <f t="shared" si="295"/>
        <v>6.5496254803860676E-3</v>
      </c>
      <c r="AC110" s="5">
        <f t="shared" si="296"/>
        <v>1.7955858698217537E-4</v>
      </c>
      <c r="AD110" s="5">
        <f t="shared" si="297"/>
        <v>1.9197295357357778E-2</v>
      </c>
      <c r="AE110" s="5">
        <f t="shared" si="298"/>
        <v>1.3214002670559588E-2</v>
      </c>
      <c r="AF110" s="5">
        <f t="shared" si="299"/>
        <v>4.5477725723127166E-3</v>
      </c>
      <c r="AG110" s="5">
        <f t="shared" si="300"/>
        <v>1.0434504409255316E-3</v>
      </c>
      <c r="AH110" s="5">
        <f t="shared" si="301"/>
        <v>1.179082541266662E-3</v>
      </c>
      <c r="AI110" s="5">
        <f t="shared" si="302"/>
        <v>1.6302811677153981E-3</v>
      </c>
      <c r="AJ110" s="5">
        <f t="shared" si="303"/>
        <v>1.1270698160589544E-3</v>
      </c>
      <c r="AK110" s="5">
        <f t="shared" si="304"/>
        <v>5.194549240653527E-4</v>
      </c>
      <c r="AL110" s="5">
        <f t="shared" si="305"/>
        <v>6.8356342471497805E-6</v>
      </c>
      <c r="AM110" s="5">
        <f t="shared" si="306"/>
        <v>5.3087019774797056E-3</v>
      </c>
      <c r="AN110" s="5">
        <f t="shared" si="307"/>
        <v>3.6541190205075214E-3</v>
      </c>
      <c r="AO110" s="5">
        <f t="shared" si="308"/>
        <v>1.2576130542530436E-3</v>
      </c>
      <c r="AP110" s="5">
        <f t="shared" si="309"/>
        <v>2.885493667742294E-4</v>
      </c>
      <c r="AQ110" s="5">
        <f t="shared" si="310"/>
        <v>4.9654027197138099E-5</v>
      </c>
      <c r="AR110" s="5">
        <f t="shared" si="311"/>
        <v>1.6231869707767285E-4</v>
      </c>
      <c r="AS110" s="5">
        <f t="shared" si="312"/>
        <v>2.2443307041892897E-4</v>
      </c>
      <c r="AT110" s="5">
        <f t="shared" si="313"/>
        <v>1.5515835207069448E-4</v>
      </c>
      <c r="AU110" s="5">
        <f t="shared" si="314"/>
        <v>7.1510893863536816E-5</v>
      </c>
      <c r="AV110" s="5">
        <f t="shared" si="315"/>
        <v>2.4718978415831775E-5</v>
      </c>
      <c r="AW110" s="5">
        <f t="shared" si="316"/>
        <v>1.807128198614906E-7</v>
      </c>
      <c r="AX110" s="5">
        <f t="shared" si="317"/>
        <v>1.2233631596310357E-3</v>
      </c>
      <c r="AY110" s="5">
        <f t="shared" si="318"/>
        <v>8.4207299817538796E-4</v>
      </c>
      <c r="AZ110" s="5">
        <f t="shared" si="319"/>
        <v>2.8981048214250067E-4</v>
      </c>
      <c r="BA110" s="5">
        <f t="shared" si="320"/>
        <v>6.6494722541204335E-5</v>
      </c>
      <c r="BB110" s="5">
        <f t="shared" si="321"/>
        <v>1.1442516053450555E-5</v>
      </c>
      <c r="BC110" s="5">
        <f t="shared" si="322"/>
        <v>1.5752368745034227E-6</v>
      </c>
      <c r="BD110" s="5">
        <f t="shared" si="323"/>
        <v>1.8621370499847084E-5</v>
      </c>
      <c r="BE110" s="5">
        <f t="shared" si="324"/>
        <v>2.5747196299199524E-5</v>
      </c>
      <c r="BF110" s="5">
        <f t="shared" si="325"/>
        <v>1.77999282403773E-5</v>
      </c>
      <c r="BG110" s="5">
        <f t="shared" si="326"/>
        <v>8.2038044500255405E-6</v>
      </c>
      <c r="BH110" s="5">
        <f t="shared" si="327"/>
        <v>2.8357870272865911E-6</v>
      </c>
      <c r="BI110" s="5">
        <f t="shared" si="328"/>
        <v>7.8419110188340767E-7</v>
      </c>
      <c r="BJ110" s="8">
        <f t="shared" si="329"/>
        <v>0.53565865344584973</v>
      </c>
      <c r="BK110" s="8">
        <f t="shared" si="330"/>
        <v>0.27862821337030236</v>
      </c>
      <c r="BL110" s="8">
        <f t="shared" si="331"/>
        <v>0.17911629406610893</v>
      </c>
      <c r="BM110" s="8">
        <f t="shared" si="332"/>
        <v>0.34194520174419885</v>
      </c>
      <c r="BN110" s="8">
        <f t="shared" si="333"/>
        <v>0.65746794856023205</v>
      </c>
    </row>
    <row r="111" spans="1:66" s="15" customFormat="1" x14ac:dyDescent="0.25">
      <c r="A111" s="15" t="s">
        <v>344</v>
      </c>
      <c r="B111" s="15" t="s">
        <v>202</v>
      </c>
      <c r="C111" s="15" t="s">
        <v>205</v>
      </c>
      <c r="D111" s="15" t="s">
        <v>352</v>
      </c>
      <c r="E111" s="15">
        <f>VLOOKUP(A111,home!$A$2:$E$405,3,FALSE)</f>
        <v>1.3976999999999999</v>
      </c>
      <c r="F111" s="15">
        <f>VLOOKUP(B111,home!$B$2:$E$405,3,FALSE)</f>
        <v>1.2358</v>
      </c>
      <c r="G111" s="15">
        <f>VLOOKUP(C111,away!$B$2:$E$405,4,FALSE)</f>
        <v>1.4309000000000001</v>
      </c>
      <c r="H111" s="15">
        <f>VLOOKUP(A111,away!$A$2:$E$405,3,FALSE)</f>
        <v>1.0585</v>
      </c>
      <c r="I111" s="15">
        <f>VLOOKUP(C111,away!$B$2:$E$405,3,FALSE)</f>
        <v>1.1114999999999999</v>
      </c>
      <c r="J111" s="15">
        <f>VLOOKUP(B111,home!$B$2:$E$405,4,FALSE)</f>
        <v>0.77300000000000002</v>
      </c>
      <c r="K111" s="16">
        <f t="shared" si="278"/>
        <v>2.471561603694</v>
      </c>
      <c r="L111" s="16">
        <f t="shared" si="279"/>
        <v>0.90945208575000003</v>
      </c>
      <c r="M111" s="17">
        <f t="shared" si="280"/>
        <v>3.4012958676238839E-2</v>
      </c>
      <c r="N111" s="17">
        <f t="shared" si="281"/>
        <v>8.4065122692222605E-2</v>
      </c>
      <c r="O111" s="17">
        <f t="shared" si="282"/>
        <v>3.0933156210633972E-2</v>
      </c>
      <c r="P111" s="17">
        <f t="shared" si="283"/>
        <v>7.6453201171271509E-2</v>
      </c>
      <c r="Q111" s="17">
        <f t="shared" si="284"/>
        <v>0.10388606472796129</v>
      </c>
      <c r="R111" s="17">
        <f t="shared" si="285"/>
        <v>1.4066111717295814E-2</v>
      </c>
      <c r="S111" s="17">
        <f t="shared" si="286"/>
        <v>4.2962242898162237E-2</v>
      </c>
      <c r="T111" s="17">
        <f t="shared" si="287"/>
        <v>9.4479398247203916E-2</v>
      </c>
      <c r="U111" s="17">
        <f t="shared" si="288"/>
        <v>3.4765261633738602E-2</v>
      </c>
      <c r="V111" s="17">
        <f t="shared" si="289"/>
        <v>1.0729900625123353E-2</v>
      </c>
      <c r="W111" s="17">
        <f t="shared" si="290"/>
        <v>8.5586936246832904E-2</v>
      </c>
      <c r="X111" s="17">
        <f t="shared" si="291"/>
        <v>7.7837217682634463E-2</v>
      </c>
      <c r="Y111" s="17">
        <f t="shared" si="292"/>
        <v>3.539460998522434E-2</v>
      </c>
      <c r="Z111" s="17">
        <f t="shared" si="293"/>
        <v>4.2641515465623985E-3</v>
      </c>
      <c r="AA111" s="17">
        <f t="shared" si="294"/>
        <v>1.053911323481601E-2</v>
      </c>
      <c r="AB111" s="17">
        <f t="shared" si="295"/>
        <v>1.302403380407726E-2</v>
      </c>
      <c r="AC111" s="17">
        <f t="shared" si="296"/>
        <v>1.5073946867737993E-3</v>
      </c>
      <c r="AD111" s="17">
        <f t="shared" si="297"/>
        <v>5.2883346351369619E-2</v>
      </c>
      <c r="AE111" s="17">
        <f t="shared" si="298"/>
        <v>4.8094869640692761E-2</v>
      </c>
      <c r="AF111" s="17">
        <f t="shared" si="299"/>
        <v>2.1869989754301187E-2</v>
      </c>
      <c r="AG111" s="17">
        <f t="shared" si="300"/>
        <v>6.6299025991267829E-3</v>
      </c>
      <c r="AH111" s="17">
        <f t="shared" si="301"/>
        <v>9.6951037949381509E-4</v>
      </c>
      <c r="AI111" s="17">
        <f t="shared" si="302"/>
        <v>2.3962046283397117E-3</v>
      </c>
      <c r="AJ111" s="17">
        <f t="shared" si="303"/>
        <v>2.9611836769991421E-3</v>
      </c>
      <c r="AK111" s="17">
        <f t="shared" si="304"/>
        <v>2.4395826258521648E-3</v>
      </c>
      <c r="AL111" s="17">
        <f t="shared" si="305"/>
        <v>1.3553087260583706E-4</v>
      </c>
      <c r="AM111" s="17">
        <f t="shared" si="306"/>
        <v>2.6140889663379272E-2</v>
      </c>
      <c r="AN111" s="17">
        <f t="shared" si="307"/>
        <v>2.3773886627720897E-2</v>
      </c>
      <c r="AO111" s="17">
        <f t="shared" si="308"/>
        <v>1.08106053899824E-2</v>
      </c>
      <c r="AP111" s="17">
        <f t="shared" si="309"/>
        <v>3.2772425400465627E-3</v>
      </c>
      <c r="AQ111" s="17">
        <f t="shared" si="310"/>
        <v>7.4512376588849335E-4</v>
      </c>
      <c r="AR111" s="17">
        <f t="shared" si="311"/>
        <v>1.7634464735738492E-4</v>
      </c>
      <c r="AS111" s="17">
        <f t="shared" si="312"/>
        <v>4.3584665942547114E-4</v>
      </c>
      <c r="AT111" s="17">
        <f t="shared" si="313"/>
        <v>5.3861093426714511E-4</v>
      </c>
      <c r="AU111" s="17">
        <f t="shared" si="314"/>
        <v>4.4373670148814288E-4</v>
      </c>
      <c r="AV111" s="17">
        <f t="shared" si="315"/>
        <v>2.7418064838698013E-4</v>
      </c>
      <c r="AW111" s="17">
        <f t="shared" si="316"/>
        <v>8.4622723151582189E-6</v>
      </c>
      <c r="AX111" s="17">
        <f t="shared" si="317"/>
        <v>1.0768136529734936E-2</v>
      </c>
      <c r="AY111" s="17">
        <f t="shared" si="318"/>
        <v>9.7931042266082048E-3</v>
      </c>
      <c r="AZ111" s="17">
        <f t="shared" si="319"/>
        <v>4.4531795324279852E-3</v>
      </c>
      <c r="BA111" s="17">
        <f t="shared" si="320"/>
        <v>1.349984471328614E-3</v>
      </c>
      <c r="BB111" s="17">
        <f t="shared" si="321"/>
        <v>3.0693654829497968E-4</v>
      </c>
      <c r="BC111" s="17">
        <f t="shared" si="322"/>
        <v>5.5828816807955008E-5</v>
      </c>
      <c r="BD111" s="17">
        <f t="shared" si="323"/>
        <v>2.6729501225003645E-5</v>
      </c>
      <c r="BE111" s="17">
        <f t="shared" si="324"/>
        <v>6.6063608913610744E-5</v>
      </c>
      <c r="BF111" s="17">
        <f t="shared" si="325"/>
        <v>8.1640139596168512E-5</v>
      </c>
      <c r="BG111" s="17">
        <f t="shared" si="326"/>
        <v>6.725954478203608E-5</v>
      </c>
      <c r="BH111" s="17">
        <f t="shared" si="327"/>
        <v>4.1559027091304385E-5</v>
      </c>
      <c r="BI111" s="17">
        <f t="shared" si="328"/>
        <v>2.0543139129149336E-5</v>
      </c>
      <c r="BJ111" s="18">
        <f t="shared" si="329"/>
        <v>0.70220237603979008</v>
      </c>
      <c r="BK111" s="18">
        <f t="shared" si="330"/>
        <v>0.1755943331567838</v>
      </c>
      <c r="BL111" s="18">
        <f t="shared" si="331"/>
        <v>0.11426667246290891</v>
      </c>
      <c r="BM111" s="18">
        <f t="shared" si="332"/>
        <v>0.64312627605612793</v>
      </c>
      <c r="BN111" s="18">
        <f t="shared" si="333"/>
        <v>0.34341661519562405</v>
      </c>
    </row>
    <row r="112" spans="1:66" x14ac:dyDescent="0.25">
      <c r="A112" t="s">
        <v>338</v>
      </c>
      <c r="B112" t="s">
        <v>88</v>
      </c>
      <c r="C112" t="s">
        <v>84</v>
      </c>
      <c r="D112" s="11">
        <v>44204</v>
      </c>
      <c r="E112">
        <f>VLOOKUP(A112,home!$A$2:$E$405,3,FALSE)</f>
        <v>1.2436</v>
      </c>
      <c r="F112">
        <f>VLOOKUP(B112,home!$B$2:$E$405,3,FALSE)</f>
        <v>0.67010000000000003</v>
      </c>
      <c r="G112">
        <f>VLOOKUP(C112,away!$B$2:$E$405,4,FALSE)</f>
        <v>0.67010000000000003</v>
      </c>
      <c r="H112">
        <f>VLOOKUP(A112,away!$A$2:$E$405,3,FALSE)</f>
        <v>0.89739999999999998</v>
      </c>
      <c r="I112">
        <f>VLOOKUP(C112,away!$B$2:$E$405,3,FALSE)</f>
        <v>1.1143000000000001</v>
      </c>
      <c r="J112">
        <f>VLOOKUP(B112,home!$B$2:$E$405,4,FALSE)</f>
        <v>1.3001</v>
      </c>
      <c r="K112" s="3">
        <f t="shared" ref="K112:K175" si="334">E112*F112*G112</f>
        <v>0.55841869483600015</v>
      </c>
      <c r="L112" s="3">
        <f t="shared" ref="L112:L175" si="335">H112*I112*J112</f>
        <v>1.3000646632820001</v>
      </c>
      <c r="M112" s="5">
        <f t="shared" ref="M112:M175" si="336">_xlfn.POISSON.DIST(0,K112,FALSE) * _xlfn.POISSON.DIST(0,L112,FALSE)</f>
        <v>0.15590890912893607</v>
      </c>
      <c r="N112" s="5">
        <f t="shared" ref="N112:N175" si="337">_xlfn.POISSON.DIST(1,K112,FALSE) * _xlfn.POISSON.DIST(0,L112,FALSE)</f>
        <v>8.7062449549085014E-2</v>
      </c>
      <c r="O112" s="5">
        <f t="shared" ref="O112:O175" si="338">_xlfn.POISSON.DIST(0,K112,FALSE) * _xlfn.POISSON.DIST(1,L112,FALSE)</f>
        <v>0.20269166344937425</v>
      </c>
      <c r="P112" s="5">
        <f t="shared" ref="P112:P175" si="339">_xlfn.POISSON.DIST(1,K112,FALSE) * _xlfn.POISSON.DIST(1,L112,FALSE)</f>
        <v>0.11318681415753734</v>
      </c>
      <c r="Q112" s="5">
        <f t="shared" ref="Q112:Q175" si="340">_xlfn.POISSON.DIST(2,K112,FALSE) * _xlfn.POISSON.DIST(0,L112,FALSE)</f>
        <v>2.4308649723212582E-2</v>
      </c>
      <c r="R112" s="5">
        <f t="shared" ref="R112:R175" si="341">_xlfn.POISSON.DIST(0,K112,FALSE) * _xlfn.POISSON.DIST(2,L112,FALSE)</f>
        <v>0.13175613459618965</v>
      </c>
      <c r="S112" s="5">
        <f t="shared" ref="S112:S175" si="342">_xlfn.POISSON.DIST(2,K112,FALSE) * _xlfn.POISSON.DIST(2,L112,FALSE)</f>
        <v>2.0542852507129724E-2</v>
      </c>
      <c r="T112" s="5">
        <f t="shared" ref="T112:T175" si="343">_xlfn.POISSON.DIST(2,K112,FALSE) * _xlfn.POISSON.DIST(1,L112,FALSE)</f>
        <v>3.1602816517248451E-2</v>
      </c>
      <c r="U112" s="5">
        <f t="shared" ref="U112:U175" si="344">_xlfn.POISSON.DIST(1,K112,FALSE) * _xlfn.POISSON.DIST(2,L112,FALSE)</f>
        <v>7.3575088717840562E-2</v>
      </c>
      <c r="V112" s="5">
        <f t="shared" ref="V112:V175" si="345">_xlfn.POISSON.DIST(3,K112,FALSE) * _xlfn.POISSON.DIST(3,L112,FALSE)</f>
        <v>1.6570787262760506E-3</v>
      </c>
      <c r="W112" s="5">
        <f t="shared" ref="W112:W175" si="346">_xlfn.POISSON.DIST(3,K112,FALSE) * _xlfn.POISSON.DIST(0,L112,FALSE)</f>
        <v>4.5248014838872898E-3</v>
      </c>
      <c r="X112" s="5">
        <f t="shared" ref="X112:X175" si="347">_xlfn.POISSON.DIST(3,K112,FALSE) * _xlfn.POISSON.DIST(1,L112,FALSE)</f>
        <v>5.8825345175678254E-3</v>
      </c>
      <c r="Y112" s="5">
        <f t="shared" ref="Y112:Y175" si="348">_xlfn.POISSON.DIST(3,K112,FALSE) * _xlfn.POISSON.DIST(2,L112,FALSE)</f>
        <v>3.8238376284132794E-3</v>
      </c>
      <c r="Z112" s="5">
        <f t="shared" ref="Z112:Z175" si="349">_xlfn.POISSON.DIST(0,K112,FALSE) * _xlfn.POISSON.DIST(3,L112,FALSE)</f>
        <v>5.7097164919711056E-2</v>
      </c>
      <c r="AA112" s="5">
        <f t="shared" ref="AA112:AA175" si="350">_xlfn.POISSON.DIST(1,K112,FALSE) * _xlfn.POISSON.DIST(3,L112,FALSE)</f>
        <v>3.1884124313300892E-2</v>
      </c>
      <c r="AB112" s="5">
        <f t="shared" ref="AB112:AB175" si="351">_xlfn.POISSON.DIST(2,K112,FALSE) * _xlfn.POISSON.DIST(3,L112,FALSE)</f>
        <v>8.9023455425111322E-3</v>
      </c>
      <c r="AC112" s="5">
        <f t="shared" ref="AC112:AC175" si="352">_xlfn.POISSON.DIST(4,K112,FALSE) * _xlfn.POISSON.DIST(4,L112,FALSE)</f>
        <v>7.5187918575064073E-5</v>
      </c>
      <c r="AD112" s="5">
        <f t="shared" ref="AD112:AD175" si="353">_xlfn.POISSON.DIST(4,K112,FALSE) * _xlfn.POISSON.DIST(0,L112,FALSE)</f>
        <v>6.3168343475608418E-4</v>
      </c>
      <c r="AE112" s="5">
        <f t="shared" ref="AE112:AE175" si="354">_xlfn.POISSON.DIST(4,K112,FALSE) * _xlfn.POISSON.DIST(1,L112,FALSE)</f>
        <v>8.2122931190698595E-4</v>
      </c>
      <c r="AF112" s="5">
        <f t="shared" ref="AF112:AF175" si="355">_xlfn.POISSON.DIST(4,K112,FALSE) * _xlfn.POISSON.DIST(2,L112,FALSE)</f>
        <v>5.3382560443083224E-4</v>
      </c>
      <c r="AG112" s="5">
        <f t="shared" ref="AG112:AG175" si="356">_xlfn.POISSON.DIST(4,K112,FALSE) * _xlfn.POISSON.DIST(3,L112,FALSE)</f>
        <v>2.3133593489189336E-4</v>
      </c>
      <c r="AH112" s="5">
        <f t="shared" ref="AH112:AH175" si="357">_xlfn.POISSON.DIST(0,K112,FALSE) * _xlfn.POISSON.DIST(4,L112,FALSE)</f>
        <v>1.8557501621425259E-2</v>
      </c>
      <c r="AI112" s="5">
        <f t="shared" ref="AI112:AI175" si="358">_xlfn.POISSON.DIST(1,K112,FALSE) * _xlfn.POISSON.DIST(4,L112,FALSE)</f>
        <v>1.0362855834853248E-2</v>
      </c>
      <c r="AJ112" s="5">
        <f t="shared" ref="AJ112:AJ175" si="359">_xlfn.POISSON.DIST(2,K112,FALSE) * _xlfn.POISSON.DIST(4,L112,FALSE)</f>
        <v>2.8934062150361892E-3</v>
      </c>
      <c r="AK112" s="5">
        <f t="shared" ref="AK112:AK175" si="360">_xlfn.POISSON.DIST(3,K112,FALSE) * _xlfn.POISSON.DIST(4,L112,FALSE)</f>
        <v>5.3857737407696021E-4</v>
      </c>
      <c r="AL112" s="5">
        <f t="shared" ref="AL112:AL175" si="361">_xlfn.POISSON.DIST(5,K112,FALSE) * _xlfn.POISSON.DIST(5,L112,FALSE)</f>
        <v>2.1833982456024611E-6</v>
      </c>
      <c r="AM112" s="5">
        <f t="shared" ref="AM112:AM175" si="362">_xlfn.POISSON.DIST(5,K112,FALSE) * _xlfn.POISSON.DIST(0,L112,FALSE)</f>
        <v>7.0548767837202839E-5</v>
      </c>
      <c r="AN112" s="5">
        <f t="shared" ref="AN112:AN175" si="363">_xlfn.POISSON.DIST(5,K112,FALSE) * _xlfn.POISSON.DIST(1,L112,FALSE)</f>
        <v>9.1717960103233125E-5</v>
      </c>
      <c r="AO112" s="5">
        <f t="shared" ref="AO112:AO175" si="364">_xlfn.POISSON.DIST(5,K112,FALSE) * _xlfn.POISSON.DIST(2,L112,FALSE)</f>
        <v>5.9619639459260858E-5</v>
      </c>
      <c r="AP112" s="5">
        <f t="shared" ref="AP112:AP175" si="365">_xlfn.POISSON.DIST(5,K112,FALSE) * _xlfn.POISSON.DIST(3,L112,FALSE)</f>
        <v>2.5836462166199406E-5</v>
      </c>
      <c r="AQ112" s="5">
        <f t="shared" ref="AQ112:AQ175" si="366">_xlfn.POISSON.DIST(5,K112,FALSE) * _xlfn.POISSON.DIST(4,L112,FALSE)</f>
        <v>8.397267871624548E-6</v>
      </c>
      <c r="AR112" s="5">
        <f t="shared" ref="AR112:AR175" si="367">_xlfn.POISSON.DIST(0,K112,FALSE) * _xlfn.POISSON.DIST(5,L112,FALSE)</f>
        <v>4.8251904193626714E-3</v>
      </c>
      <c r="AS112" s="5">
        <f t="shared" ref="AS112:AS175" si="368">_xlfn.POISSON.DIST(1,K112,FALSE) * _xlfn.POISSON.DIST(5,L112,FALSE)</f>
        <v>2.6944765363156749E-3</v>
      </c>
      <c r="AT112" s="5">
        <f t="shared" ref="AT112:AT175" si="369">_xlfn.POISSON.DIST(2,K112,FALSE) * _xlfn.POISSON.DIST(5,L112,FALSE)</f>
        <v>7.523230353378127E-4</v>
      </c>
      <c r="AU112" s="5">
        <f t="shared" ref="AU112:AU175" si="370">_xlfn.POISSON.DIST(3,K112,FALSE) * _xlfn.POISSON.DIST(5,L112,FALSE)</f>
        <v>1.4003708249613316E-4</v>
      </c>
      <c r="AV112" s="5">
        <f t="shared" ref="AV112:AV175" si="371">_xlfn.POISSON.DIST(4,K112,FALSE) * _xlfn.POISSON.DIST(5,L112,FALSE)</f>
        <v>1.9549831209032988E-5</v>
      </c>
      <c r="AW112" s="5">
        <f t="shared" ref="AW112:AW175" si="372">_xlfn.POISSON.DIST(6,K112,FALSE) * _xlfn.POISSON.DIST(6,L112,FALSE)</f>
        <v>4.4030676637051569E-8</v>
      </c>
      <c r="AX112" s="5">
        <f t="shared" ref="AX112:AX175" si="373">_xlfn.POISSON.DIST(6,K112,FALSE) * _xlfn.POISSON.DIST(0,L112,FALSE)</f>
        <v>6.5659584763231313E-6</v>
      </c>
      <c r="AY112" s="5">
        <f t="shared" ref="AY112:AY175" si="374">_xlfn.POISSON.DIST(6,K112,FALSE) * _xlfn.POISSON.DIST(1,L112,FALSE)</f>
        <v>8.5361705956446283E-6</v>
      </c>
      <c r="AZ112" s="5">
        <f t="shared" ref="AZ112:AZ175" si="375">_xlfn.POISSON.DIST(6,K112,FALSE) * _xlfn.POISSON.DIST(2,L112,FALSE)</f>
        <v>5.5487868755722225E-6</v>
      </c>
      <c r="BA112" s="5">
        <f t="shared" ref="BA112:BA175" si="376">_xlfn.POISSON.DIST(6,K112,FALSE) * _xlfn.POISSON.DIST(3,L112,FALSE)</f>
        <v>2.4045939136714609E-6</v>
      </c>
      <c r="BB112" s="5">
        <f t="shared" ref="BB112:BB175" si="377">_xlfn.POISSON.DIST(6,K112,FALSE) * _xlfn.POISSON.DIST(4,L112,FALSE)</f>
        <v>7.8153189417680926E-7</v>
      </c>
      <c r="BC112" s="5">
        <f t="shared" ref="BC112:BC175" si="378">_xlfn.POISSON.DIST(6,K112,FALSE) * _xlfn.POISSON.DIST(5,L112,FALSE)</f>
        <v>2.032083997694231E-7</v>
      </c>
      <c r="BD112" s="5">
        <f t="shared" ref="BD112:BD175" si="379">_xlfn.POISSON.DIST(0,K112,FALSE) * _xlfn.POISSON.DIST(6,L112,FALSE)</f>
        <v>1.0455099263033786E-3</v>
      </c>
      <c r="BE112" s="5">
        <f t="shared" ref="BE112:BE175" si="380">_xlfn.POISSON.DIST(1,K112,FALSE) * _xlfn.POISSON.DIST(6,L112,FALSE)</f>
        <v>5.8383228848441534E-4</v>
      </c>
      <c r="BF112" s="5">
        <f t="shared" ref="BF112:BF175" si="381">_xlfn.POISSON.DIST(2,K112,FALSE) * _xlfn.POISSON.DIST(6,L112,FALSE)</f>
        <v>1.6301143226929115E-4</v>
      </c>
      <c r="BG112" s="5">
        <f t="shared" ref="BG112:BG175" si="382">_xlfn.POISSON.DIST(3,K112,FALSE) * _xlfn.POISSON.DIST(6,L112,FALSE)</f>
        <v>3.0342877083721547E-5</v>
      </c>
      <c r="BH112" s="5">
        <f t="shared" ref="BH112:BH175" si="383">_xlfn.POISSON.DIST(4,K112,FALSE) * _xlfn.POISSON.DIST(6,L112,FALSE)</f>
        <v>4.2360074546652401E-6</v>
      </c>
      <c r="BI112" s="5">
        <f t="shared" ref="BI112:BI175" si="384">_xlfn.POISSON.DIST(5,K112,FALSE) * _xlfn.POISSON.DIST(6,L112,FALSE)</f>
        <v>4.7309315082994618E-7</v>
      </c>
      <c r="BJ112" s="8">
        <f t="shared" ref="BJ112:BJ175" si="385">SUM(N112,Q112,T112,W112,X112,Y112,AD112,AE112,AF112,AG112,AM112,AN112,AO112,AP112,AQ112,AX112,AY112,AZ112,BA112,BB112,BC112)</f>
        <v>0.15970332405299292</v>
      </c>
      <c r="BK112" s="8">
        <f t="shared" ref="BK112:BK175" si="386">SUM(M112,P112,S112,V112,AC112,AL112,AY112)</f>
        <v>0.29138156200729554</v>
      </c>
      <c r="BL112" s="8">
        <f t="shared" ref="BL112:BL175" si="387">SUM(O112,R112,U112,AA112,AB112,AH112,AI112,AJ112,AK112,AR112,AS112,AT112,AU112,AV112,BD112,BE112,BF112,BG112,BH112,BI112)</f>
        <v>0.49142068019407575</v>
      </c>
      <c r="BM112" s="8">
        <f t="shared" ref="BM112:BM175" si="388">SUM(S112:BI112)</f>
        <v>0.28467961842982126</v>
      </c>
      <c r="BN112" s="8">
        <f t="shared" ref="BN112:BN175" si="389">SUM(M112:R112)</f>
        <v>0.71491462060433486</v>
      </c>
    </row>
    <row r="113" spans="1:66" x14ac:dyDescent="0.25">
      <c r="A113" t="s">
        <v>338</v>
      </c>
      <c r="B113" t="s">
        <v>90</v>
      </c>
      <c r="C113" t="s">
        <v>83</v>
      </c>
      <c r="D113" s="11">
        <v>44204</v>
      </c>
      <c r="E113">
        <f>VLOOKUP(A113,home!$A$2:$E$405,3,FALSE)</f>
        <v>1.2436</v>
      </c>
      <c r="F113">
        <f>VLOOKUP(B113,home!$B$2:$E$405,3,FALSE)</f>
        <v>1.3785000000000001</v>
      </c>
      <c r="G113">
        <f>VLOOKUP(C113,away!$B$2:$E$405,4,FALSE)</f>
        <v>0.48249999999999998</v>
      </c>
      <c r="H113">
        <f>VLOOKUP(A113,away!$A$2:$E$405,3,FALSE)</f>
        <v>0.89739999999999998</v>
      </c>
      <c r="I113">
        <f>VLOOKUP(C113,away!$B$2:$E$405,3,FALSE)</f>
        <v>0.44569999999999999</v>
      </c>
      <c r="J113">
        <f>VLOOKUP(B113,home!$B$2:$E$405,4,FALSE)</f>
        <v>0.63680000000000003</v>
      </c>
      <c r="K113" s="3">
        <f t="shared" si="334"/>
        <v>0.82715100450000001</v>
      </c>
      <c r="L113" s="3">
        <f t="shared" si="335"/>
        <v>0.25470164742399998</v>
      </c>
      <c r="M113" s="5">
        <f t="shared" si="336"/>
        <v>0.3389669557813425</v>
      </c>
      <c r="N113" s="5">
        <f t="shared" si="337"/>
        <v>0.28037685796684453</v>
      </c>
      <c r="O113" s="5">
        <f t="shared" si="338"/>
        <v>8.6335442059806089E-2</v>
      </c>
      <c r="P113" s="5">
        <f t="shared" si="339"/>
        <v>7.1412447623720149E-2</v>
      </c>
      <c r="Q113" s="5">
        <f t="shared" si="340"/>
        <v>0.11595699985291463</v>
      </c>
      <c r="R113" s="5">
        <f t="shared" si="341"/>
        <v>1.0994889661855954E-2</v>
      </c>
      <c r="S113" s="5">
        <f t="shared" si="342"/>
        <v>3.7612351208802363E-3</v>
      </c>
      <c r="T113" s="5">
        <f t="shared" si="343"/>
        <v>2.9534438892881879E-2</v>
      </c>
      <c r="U113" s="5">
        <f t="shared" si="344"/>
        <v>9.0944340281708183E-3</v>
      </c>
      <c r="V113" s="5">
        <f t="shared" si="345"/>
        <v>8.8044965737218086E-5</v>
      </c>
      <c r="W113" s="5">
        <f t="shared" si="346"/>
        <v>3.1971316302381571E-2</v>
      </c>
      <c r="X113" s="5">
        <f t="shared" si="347"/>
        <v>8.1431469325303728E-3</v>
      </c>
      <c r="Y113" s="5">
        <f t="shared" si="348"/>
        <v>1.0370364694655891E-3</v>
      </c>
      <c r="Z113" s="5">
        <f t="shared" si="349"/>
        <v>9.3347217003993956E-4</v>
      </c>
      <c r="AA113" s="5">
        <f t="shared" si="350"/>
        <v>7.7212244312133073E-4</v>
      </c>
      <c r="AB113" s="5">
        <f t="shared" si="351"/>
        <v>3.1933092721240136E-4</v>
      </c>
      <c r="AC113" s="5">
        <f t="shared" si="352"/>
        <v>1.1593140564668352E-6</v>
      </c>
      <c r="AD113" s="5">
        <f t="shared" si="353"/>
        <v>6.6112765986755355E-3</v>
      </c>
      <c r="AE113" s="5">
        <f t="shared" si="354"/>
        <v>1.683903041258398E-3</v>
      </c>
      <c r="AF113" s="5">
        <f t="shared" si="355"/>
        <v>2.1444643935539888E-4</v>
      </c>
      <c r="AG113" s="5">
        <f t="shared" si="356"/>
        <v>1.8206620462677007E-5</v>
      </c>
      <c r="AH113" s="5">
        <f t="shared" si="357"/>
        <v>5.9439224883407196E-5</v>
      </c>
      <c r="AI113" s="5">
        <f t="shared" si="358"/>
        <v>4.9165214569011655E-5</v>
      </c>
      <c r="AJ113" s="5">
        <f t="shared" si="359"/>
        <v>2.0333528308608012E-5</v>
      </c>
      <c r="AK113" s="5">
        <f t="shared" si="360"/>
        <v>5.6062994551647685E-6</v>
      </c>
      <c r="AL113" s="5">
        <f t="shared" si="361"/>
        <v>9.7696194776325584E-9</v>
      </c>
      <c r="AM113" s="5">
        <f t="shared" si="362"/>
        <v>1.0937048159243626E-3</v>
      </c>
      <c r="AN113" s="5">
        <f t="shared" si="363"/>
        <v>2.7856841841149781E-4</v>
      </c>
      <c r="AO113" s="5">
        <f t="shared" si="364"/>
        <v>3.547591754485331E-5</v>
      </c>
      <c r="AP113" s="5">
        <f t="shared" si="365"/>
        <v>3.0119248808507082E-6</v>
      </c>
      <c r="AQ113" s="5">
        <f t="shared" si="366"/>
        <v>1.9178555726750254E-7</v>
      </c>
      <c r="AR113" s="5">
        <f t="shared" si="367"/>
        <v>3.0278536998818855E-6</v>
      </c>
      <c r="AS113" s="5">
        <f t="shared" si="368"/>
        <v>2.5044922293363432E-6</v>
      </c>
      <c r="AT113" s="5">
        <f t="shared" si="369"/>
        <v>1.0357966316290002E-6</v>
      </c>
      <c r="AU113" s="5">
        <f t="shared" si="370"/>
        <v>2.8558674143654806E-7</v>
      </c>
      <c r="AV113" s="5">
        <f t="shared" si="371"/>
        <v>5.905584001278062E-8</v>
      </c>
      <c r="AW113" s="5">
        <f t="shared" si="372"/>
        <v>5.7173095042547668E-11</v>
      </c>
      <c r="AX113" s="5">
        <f t="shared" si="373"/>
        <v>1.507765061863873E-4</v>
      </c>
      <c r="AY113" s="5">
        <f t="shared" si="374"/>
        <v>3.8403024518507767E-5</v>
      </c>
      <c r="AZ113" s="5">
        <f t="shared" si="375"/>
        <v>4.8906568054640965E-6</v>
      </c>
      <c r="BA113" s="5">
        <f t="shared" si="376"/>
        <v>4.1521944844570089E-7</v>
      </c>
      <c r="BB113" s="5">
        <f t="shared" si="377"/>
        <v>2.6439269390401157E-8</v>
      </c>
      <c r="BC113" s="5">
        <f t="shared" si="378"/>
        <v>1.3468250940844221E-9</v>
      </c>
      <c r="BD113" s="5">
        <f t="shared" si="379"/>
        <v>1.2853322091979494E-7</v>
      </c>
      <c r="BE113" s="5">
        <f t="shared" si="380"/>
        <v>1.0631638279542879E-7</v>
      </c>
      <c r="BF113" s="5">
        <f t="shared" si="381"/>
        <v>4.3969851412022718E-8</v>
      </c>
      <c r="BG113" s="5">
        <f t="shared" si="382"/>
        <v>1.2123235587723448E-8</v>
      </c>
      <c r="BH113" s="5">
        <f t="shared" si="383"/>
        <v>2.5069366235438997E-9</v>
      </c>
      <c r="BI113" s="5">
        <f t="shared" si="384"/>
        <v>4.1472302927643502E-10</v>
      </c>
      <c r="BJ113" s="8">
        <f t="shared" si="385"/>
        <v>0.47715309517214277</v>
      </c>
      <c r="BK113" s="8">
        <f t="shared" si="386"/>
        <v>0.41426825559987457</v>
      </c>
      <c r="BL113" s="8">
        <f t="shared" si="387"/>
        <v>0.10765797003687542</v>
      </c>
      <c r="BM113" s="8">
        <f t="shared" si="388"/>
        <v>9.5930797065103338E-2</v>
      </c>
      <c r="BN113" s="8">
        <f t="shared" si="389"/>
        <v>0.90404359294648384</v>
      </c>
    </row>
    <row r="114" spans="1:66" x14ac:dyDescent="0.25">
      <c r="A114" t="s">
        <v>350</v>
      </c>
      <c r="B114" t="s">
        <v>100</v>
      </c>
      <c r="C114" t="s">
        <v>107</v>
      </c>
      <c r="D114" s="11">
        <v>44204</v>
      </c>
      <c r="E114">
        <f>VLOOKUP(A114,home!$A$2:$E$405,3,FALSE)</f>
        <v>1.6042000000000001</v>
      </c>
      <c r="F114">
        <f>VLOOKUP(B114,home!$B$2:$E$405,3,FALSE)</f>
        <v>0.46750000000000003</v>
      </c>
      <c r="G114">
        <f>VLOOKUP(C114,away!$B$2:$E$405,4,FALSE)</f>
        <v>1.5584</v>
      </c>
      <c r="H114">
        <f>VLOOKUP(A114,away!$A$2:$E$405,3,FALSE)</f>
        <v>1.25</v>
      </c>
      <c r="I114">
        <f>VLOOKUP(C114,away!$B$2:$E$405,3,FALSE)</f>
        <v>0.8</v>
      </c>
      <c r="J114">
        <f>VLOOKUP(B114,home!$B$2:$E$405,4,FALSE)</f>
        <v>0.6</v>
      </c>
      <c r="K114" s="3">
        <f t="shared" si="334"/>
        <v>1.1687431184000001</v>
      </c>
      <c r="L114" s="3">
        <f t="shared" si="335"/>
        <v>0.6</v>
      </c>
      <c r="M114" s="5">
        <f t="shared" si="336"/>
        <v>0.17054721182320759</v>
      </c>
      <c r="N114" s="5">
        <f t="shared" si="337"/>
        <v>0.19932588018068101</v>
      </c>
      <c r="O114" s="5">
        <f t="shared" si="338"/>
        <v>0.10232832709392456</v>
      </c>
      <c r="P114" s="5">
        <f t="shared" si="339"/>
        <v>0.11959552810840861</v>
      </c>
      <c r="Q114" s="5">
        <f t="shared" si="340"/>
        <v>0.11648037539009699</v>
      </c>
      <c r="R114" s="5">
        <f t="shared" si="341"/>
        <v>3.0698498128177362E-2</v>
      </c>
      <c r="S114" s="5">
        <f t="shared" si="342"/>
        <v>2.0966467570217456E-2</v>
      </c>
      <c r="T114" s="5">
        <f t="shared" si="343"/>
        <v>6.9888225234058202E-2</v>
      </c>
      <c r="U114" s="5">
        <f t="shared" si="344"/>
        <v>3.5878658432522574E-2</v>
      </c>
      <c r="V114" s="5">
        <f t="shared" si="345"/>
        <v>1.6336276459898945E-3</v>
      </c>
      <c r="W114" s="5">
        <f t="shared" si="346"/>
        <v>4.537854572194152E-2</v>
      </c>
      <c r="X114" s="5">
        <f t="shared" si="347"/>
        <v>2.722712743316491E-2</v>
      </c>
      <c r="Y114" s="5">
        <f t="shared" si="348"/>
        <v>8.1681382299494711E-3</v>
      </c>
      <c r="Z114" s="5">
        <f t="shared" si="349"/>
        <v>6.1396996256354733E-3</v>
      </c>
      <c r="AA114" s="5">
        <f t="shared" si="350"/>
        <v>7.1757316865045159E-3</v>
      </c>
      <c r="AB114" s="5">
        <f t="shared" si="351"/>
        <v>4.1932935140434916E-3</v>
      </c>
      <c r="AC114" s="5">
        <f t="shared" si="352"/>
        <v>7.1598415097950534E-5</v>
      </c>
      <c r="AD114" s="5">
        <f t="shared" si="353"/>
        <v>1.3258965758879733E-2</v>
      </c>
      <c r="AE114" s="5">
        <f t="shared" si="354"/>
        <v>7.9553794553278399E-3</v>
      </c>
      <c r="AF114" s="5">
        <f t="shared" si="355"/>
        <v>2.3866138365983515E-3</v>
      </c>
      <c r="AG114" s="5">
        <f t="shared" si="356"/>
        <v>4.7732276731967034E-4</v>
      </c>
      <c r="AH114" s="5">
        <f t="shared" si="357"/>
        <v>9.2095494384532078E-4</v>
      </c>
      <c r="AI114" s="5">
        <f t="shared" si="358"/>
        <v>1.0763597529756771E-3</v>
      </c>
      <c r="AJ114" s="5">
        <f t="shared" si="359"/>
        <v>6.2899402710652364E-4</v>
      </c>
      <c r="AK114" s="5">
        <f t="shared" si="360"/>
        <v>2.4504414689848413E-4</v>
      </c>
      <c r="AL114" s="5">
        <f t="shared" si="361"/>
        <v>2.0083237184178335E-6</v>
      </c>
      <c r="AM114" s="5">
        <f t="shared" si="362"/>
        <v>3.0992649975583849E-3</v>
      </c>
      <c r="AN114" s="5">
        <f t="shared" si="363"/>
        <v>1.859558998535031E-3</v>
      </c>
      <c r="AO114" s="5">
        <f t="shared" si="364"/>
        <v>5.5786769956050911E-4</v>
      </c>
      <c r="AP114" s="5">
        <f t="shared" si="365"/>
        <v>1.1157353991210185E-4</v>
      </c>
      <c r="AQ114" s="5">
        <f t="shared" si="366"/>
        <v>1.6736030986815273E-5</v>
      </c>
      <c r="AR114" s="5">
        <f t="shared" si="367"/>
        <v>1.1051459326143854E-4</v>
      </c>
      <c r="AS114" s="5">
        <f t="shared" si="368"/>
        <v>1.2916317035708132E-4</v>
      </c>
      <c r="AT114" s="5">
        <f t="shared" si="369"/>
        <v>7.5479283252782869E-5</v>
      </c>
      <c r="AU114" s="5">
        <f t="shared" si="370"/>
        <v>2.9405297627818106E-5</v>
      </c>
      <c r="AV114" s="5">
        <f t="shared" si="371"/>
        <v>8.5918098117540666E-6</v>
      </c>
      <c r="AW114" s="5">
        <f t="shared" si="372"/>
        <v>3.9120242090338975E-8</v>
      </c>
      <c r="AX114" s="5">
        <f t="shared" si="373"/>
        <v>6.0370743966572514E-4</v>
      </c>
      <c r="AY114" s="5">
        <f t="shared" si="374"/>
        <v>3.6222446379943508E-4</v>
      </c>
      <c r="AZ114" s="5">
        <f t="shared" si="375"/>
        <v>1.086673391398305E-4</v>
      </c>
      <c r="BA114" s="5">
        <f t="shared" si="376"/>
        <v>2.1733467827966104E-5</v>
      </c>
      <c r="BB114" s="5">
        <f t="shared" si="377"/>
        <v>3.2600201741949148E-6</v>
      </c>
      <c r="BC114" s="5">
        <f t="shared" si="378"/>
        <v>3.9120242090338991E-7</v>
      </c>
      <c r="BD114" s="5">
        <f t="shared" si="379"/>
        <v>1.1051459326143848E-5</v>
      </c>
      <c r="BE114" s="5">
        <f t="shared" si="380"/>
        <v>1.2916317035708124E-5</v>
      </c>
      <c r="BF114" s="5">
        <f t="shared" si="381"/>
        <v>7.5479283252782829E-6</v>
      </c>
      <c r="BG114" s="5">
        <f t="shared" si="382"/>
        <v>2.9405297627818091E-6</v>
      </c>
      <c r="BH114" s="5">
        <f t="shared" si="383"/>
        <v>8.5918098117540624E-7</v>
      </c>
      <c r="BI114" s="5">
        <f t="shared" si="384"/>
        <v>2.0083237184178325E-7</v>
      </c>
      <c r="BJ114" s="8">
        <f t="shared" si="385"/>
        <v>0.49729155920759849</v>
      </c>
      <c r="BK114" s="8">
        <f t="shared" si="386"/>
        <v>0.31317866635043939</v>
      </c>
      <c r="BL114" s="8">
        <f t="shared" si="387"/>
        <v>0.18353453212811227</v>
      </c>
      <c r="BM114" s="8">
        <f t="shared" si="388"/>
        <v>0.26080645124373225</v>
      </c>
      <c r="BN114" s="8">
        <f t="shared" si="389"/>
        <v>0.73897582072449619</v>
      </c>
    </row>
    <row r="115" spans="1:66" x14ac:dyDescent="0.25">
      <c r="A115" t="s">
        <v>350</v>
      </c>
      <c r="B115" t="s">
        <v>105</v>
      </c>
      <c r="C115" t="s">
        <v>104</v>
      </c>
      <c r="D115" s="11">
        <v>44204</v>
      </c>
      <c r="E115">
        <f>VLOOKUP(A115,home!$A$2:$E$405,3,FALSE)</f>
        <v>1.6042000000000001</v>
      </c>
      <c r="F115">
        <f>VLOOKUP(B115,home!$B$2:$E$405,3,FALSE)</f>
        <v>2.0259</v>
      </c>
      <c r="G115">
        <f>VLOOKUP(C115,away!$B$2:$E$405,4,FALSE)</f>
        <v>1.8701000000000001</v>
      </c>
      <c r="H115">
        <f>VLOOKUP(A115,away!$A$2:$E$405,3,FALSE)</f>
        <v>1.25</v>
      </c>
      <c r="I115">
        <f>VLOOKUP(C115,away!$B$2:$E$405,3,FALSE)</f>
        <v>0.6</v>
      </c>
      <c r="J115">
        <f>VLOOKUP(B115,home!$B$2:$E$405,4,FALSE)</f>
        <v>0.4</v>
      </c>
      <c r="K115" s="3">
        <f t="shared" si="334"/>
        <v>6.0777292134780003</v>
      </c>
      <c r="L115" s="3">
        <f t="shared" si="335"/>
        <v>0.30000000000000004</v>
      </c>
      <c r="M115" s="5">
        <f t="shared" si="336"/>
        <v>1.6989765927228103E-3</v>
      </c>
      <c r="N115" s="5">
        <f t="shared" si="337"/>
        <v>1.032591967060674E-2</v>
      </c>
      <c r="O115" s="5">
        <f t="shared" si="338"/>
        <v>5.0969297781684319E-4</v>
      </c>
      <c r="P115" s="5">
        <f t="shared" si="339"/>
        <v>3.0977759011820219E-3</v>
      </c>
      <c r="Q115" s="5">
        <f t="shared" si="340"/>
        <v>3.1379071819036854E-2</v>
      </c>
      <c r="R115" s="5">
        <f t="shared" si="341"/>
        <v>7.6453946672526483E-5</v>
      </c>
      <c r="S115" s="5">
        <f t="shared" si="342"/>
        <v>1.4120582318566588E-3</v>
      </c>
      <c r="T115" s="5">
        <f t="shared" si="343"/>
        <v>9.4137215457110578E-3</v>
      </c>
      <c r="U115" s="5">
        <f t="shared" si="344"/>
        <v>4.6466638517730333E-4</v>
      </c>
      <c r="V115" s="5">
        <f t="shared" si="345"/>
        <v>2.8607025222957688E-4</v>
      </c>
      <c r="W115" s="5">
        <f t="shared" si="346"/>
        <v>6.3571167162128184E-2</v>
      </c>
      <c r="X115" s="5">
        <f t="shared" si="347"/>
        <v>1.9071350148638457E-2</v>
      </c>
      <c r="Y115" s="5">
        <f t="shared" si="348"/>
        <v>2.8607025222957688E-3</v>
      </c>
      <c r="Z115" s="5">
        <f t="shared" si="349"/>
        <v>7.6453946672526487E-6</v>
      </c>
      <c r="AA115" s="5">
        <f t="shared" si="350"/>
        <v>4.646663851773034E-5</v>
      </c>
      <c r="AB115" s="5">
        <f t="shared" si="351"/>
        <v>1.4120582318566589E-4</v>
      </c>
      <c r="AC115" s="5">
        <f t="shared" si="352"/>
        <v>3.2599828670300996E-5</v>
      </c>
      <c r="AD115" s="5">
        <f t="shared" si="353"/>
        <v>9.6592084949039966E-2</v>
      </c>
      <c r="AE115" s="5">
        <f t="shared" si="354"/>
        <v>2.8977625484711993E-2</v>
      </c>
      <c r="AF115" s="5">
        <f t="shared" si="355"/>
        <v>4.3466438227067992E-3</v>
      </c>
      <c r="AG115" s="5">
        <f t="shared" si="356"/>
        <v>4.3466438227067992E-4</v>
      </c>
      <c r="AH115" s="5">
        <f t="shared" si="357"/>
        <v>5.7340460004394857E-7</v>
      </c>
      <c r="AI115" s="5">
        <f t="shared" si="358"/>
        <v>3.4849978888297751E-6</v>
      </c>
      <c r="AJ115" s="5">
        <f t="shared" si="359"/>
        <v>1.0590436738924941E-5</v>
      </c>
      <c r="AK115" s="5">
        <f t="shared" si="360"/>
        <v>2.1455268917218267E-5</v>
      </c>
      <c r="AL115" s="5">
        <f t="shared" si="361"/>
        <v>2.3775951727663926E-6</v>
      </c>
      <c r="AM115" s="5">
        <f t="shared" si="362"/>
        <v>0.11741210729710574</v>
      </c>
      <c r="AN115" s="5">
        <f t="shared" si="363"/>
        <v>3.5223632189131729E-2</v>
      </c>
      <c r="AO115" s="5">
        <f t="shared" si="364"/>
        <v>5.2835448283697593E-3</v>
      </c>
      <c r="AP115" s="5">
        <f t="shared" si="365"/>
        <v>5.28354482836976E-4</v>
      </c>
      <c r="AQ115" s="5">
        <f t="shared" si="366"/>
        <v>3.9626586212773199E-5</v>
      </c>
      <c r="AR115" s="5">
        <f t="shared" si="367"/>
        <v>3.440427600263693E-8</v>
      </c>
      <c r="AS115" s="5">
        <f t="shared" si="368"/>
        <v>2.0909987332978659E-7</v>
      </c>
      <c r="AT115" s="5">
        <f t="shared" si="369"/>
        <v>6.3542620433549669E-7</v>
      </c>
      <c r="AU115" s="5">
        <f t="shared" si="370"/>
        <v>1.2873161350330965E-6</v>
      </c>
      <c r="AV115" s="5">
        <f t="shared" si="371"/>
        <v>1.9559897202180606E-6</v>
      </c>
      <c r="AW115" s="5">
        <f t="shared" si="372"/>
        <v>1.2041983032788813E-7</v>
      </c>
      <c r="AX115" s="5">
        <f t="shared" si="373"/>
        <v>0.11893316575593885</v>
      </c>
      <c r="AY115" s="5">
        <f t="shared" si="374"/>
        <v>3.5679949726781658E-2</v>
      </c>
      <c r="AZ115" s="5">
        <f t="shared" si="375"/>
        <v>5.3519924590172494E-3</v>
      </c>
      <c r="BA115" s="5">
        <f t="shared" si="376"/>
        <v>5.3519924590172496E-4</v>
      </c>
      <c r="BB115" s="5">
        <f t="shared" si="377"/>
        <v>4.0139943442629368E-5</v>
      </c>
      <c r="BC115" s="5">
        <f t="shared" si="378"/>
        <v>2.408396606557763E-6</v>
      </c>
      <c r="BD115" s="5">
        <f t="shared" si="379"/>
        <v>1.7202138001318459E-9</v>
      </c>
      <c r="BE115" s="5">
        <f t="shared" si="380"/>
        <v>1.0454993666489326E-8</v>
      </c>
      <c r="BF115" s="5">
        <f t="shared" si="381"/>
        <v>3.1771310216774822E-8</v>
      </c>
      <c r="BG115" s="5">
        <f t="shared" si="382"/>
        <v>6.4365806751654807E-8</v>
      </c>
      <c r="BH115" s="5">
        <f t="shared" si="383"/>
        <v>9.7799486010902985E-8</v>
      </c>
      <c r="BI115" s="5">
        <f t="shared" si="384"/>
        <v>1.1887975863831959E-7</v>
      </c>
      <c r="BJ115" s="8">
        <f t="shared" si="385"/>
        <v>0.58600307241849225</v>
      </c>
      <c r="BK115" s="8">
        <f t="shared" si="386"/>
        <v>4.2209808128615793E-2</v>
      </c>
      <c r="BL115" s="8">
        <f t="shared" si="387"/>
        <v>1.2790371072930891E-3</v>
      </c>
      <c r="BM115" s="8">
        <f t="shared" si="388"/>
        <v>0.54673184283407927</v>
      </c>
      <c r="BN115" s="8">
        <f t="shared" si="389"/>
        <v>4.7087890908037798E-2</v>
      </c>
    </row>
    <row r="116" spans="1:66" x14ac:dyDescent="0.25">
      <c r="A116" t="s">
        <v>350</v>
      </c>
      <c r="B116" t="s">
        <v>108</v>
      </c>
      <c r="C116" t="s">
        <v>106</v>
      </c>
      <c r="D116" s="11">
        <v>44204</v>
      </c>
      <c r="E116">
        <f>VLOOKUP(A116,home!$A$2:$E$405,3,FALSE)</f>
        <v>1.6042000000000001</v>
      </c>
      <c r="F116">
        <f>VLOOKUP(B116,home!$B$2:$E$405,3,FALSE)</f>
        <v>1.0909</v>
      </c>
      <c r="G116">
        <f>VLOOKUP(C116,away!$B$2:$E$405,4,FALSE)</f>
        <v>0.62339999999999995</v>
      </c>
      <c r="H116">
        <f>VLOOKUP(A116,away!$A$2:$E$405,3,FALSE)</f>
        <v>1.25</v>
      </c>
      <c r="I116">
        <f>VLOOKUP(C116,away!$B$2:$E$405,3,FALSE)</f>
        <v>2.1333000000000002</v>
      </c>
      <c r="J116">
        <f>VLOOKUP(B116,home!$B$2:$E$405,4,FALSE)</f>
        <v>1.8</v>
      </c>
      <c r="K116" s="3">
        <f t="shared" si="334"/>
        <v>1.0909635776519999</v>
      </c>
      <c r="L116" s="3">
        <f t="shared" si="335"/>
        <v>4.7999250000000009</v>
      </c>
      <c r="M116" s="5">
        <f t="shared" si="336"/>
        <v>2.764519115296119E-3</v>
      </c>
      <c r="N116" s="5">
        <f t="shared" si="337"/>
        <v>3.0159896645107955E-3</v>
      </c>
      <c r="O116" s="5">
        <f t="shared" si="338"/>
        <v>1.3269484414487729E-2</v>
      </c>
      <c r="P116" s="5">
        <f t="shared" si="339"/>
        <v>1.4476524190426984E-2</v>
      </c>
      <c r="Q116" s="5">
        <f t="shared" si="340"/>
        <v>1.6451674372780761E-3</v>
      </c>
      <c r="R116" s="5">
        <f t="shared" si="341"/>
        <v>3.1846264989105019E-2</v>
      </c>
      <c r="S116" s="5">
        <f t="shared" si="342"/>
        <v>1.8951736621793062E-2</v>
      </c>
      <c r="T116" s="5">
        <f t="shared" si="343"/>
        <v>7.8966803113769708E-3</v>
      </c>
      <c r="U116" s="5">
        <f t="shared" si="344"/>
        <v>3.4743115187367633E-2</v>
      </c>
      <c r="V116" s="5">
        <f t="shared" si="345"/>
        <v>1.1026843376282659E-2</v>
      </c>
      <c r="W116" s="5">
        <f t="shared" si="346"/>
        <v>5.9827258440315408E-4</v>
      </c>
      <c r="X116" s="5">
        <f t="shared" si="347"/>
        <v>2.8716635346913103E-3</v>
      </c>
      <c r="Y116" s="5">
        <f t="shared" si="348"/>
        <v>6.8918847958765964E-3</v>
      </c>
      <c r="Z116" s="5">
        <f t="shared" si="349"/>
        <v>5.0953227825943304E-2</v>
      </c>
      <c r="AA116" s="5">
        <f t="shared" si="350"/>
        <v>5.558811572190854E-2</v>
      </c>
      <c r="AB116" s="5">
        <f t="shared" si="351"/>
        <v>3.0322304801453356E-2</v>
      </c>
      <c r="AC116" s="5">
        <f t="shared" si="352"/>
        <v>3.6089089599156826E-3</v>
      </c>
      <c r="AD116" s="5">
        <f t="shared" si="353"/>
        <v>1.6317339977289325E-4</v>
      </c>
      <c r="AE116" s="5">
        <f t="shared" si="354"/>
        <v>7.8322008090490479E-4</v>
      </c>
      <c r="AF116" s="5">
        <f t="shared" si="355"/>
        <v>1.8796988234187383E-3</v>
      </c>
      <c r="AG116" s="5">
        <f t="shared" si="356"/>
        <v>3.0074711249993961E-3</v>
      </c>
      <c r="AH116" s="5">
        <f t="shared" si="357"/>
        <v>6.114291801811024E-2</v>
      </c>
      <c r="AI116" s="5">
        <f t="shared" si="358"/>
        <v>6.6704696589120469E-2</v>
      </c>
      <c r="AJ116" s="5">
        <f t="shared" si="359"/>
        <v>3.6386197218529009E-2</v>
      </c>
      <c r="AK116" s="5">
        <f t="shared" si="360"/>
        <v>1.3232005298225888E-2</v>
      </c>
      <c r="AL116" s="5">
        <f t="shared" si="361"/>
        <v>7.5592832865866366E-4</v>
      </c>
      <c r="AM116" s="5">
        <f t="shared" si="362"/>
        <v>3.5603247198775133E-5</v>
      </c>
      <c r="AN116" s="5">
        <f t="shared" si="363"/>
        <v>1.7089291631058079E-4</v>
      </c>
      <c r="AO116" s="5">
        <f t="shared" si="364"/>
        <v>4.1013659066103236E-4</v>
      </c>
      <c r="AP116" s="5">
        <f t="shared" si="365"/>
        <v>6.5620829164288533E-4</v>
      </c>
      <c r="AQ116" s="5">
        <f t="shared" si="366"/>
        <v>7.8743764606599431E-4</v>
      </c>
      <c r="AR116" s="5">
        <f t="shared" si="367"/>
        <v>5.8696284153615566E-2</v>
      </c>
      <c r="AS116" s="5">
        <f t="shared" si="368"/>
        <v>6.4035508155106821E-2</v>
      </c>
      <c r="AT116" s="5">
        <f t="shared" si="369"/>
        <v>3.4930203536829574E-2</v>
      </c>
      <c r="AU116" s="5">
        <f t="shared" si="370"/>
        <v>1.2702526606217381E-2</v>
      </c>
      <c r="AV116" s="5">
        <f t="shared" si="371"/>
        <v>3.4644984678846567E-3</v>
      </c>
      <c r="AW116" s="5">
        <f t="shared" si="372"/>
        <v>1.0995698507952307E-4</v>
      </c>
      <c r="AX116" s="5">
        <f t="shared" si="373"/>
        <v>6.4736409900007089E-6</v>
      </c>
      <c r="AY116" s="5">
        <f t="shared" si="374"/>
        <v>3.1072991228929161E-5</v>
      </c>
      <c r="AZ116" s="5">
        <f t="shared" si="375"/>
        <v>7.457401371225893E-5</v>
      </c>
      <c r="BA116" s="5">
        <f t="shared" si="376"/>
        <v>1.193165575892715E-4</v>
      </c>
      <c r="BB116" s="5">
        <f t="shared" si="377"/>
        <v>1.4317763192167102E-4</v>
      </c>
      <c r="BC116" s="5">
        <f t="shared" si="378"/>
        <v>1.3744837898032537E-4</v>
      </c>
      <c r="BD116" s="5">
        <f t="shared" si="379"/>
        <v>4.695629361934054E-2</v>
      </c>
      <c r="BE116" s="5">
        <f t="shared" si="380"/>
        <v>5.122760608023353E-2</v>
      </c>
      <c r="BF116" s="5">
        <f t="shared" si="381"/>
        <v>2.7943726201919452E-2</v>
      </c>
      <c r="BG116" s="5">
        <f t="shared" si="382"/>
        <v>1.0161862503391328E-2</v>
      </c>
      <c r="BH116" s="5">
        <f t="shared" si="383"/>
        <v>2.7715554680768774E-3</v>
      </c>
      <c r="BI116" s="5">
        <f t="shared" si="384"/>
        <v>6.0473321382282271E-4</v>
      </c>
      <c r="BJ116" s="8">
        <f t="shared" si="385"/>
        <v>3.1325563663534561E-2</v>
      </c>
      <c r="BK116" s="8">
        <f t="shared" si="386"/>
        <v>5.1615533583602109E-2</v>
      </c>
      <c r="BL116" s="8">
        <f t="shared" si="387"/>
        <v>0.65672990024474642</v>
      </c>
      <c r="BM116" s="8">
        <f t="shared" si="388"/>
        <v>0.723685159500572</v>
      </c>
      <c r="BN116" s="8">
        <f t="shared" si="389"/>
        <v>6.7017949811104732E-2</v>
      </c>
    </row>
    <row r="117" spans="1:66" x14ac:dyDescent="0.25">
      <c r="A117" t="s">
        <v>339</v>
      </c>
      <c r="B117" t="s">
        <v>123</v>
      </c>
      <c r="C117" t="s">
        <v>118</v>
      </c>
      <c r="D117" s="11">
        <v>44204</v>
      </c>
      <c r="E117">
        <f>VLOOKUP(A117,home!$A$2:$E$405,3,FALSE)</f>
        <v>1.1578999999999999</v>
      </c>
      <c r="F117">
        <f>VLOOKUP(B117,home!$B$2:$E$405,3,FALSE)</f>
        <v>1.0364</v>
      </c>
      <c r="G117">
        <f>VLOOKUP(C117,away!$B$2:$E$405,4,FALSE)</f>
        <v>0.60450000000000004</v>
      </c>
      <c r="H117">
        <f>VLOOKUP(A117,away!$A$2:$E$405,3,FALSE)</f>
        <v>1.0478000000000001</v>
      </c>
      <c r="I117">
        <f>VLOOKUP(C117,away!$B$2:$E$405,3,FALSE)</f>
        <v>0.95440000000000003</v>
      </c>
      <c r="J117">
        <f>VLOOKUP(B117,home!$B$2:$E$405,4,FALSE)</f>
        <v>1.0498000000000001</v>
      </c>
      <c r="K117" s="3">
        <f t="shared" si="334"/>
        <v>0.72542875002000007</v>
      </c>
      <c r="L117" s="3">
        <f t="shared" si="335"/>
        <v>1.0498213319360004</v>
      </c>
      <c r="M117" s="5">
        <f t="shared" si="336"/>
        <v>0.16944107004629871</v>
      </c>
      <c r="N117" s="5">
        <f t="shared" si="337"/>
        <v>0.12291742364573774</v>
      </c>
      <c r="O117" s="5">
        <f t="shared" si="338"/>
        <v>0.17788284984066643</v>
      </c>
      <c r="P117" s="5">
        <f t="shared" si="339"/>
        <v>0.12904133340991</v>
      </c>
      <c r="Q117" s="5">
        <f t="shared" si="340"/>
        <v>4.4583916495503161E-2</v>
      </c>
      <c r="R117" s="5">
        <f t="shared" si="341"/>
        <v>9.3372605174149997E-2</v>
      </c>
      <c r="S117" s="5">
        <f t="shared" si="342"/>
        <v>2.4568520671608123E-2</v>
      </c>
      <c r="T117" s="5">
        <f t="shared" si="343"/>
        <v>4.6805146598232546E-2</v>
      </c>
      <c r="U117" s="5">
        <f t="shared" si="344"/>
        <v>6.7735172257594622E-2</v>
      </c>
      <c r="V117" s="5">
        <f t="shared" si="345"/>
        <v>2.078962494818321E-3</v>
      </c>
      <c r="W117" s="5">
        <f t="shared" si="346"/>
        <v>1.0780818271442975E-2</v>
      </c>
      <c r="X117" s="5">
        <f t="shared" si="347"/>
        <v>1.1317932997086232E-2</v>
      </c>
      <c r="Y117" s="5">
        <f t="shared" si="348"/>
        <v>5.9409037468817387E-3</v>
      </c>
      <c r="Z117" s="5">
        <f t="shared" si="349"/>
        <v>3.2674850910086817E-2</v>
      </c>
      <c r="AA117" s="5">
        <f t="shared" si="350"/>
        <v>2.3703276252794139E-2</v>
      </c>
      <c r="AB117" s="5">
        <f t="shared" si="351"/>
        <v>8.5975190317216007E-3</v>
      </c>
      <c r="AC117" s="5">
        <f t="shared" si="352"/>
        <v>9.8954791615473437E-5</v>
      </c>
      <c r="AD117" s="5">
        <f t="shared" si="353"/>
        <v>1.9551788807114136E-3</v>
      </c>
      <c r="AE117" s="5">
        <f t="shared" si="354"/>
        <v>2.0525884967215946E-3</v>
      </c>
      <c r="AF117" s="5">
        <f t="shared" si="355"/>
        <v>1.0774255947723884E-3</v>
      </c>
      <c r="AG117" s="5">
        <f t="shared" si="356"/>
        <v>3.7703479098862881E-4</v>
      </c>
      <c r="AH117" s="5">
        <f t="shared" si="357"/>
        <v>8.5756888758093917E-3</v>
      </c>
      <c r="AI117" s="5">
        <f t="shared" si="358"/>
        <v>6.2210512617388259E-3</v>
      </c>
      <c r="AJ117" s="5">
        <f t="shared" si="359"/>
        <v>2.2564647203067701E-3</v>
      </c>
      <c r="AK117" s="5">
        <f t="shared" si="360"/>
        <v>5.4563479383878987E-4</v>
      </c>
      <c r="AL117" s="5">
        <f t="shared" si="361"/>
        <v>3.0144423082010425E-6</v>
      </c>
      <c r="AM117" s="5">
        <f t="shared" si="362"/>
        <v>2.8366859429999674E-4</v>
      </c>
      <c r="AN117" s="5">
        <f t="shared" si="363"/>
        <v>2.978013414964355E-4</v>
      </c>
      <c r="AO117" s="5">
        <f t="shared" si="364"/>
        <v>1.5631910049105781E-4</v>
      </c>
      <c r="AP117" s="5">
        <f t="shared" si="365"/>
        <v>5.4702375428186605E-5</v>
      </c>
      <c r="AQ117" s="5">
        <f t="shared" si="366"/>
        <v>1.4356930158020497E-5</v>
      </c>
      <c r="AR117" s="5">
        <f t="shared" si="367"/>
        <v>1.8005882235741916E-3</v>
      </c>
      <c r="AS117" s="5">
        <f t="shared" si="368"/>
        <v>1.3061984643281581E-3</v>
      </c>
      <c r="AT117" s="5">
        <f t="shared" si="369"/>
        <v>4.737769596278097E-4</v>
      </c>
      <c r="AU117" s="5">
        <f t="shared" si="370"/>
        <v>1.1456380920369269E-4</v>
      </c>
      <c r="AV117" s="5">
        <f t="shared" si="371"/>
        <v>2.077697022704114E-5</v>
      </c>
      <c r="AW117" s="5">
        <f t="shared" si="372"/>
        <v>6.3769737963768639E-8</v>
      </c>
      <c r="AX117" s="5">
        <f t="shared" si="373"/>
        <v>3.429689229716286E-5</v>
      </c>
      <c r="AY117" s="5">
        <f t="shared" si="374"/>
        <v>3.6005609152673058E-5</v>
      </c>
      <c r="AZ117" s="5">
        <f t="shared" si="375"/>
        <v>1.8899728278913138E-5</v>
      </c>
      <c r="BA117" s="5">
        <f t="shared" si="376"/>
        <v>6.6137793049990292E-6</v>
      </c>
      <c r="BB117" s="5">
        <f t="shared" si="377"/>
        <v>1.7358216497762085E-6</v>
      </c>
      <c r="BC117" s="5">
        <f t="shared" si="378"/>
        <v>3.6446051927428097E-7</v>
      </c>
      <c r="BD117" s="5">
        <f t="shared" si="379"/>
        <v>3.1504932119015566E-4</v>
      </c>
      <c r="BE117" s="5">
        <f t="shared" si="380"/>
        <v>2.2854583526562414E-4</v>
      </c>
      <c r="BF117" s="5">
        <f t="shared" si="381"/>
        <v>8.2896859799509273E-5</v>
      </c>
      <c r="BG117" s="5">
        <f t="shared" si="382"/>
        <v>2.0045255128313741E-5</v>
      </c>
      <c r="BH117" s="5">
        <f t="shared" si="383"/>
        <v>3.6353510928911574E-6</v>
      </c>
      <c r="BI117" s="5">
        <f t="shared" si="384"/>
        <v>5.2743763983997481E-7</v>
      </c>
      <c r="BJ117" s="8">
        <f t="shared" si="385"/>
        <v>0.24871313415115492</v>
      </c>
      <c r="BK117" s="8">
        <f t="shared" si="386"/>
        <v>0.32526786146571152</v>
      </c>
      <c r="BL117" s="8">
        <f t="shared" si="387"/>
        <v>0.39325686669569782</v>
      </c>
      <c r="BM117" s="8">
        <f t="shared" si="388"/>
        <v>0.26263757277097038</v>
      </c>
      <c r="BN117" s="8">
        <f t="shared" si="389"/>
        <v>0.73723919861226617</v>
      </c>
    </row>
    <row r="118" spans="1:66" x14ac:dyDescent="0.25">
      <c r="A118" t="s">
        <v>339</v>
      </c>
      <c r="B118" t="s">
        <v>114</v>
      </c>
      <c r="C118" t="s">
        <v>122</v>
      </c>
      <c r="D118" s="11">
        <v>44204</v>
      </c>
      <c r="E118">
        <f>VLOOKUP(A118,home!$A$2:$E$405,3,FALSE)</f>
        <v>1.1578999999999999</v>
      </c>
      <c r="F118">
        <f>VLOOKUP(B118,home!$B$2:$E$405,3,FALSE)</f>
        <v>1.2954000000000001</v>
      </c>
      <c r="G118">
        <f>VLOOKUP(C118,away!$B$2:$E$405,4,FALSE)</f>
        <v>1.0556000000000001</v>
      </c>
      <c r="H118">
        <f>VLOOKUP(A118,away!$A$2:$E$405,3,FALSE)</f>
        <v>1.0478000000000001</v>
      </c>
      <c r="I118">
        <f>VLOOKUP(C118,away!$B$2:$E$405,3,FALSE)</f>
        <v>0.63629999999999998</v>
      </c>
      <c r="J118">
        <f>VLOOKUP(B118,home!$B$2:$E$405,4,FALSE)</f>
        <v>1.3361000000000001</v>
      </c>
      <c r="K118" s="3">
        <f t="shared" si="334"/>
        <v>1.5833405274960002</v>
      </c>
      <c r="L118" s="3">
        <f t="shared" si="335"/>
        <v>0.89079809855400005</v>
      </c>
      <c r="M118" s="5">
        <f t="shared" si="336"/>
        <v>8.423551729663889E-2</v>
      </c>
      <c r="N118" s="5">
        <f t="shared" si="337"/>
        <v>0.13337350839035866</v>
      </c>
      <c r="O118" s="5">
        <f t="shared" si="338"/>
        <v>7.5036838638558506E-2</v>
      </c>
      <c r="P118" s="5">
        <f t="shared" si="339"/>
        <v>0.11880886767160748</v>
      </c>
      <c r="Q118" s="5">
        <f t="shared" si="340"/>
        <v>0.10558784056439137</v>
      </c>
      <c r="R118" s="5">
        <f t="shared" si="341"/>
        <v>3.342133659036562E-2</v>
      </c>
      <c r="S118" s="5">
        <f t="shared" si="342"/>
        <v>4.1893097740769637E-2</v>
      </c>
      <c r="T118" s="5">
        <f t="shared" si="343"/>
        <v>9.405744760518274E-2</v>
      </c>
      <c r="U118" s="5">
        <f t="shared" si="344"/>
        <v>5.2917356706610873E-2</v>
      </c>
      <c r="V118" s="5">
        <f t="shared" si="345"/>
        <v>6.5652848710797745E-3</v>
      </c>
      <c r="W118" s="5">
        <f t="shared" si="346"/>
        <v>5.5727169058795663E-2</v>
      </c>
      <c r="X118" s="5">
        <f t="shared" si="347"/>
        <v>4.9641656235372478E-2</v>
      </c>
      <c r="Y118" s="5">
        <f t="shared" si="348"/>
        <v>2.2110346491770561E-2</v>
      </c>
      <c r="Z118" s="5">
        <f t="shared" si="349"/>
        <v>9.9238876952769742E-3</v>
      </c>
      <c r="AA118" s="5">
        <f t="shared" si="350"/>
        <v>1.5712893578250911E-2</v>
      </c>
      <c r="AB118" s="5">
        <f t="shared" si="351"/>
        <v>1.2439430603338157E-2</v>
      </c>
      <c r="AC118" s="5">
        <f t="shared" si="352"/>
        <v>5.787449333335185E-4</v>
      </c>
      <c r="AD118" s="5">
        <f t="shared" si="353"/>
        <v>2.2058771313353077E-2</v>
      </c>
      <c r="AE118" s="5">
        <f t="shared" si="354"/>
        <v>1.9649911542372441E-2</v>
      </c>
      <c r="AF118" s="5">
        <f t="shared" si="355"/>
        <v>8.7520519193498344E-3</v>
      </c>
      <c r="AG118" s="5">
        <f t="shared" si="356"/>
        <v>2.5987704027342403E-3</v>
      </c>
      <c r="AH118" s="5">
        <f t="shared" si="357"/>
        <v>2.2100450723040416E-3</v>
      </c>
      <c r="AI118" s="5">
        <f t="shared" si="358"/>
        <v>3.499253930571817E-3</v>
      </c>
      <c r="AJ118" s="5">
        <f t="shared" si="359"/>
        <v>2.7702552821370166E-3</v>
      </c>
      <c r="AK118" s="5">
        <f t="shared" si="360"/>
        <v>1.4620858199058016E-3</v>
      </c>
      <c r="AL118" s="5">
        <f t="shared" si="361"/>
        <v>3.2651324480097383E-5</v>
      </c>
      <c r="AM118" s="5">
        <f t="shared" si="362"/>
        <v>6.9853093214396192E-3</v>
      </c>
      <c r="AN118" s="5">
        <f t="shared" si="363"/>
        <v>6.2225002613499449E-3</v>
      </c>
      <c r="AO118" s="5">
        <f t="shared" si="364"/>
        <v>2.7714957005311493E-3</v>
      </c>
      <c r="AP118" s="5">
        <f t="shared" si="365"/>
        <v>8.2294770006124485E-4</v>
      </c>
      <c r="AQ118" s="5">
        <f t="shared" si="366"/>
        <v>1.832700616059861E-4</v>
      </c>
      <c r="AR118" s="5">
        <f t="shared" si="367"/>
        <v>3.9374078962541568E-4</v>
      </c>
      <c r="AS118" s="5">
        <f t="shared" si="368"/>
        <v>6.2342574954219734E-4</v>
      </c>
      <c r="AT118" s="5">
        <f t="shared" si="369"/>
        <v>4.9354762756736602E-4</v>
      </c>
      <c r="AU118" s="5">
        <f t="shared" si="370"/>
        <v>2.6048465365897093E-4</v>
      </c>
      <c r="AV118" s="5">
        <f t="shared" si="371"/>
        <v>1.0310897723225199E-4</v>
      </c>
      <c r="AW118" s="5">
        <f t="shared" si="372"/>
        <v>1.2792396491921597E-6</v>
      </c>
      <c r="AX118" s="5">
        <f t="shared" si="373"/>
        <v>1.8433538909551563E-3</v>
      </c>
      <c r="AY118" s="5">
        <f t="shared" si="374"/>
        <v>1.6420561410249708E-3</v>
      </c>
      <c r="AZ118" s="5">
        <f t="shared" si="375"/>
        <v>7.3137024407198144E-4</v>
      </c>
      <c r="BA118" s="5">
        <f t="shared" si="376"/>
        <v>2.1716774091943203E-4</v>
      </c>
      <c r="BB118" s="5">
        <f t="shared" si="377"/>
        <v>4.8363152669574436E-5</v>
      </c>
      <c r="BC118" s="5">
        <f t="shared" si="378"/>
        <v>8.6163608876267454E-6</v>
      </c>
      <c r="BD118" s="5">
        <f t="shared" si="379"/>
        <v>5.8457257786911778E-5</v>
      </c>
      <c r="BE118" s="5">
        <f t="shared" si="380"/>
        <v>9.2557745380298555E-5</v>
      </c>
      <c r="BF118" s="5">
        <f t="shared" si="381"/>
        <v>7.3275214697141202E-5</v>
      </c>
      <c r="BG118" s="5">
        <f t="shared" si="382"/>
        <v>3.8673205696984742E-5</v>
      </c>
      <c r="BH118" s="5">
        <f t="shared" si="383"/>
        <v>1.5308213477056284E-5</v>
      </c>
      <c r="BI118" s="5">
        <f t="shared" si="384"/>
        <v>4.847622960356735E-6</v>
      </c>
      <c r="BJ118" s="8">
        <f t="shared" si="385"/>
        <v>0.5350339240991977</v>
      </c>
      <c r="BK118" s="8">
        <f t="shared" si="386"/>
        <v>0.25375621997893438</v>
      </c>
      <c r="BL118" s="8">
        <f t="shared" si="387"/>
        <v>0.20162692327966769</v>
      </c>
      <c r="BM118" s="8">
        <f t="shared" si="388"/>
        <v>0.4482362689997807</v>
      </c>
      <c r="BN118" s="8">
        <f t="shared" si="389"/>
        <v>0.55046390915192056</v>
      </c>
    </row>
    <row r="119" spans="1:66" x14ac:dyDescent="0.25">
      <c r="A119" t="s">
        <v>339</v>
      </c>
      <c r="B119" t="s">
        <v>111</v>
      </c>
      <c r="C119" t="s">
        <v>110</v>
      </c>
      <c r="D119" s="11">
        <v>44204</v>
      </c>
      <c r="E119">
        <f>VLOOKUP(A119,home!$A$2:$E$405,3,FALSE)</f>
        <v>1.1578999999999999</v>
      </c>
      <c r="F119">
        <f>VLOOKUP(B119,home!$B$2:$E$405,3,FALSE)</f>
        <v>1.8136000000000001</v>
      </c>
      <c r="G119">
        <f>VLOOKUP(C119,away!$B$2:$E$405,4,FALSE)</f>
        <v>1.0206999999999999</v>
      </c>
      <c r="H119">
        <f>VLOOKUP(A119,away!$A$2:$E$405,3,FALSE)</f>
        <v>1.0478000000000001</v>
      </c>
      <c r="I119">
        <f>VLOOKUP(C119,away!$B$2:$E$405,3,FALSE)</f>
        <v>1.1278999999999999</v>
      </c>
      <c r="J119">
        <f>VLOOKUP(B119,home!$B$2:$E$405,4,FALSE)</f>
        <v>0.47720000000000001</v>
      </c>
      <c r="K119" s="3">
        <f t="shared" si="334"/>
        <v>2.1434367660079996</v>
      </c>
      <c r="L119" s="3">
        <f t="shared" si="335"/>
        <v>0.563961459464</v>
      </c>
      <c r="M119" s="5">
        <f t="shared" si="336"/>
        <v>6.6710145880834584E-2</v>
      </c>
      <c r="N119" s="5">
        <f t="shared" si="337"/>
        <v>0.14298897934673793</v>
      </c>
      <c r="O119" s="5">
        <f t="shared" si="338"/>
        <v>3.7621951232011813E-2</v>
      </c>
      <c r="P119" s="5">
        <f t="shared" si="339"/>
        <v>8.0640273479654065E-2</v>
      </c>
      <c r="Q119" s="5">
        <f t="shared" si="340"/>
        <v>0.15324391773287835</v>
      </c>
      <c r="R119" s="5">
        <f t="shared" si="341"/>
        <v>1.0608665262344406E-2</v>
      </c>
      <c r="S119" s="5">
        <f t="shared" si="342"/>
        <v>2.4369807699452323E-2</v>
      </c>
      <c r="T119" s="5">
        <f t="shared" si="343"/>
        <v>8.6423663498615202E-2</v>
      </c>
      <c r="U119" s="5">
        <f t="shared" si="344"/>
        <v>2.2739003161580899E-2</v>
      </c>
      <c r="V119" s="5">
        <f t="shared" si="345"/>
        <v>3.2731785340932872E-3</v>
      </c>
      <c r="W119" s="5">
        <f t="shared" si="346"/>
        <v>0.10948954914525223</v>
      </c>
      <c r="X119" s="5">
        <f t="shared" si="347"/>
        <v>6.174788593201179E-2</v>
      </c>
      <c r="Y119" s="5">
        <f t="shared" si="348"/>
        <v>1.741171393451698E-2</v>
      </c>
      <c r="Z119" s="5">
        <f t="shared" si="349"/>
        <v>1.99429278143893E-3</v>
      </c>
      <c r="AA119" s="5">
        <f t="shared" si="350"/>
        <v>4.2746404699205579E-3</v>
      </c>
      <c r="AB119" s="5">
        <f t="shared" si="351"/>
        <v>4.5812107723467192E-3</v>
      </c>
      <c r="AC119" s="5">
        <f t="shared" si="352"/>
        <v>2.472918555452139E-4</v>
      </c>
      <c r="AD119" s="5">
        <f t="shared" si="353"/>
        <v>5.8670981282893324E-2</v>
      </c>
      <c r="AE119" s="5">
        <f t="shared" si="354"/>
        <v>3.3088172232485544E-2</v>
      </c>
      <c r="AF119" s="5">
        <f t="shared" si="355"/>
        <v>9.3302269516143711E-3</v>
      </c>
      <c r="AG119" s="5">
        <f t="shared" si="356"/>
        <v>1.7539628029209296E-3</v>
      </c>
      <c r="AH119" s="5">
        <f t="shared" si="357"/>
        <v>2.8117606690470471E-4</v>
      </c>
      <c r="AI119" s="5">
        <f t="shared" si="358"/>
        <v>6.0268311952506911E-4</v>
      </c>
      <c r="AJ119" s="5">
        <f t="shared" si="359"/>
        <v>6.4590657832121353E-4</v>
      </c>
      <c r="AK119" s="5">
        <f t="shared" si="360"/>
        <v>4.6148663579337156E-4</v>
      </c>
      <c r="AL119" s="5">
        <f t="shared" si="361"/>
        <v>1.1957211363968131E-5</v>
      </c>
      <c r="AM119" s="5">
        <f t="shared" si="362"/>
        <v>2.5151507675904163E-2</v>
      </c>
      <c r="AN119" s="5">
        <f t="shared" si="363"/>
        <v>1.4184480976622907E-2</v>
      </c>
      <c r="AO119" s="5">
        <f t="shared" si="364"/>
        <v>3.9997502966577989E-3</v>
      </c>
      <c r="AP119" s="5">
        <f t="shared" si="365"/>
        <v>7.519016715982331E-4</v>
      </c>
      <c r="AQ119" s="5">
        <f t="shared" si="366"/>
        <v>1.0601089102199018E-4</v>
      </c>
      <c r="AR119" s="5">
        <f t="shared" si="367"/>
        <v>3.1714493011584921E-5</v>
      </c>
      <c r="AS119" s="5">
        <f t="shared" si="368"/>
        <v>6.7978010336334889E-5</v>
      </c>
      <c r="AT119" s="5">
        <f t="shared" si="369"/>
        <v>7.2853283317486024E-5</v>
      </c>
      <c r="AU119" s="5">
        <f t="shared" si="370"/>
        <v>5.2052135329032264E-5</v>
      </c>
      <c r="AV119" s="5">
        <f t="shared" si="371"/>
        <v>2.7892615153367908E-5</v>
      </c>
      <c r="AW119" s="5">
        <f t="shared" si="372"/>
        <v>4.0150180960431125E-7</v>
      </c>
      <c r="AX119" s="5">
        <f t="shared" si="373"/>
        <v>8.9851110455108889E-3</v>
      </c>
      <c r="AY119" s="5">
        <f t="shared" si="374"/>
        <v>5.0672563386724269E-3</v>
      </c>
      <c r="AZ119" s="5">
        <f t="shared" si="375"/>
        <v>1.4288686401179532E-3</v>
      </c>
      <c r="BA119" s="5">
        <f t="shared" si="376"/>
        <v>2.6860894788775395E-4</v>
      </c>
      <c r="BB119" s="5">
        <f t="shared" si="377"/>
        <v>3.7871273568966814E-5</v>
      </c>
      <c r="BC119" s="5">
        <f t="shared" si="378"/>
        <v>4.2715877427429873E-6</v>
      </c>
      <c r="BD119" s="5">
        <f t="shared" si="379"/>
        <v>2.980958627495709E-6</v>
      </c>
      <c r="BE119" s="5">
        <f t="shared" si="380"/>
        <v>6.3894963201230474E-6</v>
      </c>
      <c r="BF119" s="5">
        <f t="shared" si="381"/>
        <v>6.8477406644122804E-6</v>
      </c>
      <c r="BG119" s="5">
        <f t="shared" si="382"/>
        <v>4.8925663680631102E-6</v>
      </c>
      <c r="BH119" s="5">
        <f t="shared" si="383"/>
        <v>2.6217266583601734E-6</v>
      </c>
      <c r="BI119" s="5">
        <f t="shared" si="384"/>
        <v>1.1239010619904984E-6</v>
      </c>
      <c r="BJ119" s="8">
        <f t="shared" si="385"/>
        <v>0.73413469220523231</v>
      </c>
      <c r="BK119" s="8">
        <f t="shared" si="386"/>
        <v>0.18031991099961583</v>
      </c>
      <c r="BL119" s="8">
        <f t="shared" si="387"/>
        <v>8.2094070225597018E-2</v>
      </c>
      <c r="BM119" s="8">
        <f t="shared" si="388"/>
        <v>0.50166217844056016</v>
      </c>
      <c r="BN119" s="8">
        <f t="shared" si="389"/>
        <v>0.49181393293446107</v>
      </c>
    </row>
    <row r="120" spans="1:66" x14ac:dyDescent="0.25">
      <c r="A120" t="s">
        <v>339</v>
      </c>
      <c r="B120" t="s">
        <v>117</v>
      </c>
      <c r="C120" t="s">
        <v>119</v>
      </c>
      <c r="D120" s="11">
        <v>44204</v>
      </c>
      <c r="E120">
        <f>VLOOKUP(A120,home!$A$2:$E$405,3,FALSE)</f>
        <v>1.1578999999999999</v>
      </c>
      <c r="F120">
        <f>VLOOKUP(B120,home!$B$2:$E$405,3,FALSE)</f>
        <v>0.95</v>
      </c>
      <c r="G120">
        <f>VLOOKUP(C120,away!$B$2:$E$405,4,FALSE)</f>
        <v>0.57579999999999998</v>
      </c>
      <c r="H120">
        <f>VLOOKUP(A120,away!$A$2:$E$405,3,FALSE)</f>
        <v>1.0478000000000001</v>
      </c>
      <c r="I120">
        <f>VLOOKUP(C120,away!$B$2:$E$405,3,FALSE)</f>
        <v>2.3329</v>
      </c>
      <c r="J120">
        <f>VLOOKUP(B120,home!$B$2:$E$405,4,FALSE)</f>
        <v>1.2406999999999999</v>
      </c>
      <c r="K120" s="3">
        <f t="shared" si="334"/>
        <v>0.6333828789999999</v>
      </c>
      <c r="L120" s="3">
        <f t="shared" si="335"/>
        <v>3.0327827376339997</v>
      </c>
      <c r="M120" s="5">
        <f t="shared" si="336"/>
        <v>2.5574344022717469E-2</v>
      </c>
      <c r="N120" s="5">
        <f t="shared" si="337"/>
        <v>1.6198351645645228E-2</v>
      </c>
      <c r="O120" s="5">
        <f t="shared" si="338"/>
        <v>7.7561429078410793E-2</v>
      </c>
      <c r="P120" s="5">
        <f t="shared" si="339"/>
        <v>4.9126081249038132E-2</v>
      </c>
      <c r="Q120" s="5">
        <f t="shared" si="340"/>
        <v>5.12987930018658E-3</v>
      </c>
      <c r="R120" s="5">
        <f t="shared" si="341"/>
        <v>0.11761348160761403</v>
      </c>
      <c r="S120" s="5">
        <f t="shared" si="342"/>
        <v>2.3591727873286991E-2</v>
      </c>
      <c r="T120" s="5">
        <f t="shared" si="343"/>
        <v>1.5557809387751842E-2</v>
      </c>
      <c r="U120" s="5">
        <f t="shared" si="344"/>
        <v>7.4494365589844097E-2</v>
      </c>
      <c r="V120" s="5">
        <f t="shared" si="345"/>
        <v>5.0352943093576394E-3</v>
      </c>
      <c r="W120" s="5">
        <f t="shared" si="346"/>
        <v>1.0830592400248936E-3</v>
      </c>
      <c r="X120" s="5">
        <f t="shared" si="347"/>
        <v>3.2846833669824952E-3</v>
      </c>
      <c r="Y120" s="5">
        <f t="shared" si="348"/>
        <v>4.9808655069890195E-3</v>
      </c>
      <c r="Z120" s="5">
        <f t="shared" si="349"/>
        <v>0.11889871224420191</v>
      </c>
      <c r="AA120" s="5">
        <f t="shared" si="350"/>
        <v>7.5308408670625132E-2</v>
      </c>
      <c r="AB120" s="5">
        <f t="shared" si="351"/>
        <v>2.3849528348354552E-2</v>
      </c>
      <c r="AC120" s="5">
        <f t="shared" si="352"/>
        <v>6.045225371533264E-4</v>
      </c>
      <c r="AD120" s="5">
        <f t="shared" si="353"/>
        <v>1.7149779489362973E-4</v>
      </c>
      <c r="AE120" s="5">
        <f t="shared" si="354"/>
        <v>5.2011555189569649E-4</v>
      </c>
      <c r="AF120" s="5">
        <f t="shared" si="355"/>
        <v>7.8869873368212482E-4</v>
      </c>
      <c r="AG120" s="5">
        <f t="shared" si="356"/>
        <v>7.9731730156831445E-4</v>
      </c>
      <c r="AH120" s="5">
        <f t="shared" si="357"/>
        <v>9.0148490505281953E-2</v>
      </c>
      <c r="AI120" s="5">
        <f t="shared" si="358"/>
        <v>5.7098510453739634E-2</v>
      </c>
      <c r="AJ120" s="5">
        <f t="shared" si="359"/>
        <v>1.8082609468900598E-2</v>
      </c>
      <c r="AK120" s="5">
        <f t="shared" si="360"/>
        <v>3.8177384150816398E-3</v>
      </c>
      <c r="AL120" s="5">
        <f t="shared" si="361"/>
        <v>4.6449399837100327E-5</v>
      </c>
      <c r="AM120" s="5">
        <f t="shared" si="362"/>
        <v>2.1724753414375745E-5</v>
      </c>
      <c r="AN120" s="5">
        <f t="shared" si="363"/>
        <v>6.5886457134474045E-5</v>
      </c>
      <c r="AO120" s="5">
        <f t="shared" si="364"/>
        <v>9.9909654920647724E-5</v>
      </c>
      <c r="AP120" s="5">
        <f t="shared" si="365"/>
        <v>1.0100142558877005E-4</v>
      </c>
      <c r="AQ120" s="5">
        <f t="shared" si="366"/>
        <v>7.6578845000511685E-5</v>
      </c>
      <c r="AR120" s="5">
        <f t="shared" si="367"/>
        <v>5.4680157165636345E-2</v>
      </c>
      <c r="AS120" s="5">
        <f t="shared" si="368"/>
        <v>3.4633475369743212E-2</v>
      </c>
      <c r="AT120" s="5">
        <f t="shared" si="369"/>
        <v>1.0968125169731772E-2</v>
      </c>
      <c r="AU120" s="5">
        <f t="shared" si="370"/>
        <v>2.3156742324123574E-3</v>
      </c>
      <c r="AV120" s="5">
        <f t="shared" si="371"/>
        <v>3.6667710303786344E-4</v>
      </c>
      <c r="AW120" s="5">
        <f t="shared" si="372"/>
        <v>2.4784788965972613E-6</v>
      </c>
      <c r="AX120" s="5">
        <f t="shared" si="373"/>
        <v>2.293347810527063E-6</v>
      </c>
      <c r="AY120" s="5">
        <f t="shared" si="374"/>
        <v>6.955225651157205E-6</v>
      </c>
      <c r="AZ120" s="5">
        <f t="shared" si="375"/>
        <v>1.0546844145589386E-5</v>
      </c>
      <c r="BA120" s="5">
        <f t="shared" si="376"/>
        <v>1.0662095620419899E-5</v>
      </c>
      <c r="BB120" s="5">
        <f t="shared" si="377"/>
        <v>8.0839548861531351E-6</v>
      </c>
      <c r="BC120" s="5">
        <f t="shared" si="378"/>
        <v>4.903375766107452E-6</v>
      </c>
      <c r="BD120" s="5">
        <f t="shared" si="379"/>
        <v>2.763883945717599E-2</v>
      </c>
      <c r="BE120" s="5">
        <f t="shared" si="380"/>
        <v>1.750596770760492E-2</v>
      </c>
      <c r="BF120" s="5">
        <f t="shared" si="381"/>
        <v>5.5439901131619168E-3</v>
      </c>
      <c r="BG120" s="5">
        <f t="shared" si="382"/>
        <v>1.1704894730073432E-3</v>
      </c>
      <c r="BH120" s="5">
        <f t="shared" si="383"/>
        <v>1.8534199806314594E-4</v>
      </c>
      <c r="BI120" s="5">
        <f t="shared" si="384"/>
        <v>2.3478489666569565E-5</v>
      </c>
      <c r="BJ120" s="8">
        <f t="shared" si="385"/>
        <v>4.8920823809558568E-2</v>
      </c>
      <c r="BK120" s="8">
        <f t="shared" si="386"/>
        <v>0.10398537461704181</v>
      </c>
      <c r="BL120" s="8">
        <f t="shared" si="387"/>
        <v>0.6930067784170939</v>
      </c>
      <c r="BM120" s="8">
        <f t="shared" si="388"/>
        <v>0.67360364543752937</v>
      </c>
      <c r="BN120" s="8">
        <f t="shared" si="389"/>
        <v>0.29120356690361227</v>
      </c>
    </row>
    <row r="121" spans="1:66" x14ac:dyDescent="0.25">
      <c r="A121" t="s">
        <v>339</v>
      </c>
      <c r="B121" t="s">
        <v>113</v>
      </c>
      <c r="C121" t="s">
        <v>128</v>
      </c>
      <c r="D121" s="11">
        <v>44204</v>
      </c>
      <c r="E121">
        <f>VLOOKUP(A121,home!$A$2:$E$405,3,FALSE)</f>
        <v>1.1578999999999999</v>
      </c>
      <c r="F121">
        <f>VLOOKUP(B121,home!$B$2:$E$405,3,FALSE)</f>
        <v>1.1777</v>
      </c>
      <c r="G121">
        <f>VLOOKUP(C121,away!$B$2:$E$405,4,FALSE)</f>
        <v>0.94210000000000005</v>
      </c>
      <c r="H121">
        <f>VLOOKUP(A121,away!$A$2:$E$405,3,FALSE)</f>
        <v>1.0478000000000001</v>
      </c>
      <c r="I121">
        <f>VLOOKUP(C121,away!$B$2:$E$405,3,FALSE)</f>
        <v>0.52059999999999995</v>
      </c>
      <c r="J121">
        <f>VLOOKUP(B121,home!$B$2:$E$405,4,FALSE)</f>
        <v>1.4750000000000001</v>
      </c>
      <c r="K121" s="3">
        <f t="shared" si="334"/>
        <v>1.284702983743</v>
      </c>
      <c r="L121" s="3">
        <f t="shared" si="335"/>
        <v>0.804589903</v>
      </c>
      <c r="M121" s="5">
        <f t="shared" si="336"/>
        <v>0.12377462756055187</v>
      </c>
      <c r="N121" s="5">
        <f t="shared" si="337"/>
        <v>0.15901363333871954</v>
      </c>
      <c r="O121" s="5">
        <f t="shared" si="338"/>
        <v>9.958781558280555E-2</v>
      </c>
      <c r="P121" s="5">
        <f t="shared" si="339"/>
        <v>0.12794076382367792</v>
      </c>
      <c r="Q121" s="5">
        <f t="shared" si="340"/>
        <v>0.10214264460303421</v>
      </c>
      <c r="R121" s="5">
        <f t="shared" si="341"/>
        <v>4.0063675439875705E-2</v>
      </c>
      <c r="S121" s="5">
        <f t="shared" si="342"/>
        <v>3.3061782067932956E-2</v>
      </c>
      <c r="T121" s="5">
        <f t="shared" si="343"/>
        <v>8.2182940513318772E-2</v>
      </c>
      <c r="U121" s="5">
        <f t="shared" si="344"/>
        <v>5.1469923377319461E-2</v>
      </c>
      <c r="V121" s="5">
        <f t="shared" si="345"/>
        <v>3.7971789125575421E-3</v>
      </c>
      <c r="W121" s="5">
        <f t="shared" si="346"/>
        <v>4.3740986762972951E-2</v>
      </c>
      <c r="X121" s="5">
        <f t="shared" si="347"/>
        <v>3.5193556296744692E-2</v>
      </c>
      <c r="Y121" s="5">
        <f t="shared" si="348"/>
        <v>1.4158190023511425E-2</v>
      </c>
      <c r="Z121" s="5">
        <f t="shared" si="349"/>
        <v>1.0744942911997691E-2</v>
      </c>
      <c r="AA121" s="5">
        <f t="shared" si="350"/>
        <v>1.3804060219191634E-2</v>
      </c>
      <c r="AB121" s="5">
        <f t="shared" si="351"/>
        <v>8.8670586756817733E-3</v>
      </c>
      <c r="AC121" s="5">
        <f t="shared" si="352"/>
        <v>2.4531177149478251E-4</v>
      </c>
      <c r="AD121" s="5">
        <f t="shared" si="353"/>
        <v>1.4048544051563605E-2</v>
      </c>
      <c r="AE121" s="5">
        <f t="shared" si="354"/>
        <v>1.1303316695738789E-2</v>
      </c>
      <c r="AF121" s="5">
        <f t="shared" si="355"/>
        <v>4.5472672419013755E-3</v>
      </c>
      <c r="AG121" s="5">
        <f t="shared" si="356"/>
        <v>1.2195617696921686E-3</v>
      </c>
      <c r="AH121" s="5">
        <f t="shared" si="357"/>
        <v>2.1613181438261899E-3</v>
      </c>
      <c r="AI121" s="5">
        <f t="shared" si="358"/>
        <v>2.7766518681913879E-3</v>
      </c>
      <c r="AJ121" s="5">
        <f t="shared" si="359"/>
        <v>1.7835864699405261E-3</v>
      </c>
      <c r="AK121" s="5">
        <f t="shared" si="360"/>
        <v>7.6379295323207943E-4</v>
      </c>
      <c r="AL121" s="5">
        <f t="shared" si="361"/>
        <v>1.0142749297994196E-5</v>
      </c>
      <c r="AM121" s="5">
        <f t="shared" si="362"/>
        <v>3.6096412920577467E-3</v>
      </c>
      <c r="AN121" s="5">
        <f t="shared" si="363"/>
        <v>2.9042809370415372E-3</v>
      </c>
      <c r="AO121" s="5">
        <f t="shared" si="364"/>
        <v>1.1683775587094996E-3</v>
      </c>
      <c r="AP121" s="5">
        <f t="shared" si="365"/>
        <v>3.1335492887648442E-4</v>
      </c>
      <c r="AQ121" s="5">
        <f t="shared" si="366"/>
        <v>6.303055295732561E-5</v>
      </c>
      <c r="AR121" s="5">
        <f t="shared" si="367"/>
        <v>3.4779495113865082E-4</v>
      </c>
      <c r="AS121" s="5">
        <f t="shared" si="368"/>
        <v>4.4681321145857559E-4</v>
      </c>
      <c r="AT121" s="5">
        <f t="shared" si="369"/>
        <v>2.8701113296831208E-4</v>
      </c>
      <c r="AU121" s="5">
        <f t="shared" si="370"/>
        <v>1.2290801963061646E-4</v>
      </c>
      <c r="AV121" s="5">
        <f t="shared" si="371"/>
        <v>3.9475074886349045E-5</v>
      </c>
      <c r="AW121" s="5">
        <f t="shared" si="372"/>
        <v>2.9122623873212542E-7</v>
      </c>
      <c r="AX121" s="5">
        <f t="shared" si="373"/>
        <v>7.7288615635808802E-4</v>
      </c>
      <c r="AY121" s="5">
        <f t="shared" si="374"/>
        <v>6.2185639757419682E-4</v>
      </c>
      <c r="AZ121" s="5">
        <f t="shared" si="375"/>
        <v>2.501696893020762E-4</v>
      </c>
      <c r="BA121" s="5">
        <f t="shared" si="376"/>
        <v>6.7094668683032548E-5</v>
      </c>
      <c r="BB121" s="5">
        <f t="shared" si="377"/>
        <v>1.3495923241874571E-5</v>
      </c>
      <c r="BC121" s="5">
        <f t="shared" si="378"/>
        <v>2.1717367144150617E-6</v>
      </c>
      <c r="BD121" s="5">
        <f t="shared" si="379"/>
        <v>4.6638717666756117E-5</v>
      </c>
      <c r="BE121" s="5">
        <f t="shared" si="380"/>
        <v>5.9916899744428952E-5</v>
      </c>
      <c r="BF121" s="5">
        <f t="shared" si="381"/>
        <v>3.8487709939149046E-5</v>
      </c>
      <c r="BG121" s="5">
        <f t="shared" si="382"/>
        <v>1.6481758598753293E-5</v>
      </c>
      <c r="BH121" s="5">
        <f t="shared" si="383"/>
        <v>5.293541112287551E-6</v>
      </c>
      <c r="BI121" s="5">
        <f t="shared" si="384"/>
        <v>1.3601256123044108E-6</v>
      </c>
      <c r="BJ121" s="8">
        <f t="shared" si="385"/>
        <v>0.4773370011387138</v>
      </c>
      <c r="BK121" s="8">
        <f t="shared" si="386"/>
        <v>0.28945166328308725</v>
      </c>
      <c r="BL121" s="8">
        <f t="shared" si="387"/>
        <v>0.2226900638728205</v>
      </c>
      <c r="BM121" s="8">
        <f t="shared" si="388"/>
        <v>0.34707894568661884</v>
      </c>
      <c r="BN121" s="8">
        <f t="shared" si="389"/>
        <v>0.65252316034866475</v>
      </c>
    </row>
    <row r="122" spans="1:66" x14ac:dyDescent="0.25">
      <c r="A122" t="s">
        <v>339</v>
      </c>
      <c r="B122" t="s">
        <v>116</v>
      </c>
      <c r="C122" t="s">
        <v>126</v>
      </c>
      <c r="D122" s="11">
        <v>44204</v>
      </c>
      <c r="E122">
        <f>VLOOKUP(A122,home!$A$2:$E$405,3,FALSE)</f>
        <v>1.1578999999999999</v>
      </c>
      <c r="F122">
        <f>VLOOKUP(B122,home!$B$2:$E$405,3,FALSE)</f>
        <v>0.43180000000000002</v>
      </c>
      <c r="G122">
        <f>VLOOKUP(C122,away!$B$2:$E$405,4,FALSE)</f>
        <v>1.3817999999999999</v>
      </c>
      <c r="H122">
        <f>VLOOKUP(A122,away!$A$2:$E$405,3,FALSE)</f>
        <v>1.0478000000000001</v>
      </c>
      <c r="I122">
        <f>VLOOKUP(C122,away!$B$2:$E$405,3,FALSE)</f>
        <v>0.8589</v>
      </c>
      <c r="J122">
        <f>VLOOKUP(B122,home!$B$2:$E$405,4,FALSE)</f>
        <v>1.6224000000000001</v>
      </c>
      <c r="K122" s="3">
        <f t="shared" si="334"/>
        <v>0.69087404979599998</v>
      </c>
      <c r="L122" s="3">
        <f t="shared" si="335"/>
        <v>1.4600876734080002</v>
      </c>
      <c r="M122" s="5">
        <f t="shared" si="336"/>
        <v>0.11637218610757274</v>
      </c>
      <c r="N122" s="5">
        <f t="shared" si="337"/>
        <v>8.0398523499752586E-2</v>
      </c>
      <c r="O122" s="5">
        <f t="shared" si="338"/>
        <v>0.16991359446320869</v>
      </c>
      <c r="P122" s="5">
        <f t="shared" si="339"/>
        <v>0.11738889312219217</v>
      </c>
      <c r="Q122" s="5">
        <f t="shared" si="340"/>
        <v>2.7772626763946474E-2</v>
      </c>
      <c r="R122" s="5">
        <f t="shared" si="341"/>
        <v>0.12404437241008844</v>
      </c>
      <c r="S122" s="5">
        <f t="shared" si="342"/>
        <v>2.9603620696175826E-2</v>
      </c>
      <c r="T122" s="5">
        <f t="shared" si="343"/>
        <v>4.0550469996199358E-2</v>
      </c>
      <c r="U122" s="5">
        <f t="shared" si="344"/>
        <v>8.5699037921360993E-2</v>
      </c>
      <c r="V122" s="5">
        <f t="shared" si="345"/>
        <v>3.3180286861109335E-3</v>
      </c>
      <c r="W122" s="5">
        <f t="shared" si="346"/>
        <v>6.3957957086268257E-3</v>
      </c>
      <c r="X122" s="5">
        <f t="shared" si="347"/>
        <v>9.3384224758018136E-3</v>
      </c>
      <c r="Y122" s="5">
        <f t="shared" si="348"/>
        <v>6.8174577729972251E-3</v>
      </c>
      <c r="Z122" s="5">
        <f t="shared" si="349"/>
        <v>6.0371886370533832E-2</v>
      </c>
      <c r="AA122" s="5">
        <f t="shared" si="350"/>
        <v>4.1709369630634638E-2</v>
      </c>
      <c r="AB122" s="5">
        <f t="shared" si="351"/>
        <v>1.4407960555577424E-2</v>
      </c>
      <c r="AC122" s="5">
        <f t="shared" si="352"/>
        <v>2.0918857838708363E-4</v>
      </c>
      <c r="AD122" s="5">
        <f t="shared" si="353"/>
        <v>1.1046723207217232E-3</v>
      </c>
      <c r="AE122" s="5">
        <f t="shared" si="354"/>
        <v>1.6129184386407967E-3</v>
      </c>
      <c r="AF122" s="5">
        <f t="shared" si="355"/>
        <v>1.1775011652359528E-3</v>
      </c>
      <c r="AG122" s="5">
        <f t="shared" si="356"/>
        <v>5.7308497892819032E-4</v>
      </c>
      <c r="AH122" s="5">
        <f t="shared" si="357"/>
        <v>2.203706177750123E-2</v>
      </c>
      <c r="AI122" s="5">
        <f t="shared" si="358"/>
        <v>1.5224834115826912E-2</v>
      </c>
      <c r="AJ122" s="5">
        <f t="shared" si="359"/>
        <v>5.2592214015368208E-3</v>
      </c>
      <c r="AK122" s="5">
        <f t="shared" si="360"/>
        <v>1.2111531961511795E-3</v>
      </c>
      <c r="AL122" s="5">
        <f t="shared" si="361"/>
        <v>8.4406477155856095E-6</v>
      </c>
      <c r="AM122" s="5">
        <f t="shared" si="362"/>
        <v>1.5263788798291258E-4</v>
      </c>
      <c r="AN122" s="5">
        <f t="shared" si="363"/>
        <v>2.2286469873888178E-4</v>
      </c>
      <c r="AO122" s="5">
        <f t="shared" si="364"/>
        <v>1.627009997332144E-4</v>
      </c>
      <c r="AP122" s="5">
        <f t="shared" si="365"/>
        <v>7.9185908053874872E-5</v>
      </c>
      <c r="AQ122" s="5">
        <f t="shared" si="366"/>
        <v>2.8904592064270504E-5</v>
      </c>
      <c r="AR122" s="5">
        <f t="shared" si="367"/>
        <v>6.435208451892026E-3</v>
      </c>
      <c r="AS122" s="5">
        <f t="shared" si="368"/>
        <v>4.4459185244400904E-3</v>
      </c>
      <c r="AT122" s="5">
        <f t="shared" si="369"/>
        <v>1.5357848680214912E-3</v>
      </c>
      <c r="AU122" s="5">
        <f t="shared" si="370"/>
        <v>3.5367797046180764E-4</v>
      </c>
      <c r="AV122" s="5">
        <f t="shared" si="371"/>
        <v>6.1086732944144766E-5</v>
      </c>
      <c r="AW122" s="5">
        <f t="shared" si="372"/>
        <v>2.3651086075839046E-7</v>
      </c>
      <c r="AX122" s="5">
        <f t="shared" si="373"/>
        <v>1.7575592637177156E-5</v>
      </c>
      <c r="AY122" s="5">
        <f t="shared" si="374"/>
        <v>2.5661906162382771E-5</v>
      </c>
      <c r="AZ122" s="5">
        <f t="shared" si="375"/>
        <v>1.8734316431923945E-5</v>
      </c>
      <c r="BA122" s="5">
        <f t="shared" si="376"/>
        <v>9.1179148306590291E-6</v>
      </c>
      <c r="BB122" s="5">
        <f t="shared" si="377"/>
        <v>3.3282387628573117E-6</v>
      </c>
      <c r="BC122" s="5">
        <f t="shared" si="378"/>
        <v>9.7190407836133021E-7</v>
      </c>
      <c r="BD122" s="5">
        <f t="shared" si="379"/>
        <v>1.5659947560697559E-3</v>
      </c>
      <c r="BE122" s="5">
        <f t="shared" si="380"/>
        <v>1.0819051390852112E-3</v>
      </c>
      <c r="BF122" s="5">
        <f t="shared" si="381"/>
        <v>3.7373009246745233E-4</v>
      </c>
      <c r="BG122" s="5">
        <f t="shared" si="382"/>
        <v>8.6066807504540772E-5</v>
      </c>
      <c r="BH122" s="5">
        <f t="shared" si="383"/>
        <v>1.4865330963418712E-5</v>
      </c>
      <c r="BI122" s="5">
        <f t="shared" si="384"/>
        <v>2.0540142808509927E-6</v>
      </c>
      <c r="BJ122" s="8">
        <f t="shared" si="385"/>
        <v>0.17646315708032748</v>
      </c>
      <c r="BK122" s="8">
        <f t="shared" si="386"/>
        <v>0.26692601974431673</v>
      </c>
      <c r="BL122" s="8">
        <f t="shared" si="387"/>
        <v>0.49546289816001721</v>
      </c>
      <c r="BM122" s="8">
        <f t="shared" si="388"/>
        <v>0.36330833959313258</v>
      </c>
      <c r="BN122" s="8">
        <f t="shared" si="389"/>
        <v>0.63589019636676114</v>
      </c>
    </row>
    <row r="123" spans="1:66" x14ac:dyDescent="0.25">
      <c r="A123" t="s">
        <v>341</v>
      </c>
      <c r="B123" t="s">
        <v>146</v>
      </c>
      <c r="C123" t="s">
        <v>152</v>
      </c>
      <c r="D123" s="11">
        <v>44204</v>
      </c>
      <c r="E123">
        <f>VLOOKUP(A123,home!$A$2:$E$405,3,FALSE)</f>
        <v>1.2963</v>
      </c>
      <c r="F123">
        <f>VLOOKUP(B123,home!$B$2:$E$405,3,FALSE)</f>
        <v>0.92569999999999997</v>
      </c>
      <c r="G123">
        <f>VLOOKUP(C123,away!$B$2:$E$405,4,FALSE)</f>
        <v>0.77139999999999997</v>
      </c>
      <c r="H123">
        <f>VLOOKUP(A123,away!$A$2:$E$405,3,FALSE)</f>
        <v>1.1852</v>
      </c>
      <c r="I123">
        <f>VLOOKUP(C123,away!$B$2:$E$405,3,FALSE)</f>
        <v>1.4764999999999999</v>
      </c>
      <c r="J123">
        <f>VLOOKUP(B123,home!$B$2:$E$405,4,FALSE)</f>
        <v>1.35</v>
      </c>
      <c r="K123" s="3">
        <f t="shared" si="334"/>
        <v>0.92566835957399995</v>
      </c>
      <c r="L123" s="3">
        <f t="shared" si="335"/>
        <v>2.36242953</v>
      </c>
      <c r="M123" s="5">
        <f t="shared" si="336"/>
        <v>3.7324777766972697E-2</v>
      </c>
      <c r="N123" s="5">
        <f t="shared" si="337"/>
        <v>3.4550365807017723E-2</v>
      </c>
      <c r="O123" s="5">
        <f t="shared" si="338"/>
        <v>8.8177157197383768E-2</v>
      </c>
      <c r="P123" s="5">
        <f t="shared" si="339"/>
        <v>8.1622804454800954E-2</v>
      </c>
      <c r="Q123" s="5">
        <f t="shared" si="340"/>
        <v>1.5991090219631854E-2</v>
      </c>
      <c r="R123" s="5">
        <f t="shared" si="341"/>
        <v>0.10415616001727573</v>
      </c>
      <c r="S123" s="5">
        <f t="shared" si="342"/>
        <v>4.4623723205137723E-2</v>
      </c>
      <c r="T123" s="5">
        <f t="shared" si="343"/>
        <v>3.7777823751752475E-2</v>
      </c>
      <c r="U123" s="5">
        <f t="shared" si="344"/>
        <v>9.6414061782718663E-2</v>
      </c>
      <c r="V123" s="5">
        <f t="shared" si="345"/>
        <v>1.0842703340564735E-2</v>
      </c>
      <c r="W123" s="5">
        <f t="shared" si="346"/>
        <v>4.9341487504688192E-3</v>
      </c>
      <c r="X123" s="5">
        <f t="shared" si="347"/>
        <v>1.1656578713520141E-2</v>
      </c>
      <c r="Y123" s="5">
        <f t="shared" si="348"/>
        <v>1.3768922885794697E-2</v>
      </c>
      <c r="Z123" s="5">
        <f t="shared" si="349"/>
        <v>8.2020529385405827E-2</v>
      </c>
      <c r="AA123" s="5">
        <f t="shared" si="350"/>
        <v>7.5923808887579672E-2</v>
      </c>
      <c r="AB123" s="5">
        <f t="shared" si="351"/>
        <v>3.5140133812787869E-2</v>
      </c>
      <c r="AC123" s="5">
        <f t="shared" si="352"/>
        <v>1.4819442798388312E-3</v>
      </c>
      <c r="AD123" s="5">
        <f t="shared" si="353"/>
        <v>1.1418463449351431E-3</v>
      </c>
      <c r="AE123" s="5">
        <f t="shared" si="354"/>
        <v>2.6975315239973481E-3</v>
      </c>
      <c r="AF123" s="5">
        <f t="shared" si="355"/>
        <v>3.1863640651986196E-3</v>
      </c>
      <c r="AG123" s="5">
        <f t="shared" si="356"/>
        <v>2.5091868536520211E-3</v>
      </c>
      <c r="AH123" s="5">
        <f t="shared" si="357"/>
        <v>4.8441930171578884E-2</v>
      </c>
      <c r="AI123" s="5">
        <f t="shared" si="358"/>
        <v>4.4841162036523677E-2</v>
      </c>
      <c r="AJ123" s="5">
        <f t="shared" si="359"/>
        <v>2.0754022451870392E-2</v>
      </c>
      <c r="AK123" s="5">
        <f t="shared" si="360"/>
        <v>6.4037806391949465E-3</v>
      </c>
      <c r="AL123" s="5">
        <f t="shared" si="361"/>
        <v>1.2963018713346952E-4</v>
      </c>
      <c r="AM123" s="5">
        <f t="shared" si="362"/>
        <v>2.1139420660033637E-4</v>
      </c>
      <c r="AN123" s="5">
        <f t="shared" si="363"/>
        <v>4.9940391614355559E-4</v>
      </c>
      <c r="AO123" s="5">
        <f t="shared" si="364"/>
        <v>5.8990327944758976E-4</v>
      </c>
      <c r="AP123" s="5">
        <f t="shared" si="365"/>
        <v>4.6453497573694269E-4</v>
      </c>
      <c r="AQ123" s="5">
        <f t="shared" si="366"/>
        <v>2.7435778609969681E-4</v>
      </c>
      <c r="AR123" s="5">
        <f t="shared" si="367"/>
        <v>2.2888129265507196E-2</v>
      </c>
      <c r="AS123" s="5">
        <f t="shared" si="368"/>
        <v>2.1186817070919704E-2</v>
      </c>
      <c r="AT123" s="5">
        <f t="shared" si="369"/>
        <v>9.8059831013163293E-3</v>
      </c>
      <c r="AU123" s="5">
        <f t="shared" si="370"/>
        <v>3.0256960971352847E-3</v>
      </c>
      <c r="AV123" s="5">
        <f t="shared" si="371"/>
        <v>7.0019778570116803E-4</v>
      </c>
      <c r="AW123" s="5">
        <f t="shared" si="372"/>
        <v>7.874408286197607E-6</v>
      </c>
      <c r="AX123" s="5">
        <f t="shared" si="373"/>
        <v>3.2613488074530086E-5</v>
      </c>
      <c r="AY123" s="5">
        <f t="shared" si="374"/>
        <v>7.7047067303572718E-5</v>
      </c>
      <c r="AZ123" s="5">
        <f t="shared" si="375"/>
        <v>9.1009133498928853E-5</v>
      </c>
      <c r="BA123" s="5">
        <f t="shared" si="376"/>
        <v>7.1667554825860565E-5</v>
      </c>
      <c r="BB123" s="5">
        <f t="shared" si="377"/>
        <v>4.2327386965876765E-5</v>
      </c>
      <c r="BC123" s="5">
        <f t="shared" si="378"/>
        <v>1.9999093779184887E-5</v>
      </c>
      <c r="BD123" s="5">
        <f t="shared" si="379"/>
        <v>9.011932077215231E-3</v>
      </c>
      <c r="BE123" s="5">
        <f t="shared" si="380"/>
        <v>8.3420603825081312E-3</v>
      </c>
      <c r="BF123" s="5">
        <f t="shared" si="381"/>
        <v>3.8609906748717773E-3</v>
      </c>
      <c r="BG123" s="5">
        <f t="shared" si="382"/>
        <v>1.1913323014463568E-3</v>
      </c>
      <c r="BH123" s="5">
        <f t="shared" si="383"/>
        <v>2.7569465429684169E-4</v>
      </c>
      <c r="BI123" s="5">
        <f t="shared" si="384"/>
        <v>5.1040363677255709E-5</v>
      </c>
      <c r="BJ123" s="8">
        <f t="shared" si="385"/>
        <v>0.13058811680444493</v>
      </c>
      <c r="BK123" s="8">
        <f t="shared" si="386"/>
        <v>0.17610263030175197</v>
      </c>
      <c r="BL123" s="8">
        <f t="shared" si="387"/>
        <v>0.60059209077150888</v>
      </c>
      <c r="BM123" s="8">
        <f t="shared" si="388"/>
        <v>0.62741183914101162</v>
      </c>
      <c r="BN123" s="8">
        <f t="shared" si="389"/>
        <v>0.36182235546308272</v>
      </c>
    </row>
    <row r="124" spans="1:66" x14ac:dyDescent="0.25">
      <c r="A124" t="s">
        <v>341</v>
      </c>
      <c r="B124" t="s">
        <v>318</v>
      </c>
      <c r="C124" t="s">
        <v>145</v>
      </c>
      <c r="D124" s="11">
        <v>44204</v>
      </c>
      <c r="E124">
        <f>VLOOKUP(A124,home!$A$2:$E$405,3,FALSE)</f>
        <v>1.2963</v>
      </c>
      <c r="F124">
        <f>VLOOKUP(B124,home!$B$2:$E$405,3,FALSE)</f>
        <v>0.92569999999999997</v>
      </c>
      <c r="G124">
        <f>VLOOKUP(C124,away!$B$2:$E$405,4,FALSE)</f>
        <v>0.77139999999999997</v>
      </c>
      <c r="H124">
        <f>VLOOKUP(A124,away!$A$2:$E$405,3,FALSE)</f>
        <v>1.1852</v>
      </c>
      <c r="I124">
        <f>VLOOKUP(C124,away!$B$2:$E$405,3,FALSE)</f>
        <v>1.1812</v>
      </c>
      <c r="J124">
        <f>VLOOKUP(B124,home!$B$2:$E$405,4,FALSE)</f>
        <v>0.67500000000000004</v>
      </c>
      <c r="K124" s="3">
        <f t="shared" si="334"/>
        <v>0.92566835957399995</v>
      </c>
      <c r="L124" s="3">
        <f t="shared" si="335"/>
        <v>0.94497181200000013</v>
      </c>
      <c r="M124" s="5">
        <f t="shared" si="336"/>
        <v>0.15402502780267061</v>
      </c>
      <c r="N124" s="5">
        <f t="shared" si="337"/>
        <v>0.14257609481943781</v>
      </c>
      <c r="O124" s="5">
        <f t="shared" si="338"/>
        <v>0.14554930961604004</v>
      </c>
      <c r="P124" s="5">
        <f t="shared" si="339"/>
        <v>0.13473039066940798</v>
      </c>
      <c r="Q124" s="5">
        <f t="shared" si="340"/>
        <v>6.5989089902988018E-2</v>
      </c>
      <c r="R124" s="5">
        <f t="shared" si="341"/>
        <v>6.8769997421609191E-2</v>
      </c>
      <c r="S124" s="5">
        <f t="shared" si="342"/>
        <v>2.9463195736583656E-2</v>
      </c>
      <c r="T124" s="5">
        <f t="shared" si="343"/>
        <v>6.2357829857857504E-2</v>
      </c>
      <c r="U124" s="5">
        <f t="shared" si="344"/>
        <v>6.3658210701169185E-2</v>
      </c>
      <c r="V124" s="5">
        <f t="shared" si="345"/>
        <v>2.8635951273558234E-3</v>
      </c>
      <c r="W124" s="5">
        <f t="shared" si="346"/>
        <v>2.0361337533426716E-2</v>
      </c>
      <c r="X124" s="5">
        <f t="shared" si="347"/>
        <v>1.9240890023705857E-2</v>
      </c>
      <c r="Y124" s="5">
        <f t="shared" si="348"/>
        <v>9.0910493550970251E-3</v>
      </c>
      <c r="Z124" s="5">
        <f t="shared" si="349"/>
        <v>2.1661903024911132E-2</v>
      </c>
      <c r="AA124" s="5">
        <f t="shared" si="350"/>
        <v>2.005173823832055E-2</v>
      </c>
      <c r="AB124" s="5">
        <f t="shared" si="351"/>
        <v>9.2806298208367149E-3</v>
      </c>
      <c r="AC124" s="5">
        <f t="shared" si="352"/>
        <v>1.5655462610999666E-4</v>
      </c>
      <c r="AD124" s="5">
        <f t="shared" si="353"/>
        <v>4.7119614783249046E-3</v>
      </c>
      <c r="AE124" s="5">
        <f t="shared" si="354"/>
        <v>4.4526707762468842E-3</v>
      </c>
      <c r="AF124" s="5">
        <f t="shared" si="355"/>
        <v>2.1038241858347328E-3</v>
      </c>
      <c r="AG124" s="5">
        <f t="shared" si="356"/>
        <v>6.6268485100589095E-4</v>
      </c>
      <c r="AH124" s="5">
        <f t="shared" si="357"/>
        <v>5.1174719382046374E-3</v>
      </c>
      <c r="AI124" s="5">
        <f t="shared" si="358"/>
        <v>4.7370818542038636E-3</v>
      </c>
      <c r="AJ124" s="5">
        <f t="shared" si="359"/>
        <v>2.1924833945743262E-3</v>
      </c>
      <c r="AK124" s="5">
        <f t="shared" si="360"/>
        <v>6.7650416908295063E-4</v>
      </c>
      <c r="AL124" s="5">
        <f t="shared" si="361"/>
        <v>5.4777242991771089E-6</v>
      </c>
      <c r="AM124" s="5">
        <f t="shared" si="362"/>
        <v>8.7234273040337907E-4</v>
      </c>
      <c r="AN124" s="5">
        <f t="shared" si="363"/>
        <v>8.2433929063430872E-4</v>
      </c>
      <c r="AO124" s="5">
        <f t="shared" si="364"/>
        <v>3.8948869658674869E-4</v>
      </c>
      <c r="AP124" s="5">
        <f t="shared" si="365"/>
        <v>1.2268527978903277E-4</v>
      </c>
      <c r="AQ124" s="5">
        <f t="shared" si="366"/>
        <v>2.898353278699231E-5</v>
      </c>
      <c r="AR124" s="5">
        <f t="shared" si="367"/>
        <v>9.6717334606087797E-4</v>
      </c>
      <c r="AS124" s="5">
        <f t="shared" si="368"/>
        <v>8.9528176467186939E-4</v>
      </c>
      <c r="AT124" s="5">
        <f t="shared" si="369"/>
        <v>4.1436700123016252E-4</v>
      </c>
      <c r="AU124" s="5">
        <f t="shared" si="370"/>
        <v>1.2785547409677412E-4</v>
      </c>
      <c r="AV124" s="5">
        <f t="shared" si="371"/>
        <v>2.9587941742429224E-5</v>
      </c>
      <c r="AW124" s="5">
        <f t="shared" si="372"/>
        <v>1.3309812649282028E-7</v>
      </c>
      <c r="AX124" s="5">
        <f t="shared" si="373"/>
        <v>1.3458334403979993E-4</v>
      </c>
      <c r="AY124" s="5">
        <f t="shared" si="374"/>
        <v>1.2717746648230918E-4</v>
      </c>
      <c r="AZ124" s="5">
        <f t="shared" si="375"/>
        <v>6.0089560473678489E-5</v>
      </c>
      <c r="BA124" s="5">
        <f t="shared" si="376"/>
        <v>1.8927646947698521E-5</v>
      </c>
      <c r="BB124" s="5">
        <f t="shared" si="377"/>
        <v>4.4715232082657344E-6</v>
      </c>
      <c r="BC124" s="5">
        <f t="shared" si="378"/>
        <v>8.4509267770298512E-7</v>
      </c>
      <c r="BD124" s="5">
        <f t="shared" si="379"/>
        <v>1.5232525822420846E-4</v>
      </c>
      <c r="BE124" s="5">
        <f t="shared" si="380"/>
        <v>1.4100267190208897E-4</v>
      </c>
      <c r="BF124" s="5">
        <f t="shared" si="381"/>
        <v>6.5260855997578804E-5</v>
      </c>
      <c r="BG124" s="5">
        <f t="shared" si="382"/>
        <v>2.013663650522461E-5</v>
      </c>
      <c r="BH124" s="5">
        <f t="shared" si="383"/>
        <v>4.6599618202822952E-6</v>
      </c>
      <c r="BI124" s="5">
        <f t="shared" si="384"/>
        <v>8.6271584277163684E-7</v>
      </c>
      <c r="BJ124" s="8">
        <f t="shared" si="385"/>
        <v>0.33413136694795537</v>
      </c>
      <c r="BK124" s="8">
        <f t="shared" si="386"/>
        <v>0.32137141915290957</v>
      </c>
      <c r="BL124" s="8">
        <f t="shared" si="387"/>
        <v>0.32285194078213575</v>
      </c>
      <c r="BM124" s="8">
        <f t="shared" si="388"/>
        <v>0.28824967530740225</v>
      </c>
      <c r="BN124" s="8">
        <f t="shared" si="389"/>
        <v>0.71163991023215356</v>
      </c>
    </row>
    <row r="125" spans="1:66" x14ac:dyDescent="0.25">
      <c r="A125" t="s">
        <v>341</v>
      </c>
      <c r="B125" t="s">
        <v>154</v>
      </c>
      <c r="C125" t="s">
        <v>147</v>
      </c>
      <c r="D125" s="11">
        <v>44204</v>
      </c>
      <c r="E125">
        <f>VLOOKUP(A125,home!$A$2:$E$405,3,FALSE)</f>
        <v>1.2963</v>
      </c>
      <c r="F125">
        <f>VLOOKUP(B125,home!$B$2:$E$405,3,FALSE)</f>
        <v>0.46289999999999998</v>
      </c>
      <c r="G125">
        <f>VLOOKUP(C125,away!$B$2:$E$405,4,FALSE)</f>
        <v>1.5428999999999999</v>
      </c>
      <c r="H125">
        <f>VLOOKUP(A125,away!$A$2:$E$405,3,FALSE)</f>
        <v>1.1852</v>
      </c>
      <c r="I125">
        <f>VLOOKUP(C125,away!$B$2:$E$405,3,FALSE)</f>
        <v>1.1812</v>
      </c>
      <c r="J125">
        <f>VLOOKUP(B125,home!$B$2:$E$405,4,FALSE)</f>
        <v>1.6875</v>
      </c>
      <c r="K125" s="3">
        <f t="shared" si="334"/>
        <v>0.92582836188299988</v>
      </c>
      <c r="L125" s="3">
        <f t="shared" si="335"/>
        <v>2.36242953</v>
      </c>
      <c r="M125" s="5">
        <f t="shared" si="336"/>
        <v>3.7318806194092537E-2</v>
      </c>
      <c r="N125" s="5">
        <f t="shared" si="337"/>
        <v>3.4550809206105836E-2</v>
      </c>
      <c r="O125" s="5">
        <f t="shared" si="338"/>
        <v>8.816304977727113E-2</v>
      </c>
      <c r="P125" s="5">
        <f t="shared" si="339"/>
        <v>8.1623851953900289E-2</v>
      </c>
      <c r="Q125" s="5">
        <f t="shared" si="340"/>
        <v>1.5994059544510521E-2</v>
      </c>
      <c r="R125" s="5">
        <f t="shared" si="341"/>
        <v>0.10413949612434263</v>
      </c>
      <c r="S125" s="5">
        <f t="shared" si="342"/>
        <v>4.4632009215013972E-2</v>
      </c>
      <c r="T125" s="5">
        <f t="shared" si="343"/>
        <v>3.7784838572530011E-2</v>
      </c>
      <c r="U125" s="5">
        <f t="shared" si="344"/>
        <v>9.6415299104121138E-2</v>
      </c>
      <c r="V125" s="5">
        <f t="shared" si="345"/>
        <v>1.0846591196538141E-2</v>
      </c>
      <c r="W125" s="5">
        <f t="shared" si="346"/>
        <v>4.9359179826511121E-3</v>
      </c>
      <c r="X125" s="5">
        <f t="shared" si="347"/>
        <v>1.1660758399873015E-2</v>
      </c>
      <c r="Y125" s="5">
        <f t="shared" si="348"/>
        <v>1.3773859993027781E-2</v>
      </c>
      <c r="Z125" s="5">
        <f t="shared" si="349"/>
        <v>8.2007406961155854E-2</v>
      </c>
      <c r="AA125" s="5">
        <f t="shared" si="350"/>
        <v>7.5924783249119429E-2</v>
      </c>
      <c r="AB125" s="5">
        <f t="shared" si="351"/>
        <v>3.5146658850927041E-2</v>
      </c>
      <c r="AC125" s="5">
        <f t="shared" si="352"/>
        <v>1.482731905708131E-3</v>
      </c>
      <c r="AD125" s="5">
        <f t="shared" si="353"/>
        <v>1.14245321506668E-3</v>
      </c>
      <c r="AE125" s="5">
        <f t="shared" si="354"/>
        <v>2.6989652119169664E-3</v>
      </c>
      <c r="AF125" s="5">
        <f t="shared" si="355"/>
        <v>3.1880575585376747E-3</v>
      </c>
      <c r="AG125" s="5">
        <f t="shared" si="356"/>
        <v>2.5105204398763684E-3</v>
      </c>
      <c r="AH125" s="5">
        <f t="shared" si="357"/>
        <v>4.8434179970940551E-2</v>
      </c>
      <c r="AI125" s="5">
        <f t="shared" si="358"/>
        <v>4.4841737501642283E-2</v>
      </c>
      <c r="AJ125" s="5">
        <f t="shared" si="359"/>
        <v>2.0757876187566481E-2</v>
      </c>
      <c r="AK125" s="5">
        <f t="shared" si="360"/>
        <v>6.4060768356349355E-3</v>
      </c>
      <c r="AL125" s="5">
        <f t="shared" si="361"/>
        <v>1.2972150173228548E-4</v>
      </c>
      <c r="AM125" s="5">
        <f t="shared" si="362"/>
        <v>2.1154311772663025E-4</v>
      </c>
      <c r="AN125" s="5">
        <f t="shared" si="363"/>
        <v>4.9975570818565785E-4</v>
      </c>
      <c r="AO125" s="5">
        <f t="shared" si="364"/>
        <v>5.9031882140193046E-4</v>
      </c>
      <c r="AP125" s="5">
        <f t="shared" si="365"/>
        <v>4.6486220526490541E-4</v>
      </c>
      <c r="AQ125" s="5">
        <f t="shared" si="366"/>
        <v>2.7455105027468361E-4</v>
      </c>
      <c r="AR125" s="5">
        <f t="shared" si="367"/>
        <v>2.2884467404936912E-2</v>
      </c>
      <c r="AS125" s="5">
        <f t="shared" si="368"/>
        <v>2.1187088970077643E-2</v>
      </c>
      <c r="AT125" s="5">
        <f t="shared" si="369"/>
        <v>9.8078039371181803E-3</v>
      </c>
      <c r="AU125" s="5">
        <f t="shared" si="370"/>
        <v>3.0267810175905875E-3</v>
      </c>
      <c r="AV125" s="5">
        <f t="shared" si="371"/>
        <v>7.0056992782361325E-4</v>
      </c>
      <c r="AW125" s="5">
        <f t="shared" si="372"/>
        <v>7.8813172621959505E-6</v>
      </c>
      <c r="AX125" s="5">
        <f t="shared" si="373"/>
        <v>3.2642103025411427E-5</v>
      </c>
      <c r="AY125" s="5">
        <f t="shared" si="374"/>
        <v>7.711466810853431E-5</v>
      </c>
      <c r="AZ125" s="5">
        <f t="shared" si="375"/>
        <v>9.1088984567875355E-5</v>
      </c>
      <c r="BA125" s="5">
        <f t="shared" si="376"/>
        <v>7.1730435666954342E-5</v>
      </c>
      <c r="BB125" s="5">
        <f t="shared" si="377"/>
        <v>4.2364524854844552E-5</v>
      </c>
      <c r="BC125" s="5">
        <f t="shared" si="378"/>
        <v>2.0016640908300758E-5</v>
      </c>
      <c r="BD125" s="5">
        <f t="shared" si="379"/>
        <v>9.0104902626242326E-3</v>
      </c>
      <c r="BE125" s="5">
        <f t="shared" si="380"/>
        <v>8.3421674396081131E-3</v>
      </c>
      <c r="BF125" s="5">
        <f t="shared" si="381"/>
        <v>3.8617076075830401E-3</v>
      </c>
      <c r="BG125" s="5">
        <f t="shared" si="382"/>
        <v>1.1917594761332415E-3</v>
      </c>
      <c r="BH125" s="5">
        <f t="shared" si="383"/>
        <v>2.7584118088674528E-4</v>
      </c>
      <c r="BI125" s="5">
        <f t="shared" si="384"/>
        <v>5.1076317728049535E-5</v>
      </c>
      <c r="BJ125" s="8">
        <f t="shared" si="385"/>
        <v>0.13061622838408174</v>
      </c>
      <c r="BK125" s="8">
        <f t="shared" si="386"/>
        <v>0.17611082663509389</v>
      </c>
      <c r="BL125" s="8">
        <f t="shared" si="387"/>
        <v>0.60056891114367617</v>
      </c>
      <c r="BM125" s="8">
        <f t="shared" si="388"/>
        <v>0.62744406697293842</v>
      </c>
      <c r="BN125" s="8">
        <f t="shared" si="389"/>
        <v>0.36179007280022296</v>
      </c>
    </row>
    <row r="126" spans="1:66" x14ac:dyDescent="0.25">
      <c r="A126" t="s">
        <v>341</v>
      </c>
      <c r="B126" t="s">
        <v>151</v>
      </c>
      <c r="C126" t="s">
        <v>148</v>
      </c>
      <c r="D126" s="11">
        <v>44204</v>
      </c>
      <c r="E126">
        <f>VLOOKUP(A126,home!$A$2:$E$405,3,FALSE)</f>
        <v>1.2963</v>
      </c>
      <c r="F126">
        <f>VLOOKUP(B126,home!$B$2:$E$405,3,FALSE)</f>
        <v>0.96430000000000005</v>
      </c>
      <c r="G126">
        <f>VLOOKUP(C126,away!$B$2:$E$405,4,FALSE)</f>
        <v>0.19289999999999999</v>
      </c>
      <c r="H126">
        <f>VLOOKUP(A126,away!$A$2:$E$405,3,FALSE)</f>
        <v>1.1852</v>
      </c>
      <c r="I126">
        <f>VLOOKUP(C126,away!$B$2:$E$405,3,FALSE)</f>
        <v>2.3203</v>
      </c>
      <c r="J126">
        <f>VLOOKUP(B126,home!$B$2:$E$405,4,FALSE)</f>
        <v>1.2656000000000001</v>
      </c>
      <c r="K126" s="3">
        <f t="shared" si="334"/>
        <v>0.241129261161</v>
      </c>
      <c r="L126" s="3">
        <f t="shared" si="335"/>
        <v>3.4804247551360001</v>
      </c>
      <c r="M126" s="5">
        <f t="shared" si="336"/>
        <v>2.4196337111677978E-2</v>
      </c>
      <c r="N126" s="5">
        <f t="shared" si="337"/>
        <v>5.8344448905413952E-3</v>
      </c>
      <c r="O126" s="5">
        <f t="shared" si="338"/>
        <v>8.421353066709994E-2</v>
      </c>
      <c r="P126" s="5">
        <f t="shared" si="339"/>
        <v>2.0306346429517022E-2</v>
      </c>
      <c r="Q126" s="5">
        <f t="shared" si="340"/>
        <v>7.0342769287040912E-4</v>
      </c>
      <c r="R126" s="5">
        <f t="shared" si="341"/>
        <v>0.14654942842558971</v>
      </c>
      <c r="S126" s="5">
        <f t="shared" si="342"/>
        <v>4.2604351994722563E-3</v>
      </c>
      <c r="T126" s="5">
        <f t="shared" si="343"/>
        <v>2.4482271557143749E-3</v>
      </c>
      <c r="U126" s="5">
        <f t="shared" si="344"/>
        <v>3.5337355399829296E-2</v>
      </c>
      <c r="V126" s="5">
        <f t="shared" si="345"/>
        <v>3.9727717969913315E-4</v>
      </c>
      <c r="W126" s="5">
        <f t="shared" si="346"/>
        <v>5.6538999954009515E-5</v>
      </c>
      <c r="X126" s="5">
        <f t="shared" si="347"/>
        <v>1.9677973507056787E-4</v>
      </c>
      <c r="Y126" s="5">
        <f t="shared" si="348"/>
        <v>3.4243853062435417E-4</v>
      </c>
      <c r="Z126" s="5">
        <f t="shared" si="349"/>
        <v>0.17001808618115125</v>
      </c>
      <c r="AA126" s="5">
        <f t="shared" si="350"/>
        <v>4.0996335504868225E-2</v>
      </c>
      <c r="AB126" s="5">
        <f t="shared" si="351"/>
        <v>4.9427080452986733E-3</v>
      </c>
      <c r="AC126" s="5">
        <f t="shared" si="352"/>
        <v>2.0837988830390356E-5</v>
      </c>
      <c r="AD126" s="5">
        <f t="shared" si="353"/>
        <v>3.4083018214230313E-6</v>
      </c>
      <c r="AE126" s="5">
        <f t="shared" si="354"/>
        <v>1.1862338032255837E-5</v>
      </c>
      <c r="AF126" s="5">
        <f t="shared" si="355"/>
        <v>2.0642987470627247E-5</v>
      </c>
      <c r="AG126" s="5">
        <f t="shared" si="356"/>
        <v>2.3948788204244449E-5</v>
      </c>
      <c r="AH126" s="5">
        <f t="shared" si="357"/>
        <v>0.1479337889914312</v>
      </c>
      <c r="AI126" s="5">
        <f t="shared" si="358"/>
        <v>3.5671165240251081E-2</v>
      </c>
      <c r="AJ126" s="5">
        <f t="shared" si="359"/>
        <v>4.3006808595668442E-3</v>
      </c>
      <c r="AK126" s="5">
        <f t="shared" si="360"/>
        <v>3.4567333271886907E-4</v>
      </c>
      <c r="AL126" s="5">
        <f t="shared" si="361"/>
        <v>6.9951648984108342E-7</v>
      </c>
      <c r="AM126" s="5">
        <f t="shared" si="362"/>
        <v>1.6436826000268533E-7</v>
      </c>
      <c r="AN126" s="5">
        <f t="shared" si="363"/>
        <v>5.7207136107197649E-7</v>
      </c>
      <c r="AO126" s="5">
        <f t="shared" si="364"/>
        <v>9.9552566338962633E-7</v>
      </c>
      <c r="AP126" s="5">
        <f t="shared" si="365"/>
        <v>1.1549507210781479E-6</v>
      </c>
      <c r="AQ126" s="5">
        <f t="shared" si="366"/>
        <v>1.00492977015064E-6</v>
      </c>
      <c r="AR126" s="5">
        <f t="shared" si="367"/>
        <v>0.1029744842653685</v>
      </c>
      <c r="AS126" s="5">
        <f t="shared" si="368"/>
        <v>2.4830161309343322E-2</v>
      </c>
      <c r="AT126" s="5">
        <f t="shared" si="369"/>
        <v>2.9936392255152022E-3</v>
      </c>
      <c r="AU126" s="5">
        <f t="shared" si="370"/>
        <v>2.4061800487702292E-4</v>
      </c>
      <c r="AV126" s="5">
        <f t="shared" si="371"/>
        <v>1.4505010434507607E-5</v>
      </c>
      <c r="AW126" s="5">
        <f t="shared" si="372"/>
        <v>1.6307133263728954E-8</v>
      </c>
      <c r="AX126" s="5">
        <f t="shared" si="373"/>
        <v>6.6056661821277711E-9</v>
      </c>
      <c r="AY126" s="5">
        <f t="shared" si="374"/>
        <v>2.2990524104442204E-8</v>
      </c>
      <c r="AZ126" s="5">
        <f t="shared" si="375"/>
        <v>4.0008394613325794E-8</v>
      </c>
      <c r="BA126" s="5">
        <f t="shared" si="376"/>
        <v>4.6415402341822956E-8</v>
      </c>
      <c r="BB126" s="5">
        <f t="shared" si="377"/>
        <v>4.0386328832519528E-8</v>
      </c>
      <c r="BC126" s="5">
        <f t="shared" si="378"/>
        <v>2.8112315727552745E-8</v>
      </c>
      <c r="BD126" s="5">
        <f t="shared" si="379"/>
        <v>5.97324906974252E-2</v>
      </c>
      <c r="BE126" s="5">
        <f t="shared" si="380"/>
        <v>1.4403251349176442E-2</v>
      </c>
      <c r="BF126" s="5">
        <f t="shared" si="381"/>
        <v>1.7365226780715461E-3</v>
      </c>
      <c r="BG126" s="5">
        <f t="shared" si="382"/>
        <v>1.3957547678423762E-4</v>
      </c>
      <c r="BH126" s="5">
        <f t="shared" si="383"/>
        <v>8.4139328982943818E-6</v>
      </c>
      <c r="BI126" s="5">
        <f t="shared" si="384"/>
        <v>4.0576908464479136E-7</v>
      </c>
      <c r="BJ126" s="8">
        <f t="shared" si="385"/>
        <v>9.6457957847111576E-3</v>
      </c>
      <c r="BK126" s="8">
        <f t="shared" si="386"/>
        <v>4.9181956416210725E-2</v>
      </c>
      <c r="BL126" s="8">
        <f t="shared" si="387"/>
        <v>0.70736473418563295</v>
      </c>
      <c r="BM126" s="8">
        <f t="shared" si="388"/>
        <v>0.65440705066701887</v>
      </c>
      <c r="BN126" s="8">
        <f t="shared" si="389"/>
        <v>0.28180351521729646</v>
      </c>
    </row>
    <row r="127" spans="1:66" x14ac:dyDescent="0.25">
      <c r="A127" t="s">
        <v>344</v>
      </c>
      <c r="B127" t="s">
        <v>199</v>
      </c>
      <c r="C127" t="s">
        <v>207</v>
      </c>
      <c r="D127" s="11">
        <v>44204</v>
      </c>
      <c r="E127">
        <f>VLOOKUP(A127,home!$A$2:$E$405,3,FALSE)</f>
        <v>1.3976999999999999</v>
      </c>
      <c r="F127">
        <f>VLOOKUP(B127,home!$B$2:$E$405,3,FALSE)</f>
        <v>1.4309000000000001</v>
      </c>
      <c r="G127">
        <f>VLOOKUP(C127,away!$B$2:$E$405,4,FALSE)</f>
        <v>1.0731999999999999</v>
      </c>
      <c r="H127">
        <f>VLOOKUP(A127,away!$A$2:$E$405,3,FALSE)</f>
        <v>1.0585</v>
      </c>
      <c r="I127">
        <f>VLOOKUP(C127,away!$B$2:$E$405,3,FALSE)</f>
        <v>0.73480000000000001</v>
      </c>
      <c r="J127">
        <f>VLOOKUP(B127,home!$B$2:$E$405,4,FALSE)</f>
        <v>0.89500000000000002</v>
      </c>
      <c r="K127" s="3">
        <f t="shared" si="334"/>
        <v>2.1463666556760002</v>
      </c>
      <c r="L127" s="3">
        <f t="shared" si="335"/>
        <v>0.696118291</v>
      </c>
      <c r="M127" s="5">
        <f t="shared" si="336"/>
        <v>5.8280661538818411E-2</v>
      </c>
      <c r="N127" s="5">
        <f t="shared" si="337"/>
        <v>0.12509166859765855</v>
      </c>
      <c r="O127" s="5">
        <f t="shared" si="338"/>
        <v>4.0570234508751704E-2</v>
      </c>
      <c r="P127" s="5">
        <f t="shared" si="339"/>
        <v>8.7078598562540438E-2</v>
      </c>
      <c r="Q127" s="5">
        <f t="shared" si="340"/>
        <v>0.13424629319044348</v>
      </c>
      <c r="R127" s="5">
        <f t="shared" si="341"/>
        <v>1.4120841155850727E-2</v>
      </c>
      <c r="S127" s="5">
        <f t="shared" si="342"/>
        <v>3.2526579689583439E-2</v>
      </c>
      <c r="T127" s="5">
        <f t="shared" si="343"/>
        <v>9.3451300188816463E-2</v>
      </c>
      <c r="U127" s="5">
        <f t="shared" si="344"/>
        <v>3.0308502607015345E-2</v>
      </c>
      <c r="V127" s="5">
        <f t="shared" si="345"/>
        <v>5.3998643053135226E-3</v>
      </c>
      <c r="W127" s="5">
        <f t="shared" si="346"/>
        <v>9.6047255784023983E-2</v>
      </c>
      <c r="X127" s="5">
        <f t="shared" si="347"/>
        <v>6.6860251551614652E-2</v>
      </c>
      <c r="Y127" s="5">
        <f t="shared" si="348"/>
        <v>2.3271322022970036E-2</v>
      </c>
      <c r="Z127" s="5">
        <f t="shared" si="349"/>
        <v>3.2765919376310914E-3</v>
      </c>
      <c r="AA127" s="5">
        <f t="shared" si="350"/>
        <v>7.0327676791881906E-3</v>
      </c>
      <c r="AB127" s="5">
        <f t="shared" si="351"/>
        <v>7.5474490218627134E-3</v>
      </c>
      <c r="AC127" s="5">
        <f t="shared" si="352"/>
        <v>5.0425454571817723E-4</v>
      </c>
      <c r="AD127" s="5">
        <f t="shared" si="353"/>
        <v>5.1538156796003251E-2</v>
      </c>
      <c r="AE127" s="5">
        <f t="shared" si="354"/>
        <v>3.5876653630123823E-2</v>
      </c>
      <c r="AF127" s="5">
        <f t="shared" si="355"/>
        <v>1.2487197405900367E-2</v>
      </c>
      <c r="AG127" s="5">
        <f t="shared" si="356"/>
        <v>2.8975221725249995E-3</v>
      </c>
      <c r="AH127" s="5">
        <f t="shared" si="357"/>
        <v>5.7022389498203327E-4</v>
      </c>
      <c r="AI127" s="5">
        <f t="shared" si="358"/>
        <v>1.2239095544591292E-3</v>
      </c>
      <c r="AJ127" s="5">
        <f t="shared" si="359"/>
        <v>1.3134793286271728E-3</v>
      </c>
      <c r="AK127" s="5">
        <f t="shared" si="360"/>
        <v>9.397360779616875E-4</v>
      </c>
      <c r="AL127" s="5">
        <f t="shared" si="361"/>
        <v>3.0136774704029593E-5</v>
      </c>
      <c r="AM127" s="5">
        <f t="shared" si="362"/>
        <v>2.2123956248388543E-2</v>
      </c>
      <c r="AN127" s="5">
        <f t="shared" si="363"/>
        <v>1.5400890613787004E-2</v>
      </c>
      <c r="AO127" s="5">
        <f t="shared" si="364"/>
        <v>5.3604208269736739E-3</v>
      </c>
      <c r="AP127" s="5">
        <f t="shared" si="365"/>
        <v>1.2438289950379071E-3</v>
      </c>
      <c r="AQ127" s="5">
        <f t="shared" si="366"/>
        <v>2.1646302858050875E-4</v>
      </c>
      <c r="AR127" s="5">
        <f t="shared" si="367"/>
        <v>7.938865665245132E-5</v>
      </c>
      <c r="AS127" s="5">
        <f t="shared" si="368"/>
        <v>1.7039716547773216E-4</v>
      </c>
      <c r="AT127" s="5">
        <f t="shared" si="369"/>
        <v>1.8286739710155506E-4</v>
      </c>
      <c r="AU127" s="5">
        <f t="shared" si="370"/>
        <v>1.3083349451634659E-4</v>
      </c>
      <c r="AV127" s="5">
        <f t="shared" si="371"/>
        <v>7.0204162518863812E-5</v>
      </c>
      <c r="AW127" s="5">
        <f t="shared" si="372"/>
        <v>1.2507808656383301E-6</v>
      </c>
      <c r="AX127" s="5">
        <f t="shared" si="373"/>
        <v>7.9143536638626617E-3</v>
      </c>
      <c r="AY127" s="5">
        <f t="shared" si="374"/>
        <v>5.5093263468576651E-3</v>
      </c>
      <c r="AZ127" s="5">
        <f t="shared" si="375"/>
        <v>1.917571420567915E-3</v>
      </c>
      <c r="BA127" s="5">
        <f t="shared" si="376"/>
        <v>4.4495218005205983E-4</v>
      </c>
      <c r="BB127" s="5">
        <f t="shared" si="377"/>
        <v>7.743483778864101E-5</v>
      </c>
      <c r="BC127" s="5">
        <f t="shared" si="378"/>
        <v>1.0780761389058203E-5</v>
      </c>
      <c r="BD127" s="5">
        <f t="shared" si="379"/>
        <v>9.2106493322816962E-6</v>
      </c>
      <c r="BE127" s="5">
        <f t="shared" si="380"/>
        <v>1.9769430603933844E-5</v>
      </c>
      <c r="BF127" s="5">
        <f t="shared" si="381"/>
        <v>2.1216223324992134E-5</v>
      </c>
      <c r="BG127" s="5">
        <f t="shared" si="382"/>
        <v>1.517926476804617E-5</v>
      </c>
      <c r="BH127" s="5">
        <f t="shared" si="383"/>
        <v>8.1450669389529522E-6</v>
      </c>
      <c r="BI127" s="5">
        <f t="shared" si="384"/>
        <v>3.496460017203517E-6</v>
      </c>
      <c r="BJ127" s="8">
        <f t="shared" si="385"/>
        <v>0.70198760026336515</v>
      </c>
      <c r="BK127" s="8">
        <f t="shared" si="386"/>
        <v>0.1893294217635357</v>
      </c>
      <c r="BL127" s="8">
        <f t="shared" si="387"/>
        <v>0.10433785179995103</v>
      </c>
      <c r="BM127" s="8">
        <f t="shared" si="388"/>
        <v>0.5340350926444275</v>
      </c>
      <c r="BN127" s="8">
        <f t="shared" si="389"/>
        <v>0.45938829755406324</v>
      </c>
    </row>
    <row r="128" spans="1:66" x14ac:dyDescent="0.25">
      <c r="A128" t="s">
        <v>344</v>
      </c>
      <c r="B128" t="s">
        <v>206</v>
      </c>
      <c r="C128" t="s">
        <v>214</v>
      </c>
      <c r="D128" s="11">
        <v>44204</v>
      </c>
      <c r="E128">
        <f>VLOOKUP(A128,home!$A$2:$E$405,3,FALSE)</f>
        <v>1.3976999999999999</v>
      </c>
      <c r="F128">
        <f>VLOOKUP(B128,home!$B$2:$E$405,3,FALSE)</f>
        <v>0.97909999999999997</v>
      </c>
      <c r="G128">
        <f>VLOOKUP(C128,away!$B$2:$E$405,4,FALSE)</f>
        <v>0.78700000000000003</v>
      </c>
      <c r="H128">
        <f>VLOOKUP(A128,away!$A$2:$E$405,3,FALSE)</f>
        <v>1.0585</v>
      </c>
      <c r="I128">
        <f>VLOOKUP(C128,away!$B$2:$E$405,3,FALSE)</f>
        <v>0.70850000000000002</v>
      </c>
      <c r="J128">
        <f>VLOOKUP(B128,home!$B$2:$E$405,4,FALSE)</f>
        <v>0.89500000000000002</v>
      </c>
      <c r="K128" s="3">
        <f t="shared" si="334"/>
        <v>1.07700011109</v>
      </c>
      <c r="L128" s="3">
        <f t="shared" si="335"/>
        <v>0.67120278875000006</v>
      </c>
      <c r="M128" s="5">
        <f t="shared" si="336"/>
        <v>0.17408651340766162</v>
      </c>
      <c r="N128" s="5">
        <f t="shared" si="337"/>
        <v>0.18749119427932234</v>
      </c>
      <c r="O128" s="5">
        <f t="shared" si="338"/>
        <v>0.11684735328298675</v>
      </c>
      <c r="P128" s="5">
        <f t="shared" si="339"/>
        <v>0.1258446124663492</v>
      </c>
      <c r="Q128" s="5">
        <f t="shared" si="340"/>
        <v>0.10096401853361348</v>
      </c>
      <c r="R128" s="5">
        <f t="shared" si="341"/>
        <v>3.921413469079859E-2</v>
      </c>
      <c r="S128" s="5">
        <f t="shared" si="342"/>
        <v>2.2742810710615086E-2</v>
      </c>
      <c r="T128" s="5">
        <f t="shared" si="343"/>
        <v>6.7767330803168047E-2</v>
      </c>
      <c r="U128" s="5">
        <f t="shared" si="344"/>
        <v>4.2233627418288296E-2</v>
      </c>
      <c r="V128" s="5">
        <f t="shared" si="345"/>
        <v>1.8267163991878455E-3</v>
      </c>
      <c r="W128" s="5">
        <f t="shared" si="346"/>
        <v>3.6246086392264842E-2</v>
      </c>
      <c r="X128" s="5">
        <f t="shared" si="347"/>
        <v>2.432847426776159E-2</v>
      </c>
      <c r="Y128" s="5">
        <f t="shared" si="348"/>
        <v>8.1646698872770967E-3</v>
      </c>
      <c r="Z128" s="5">
        <f t="shared" si="349"/>
        <v>8.7735455209607127E-3</v>
      </c>
      <c r="AA128" s="5">
        <f t="shared" si="350"/>
        <v>9.4491095007278574E-3</v>
      </c>
      <c r="AB128" s="5">
        <f t="shared" si="351"/>
        <v>5.0883459909927395E-3</v>
      </c>
      <c r="AC128" s="5">
        <f t="shared" si="352"/>
        <v>8.253167234277622E-5</v>
      </c>
      <c r="AD128" s="5">
        <f t="shared" si="353"/>
        <v>9.7592597677617424E-3</v>
      </c>
      <c r="AE128" s="5">
        <f t="shared" si="354"/>
        <v>6.5504423722573587E-3</v>
      </c>
      <c r="AF128" s="5">
        <f t="shared" si="355"/>
        <v>2.1983375939026526E-3</v>
      </c>
      <c r="AG128" s="5">
        <f t="shared" si="356"/>
        <v>4.918434412138086E-4</v>
      </c>
      <c r="AH128" s="5">
        <f t="shared" si="357"/>
        <v>1.472207055223475E-3</v>
      </c>
      <c r="AI128" s="5">
        <f t="shared" si="358"/>
        <v>1.5855671620231642E-3</v>
      </c>
      <c r="AJ128" s="5">
        <f t="shared" si="359"/>
        <v>8.5382800481980205E-4</v>
      </c>
      <c r="AK128" s="5">
        <f t="shared" si="360"/>
        <v>3.0652428534755995E-4</v>
      </c>
      <c r="AL128" s="5">
        <f t="shared" si="361"/>
        <v>2.3864378966232532E-6</v>
      </c>
      <c r="AM128" s="5">
        <f t="shared" si="362"/>
        <v>2.1021447708071137E-3</v>
      </c>
      <c r="AN128" s="5">
        <f t="shared" si="363"/>
        <v>1.4109654325219643E-3</v>
      </c>
      <c r="AO128" s="5">
        <f t="shared" si="364"/>
        <v>4.7352196656929619E-4</v>
      </c>
      <c r="AP128" s="5">
        <f t="shared" si="365"/>
        <v>1.0594308816523199E-4</v>
      </c>
      <c r="AQ128" s="5">
        <f t="shared" si="366"/>
        <v>1.7777324056322703E-5</v>
      </c>
      <c r="AR128" s="5">
        <f t="shared" si="367"/>
        <v>1.9762989621668444E-4</v>
      </c>
      <c r="AS128" s="5">
        <f t="shared" si="368"/>
        <v>2.1284742018007428E-4</v>
      </c>
      <c r="AT128" s="5">
        <f t="shared" si="369"/>
        <v>1.1461834758957997E-4</v>
      </c>
      <c r="AU128" s="5">
        <f t="shared" si="370"/>
        <v>4.1147991028976619E-5</v>
      </c>
      <c r="AV128" s="5">
        <f t="shared" si="371"/>
        <v>1.1079097727334534E-5</v>
      </c>
      <c r="AW128" s="5">
        <f t="shared" si="372"/>
        <v>4.7920036103654724E-8</v>
      </c>
      <c r="AX128" s="5">
        <f t="shared" si="373"/>
        <v>3.7733502528108725E-4</v>
      </c>
      <c r="AY128" s="5">
        <f t="shared" si="374"/>
        <v>2.5326832126171749E-4</v>
      </c>
      <c r="AZ128" s="5">
        <f t="shared" si="375"/>
        <v>8.4997201766447855E-5</v>
      </c>
      <c r="BA128" s="5">
        <f t="shared" si="376"/>
        <v>1.9016786287195414E-5</v>
      </c>
      <c r="BB128" s="5">
        <f t="shared" si="377"/>
        <v>3.191029997257079E-6</v>
      </c>
      <c r="BC128" s="5">
        <f t="shared" si="378"/>
        <v>4.2836564662877145E-7</v>
      </c>
      <c r="BD128" s="5">
        <f t="shared" si="379"/>
        <v>2.2108289580168603E-5</v>
      </c>
      <c r="BE128" s="5">
        <f t="shared" si="380"/>
        <v>2.3810630333851474E-5</v>
      </c>
      <c r="BF128" s="5">
        <f t="shared" si="381"/>
        <v>1.2822025757340483E-5</v>
      </c>
      <c r="BG128" s="5">
        <f t="shared" si="382"/>
        <v>4.6031077216848469E-6</v>
      </c>
      <c r="BH128" s="5">
        <f t="shared" si="383"/>
        <v>1.2393868819034541E-6</v>
      </c>
      <c r="BI128" s="5">
        <f t="shared" si="384"/>
        <v>2.6696396189870188E-7</v>
      </c>
      <c r="BJ128" s="8">
        <f t="shared" si="385"/>
        <v>0.4488102466509033</v>
      </c>
      <c r="BK128" s="8">
        <f t="shared" si="386"/>
        <v>0.32483883941531488</v>
      </c>
      <c r="BL128" s="8">
        <f t="shared" si="387"/>
        <v>0.21769287054818767</v>
      </c>
      <c r="BM128" s="8">
        <f t="shared" si="388"/>
        <v>0.25541445507340899</v>
      </c>
      <c r="BN128" s="8">
        <f t="shared" si="389"/>
        <v>0.74444782666073195</v>
      </c>
    </row>
    <row r="129" spans="1:66" x14ac:dyDescent="0.25">
      <c r="A129" t="s">
        <v>344</v>
      </c>
      <c r="B129" t="s">
        <v>198</v>
      </c>
      <c r="C129" t="s">
        <v>204</v>
      </c>
      <c r="D129" s="11">
        <v>44204</v>
      </c>
      <c r="E129">
        <f>VLOOKUP(A129,home!$A$2:$E$405,3,FALSE)</f>
        <v>1.3976999999999999</v>
      </c>
      <c r="F129">
        <f>VLOOKUP(B129,home!$B$2:$E$405,3,FALSE)</f>
        <v>0.56479999999999997</v>
      </c>
      <c r="G129">
        <f>VLOOKUP(C129,away!$B$2:$E$405,4,FALSE)</f>
        <v>1.2625999999999999</v>
      </c>
      <c r="H129">
        <f>VLOOKUP(A129,away!$A$2:$E$405,3,FALSE)</f>
        <v>1.0585</v>
      </c>
      <c r="I129">
        <f>VLOOKUP(C129,away!$B$2:$E$405,3,FALSE)</f>
        <v>0.83360000000000001</v>
      </c>
      <c r="J129">
        <f>VLOOKUP(B129,home!$B$2:$E$405,4,FALSE)</f>
        <v>0.99450000000000005</v>
      </c>
      <c r="K129" s="3">
        <f t="shared" si="334"/>
        <v>0.99672290409599984</v>
      </c>
      <c r="L129" s="3">
        <f t="shared" si="335"/>
        <v>0.87751258919999997</v>
      </c>
      <c r="M129" s="5">
        <f t="shared" si="336"/>
        <v>0.15347225257232308</v>
      </c>
      <c r="N129" s="5">
        <f t="shared" si="337"/>
        <v>0.15296930928204064</v>
      </c>
      <c r="O129" s="5">
        <f t="shared" si="338"/>
        <v>0.13467383372509559</v>
      </c>
      <c r="P129" s="5">
        <f t="shared" si="339"/>
        <v>0.13423249465621906</v>
      </c>
      <c r="Q129" s="5">
        <f t="shared" si="340"/>
        <v>7.6234007092577355E-2</v>
      </c>
      <c r="R129" s="5">
        <f t="shared" si="341"/>
        <v>5.9088992264799446E-2</v>
      </c>
      <c r="S129" s="5">
        <f t="shared" si="342"/>
        <v>2.9351173126785264E-2</v>
      </c>
      <c r="T129" s="5">
        <f t="shared" si="343"/>
        <v>6.6896300948898729E-2</v>
      </c>
      <c r="U129" s="5">
        <f t="shared" si="344"/>
        <v>5.8895351970276975E-2</v>
      </c>
      <c r="V129" s="5">
        <f t="shared" si="345"/>
        <v>2.8524021073366439E-3</v>
      </c>
      <c r="W129" s="5">
        <f t="shared" si="346"/>
        <v>2.5328060313396253E-2</v>
      </c>
      <c r="X129" s="5">
        <f t="shared" si="347"/>
        <v>2.2225691785022109E-2</v>
      </c>
      <c r="Y129" s="5">
        <f t="shared" si="348"/>
        <v>9.7516621725179595E-3</v>
      </c>
      <c r="Z129" s="5">
        <f t="shared" si="349"/>
        <v>1.7283778198500979E-2</v>
      </c>
      <c r="AA129" s="5">
        <f t="shared" si="350"/>
        <v>1.7227137599761022E-2</v>
      </c>
      <c r="AB129" s="5">
        <f t="shared" si="351"/>
        <v>8.5853413088476001E-3</v>
      </c>
      <c r="AC129" s="5">
        <f t="shared" si="352"/>
        <v>1.5592600788293199E-4</v>
      </c>
      <c r="AD129" s="5">
        <f t="shared" si="353"/>
        <v>6.3112644576717369E-3</v>
      </c>
      <c r="AE129" s="5">
        <f t="shared" si="354"/>
        <v>5.5382140153774602E-3</v>
      </c>
      <c r="AF129" s="5">
        <f t="shared" si="355"/>
        <v>2.4299262600888014E-3</v>
      </c>
      <c r="AG129" s="5">
        <f t="shared" si="356"/>
        <v>7.1076362801853225E-4</v>
      </c>
      <c r="AH129" s="5">
        <f t="shared" si="357"/>
        <v>3.7916832395312764E-3</v>
      </c>
      <c r="AI129" s="5">
        <f t="shared" si="358"/>
        <v>3.7792575299177419E-3</v>
      </c>
      <c r="AJ129" s="5">
        <f t="shared" si="359"/>
        <v>1.8834362702731433E-3</v>
      </c>
      <c r="AK129" s="5">
        <f t="shared" si="360"/>
        <v>6.2575468966212869E-4</v>
      </c>
      <c r="AL129" s="5">
        <f t="shared" si="361"/>
        <v>5.4551455834136345E-6</v>
      </c>
      <c r="AM129" s="5">
        <f t="shared" si="362"/>
        <v>1.2581163677536883E-3</v>
      </c>
      <c r="AN129" s="5">
        <f t="shared" si="363"/>
        <v>1.1040129513824385E-3</v>
      </c>
      <c r="AO129" s="5">
        <f t="shared" si="364"/>
        <v>4.8439263173896858E-4</v>
      </c>
      <c r="AP129" s="5">
        <f t="shared" si="365"/>
        <v>1.4168687748888814E-4</v>
      </c>
      <c r="AQ129" s="5">
        <f t="shared" si="366"/>
        <v>3.1083004680234357E-5</v>
      </c>
      <c r="AR129" s="5">
        <f t="shared" si="367"/>
        <v>6.654499553894669E-4</v>
      </c>
      <c r="AS129" s="5">
        <f t="shared" si="368"/>
        <v>6.6326921206634297E-4</v>
      </c>
      <c r="AT129" s="5">
        <f t="shared" si="369"/>
        <v>3.3054780762411547E-4</v>
      </c>
      <c r="AU129" s="5">
        <f t="shared" si="370"/>
        <v>1.0982152358589142E-4</v>
      </c>
      <c r="AV129" s="5">
        <f t="shared" si="371"/>
        <v>2.7365406980194255E-5</v>
      </c>
      <c r="AW129" s="5">
        <f t="shared" si="372"/>
        <v>1.3253532227436977E-7</v>
      </c>
      <c r="AX129" s="5">
        <f t="shared" si="373"/>
        <v>2.0899889995969445E-4</v>
      </c>
      <c r="AY129" s="5">
        <f t="shared" si="374"/>
        <v>1.8339916584358325E-4</v>
      </c>
      <c r="AZ129" s="5">
        <f t="shared" si="375"/>
        <v>8.0467538438261466E-5</v>
      </c>
      <c r="BA129" s="5">
        <f t="shared" si="376"/>
        <v>2.353709266716978E-5</v>
      </c>
      <c r="BB129" s="5">
        <f t="shared" si="377"/>
        <v>5.1635237821521219E-6</v>
      </c>
      <c r="BC129" s="5">
        <f t="shared" si="378"/>
        <v>9.0621142469441724E-7</v>
      </c>
      <c r="BD129" s="5">
        <f t="shared" si="379"/>
        <v>9.7323452222805891E-5</v>
      </c>
      <c r="BE129" s="5">
        <f t="shared" si="380"/>
        <v>9.7004513936163383E-5</v>
      </c>
      <c r="BF129" s="5">
        <f t="shared" si="381"/>
        <v>4.834331042043682E-5</v>
      </c>
      <c r="BG129" s="5">
        <f t="shared" si="382"/>
        <v>1.6061628251957403E-5</v>
      </c>
      <c r="BH129" s="5">
        <f t="shared" si="383"/>
        <v>4.002248188950334E-6</v>
      </c>
      <c r="BI129" s="5">
        <f t="shared" si="384"/>
        <v>7.9782648756070675E-7</v>
      </c>
      <c r="BJ129" s="8">
        <f t="shared" si="385"/>
        <v>0.37191696422076936</v>
      </c>
      <c r="BK129" s="8">
        <f t="shared" si="386"/>
        <v>0.320253102781974</v>
      </c>
      <c r="BL129" s="8">
        <f t="shared" si="387"/>
        <v>0.29061077548331876</v>
      </c>
      <c r="BM129" s="8">
        <f t="shared" si="388"/>
        <v>0.28921046446098669</v>
      </c>
      <c r="BN129" s="8">
        <f t="shared" si="389"/>
        <v>0.71067088959305513</v>
      </c>
    </row>
    <row r="130" spans="1:66" x14ac:dyDescent="0.25">
      <c r="A130" t="s">
        <v>344</v>
      </c>
      <c r="B130" t="s">
        <v>212</v>
      </c>
      <c r="C130" t="s">
        <v>213</v>
      </c>
      <c r="D130" s="11">
        <v>44204</v>
      </c>
      <c r="E130">
        <f>VLOOKUP(A130,home!$A$2:$E$405,3,FALSE)</f>
        <v>1.3976999999999999</v>
      </c>
      <c r="F130">
        <f>VLOOKUP(B130,home!$B$2:$E$405,3,FALSE)</f>
        <v>1.3513999999999999</v>
      </c>
      <c r="G130">
        <f>VLOOKUP(C130,away!$B$2:$E$405,4,FALSE)</f>
        <v>0.6401</v>
      </c>
      <c r="H130">
        <f>VLOOKUP(A130,away!$A$2:$E$405,3,FALSE)</f>
        <v>1.0585</v>
      </c>
      <c r="I130">
        <f>VLOOKUP(C130,away!$B$2:$E$405,3,FALSE)</f>
        <v>1.0939000000000001</v>
      </c>
      <c r="J130">
        <f>VLOOKUP(B130,home!$B$2:$E$405,4,FALSE)</f>
        <v>1.1022000000000001</v>
      </c>
      <c r="K130" s="3">
        <f t="shared" si="334"/>
        <v>1.2090540243779999</v>
      </c>
      <c r="L130" s="3">
        <f t="shared" si="335"/>
        <v>1.2762298299300001</v>
      </c>
      <c r="M130" s="5">
        <f t="shared" si="336"/>
        <v>8.3301905551056765E-2</v>
      </c>
      <c r="N130" s="5">
        <f t="shared" si="337"/>
        <v>0.10071650414486122</v>
      </c>
      <c r="O130" s="5">
        <f t="shared" si="338"/>
        <v>0.1063123767542701</v>
      </c>
      <c r="P130" s="5">
        <f t="shared" si="339"/>
        <v>0.12853740695594038</v>
      </c>
      <c r="Q130" s="5">
        <f t="shared" si="340"/>
        <v>6.0885847328813997E-2</v>
      </c>
      <c r="R130" s="5">
        <f t="shared" si="341"/>
        <v>6.7839513252278133E-2</v>
      </c>
      <c r="S130" s="5">
        <f t="shared" si="342"/>
        <v>4.9584294853947213E-2</v>
      </c>
      <c r="T130" s="5">
        <f t="shared" si="343"/>
        <v>7.7704334581596243E-2</v>
      </c>
      <c r="U130" s="5">
        <f t="shared" si="344"/>
        <v>8.2021636509511525E-2</v>
      </c>
      <c r="V130" s="5">
        <f t="shared" si="345"/>
        <v>8.501121638486403E-3</v>
      </c>
      <c r="W130" s="5">
        <f t="shared" si="346"/>
        <v>2.4538092913522356E-2</v>
      </c>
      <c r="X130" s="5">
        <f t="shared" si="347"/>
        <v>3.1316246145831179E-2</v>
      </c>
      <c r="Y130" s="5">
        <f t="shared" si="348"/>
        <v>1.9983363746370077E-2</v>
      </c>
      <c r="Z130" s="5">
        <f t="shared" si="349"/>
        <v>2.8859603486829633E-2</v>
      </c>
      <c r="AA130" s="5">
        <f t="shared" si="350"/>
        <v>3.4892819737704722E-2</v>
      </c>
      <c r="AB130" s="5">
        <f t="shared" si="351"/>
        <v>2.1093652062884008E-2</v>
      </c>
      <c r="AC130" s="5">
        <f t="shared" si="352"/>
        <v>8.1984328899770847E-4</v>
      </c>
      <c r="AD130" s="5">
        <f t="shared" si="353"/>
        <v>7.4169699969138699E-3</v>
      </c>
      <c r="AE130" s="5">
        <f t="shared" si="354"/>
        <v>9.4657583577573007E-3</v>
      </c>
      <c r="AF130" s="5">
        <f t="shared" si="355"/>
        <v>6.0402415895395405E-3</v>
      </c>
      <c r="AG130" s="5">
        <f t="shared" si="356"/>
        <v>2.5695788321847199E-3</v>
      </c>
      <c r="AH130" s="5">
        <f t="shared" si="357"/>
        <v>9.207871712460956E-3</v>
      </c>
      <c r="AI130" s="5">
        <f t="shared" si="358"/>
        <v>1.1132814349907264E-2</v>
      </c>
      <c r="AJ130" s="5">
        <f t="shared" si="359"/>
        <v>6.7300869962042646E-3</v>
      </c>
      <c r="AK130" s="5">
        <f t="shared" si="360"/>
        <v>2.7123462557249369E-3</v>
      </c>
      <c r="AL130" s="5">
        <f t="shared" si="361"/>
        <v>5.0601738234382139E-5</v>
      </c>
      <c r="AM130" s="5">
        <f t="shared" si="362"/>
        <v>1.793503484691918E-3</v>
      </c>
      <c r="AN130" s="5">
        <f t="shared" si="363"/>
        <v>2.288922647247229E-3</v>
      </c>
      <c r="AO130" s="5">
        <f t="shared" si="364"/>
        <v>1.4605956804096287E-3</v>
      </c>
      <c r="AP130" s="5">
        <f t="shared" si="365"/>
        <v>6.2135192560189105E-4</v>
      </c>
      <c r="AQ130" s="5">
        <f t="shared" si="366"/>
        <v>1.982469655843949E-4</v>
      </c>
      <c r="AR130" s="5">
        <f t="shared" si="367"/>
        <v>2.3502721099222597E-3</v>
      </c>
      <c r="AS130" s="5">
        <f t="shared" si="368"/>
        <v>2.8416059528848805E-3</v>
      </c>
      <c r="AT130" s="5">
        <f t="shared" si="369"/>
        <v>1.7178275565159734E-3</v>
      </c>
      <c r="AU130" s="5">
        <f t="shared" si="370"/>
        <v>6.9231544013102135E-4</v>
      </c>
      <c r="AV130" s="5">
        <f t="shared" si="371"/>
        <v>2.0926169225735935E-4</v>
      </c>
      <c r="AW130" s="5">
        <f t="shared" si="372"/>
        <v>2.1688900342155722E-6</v>
      </c>
      <c r="AX130" s="5">
        <f t="shared" si="373"/>
        <v>3.6140710098378812E-4</v>
      </c>
      <c r="AY130" s="5">
        <f t="shared" si="374"/>
        <v>4.6123852302403428E-4</v>
      </c>
      <c r="AZ130" s="5">
        <f t="shared" si="375"/>
        <v>2.9432318089806392E-4</v>
      </c>
      <c r="BA130" s="5">
        <f t="shared" si="376"/>
        <v>1.2520800770066424E-4</v>
      </c>
      <c r="BB130" s="5">
        <f t="shared" si="377"/>
        <v>3.9948548593423223E-5</v>
      </c>
      <c r="BC130" s="5">
        <f t="shared" si="378"/>
        <v>1.0196705875466966E-5</v>
      </c>
      <c r="BD130" s="5">
        <f t="shared" si="379"/>
        <v>4.9991456252255107E-4</v>
      </c>
      <c r="BE130" s="5">
        <f t="shared" si="380"/>
        <v>6.0442371366305756E-4</v>
      </c>
      <c r="BF130" s="5">
        <f t="shared" si="381"/>
        <v>3.6539046171690792E-4</v>
      </c>
      <c r="BG130" s="5">
        <f t="shared" si="382"/>
        <v>1.4725893606938768E-4</v>
      </c>
      <c r="BH130" s="5">
        <f t="shared" si="383"/>
        <v>4.4511002320078938E-5</v>
      </c>
      <c r="BI130" s="5">
        <f t="shared" si="384"/>
        <v>1.0763241296837979E-5</v>
      </c>
      <c r="BJ130" s="8">
        <f t="shared" si="385"/>
        <v>0.34829188040800102</v>
      </c>
      <c r="BK130" s="8">
        <f t="shared" si="386"/>
        <v>0.27125641254968691</v>
      </c>
      <c r="BL130" s="8">
        <f t="shared" si="387"/>
        <v>0.35142666230024622</v>
      </c>
      <c r="BM130" s="8">
        <f t="shared" si="388"/>
        <v>0.45178193512455339</v>
      </c>
      <c r="BN130" s="8">
        <f t="shared" si="389"/>
        <v>0.54759355398722054</v>
      </c>
    </row>
    <row r="131" spans="1:66" x14ac:dyDescent="0.25">
      <c r="A131" t="s">
        <v>346</v>
      </c>
      <c r="B131" t="s">
        <v>242</v>
      </c>
      <c r="C131" t="s">
        <v>238</v>
      </c>
      <c r="D131" s="11">
        <v>44204</v>
      </c>
      <c r="E131">
        <f>VLOOKUP(A131,home!$A$2:$E$405,3,FALSE)</f>
        <v>1.5146999999999999</v>
      </c>
      <c r="F131">
        <f>VLOOKUP(B131,home!$B$2:$E$405,3,FALSE)</f>
        <v>0.3301</v>
      </c>
      <c r="G131">
        <f>VLOOKUP(C131,away!$B$2:$E$405,4,FALSE)</f>
        <v>0.82520000000000004</v>
      </c>
      <c r="H131">
        <f>VLOOKUP(A131,away!$A$2:$E$405,3,FALSE)</f>
        <v>1.0882000000000001</v>
      </c>
      <c r="I131">
        <f>VLOOKUP(C131,away!$B$2:$E$405,3,FALSE)</f>
        <v>0.68920000000000003</v>
      </c>
      <c r="J131">
        <f>VLOOKUP(B131,home!$B$2:$E$405,4,FALSE)</f>
        <v>0.91890000000000005</v>
      </c>
      <c r="K131" s="3">
        <f t="shared" si="334"/>
        <v>0.41260203824399999</v>
      </c>
      <c r="L131" s="3">
        <f t="shared" si="335"/>
        <v>0.68916345861600015</v>
      </c>
      <c r="M131" s="5">
        <f t="shared" si="336"/>
        <v>0.33228391931597717</v>
      </c>
      <c r="N131" s="5">
        <f t="shared" si="337"/>
        <v>0.137101022385477</v>
      </c>
      <c r="O131" s="5">
        <f t="shared" si="338"/>
        <v>0.22899793507827873</v>
      </c>
      <c r="P131" s="5">
        <f t="shared" si="339"/>
        <v>9.4485014766964984E-2</v>
      </c>
      <c r="Q131" s="5">
        <f t="shared" si="340"/>
        <v>2.8284080640792037E-2</v>
      </c>
      <c r="R131" s="5">
        <f t="shared" si="341"/>
        <v>7.8908504477234423E-2</v>
      </c>
      <c r="S131" s="5">
        <f t="shared" si="342"/>
        <v>6.7167093384259465E-3</v>
      </c>
      <c r="T131" s="5">
        <f t="shared" si="343"/>
        <v>1.949235483818209E-2</v>
      </c>
      <c r="U131" s="5">
        <f t="shared" si="344"/>
        <v>3.2557809782092717E-2</v>
      </c>
      <c r="V131" s="5">
        <f t="shared" si="345"/>
        <v>2.1221088490730092E-4</v>
      </c>
      <c r="W131" s="5">
        <f t="shared" si="346"/>
        <v>3.8900231074161513E-3</v>
      </c>
      <c r="X131" s="5">
        <f t="shared" si="347"/>
        <v>2.6808617788030746E-3</v>
      </c>
      <c r="Y131" s="5">
        <f t="shared" si="348"/>
        <v>9.2377598777568465E-4</v>
      </c>
      <c r="Z131" s="5">
        <f t="shared" si="349"/>
        <v>1.8126952619915669E-2</v>
      </c>
      <c r="AA131" s="5">
        <f t="shared" si="350"/>
        <v>7.4792175981296203E-3</v>
      </c>
      <c r="AB131" s="5">
        <f t="shared" si="351"/>
        <v>1.5429702127293372E-3</v>
      </c>
      <c r="AC131" s="5">
        <f t="shared" si="352"/>
        <v>3.77138860561107E-6</v>
      </c>
      <c r="AD131" s="5">
        <f t="shared" si="353"/>
        <v>4.0125786573404058E-4</v>
      </c>
      <c r="AE131" s="5">
        <f t="shared" si="354"/>
        <v>2.7653225854614599E-4</v>
      </c>
      <c r="AF131" s="5">
        <f t="shared" si="355"/>
        <v>9.5287963859277966E-5</v>
      </c>
      <c r="AG131" s="5">
        <f t="shared" si="356"/>
        <v>2.1889660912578812E-5</v>
      </c>
      <c r="AH131" s="5">
        <f t="shared" si="357"/>
        <v>3.1231083404273611E-3</v>
      </c>
      <c r="AI131" s="5">
        <f t="shared" si="358"/>
        <v>1.2886008669171654E-3</v>
      </c>
      <c r="AJ131" s="5">
        <f t="shared" si="359"/>
        <v>2.6583967208650383E-4</v>
      </c>
      <c r="AK131" s="5">
        <f t="shared" si="360"/>
        <v>3.6561996849669357E-5</v>
      </c>
      <c r="AL131" s="5">
        <f t="shared" si="361"/>
        <v>4.2895811368382621E-8</v>
      </c>
      <c r="AM131" s="5">
        <f t="shared" si="362"/>
        <v>3.3111962652660482E-5</v>
      </c>
      <c r="AN131" s="5">
        <f t="shared" si="363"/>
        <v>2.2819554703271322E-5</v>
      </c>
      <c r="AO131" s="5">
        <f t="shared" si="364"/>
        <v>7.8632016216917381E-6</v>
      </c>
      <c r="AP131" s="5">
        <f t="shared" si="365"/>
        <v>1.8063437418000067E-6</v>
      </c>
      <c r="AQ131" s="5">
        <f t="shared" si="366"/>
        <v>3.1121652513706486E-7</v>
      </c>
      <c r="AR131" s="5">
        <f t="shared" si="367"/>
        <v>4.3046642910427952E-4</v>
      </c>
      <c r="AS131" s="5">
        <f t="shared" si="368"/>
        <v>1.7761132604404204E-4</v>
      </c>
      <c r="AT131" s="5">
        <f t="shared" si="369"/>
        <v>3.6641397570495687E-5</v>
      </c>
      <c r="AU131" s="5">
        <f t="shared" si="370"/>
        <v>5.0394384405650896E-6</v>
      </c>
      <c r="AV131" s="5">
        <f t="shared" si="371"/>
        <v>5.1982064304558012E-7</v>
      </c>
      <c r="AW131" s="5">
        <f t="shared" si="372"/>
        <v>3.3881762745127198E-10</v>
      </c>
      <c r="AX131" s="5">
        <f t="shared" si="373"/>
        <v>2.2770105467911528E-6</v>
      </c>
      <c r="AY131" s="5">
        <f t="shared" si="374"/>
        <v>1.5692324637317004E-6</v>
      </c>
      <c r="AZ131" s="5">
        <f t="shared" si="375"/>
        <v>5.4072883603892282E-7</v>
      </c>
      <c r="BA131" s="5">
        <f t="shared" si="376"/>
        <v>1.2421685160599606E-7</v>
      </c>
      <c r="BB131" s="5">
        <f t="shared" si="377"/>
        <v>2.1401428767794668E-8</v>
      </c>
      <c r="BC131" s="5">
        <f t="shared" si="378"/>
        <v>2.9498165337874686E-9</v>
      </c>
      <c r="BD131" s="5">
        <f t="shared" si="379"/>
        <v>4.9443622183264058E-5</v>
      </c>
      <c r="BE131" s="5">
        <f t="shared" si="380"/>
        <v>2.0400539290981E-5</v>
      </c>
      <c r="BF131" s="5">
        <f t="shared" si="381"/>
        <v>4.2086520463677833E-6</v>
      </c>
      <c r="BG131" s="5">
        <f t="shared" si="382"/>
        <v>5.788328041970429E-7</v>
      </c>
      <c r="BH131" s="5">
        <f t="shared" si="383"/>
        <v>5.9706898703547505E-8</v>
      </c>
      <c r="BI131" s="5">
        <f t="shared" si="384"/>
        <v>4.9270376204623478E-9</v>
      </c>
      <c r="BJ131" s="8">
        <f t="shared" si="385"/>
        <v>0.19323753430668608</v>
      </c>
      <c r="BK131" s="8">
        <f t="shared" si="386"/>
        <v>0.43370323782315612</v>
      </c>
      <c r="BL131" s="8">
        <f t="shared" si="387"/>
        <v>0.35492552271680899</v>
      </c>
      <c r="BM131" s="8">
        <f t="shared" si="388"/>
        <v>9.9931201908196557E-2</v>
      </c>
      <c r="BN131" s="8">
        <f t="shared" si="389"/>
        <v>0.90006047666472433</v>
      </c>
    </row>
    <row r="132" spans="1:66" x14ac:dyDescent="0.25">
      <c r="A132" t="s">
        <v>346</v>
      </c>
      <c r="B132" t="s">
        <v>231</v>
      </c>
      <c r="C132" t="s">
        <v>240</v>
      </c>
      <c r="D132" s="11">
        <v>44204</v>
      </c>
      <c r="E132">
        <f>VLOOKUP(A132,home!$A$2:$E$405,3,FALSE)</f>
        <v>1.5146999999999999</v>
      </c>
      <c r="F132">
        <f>VLOOKUP(B132,home!$B$2:$E$405,3,FALSE)</f>
        <v>1.1003000000000001</v>
      </c>
      <c r="G132">
        <f>VLOOKUP(C132,away!$B$2:$E$405,4,FALSE)</f>
        <v>0.66020000000000001</v>
      </c>
      <c r="H132">
        <f>VLOOKUP(A132,away!$A$2:$E$405,3,FALSE)</f>
        <v>1.0882000000000001</v>
      </c>
      <c r="I132">
        <f>VLOOKUP(C132,away!$B$2:$E$405,3,FALSE)</f>
        <v>1.6082000000000001</v>
      </c>
      <c r="J132">
        <f>VLOOKUP(B132,home!$B$2:$E$405,4,FALSE)</f>
        <v>1.5316000000000001</v>
      </c>
      <c r="K132" s="3">
        <f t="shared" si="334"/>
        <v>1.1003054354820001</v>
      </c>
      <c r="L132" s="3">
        <f t="shared" si="335"/>
        <v>2.6803662263840002</v>
      </c>
      <c r="M132" s="5">
        <f t="shared" si="336"/>
        <v>2.2807367440427412E-2</v>
      </c>
      <c r="N132" s="5">
        <f t="shared" si="337"/>
        <v>2.5095070363737468E-2</v>
      </c>
      <c r="O132" s="5">
        <f t="shared" si="338"/>
        <v>6.1132097400051724E-2</v>
      </c>
      <c r="P132" s="5">
        <f t="shared" si="339"/>
        <v>6.7263979051691944E-2</v>
      </c>
      <c r="Q132" s="5">
        <f t="shared" si="340"/>
        <v>1.38061211625118E-2</v>
      </c>
      <c r="R132" s="5">
        <f t="shared" si="341"/>
        <v>8.1928204609557922E-2</v>
      </c>
      <c r="S132" s="5">
        <f t="shared" si="342"/>
        <v>4.9594093769088562E-2</v>
      </c>
      <c r="T132" s="5">
        <f t="shared" si="343"/>
        <v>3.7005460881362036E-2</v>
      </c>
      <c r="U132" s="5">
        <f t="shared" si="344"/>
        <v>9.0146048851178023E-2</v>
      </c>
      <c r="V132" s="5">
        <f t="shared" si="345"/>
        <v>1.6251552111565818E-2</v>
      </c>
      <c r="W132" s="5">
        <f t="shared" si="346"/>
        <v>5.0636500526782674E-3</v>
      </c>
      <c r="X132" s="5">
        <f t="shared" si="347"/>
        <v>1.3572436583426389E-2</v>
      </c>
      <c r="Y132" s="5">
        <f t="shared" si="348"/>
        <v>1.8189550313977378E-2</v>
      </c>
      <c r="Z132" s="5">
        <f t="shared" si="349"/>
        <v>7.3199197541245667E-2</v>
      </c>
      <c r="AA132" s="5">
        <f t="shared" si="350"/>
        <v>8.0541474927553258E-2</v>
      </c>
      <c r="AB132" s="5">
        <f t="shared" si="351"/>
        <v>4.4310111322262057E-2</v>
      </c>
      <c r="AC132" s="5">
        <f t="shared" si="352"/>
        <v>2.9955892093999972E-3</v>
      </c>
      <c r="AD132" s="5">
        <f t="shared" si="353"/>
        <v>1.3928904190851528E-3</v>
      </c>
      <c r="AE132" s="5">
        <f t="shared" si="354"/>
        <v>3.7334564363696991E-3</v>
      </c>
      <c r="AF132" s="5">
        <f t="shared" si="355"/>
        <v>5.0035152698606547E-3</v>
      </c>
      <c r="AG132" s="5">
        <f t="shared" si="356"/>
        <v>4.4704177808437091E-3</v>
      </c>
      <c r="AH132" s="5">
        <f t="shared" si="357"/>
        <v>4.9050164221991412E-2</v>
      </c>
      <c r="AI132" s="5">
        <f t="shared" si="358"/>
        <v>5.3970162304741873E-2</v>
      </c>
      <c r="AJ132" s="5">
        <f t="shared" si="359"/>
        <v>2.969183146887663E-2</v>
      </c>
      <c r="AK132" s="5">
        <f t="shared" si="360"/>
        <v>1.0890027851540151E-2</v>
      </c>
      <c r="AL132" s="5">
        <f t="shared" si="361"/>
        <v>3.5338624741300644E-4</v>
      </c>
      <c r="AM132" s="5">
        <f t="shared" si="362"/>
        <v>3.0652097983003884E-4</v>
      </c>
      <c r="AN132" s="5">
        <f t="shared" si="363"/>
        <v>8.2158848201456731E-4</v>
      </c>
      <c r="AO132" s="5">
        <f t="shared" si="364"/>
        <v>1.1010790095889727E-3</v>
      </c>
      <c r="AP132" s="5">
        <f t="shared" si="365"/>
        <v>9.8376499662754247E-4</v>
      </c>
      <c r="AQ132" s="5">
        <f t="shared" si="366"/>
        <v>6.5921261791480868E-4</v>
      </c>
      <c r="AR132" s="5">
        <f t="shared" si="367"/>
        <v>2.6294480715842908E-2</v>
      </c>
      <c r="AS132" s="5">
        <f t="shared" si="368"/>
        <v>2.893196005481858E-2</v>
      </c>
      <c r="AT132" s="5">
        <f t="shared" si="369"/>
        <v>1.5916996453732499E-2</v>
      </c>
      <c r="AU132" s="5">
        <f t="shared" si="370"/>
        <v>5.8378525715298626E-3</v>
      </c>
      <c r="AV132" s="5">
        <f t="shared" si="371"/>
        <v>1.6058552289992191E-3</v>
      </c>
      <c r="AW132" s="5">
        <f t="shared" si="372"/>
        <v>2.895039801555341E-5</v>
      </c>
      <c r="AX132" s="5">
        <f t="shared" si="373"/>
        <v>5.6211116699376732E-5</v>
      </c>
      <c r="AY132" s="5">
        <f t="shared" si="374"/>
        <v>1.5066637874833904E-4</v>
      </c>
      <c r="AZ132" s="5">
        <f t="shared" si="375"/>
        <v>2.0192053652431409E-4</v>
      </c>
      <c r="BA132" s="5">
        <f t="shared" si="376"/>
        <v>1.8040699550436946E-4</v>
      </c>
      <c r="BB132" s="5">
        <f t="shared" si="377"/>
        <v>1.2088920443833054E-4</v>
      </c>
      <c r="BC132" s="5">
        <f t="shared" si="378"/>
        <v>6.4805468142186339E-5</v>
      </c>
      <c r="BD132" s="5">
        <f t="shared" si="379"/>
        <v>1.1746473008508446E-2</v>
      </c>
      <c r="BE132" s="5">
        <f t="shared" si="380"/>
        <v>1.2924708099004444E-2</v>
      </c>
      <c r="BF132" s="5">
        <f t="shared" si="381"/>
        <v>7.1105632866764121E-3</v>
      </c>
      <c r="BG132" s="5">
        <f t="shared" si="382"/>
        <v>2.6079304778896038E-3</v>
      </c>
      <c r="BH132" s="5">
        <f t="shared" si="383"/>
        <v>7.1738002004527489E-4</v>
      </c>
      <c r="BI132" s="5">
        <f t="shared" si="384"/>
        <v>1.5786742707240038E-4</v>
      </c>
      <c r="BJ132" s="8">
        <f t="shared" si="385"/>
        <v>0.13197963504988539</v>
      </c>
      <c r="BK132" s="8">
        <f t="shared" si="386"/>
        <v>0.15941663420833507</v>
      </c>
      <c r="BL132" s="8">
        <f t="shared" si="387"/>
        <v>0.61551219030187276</v>
      </c>
      <c r="BM132" s="8">
        <f t="shared" si="388"/>
        <v>0.70795310109262788</v>
      </c>
      <c r="BN132" s="8">
        <f t="shared" si="389"/>
        <v>0.27203284002797823</v>
      </c>
    </row>
    <row r="133" spans="1:66" x14ac:dyDescent="0.25">
      <c r="A133" t="s">
        <v>346</v>
      </c>
      <c r="B133" t="s">
        <v>233</v>
      </c>
      <c r="C133" t="s">
        <v>239</v>
      </c>
      <c r="D133" s="11">
        <v>44204</v>
      </c>
      <c r="E133">
        <f>VLOOKUP(A133,home!$A$2:$E$405,3,FALSE)</f>
        <v>1.5146999999999999</v>
      </c>
      <c r="F133">
        <f>VLOOKUP(B133,home!$B$2:$E$405,3,FALSE)</f>
        <v>0.92430000000000001</v>
      </c>
      <c r="G133">
        <f>VLOOKUP(C133,away!$B$2:$E$405,4,FALSE)</f>
        <v>0.92430000000000001</v>
      </c>
      <c r="H133">
        <f>VLOOKUP(A133,away!$A$2:$E$405,3,FALSE)</f>
        <v>1.0882000000000001</v>
      </c>
      <c r="I133">
        <f>VLOOKUP(C133,away!$B$2:$E$405,3,FALSE)</f>
        <v>1.6540999999999999</v>
      </c>
      <c r="J133">
        <f>VLOOKUP(B133,home!$B$2:$E$405,4,FALSE)</f>
        <v>0.91890000000000005</v>
      </c>
      <c r="K133" s="3">
        <f t="shared" si="334"/>
        <v>1.294054393203</v>
      </c>
      <c r="L133" s="3">
        <f t="shared" si="335"/>
        <v>1.654012299618</v>
      </c>
      <c r="M133" s="5">
        <f t="shared" si="336"/>
        <v>5.2440992555203209E-2</v>
      </c>
      <c r="N133" s="5">
        <f t="shared" si="337"/>
        <v>6.7861496799986515E-2</v>
      </c>
      <c r="O133" s="5">
        <f t="shared" si="338"/>
        <v>8.673804669048206E-2</v>
      </c>
      <c r="P133" s="5">
        <f t="shared" si="339"/>
        <v>0.11224375037766522</v>
      </c>
      <c r="Q133" s="5">
        <f t="shared" si="340"/>
        <v>4.390823403167695E-2</v>
      </c>
      <c r="R133" s="5">
        <f t="shared" si="341"/>
        <v>7.1732898035448869E-2</v>
      </c>
      <c r="S133" s="5">
        <f t="shared" si="342"/>
        <v>6.0061122439575142E-2</v>
      </c>
      <c r="T133" s="5">
        <f t="shared" si="343"/>
        <v>7.2624759142899301E-2</v>
      </c>
      <c r="U133" s="5">
        <f t="shared" si="344"/>
        <v>9.282627183995544E-2</v>
      </c>
      <c r="V133" s="5">
        <f t="shared" si="345"/>
        <v>1.4283748702915919E-2</v>
      </c>
      <c r="W133" s="5">
        <f t="shared" si="346"/>
        <v>1.8939881048825682E-2</v>
      </c>
      <c r="X133" s="5">
        <f t="shared" si="347"/>
        <v>3.1326796208059539E-2</v>
      </c>
      <c r="Y133" s="5">
        <f t="shared" si="348"/>
        <v>2.5907453117878509E-2</v>
      </c>
      <c r="Z133" s="5">
        <f t="shared" si="349"/>
        <v>3.9549031879292096E-2</v>
      </c>
      <c r="AA133" s="5">
        <f t="shared" si="350"/>
        <v>5.1178598450323423E-2</v>
      </c>
      <c r="AB133" s="5">
        <f t="shared" si="351"/>
        <v>3.3113945081306648E-2</v>
      </c>
      <c r="AC133" s="5">
        <f t="shared" si="352"/>
        <v>1.9107923088265385E-3</v>
      </c>
      <c r="AD133" s="5">
        <f t="shared" si="353"/>
        <v>6.1273090694937762E-3</v>
      </c>
      <c r="AE133" s="5">
        <f t="shared" si="354"/>
        <v>1.0134644564503626E-2</v>
      </c>
      <c r="AF133" s="5">
        <f t="shared" si="355"/>
        <v>8.3814133809728564E-3</v>
      </c>
      <c r="AG133" s="5">
        <f t="shared" si="356"/>
        <v>4.6209869401039969E-3</v>
      </c>
      <c r="AH133" s="5">
        <f t="shared" si="357"/>
        <v>1.6353646291583371E-2</v>
      </c>
      <c r="AI133" s="5">
        <f t="shared" si="358"/>
        <v>2.1162507828511409E-2</v>
      </c>
      <c r="AJ133" s="5">
        <f t="shared" si="359"/>
        <v>1.3692718113339037E-2</v>
      </c>
      <c r="AK133" s="5">
        <f t="shared" si="360"/>
        <v>5.9063740098188938E-3</v>
      </c>
      <c r="AL133" s="5">
        <f t="shared" si="361"/>
        <v>1.6359300957907467E-4</v>
      </c>
      <c r="AM133" s="5">
        <f t="shared" si="362"/>
        <v>1.5858142439782014E-3</v>
      </c>
      <c r="AN133" s="5">
        <f t="shared" si="363"/>
        <v>2.6229562644493644E-3</v>
      </c>
      <c r="AO133" s="5">
        <f t="shared" si="364"/>
        <v>2.1692009613796664E-3</v>
      </c>
      <c r="AP133" s="5">
        <f t="shared" si="365"/>
        <v>1.1959616901550528E-3</v>
      </c>
      <c r="AQ133" s="5">
        <f t="shared" si="366"/>
        <v>4.9453383634709706E-4</v>
      </c>
      <c r="AR133" s="5">
        <f t="shared" si="367"/>
        <v>5.4098264219762356E-3</v>
      </c>
      <c r="AS133" s="5">
        <f t="shared" si="368"/>
        <v>7.0006096478240128E-3</v>
      </c>
      <c r="AT133" s="5">
        <f t="shared" si="369"/>
        <v>4.5295848349329862E-3</v>
      </c>
      <c r="AU133" s="5">
        <f t="shared" si="370"/>
        <v>1.9538430516769061E-3</v>
      </c>
      <c r="AV133" s="5">
        <f t="shared" si="371"/>
        <v>6.3209479616291385E-4</v>
      </c>
      <c r="AW133" s="5">
        <f t="shared" si="372"/>
        <v>9.7264309401314135E-6</v>
      </c>
      <c r="AX133" s="5">
        <f t="shared" si="373"/>
        <v>3.4202164820398086E-4</v>
      </c>
      <c r="AY133" s="5">
        <f t="shared" si="374"/>
        <v>5.657080128650049E-4</v>
      </c>
      <c r="AZ133" s="5">
        <f t="shared" si="375"/>
        <v>4.6784400563558805E-4</v>
      </c>
      <c r="BA133" s="5">
        <f t="shared" si="376"/>
        <v>2.5793991320793852E-4</v>
      </c>
      <c r="BB133" s="5">
        <f t="shared" si="377"/>
        <v>1.0665894725208239E-4</v>
      </c>
      <c r="BC133" s="5">
        <f t="shared" si="378"/>
        <v>3.5283042123850334E-5</v>
      </c>
      <c r="BD133" s="5">
        <f t="shared" si="379"/>
        <v>1.4913199067911893E-3</v>
      </c>
      <c r="BE133" s="5">
        <f t="shared" si="380"/>
        <v>1.9298490770542265E-3</v>
      </c>
      <c r="BF133" s="5">
        <f t="shared" si="381"/>
        <v>1.2486648381903886E-3</v>
      </c>
      <c r="BG133" s="5">
        <f t="shared" si="382"/>
        <v>5.3861340649946198E-4</v>
      </c>
      <c r="BH133" s="5">
        <f t="shared" si="383"/>
        <v>1.7424876122966543E-4</v>
      </c>
      <c r="BI133" s="5">
        <f t="shared" si="384"/>
        <v>4.5097474995885823E-5</v>
      </c>
      <c r="BJ133" s="8">
        <f t="shared" si="385"/>
        <v>0.2996768968699986</v>
      </c>
      <c r="BK133" s="8">
        <f t="shared" si="386"/>
        <v>0.24166970740663013</v>
      </c>
      <c r="BL133" s="8">
        <f t="shared" si="387"/>
        <v>0.41765875855810314</v>
      </c>
      <c r="BM133" s="8">
        <f t="shared" si="388"/>
        <v>0.56307299464163574</v>
      </c>
      <c r="BN133" s="8">
        <f t="shared" si="389"/>
        <v>0.43492541849046279</v>
      </c>
    </row>
    <row r="134" spans="1:66" x14ac:dyDescent="0.25">
      <c r="A134" t="s">
        <v>347</v>
      </c>
      <c r="B134" t="s">
        <v>258</v>
      </c>
      <c r="C134" t="s">
        <v>251</v>
      </c>
      <c r="D134" s="11">
        <v>44204</v>
      </c>
      <c r="E134">
        <f>VLOOKUP(A134,home!$A$2:$E$405,3,FALSE)</f>
        <v>1.2639</v>
      </c>
      <c r="F134">
        <f>VLOOKUP(B134,home!$B$2:$E$405,3,FALSE)</f>
        <v>1.1076999999999999</v>
      </c>
      <c r="G134">
        <f>VLOOKUP(C134,away!$B$2:$E$405,4,FALSE)</f>
        <v>0.47470000000000001</v>
      </c>
      <c r="H134">
        <f>VLOOKUP(A134,away!$A$2:$E$405,3,FALSE)</f>
        <v>0.81940000000000002</v>
      </c>
      <c r="I134">
        <f>VLOOKUP(C134,away!$B$2:$E$405,3,FALSE)</f>
        <v>1.7085999999999999</v>
      </c>
      <c r="J134">
        <f>VLOOKUP(B134,home!$B$2:$E$405,4,FALSE)</f>
        <v>0.73219999999999996</v>
      </c>
      <c r="K134" s="3">
        <f t="shared" si="334"/>
        <v>0.664590457641</v>
      </c>
      <c r="L134" s="3">
        <f t="shared" si="335"/>
        <v>1.025099652248</v>
      </c>
      <c r="M134" s="5">
        <f t="shared" si="336"/>
        <v>0.18457671362955486</v>
      </c>
      <c r="N134" s="5">
        <f t="shared" si="337"/>
        <v>0.12266792258093767</v>
      </c>
      <c r="O134" s="5">
        <f t="shared" si="338"/>
        <v>0.18920952495473536</v>
      </c>
      <c r="P134" s="5">
        <f t="shared" si="339"/>
        <v>0.1257468447797038</v>
      </c>
      <c r="Q134" s="5">
        <f t="shared" si="340"/>
        <v>4.0761965402968059E-2</v>
      </c>
      <c r="R134" s="5">
        <f t="shared" si="341"/>
        <v>9.6979309116554238E-2</v>
      </c>
      <c r="S134" s="5">
        <f t="shared" si="342"/>
        <v>2.1416933725163879E-2</v>
      </c>
      <c r="T134" s="5">
        <f t="shared" si="343"/>
        <v>4.1785076559527561E-2</v>
      </c>
      <c r="U134" s="5">
        <f t="shared" si="344"/>
        <v>6.4451523427478799E-2</v>
      </c>
      <c r="V134" s="5">
        <f t="shared" si="345"/>
        <v>1.6211939366188339E-3</v>
      </c>
      <c r="W134" s="5">
        <f t="shared" si="346"/>
        <v>9.0300044138350525E-3</v>
      </c>
      <c r="X134" s="5">
        <f t="shared" si="347"/>
        <v>9.2566543844202175E-3</v>
      </c>
      <c r="Y134" s="5">
        <f t="shared" si="348"/>
        <v>4.7444965952245441E-3</v>
      </c>
      <c r="Z134" s="5">
        <f t="shared" si="349"/>
        <v>3.3137818683543693E-2</v>
      </c>
      <c r="AA134" s="5">
        <f t="shared" si="350"/>
        <v>2.2023078084120785E-2</v>
      </c>
      <c r="AB134" s="5">
        <f t="shared" si="351"/>
        <v>7.3181637712946531E-3</v>
      </c>
      <c r="AC134" s="5">
        <f t="shared" si="352"/>
        <v>6.9029571193279042E-5</v>
      </c>
      <c r="AD134" s="5">
        <f t="shared" si="353"/>
        <v>1.5003136914727214E-3</v>
      </c>
      <c r="AE134" s="5">
        <f t="shared" si="354"/>
        <v>1.5379710433915999E-3</v>
      </c>
      <c r="AF134" s="5">
        <f t="shared" si="355"/>
        <v>7.8828679087411134E-4</v>
      </c>
      <c r="AG134" s="5">
        <f t="shared" si="356"/>
        <v>2.6935750506558123E-4</v>
      </c>
      <c r="AH134" s="5">
        <f t="shared" si="357"/>
        <v>8.4923916021894773E-3</v>
      </c>
      <c r="AI134" s="5">
        <f t="shared" si="358"/>
        <v>5.6439624213656912E-3</v>
      </c>
      <c r="AJ134" s="5">
        <f t="shared" si="359"/>
        <v>1.8754617842620153E-3</v>
      </c>
      <c r="AK134" s="5">
        <f t="shared" si="360"/>
        <v>4.1547133516363311E-4</v>
      </c>
      <c r="AL134" s="5">
        <f t="shared" si="361"/>
        <v>1.8811150341471626E-6</v>
      </c>
      <c r="AM134" s="5">
        <f t="shared" si="362"/>
        <v>1.9941883256418291E-4</v>
      </c>
      <c r="AN134" s="5">
        <f t="shared" si="363"/>
        <v>2.0442417591324603E-4</v>
      </c>
      <c r="AO134" s="5">
        <f t="shared" si="364"/>
        <v>1.0477757581987623E-4</v>
      </c>
      <c r="AP134" s="5">
        <f t="shared" si="365"/>
        <v>3.5802485512114535E-5</v>
      </c>
      <c r="AQ134" s="5">
        <f t="shared" si="366"/>
        <v>9.1752788620206666E-6</v>
      </c>
      <c r="AR134" s="5">
        <f t="shared" si="367"/>
        <v>1.7411095356316545E-3</v>
      </c>
      <c r="AS134" s="5">
        <f t="shared" si="368"/>
        <v>1.1571247830885504E-3</v>
      </c>
      <c r="AT134" s="5">
        <f t="shared" si="369"/>
        <v>3.8450704457028119E-4</v>
      </c>
      <c r="AU134" s="5">
        <f t="shared" si="370"/>
        <v>8.5179904239050545E-5</v>
      </c>
      <c r="AV134" s="5">
        <f t="shared" si="371"/>
        <v>1.4152437885011785E-5</v>
      </c>
      <c r="AW134" s="5">
        <f t="shared" si="372"/>
        <v>3.5598610036537462E-8</v>
      </c>
      <c r="AX134" s="5">
        <f t="shared" si="373"/>
        <v>2.2088642199344033E-5</v>
      </c>
      <c r="AY134" s="5">
        <f t="shared" si="374"/>
        <v>2.2643059437178066E-5</v>
      </c>
      <c r="AZ134" s="5">
        <f t="shared" si="375"/>
        <v>1.1605696177441014E-5</v>
      </c>
      <c r="BA134" s="5">
        <f t="shared" si="376"/>
        <v>3.9656650385302431E-6</v>
      </c>
      <c r="BB134" s="5">
        <f t="shared" si="377"/>
        <v>1.0163004629823508E-6</v>
      </c>
      <c r="BC134" s="5">
        <f t="shared" si="378"/>
        <v>2.0836185023653793E-7</v>
      </c>
      <c r="BD134" s="5">
        <f t="shared" si="379"/>
        <v>2.9746846325028081E-4</v>
      </c>
      <c r="BE134" s="5">
        <f t="shared" si="380"/>
        <v>1.9769470212526913E-4</v>
      </c>
      <c r="BF134" s="5">
        <f t="shared" si="381"/>
        <v>6.5693006279316879E-5</v>
      </c>
      <c r="BG134" s="5">
        <f t="shared" si="382"/>
        <v>1.4552981702328101E-5</v>
      </c>
      <c r="BH134" s="5">
        <f t="shared" si="383"/>
        <v>2.4179431923978325E-6</v>
      </c>
      <c r="BI134" s="5">
        <f t="shared" si="384"/>
        <v>3.2138839455712337E-7</v>
      </c>
      <c r="BJ134" s="8">
        <f t="shared" si="385"/>
        <v>0.23295717504155425</v>
      </c>
      <c r="BK134" s="8">
        <f t="shared" si="386"/>
        <v>0.33345523981670594</v>
      </c>
      <c r="BL134" s="8">
        <f t="shared" si="387"/>
        <v>0.40036910868752329</v>
      </c>
      <c r="BM134" s="8">
        <f t="shared" si="388"/>
        <v>0.23995445430404616</v>
      </c>
      <c r="BN134" s="8">
        <f t="shared" si="389"/>
        <v>0.759942280464454</v>
      </c>
    </row>
    <row r="135" spans="1:66" x14ac:dyDescent="0.25">
      <c r="A135" t="s">
        <v>347</v>
      </c>
      <c r="B135" t="s">
        <v>259</v>
      </c>
      <c r="C135" t="s">
        <v>254</v>
      </c>
      <c r="D135" s="11">
        <v>44204</v>
      </c>
      <c r="E135">
        <f>VLOOKUP(A135,home!$A$2:$E$405,3,FALSE)</f>
        <v>1.2639</v>
      </c>
      <c r="F135">
        <f>VLOOKUP(B135,home!$B$2:$E$405,3,FALSE)</f>
        <v>0.94940000000000002</v>
      </c>
      <c r="G135" t="e">
        <f>VLOOKUP(C135,away!$B$2:$E$405,4,FALSE)</f>
        <v>#N/A</v>
      </c>
      <c r="H135">
        <f>VLOOKUP(A135,away!$A$2:$E$405,3,FALSE)</f>
        <v>0.81940000000000002</v>
      </c>
      <c r="I135" t="e">
        <f>VLOOKUP(C135,away!$B$2:$E$405,3,FALSE)</f>
        <v>#N/A</v>
      </c>
      <c r="J135">
        <f>VLOOKUP(B135,home!$B$2:$E$405,4,FALSE)</f>
        <v>0.73219999999999996</v>
      </c>
      <c r="K135" s="3" t="e">
        <f t="shared" si="334"/>
        <v>#N/A</v>
      </c>
      <c r="L135" s="3" t="e">
        <f t="shared" si="335"/>
        <v>#N/A</v>
      </c>
      <c r="M135" s="5" t="e">
        <f t="shared" si="336"/>
        <v>#N/A</v>
      </c>
      <c r="N135" s="5" t="e">
        <f t="shared" si="337"/>
        <v>#N/A</v>
      </c>
      <c r="O135" s="5" t="e">
        <f t="shared" si="338"/>
        <v>#N/A</v>
      </c>
      <c r="P135" s="5" t="e">
        <f t="shared" si="339"/>
        <v>#N/A</v>
      </c>
      <c r="Q135" s="5" t="e">
        <f t="shared" si="340"/>
        <v>#N/A</v>
      </c>
      <c r="R135" s="5" t="e">
        <f t="shared" si="341"/>
        <v>#N/A</v>
      </c>
      <c r="S135" s="5" t="e">
        <f t="shared" si="342"/>
        <v>#N/A</v>
      </c>
      <c r="T135" s="5" t="e">
        <f t="shared" si="343"/>
        <v>#N/A</v>
      </c>
      <c r="U135" s="5" t="e">
        <f t="shared" si="344"/>
        <v>#N/A</v>
      </c>
      <c r="V135" s="5" t="e">
        <f t="shared" si="345"/>
        <v>#N/A</v>
      </c>
      <c r="W135" s="5" t="e">
        <f t="shared" si="346"/>
        <v>#N/A</v>
      </c>
      <c r="X135" s="5" t="e">
        <f t="shared" si="347"/>
        <v>#N/A</v>
      </c>
      <c r="Y135" s="5" t="e">
        <f t="shared" si="348"/>
        <v>#N/A</v>
      </c>
      <c r="Z135" s="5" t="e">
        <f t="shared" si="349"/>
        <v>#N/A</v>
      </c>
      <c r="AA135" s="5" t="e">
        <f t="shared" si="350"/>
        <v>#N/A</v>
      </c>
      <c r="AB135" s="5" t="e">
        <f t="shared" si="351"/>
        <v>#N/A</v>
      </c>
      <c r="AC135" s="5" t="e">
        <f t="shared" si="352"/>
        <v>#N/A</v>
      </c>
      <c r="AD135" s="5" t="e">
        <f t="shared" si="353"/>
        <v>#N/A</v>
      </c>
      <c r="AE135" s="5" t="e">
        <f t="shared" si="354"/>
        <v>#N/A</v>
      </c>
      <c r="AF135" s="5" t="e">
        <f t="shared" si="355"/>
        <v>#N/A</v>
      </c>
      <c r="AG135" s="5" t="e">
        <f t="shared" si="356"/>
        <v>#N/A</v>
      </c>
      <c r="AH135" s="5" t="e">
        <f t="shared" si="357"/>
        <v>#N/A</v>
      </c>
      <c r="AI135" s="5" t="e">
        <f t="shared" si="358"/>
        <v>#N/A</v>
      </c>
      <c r="AJ135" s="5" t="e">
        <f t="shared" si="359"/>
        <v>#N/A</v>
      </c>
      <c r="AK135" s="5" t="e">
        <f t="shared" si="360"/>
        <v>#N/A</v>
      </c>
      <c r="AL135" s="5" t="e">
        <f t="shared" si="361"/>
        <v>#N/A</v>
      </c>
      <c r="AM135" s="5" t="e">
        <f t="shared" si="362"/>
        <v>#N/A</v>
      </c>
      <c r="AN135" s="5" t="e">
        <f t="shared" si="363"/>
        <v>#N/A</v>
      </c>
      <c r="AO135" s="5" t="e">
        <f t="shared" si="364"/>
        <v>#N/A</v>
      </c>
      <c r="AP135" s="5" t="e">
        <f t="shared" si="365"/>
        <v>#N/A</v>
      </c>
      <c r="AQ135" s="5" t="e">
        <f t="shared" si="366"/>
        <v>#N/A</v>
      </c>
      <c r="AR135" s="5" t="e">
        <f t="shared" si="367"/>
        <v>#N/A</v>
      </c>
      <c r="AS135" s="5" t="e">
        <f t="shared" si="368"/>
        <v>#N/A</v>
      </c>
      <c r="AT135" s="5" t="e">
        <f t="shared" si="369"/>
        <v>#N/A</v>
      </c>
      <c r="AU135" s="5" t="e">
        <f t="shared" si="370"/>
        <v>#N/A</v>
      </c>
      <c r="AV135" s="5" t="e">
        <f t="shared" si="371"/>
        <v>#N/A</v>
      </c>
      <c r="AW135" s="5" t="e">
        <f t="shared" si="372"/>
        <v>#N/A</v>
      </c>
      <c r="AX135" s="5" t="e">
        <f t="shared" si="373"/>
        <v>#N/A</v>
      </c>
      <c r="AY135" s="5" t="e">
        <f t="shared" si="374"/>
        <v>#N/A</v>
      </c>
      <c r="AZ135" s="5" t="e">
        <f t="shared" si="375"/>
        <v>#N/A</v>
      </c>
      <c r="BA135" s="5" t="e">
        <f t="shared" si="376"/>
        <v>#N/A</v>
      </c>
      <c r="BB135" s="5" t="e">
        <f t="shared" si="377"/>
        <v>#N/A</v>
      </c>
      <c r="BC135" s="5" t="e">
        <f t="shared" si="378"/>
        <v>#N/A</v>
      </c>
      <c r="BD135" s="5" t="e">
        <f t="shared" si="379"/>
        <v>#N/A</v>
      </c>
      <c r="BE135" s="5" t="e">
        <f t="shared" si="380"/>
        <v>#N/A</v>
      </c>
      <c r="BF135" s="5" t="e">
        <f t="shared" si="381"/>
        <v>#N/A</v>
      </c>
      <c r="BG135" s="5" t="e">
        <f t="shared" si="382"/>
        <v>#N/A</v>
      </c>
      <c r="BH135" s="5" t="e">
        <f t="shared" si="383"/>
        <v>#N/A</v>
      </c>
      <c r="BI135" s="5" t="e">
        <f t="shared" si="384"/>
        <v>#N/A</v>
      </c>
      <c r="BJ135" s="8" t="e">
        <f t="shared" si="385"/>
        <v>#N/A</v>
      </c>
      <c r="BK135" s="8" t="e">
        <f t="shared" si="386"/>
        <v>#N/A</v>
      </c>
      <c r="BL135" s="8" t="e">
        <f t="shared" si="387"/>
        <v>#N/A</v>
      </c>
      <c r="BM135" s="8" t="e">
        <f t="shared" si="388"/>
        <v>#N/A</v>
      </c>
      <c r="BN135" s="8" t="e">
        <f t="shared" si="389"/>
        <v>#N/A</v>
      </c>
    </row>
    <row r="136" spans="1:66" x14ac:dyDescent="0.25">
      <c r="A136" t="s">
        <v>348</v>
      </c>
      <c r="B136" t="s">
        <v>272</v>
      </c>
      <c r="C136" t="s">
        <v>327</v>
      </c>
      <c r="D136" s="11">
        <v>44204</v>
      </c>
      <c r="E136">
        <f>VLOOKUP(A136,home!$A$2:$E$405,3,FALSE)</f>
        <v>1.4218999999999999</v>
      </c>
      <c r="F136">
        <f>VLOOKUP(B136,home!$B$2:$E$405,3,FALSE)</f>
        <v>0.28129999999999999</v>
      </c>
      <c r="G136">
        <f>VLOOKUP(C136,away!$B$2:$E$405,4,FALSE)</f>
        <v>0.70330000000000004</v>
      </c>
      <c r="H136">
        <f>VLOOKUP(A136,away!$A$2:$E$405,3,FALSE)</f>
        <v>1.2968999999999999</v>
      </c>
      <c r="I136">
        <f>VLOOKUP(C136,away!$B$2:$E$405,3,FALSE)</f>
        <v>1.1566000000000001</v>
      </c>
      <c r="J136">
        <f>VLOOKUP(B136,home!$B$2:$E$405,4,FALSE)</f>
        <v>0.92530000000000001</v>
      </c>
      <c r="K136" s="3">
        <f t="shared" si="334"/>
        <v>0.281306264551</v>
      </c>
      <c r="L136" s="3">
        <f t="shared" si="335"/>
        <v>1.3879449478620001</v>
      </c>
      <c r="M136" s="5">
        <f t="shared" si="336"/>
        <v>0.1883880754914114</v>
      </c>
      <c r="N136" s="5">
        <f t="shared" si="337"/>
        <v>5.2994745802440735E-2</v>
      </c>
      <c r="O136" s="5">
        <f t="shared" si="338"/>
        <v>0.26147227761574954</v>
      </c>
      <c r="P136" s="5">
        <f t="shared" si="339"/>
        <v>7.3553789699728547E-2</v>
      </c>
      <c r="Q136" s="5">
        <f t="shared" si="340"/>
        <v>7.4538769912571943E-3</v>
      </c>
      <c r="R136" s="5">
        <f t="shared" si="341"/>
        <v>0.181454563361375</v>
      </c>
      <c r="S136" s="5">
        <f t="shared" si="342"/>
        <v>7.1795414400293925E-3</v>
      </c>
      <c r="T136" s="5">
        <f t="shared" si="343"/>
        <v>1.0345570912000227E-2</v>
      </c>
      <c r="U136" s="5">
        <f t="shared" si="344"/>
        <v>5.1044305404921143E-2</v>
      </c>
      <c r="V136" s="5">
        <f t="shared" si="345"/>
        <v>3.1146255458927422E-4</v>
      </c>
      <c r="W136" s="5">
        <f t="shared" si="346"/>
        <v>6.9894076427773637E-4</v>
      </c>
      <c r="X136" s="5">
        <f t="shared" si="347"/>
        <v>9.700913026340893E-4</v>
      </c>
      <c r="Y136" s="5">
        <f t="shared" si="348"/>
        <v>6.7321666122792552E-4</v>
      </c>
      <c r="Z136" s="5">
        <f t="shared" si="349"/>
        <v>8.3949648161308524E-2</v>
      </c>
      <c r="AA136" s="5">
        <f t="shared" si="350"/>
        <v>2.3615561934628423E-2</v>
      </c>
      <c r="AB136" s="5">
        <f t="shared" si="351"/>
        <v>3.3216027565515539E-3</v>
      </c>
      <c r="AC136" s="5">
        <f t="shared" si="352"/>
        <v>7.6004184380569201E-6</v>
      </c>
      <c r="AD136" s="5">
        <f t="shared" si="353"/>
        <v>4.9154103885347743E-5</v>
      </c>
      <c r="AE136" s="5">
        <f t="shared" si="354"/>
        <v>6.8223190154352307E-5</v>
      </c>
      <c r="AF136" s="5">
        <f t="shared" si="355"/>
        <v>4.7345016050880929E-5</v>
      </c>
      <c r="AG136" s="5">
        <f t="shared" si="356"/>
        <v>2.1904091944755157E-5</v>
      </c>
      <c r="AH136" s="5">
        <f t="shared" si="357"/>
        <v>2.9129372510070178E-2</v>
      </c>
      <c r="AI136" s="5">
        <f t="shared" si="358"/>
        <v>8.1942749695224273E-3</v>
      </c>
      <c r="AJ136" s="5">
        <f t="shared" si="359"/>
        <v>1.1525504411900565E-3</v>
      </c>
      <c r="AK136" s="5">
        <f t="shared" si="360"/>
        <v>1.0807321977259398E-4</v>
      </c>
      <c r="AL136" s="5">
        <f t="shared" si="361"/>
        <v>1.1869956799856247E-7</v>
      </c>
      <c r="AM136" s="5">
        <f t="shared" si="362"/>
        <v>2.7654714702677938E-6</v>
      </c>
      <c r="AN136" s="5">
        <f t="shared" si="363"/>
        <v>3.8383221556146818E-6</v>
      </c>
      <c r="AO136" s="5">
        <f t="shared" si="364"/>
        <v>2.6636899220760903E-6</v>
      </c>
      <c r="AP136" s="5">
        <f t="shared" si="365"/>
        <v>1.2323516566721444E-6</v>
      </c>
      <c r="AQ136" s="5">
        <f t="shared" si="366"/>
        <v>4.2760906396686761E-7</v>
      </c>
      <c r="AR136" s="5">
        <f t="shared" si="367"/>
        <v>8.0859930819484217E-3</v>
      </c>
      <c r="AS136" s="5">
        <f t="shared" si="368"/>
        <v>2.274640509068138E-3</v>
      </c>
      <c r="AT136" s="5">
        <f t="shared" si="369"/>
        <v>3.1993531240117148E-4</v>
      </c>
      <c r="AU136" s="5">
        <f t="shared" si="370"/>
        <v>2.9999935876510269E-5</v>
      </c>
      <c r="AV136" s="5">
        <f t="shared" si="371"/>
        <v>2.1097924745476578E-6</v>
      </c>
      <c r="AW136" s="5">
        <f t="shared" si="372"/>
        <v>1.2873548744822116E-9</v>
      </c>
      <c r="AX136" s="5">
        <f t="shared" si="373"/>
        <v>1.2965740817056587E-7</v>
      </c>
      <c r="AY136" s="5">
        <f t="shared" si="374"/>
        <v>1.799573446232181E-7</v>
      </c>
      <c r="AZ136" s="5">
        <f t="shared" si="375"/>
        <v>1.2488544365022825E-7</v>
      </c>
      <c r="BA136" s="5">
        <f t="shared" si="376"/>
        <v>5.7778040191946258E-8</v>
      </c>
      <c r="BB136" s="5">
        <f t="shared" si="377"/>
        <v>2.0048184745444866E-8</v>
      </c>
      <c r="BC136" s="5">
        <f t="shared" si="378"/>
        <v>5.5651553462488406E-9</v>
      </c>
      <c r="BD136" s="5">
        <f t="shared" si="379"/>
        <v>1.8704855410895639E-3</v>
      </c>
      <c r="BE136" s="5">
        <f t="shared" si="380"/>
        <v>5.2617930046056115E-4</v>
      </c>
      <c r="BF136" s="5">
        <f t="shared" si="381"/>
        <v>7.4008766748309362E-5</v>
      </c>
      <c r="BG136" s="5">
        <f t="shared" si="382"/>
        <v>6.9397099059977248E-6</v>
      </c>
      <c r="BH136" s="5">
        <f t="shared" si="383"/>
        <v>4.8804596768094769E-7</v>
      </c>
      <c r="BI136" s="5">
        <f t="shared" si="384"/>
        <v>2.7458077619501092E-8</v>
      </c>
      <c r="BJ136" s="8">
        <f t="shared" si="385"/>
        <v>7.3334514171718587E-2</v>
      </c>
      <c r="BK136" s="8">
        <f t="shared" si="386"/>
        <v>0.2694407682611093</v>
      </c>
      <c r="BL136" s="8">
        <f t="shared" si="387"/>
        <v>0.5726833896677993</v>
      </c>
      <c r="BM136" s="8">
        <f t="shared" si="388"/>
        <v>0.23409081262998374</v>
      </c>
      <c r="BN136" s="8">
        <f t="shared" si="389"/>
        <v>0.76531732896196247</v>
      </c>
    </row>
    <row r="137" spans="1:66" x14ac:dyDescent="0.25">
      <c r="A137" t="s">
        <v>348</v>
      </c>
      <c r="B137" t="s">
        <v>264</v>
      </c>
      <c r="C137" t="s">
        <v>273</v>
      </c>
      <c r="D137" s="11">
        <v>44204</v>
      </c>
      <c r="E137">
        <f>VLOOKUP(A137,home!$A$2:$E$405,3,FALSE)</f>
        <v>1.4218999999999999</v>
      </c>
      <c r="F137">
        <f>VLOOKUP(B137,home!$B$2:$E$405,3,FALSE)</f>
        <v>0.70330000000000004</v>
      </c>
      <c r="G137">
        <f>VLOOKUP(C137,away!$B$2:$E$405,4,FALSE)</f>
        <v>0.84389999999999998</v>
      </c>
      <c r="H137">
        <f>VLOOKUP(A137,away!$A$2:$E$405,3,FALSE)</f>
        <v>1.2968999999999999</v>
      </c>
      <c r="I137">
        <f>VLOOKUP(C137,away!$B$2:$E$405,3,FALSE)</f>
        <v>1.8506</v>
      </c>
      <c r="J137">
        <f>VLOOKUP(B137,home!$B$2:$E$405,4,FALSE)</f>
        <v>1.9277</v>
      </c>
      <c r="K137" s="3">
        <f t="shared" si="334"/>
        <v>0.84391879365300004</v>
      </c>
      <c r="L137" s="3">
        <f t="shared" si="335"/>
        <v>4.6265631609779998</v>
      </c>
      <c r="M137" s="5">
        <f t="shared" si="336"/>
        <v>4.2092030241707712E-3</v>
      </c>
      <c r="N137" s="5">
        <f t="shared" si="337"/>
        <v>3.552225538398757E-3</v>
      </c>
      <c r="O137" s="5">
        <f t="shared" si="338"/>
        <v>1.9474143648705675E-2</v>
      </c>
      <c r="P137" s="5">
        <f t="shared" si="339"/>
        <v>1.6434595815440926E-2</v>
      </c>
      <c r="Q137" s="5">
        <f t="shared" si="340"/>
        <v>1.4988949455744286E-3</v>
      </c>
      <c r="R137" s="5">
        <f t="shared" si="341"/>
        <v>4.5049177798347703E-2</v>
      </c>
      <c r="S137" s="5">
        <f t="shared" si="342"/>
        <v>1.6041988119004931E-2</v>
      </c>
      <c r="T137" s="5">
        <f t="shared" si="343"/>
        <v>6.9347321373707735E-3</v>
      </c>
      <c r="U137" s="5">
        <f t="shared" si="344"/>
        <v>3.8017847782641105E-2</v>
      </c>
      <c r="V137" s="5">
        <f t="shared" si="345"/>
        <v>6.9594486519713632E-3</v>
      </c>
      <c r="W137" s="5">
        <f t="shared" si="346"/>
        <v>4.2164853809391708E-4</v>
      </c>
      <c r="X137" s="5">
        <f t="shared" si="347"/>
        <v>1.9507835932255448E-3</v>
      </c>
      <c r="Y137" s="5">
        <f t="shared" si="348"/>
        <v>4.5127117537288007E-3</v>
      </c>
      <c r="Z137" s="5">
        <f t="shared" si="349"/>
        <v>6.9474288811394488E-2</v>
      </c>
      <c r="AA137" s="5">
        <f t="shared" si="350"/>
        <v>5.8630658003612147E-2</v>
      </c>
      <c r="AB137" s="5">
        <f t="shared" si="351"/>
        <v>2.4739757086744984E-2</v>
      </c>
      <c r="AC137" s="5">
        <f t="shared" si="352"/>
        <v>1.6982984224786387E-3</v>
      </c>
      <c r="AD137" s="5">
        <f t="shared" si="353"/>
        <v>8.8959281403442364E-5</v>
      </c>
      <c r="AE137" s="5">
        <f t="shared" si="354"/>
        <v>4.1157573416824162E-4</v>
      </c>
      <c r="AF137" s="5">
        <f t="shared" si="355"/>
        <v>9.5209056482763079E-4</v>
      </c>
      <c r="AG137" s="5">
        <f t="shared" si="356"/>
        <v>1.4683023777154174E-3</v>
      </c>
      <c r="AH137" s="5">
        <f t="shared" si="357"/>
        <v>8.0356796312485934E-2</v>
      </c>
      <c r="AI137" s="5">
        <f t="shared" si="358"/>
        <v>6.7814610605852976E-2</v>
      </c>
      <c r="AJ137" s="5">
        <f t="shared" si="359"/>
        <v>2.8615012187269688E-2</v>
      </c>
      <c r="AK137" s="5">
        <f t="shared" si="360"/>
        <v>8.0495821884821774E-3</v>
      </c>
      <c r="AL137" s="5">
        <f t="shared" si="361"/>
        <v>2.6523641636825933E-4</v>
      </c>
      <c r="AM137" s="5">
        <f t="shared" si="362"/>
        <v>1.5014881889246175E-5</v>
      </c>
      <c r="AN137" s="5">
        <f t="shared" si="363"/>
        <v>6.9467299415222085E-5</v>
      </c>
      <c r="AO137" s="5">
        <f t="shared" si="364"/>
        <v>1.6069742418354756E-4</v>
      </c>
      <c r="AP137" s="5">
        <f t="shared" si="365"/>
        <v>2.4782559426388541E-4</v>
      </c>
      <c r="AQ137" s="5">
        <f t="shared" si="366"/>
        <v>2.8664519119219324E-4</v>
      </c>
      <c r="AR137" s="5">
        <f t="shared" si="367"/>
        <v>7.4355158710712035E-2</v>
      </c>
      <c r="AS137" s="5">
        <f t="shared" si="368"/>
        <v>6.2749715841021458E-2</v>
      </c>
      <c r="AT137" s="5">
        <f t="shared" si="369"/>
        <v>2.6477832247311685E-2</v>
      </c>
      <c r="AU137" s="5">
        <f t="shared" si="370"/>
        <v>7.4483800828992613E-3</v>
      </c>
      <c r="AV137" s="5">
        <f t="shared" si="371"/>
        <v>1.571456983557344E-3</v>
      </c>
      <c r="AW137" s="5">
        <f t="shared" si="372"/>
        <v>2.8766684133136869E-5</v>
      </c>
      <c r="AX137" s="5">
        <f t="shared" si="373"/>
        <v>2.1118901684691503E-6</v>
      </c>
      <c r="AY137" s="5">
        <f t="shared" si="374"/>
        <v>9.7707932534709898E-6</v>
      </c>
      <c r="AZ137" s="5">
        <f t="shared" si="375"/>
        <v>2.2602596060020638E-5</v>
      </c>
      <c r="BA137" s="5">
        <f t="shared" si="376"/>
        <v>3.485744609125265E-5</v>
      </c>
      <c r="BB137" s="5">
        <f t="shared" si="377"/>
        <v>4.0317543992891525E-5</v>
      </c>
      <c r="BC137" s="5">
        <f t="shared" si="378"/>
        <v>3.7306332755724354E-5</v>
      </c>
      <c r="BD137" s="5">
        <f t="shared" si="379"/>
        <v>5.733480635327548E-2</v>
      </c>
      <c r="BE137" s="5">
        <f t="shared" si="380"/>
        <v>4.8385920611984608E-2</v>
      </c>
      <c r="BF137" s="5">
        <f t="shared" si="381"/>
        <v>2.0416893876327936E-2</v>
      </c>
      <c r="BG137" s="5">
        <f t="shared" si="382"/>
        <v>5.743400150084E-3</v>
      </c>
      <c r="BH137" s="5">
        <f t="shared" si="383"/>
        <v>1.2117408315313368E-3</v>
      </c>
      <c r="BI137" s="5">
        <f t="shared" si="384"/>
        <v>2.0452217215320188E-4</v>
      </c>
      <c r="BJ137" s="8">
        <f t="shared" si="385"/>
        <v>2.2718541457772874E-2</v>
      </c>
      <c r="BK137" s="8">
        <f t="shared" si="386"/>
        <v>4.5618541242688361E-2</v>
      </c>
      <c r="BL137" s="8">
        <f t="shared" si="387"/>
        <v>0.67664741347500068</v>
      </c>
      <c r="BM137" s="8">
        <f t="shared" si="388"/>
        <v>0.72425954010709792</v>
      </c>
      <c r="BN137" s="8">
        <f t="shared" si="389"/>
        <v>9.0218240770638267E-2</v>
      </c>
    </row>
    <row r="138" spans="1:66" x14ac:dyDescent="0.25">
      <c r="A138" t="s">
        <v>348</v>
      </c>
      <c r="B138" t="s">
        <v>266</v>
      </c>
      <c r="C138" t="s">
        <v>265</v>
      </c>
      <c r="D138" s="11">
        <v>44204</v>
      </c>
      <c r="E138">
        <f>VLOOKUP(A138,home!$A$2:$E$405,3,FALSE)</f>
        <v>1.4218999999999999</v>
      </c>
      <c r="F138">
        <f>VLOOKUP(B138,home!$B$2:$E$405,3,FALSE)</f>
        <v>1.1720999999999999</v>
      </c>
      <c r="G138">
        <f>VLOOKUP(C138,away!$B$2:$E$405,4,FALSE)</f>
        <v>1.5824</v>
      </c>
      <c r="H138">
        <f>VLOOKUP(A138,away!$A$2:$E$405,3,FALSE)</f>
        <v>1.2968999999999999</v>
      </c>
      <c r="I138">
        <f>VLOOKUP(C138,away!$B$2:$E$405,3,FALSE)</f>
        <v>0.77110000000000001</v>
      </c>
      <c r="J138">
        <f>VLOOKUP(B138,home!$B$2:$E$405,4,FALSE)</f>
        <v>0.77110000000000001</v>
      </c>
      <c r="K138" s="3">
        <f t="shared" si="334"/>
        <v>2.6372420657759998</v>
      </c>
      <c r="L138" s="3">
        <f t="shared" si="335"/>
        <v>0.77113052784899994</v>
      </c>
      <c r="M138" s="5">
        <f t="shared" si="336"/>
        <v>3.3095015613769665E-2</v>
      </c>
      <c r="N138" s="5">
        <f t="shared" si="337"/>
        <v>8.727956734414688E-2</v>
      </c>
      <c r="O138" s="5">
        <f t="shared" si="338"/>
        <v>2.5520576859417093E-2</v>
      </c>
      <c r="P138" s="5">
        <f t="shared" si="339"/>
        <v>6.7303938836524302E-2</v>
      </c>
      <c r="Q138" s="5">
        <f t="shared" si="340"/>
        <v>0.11508867324135673</v>
      </c>
      <c r="R138" s="5">
        <f t="shared" si="341"/>
        <v>9.8398479523066368E-3</v>
      </c>
      <c r="S138" s="5">
        <f t="shared" si="342"/>
        <v>3.4218296161083461E-2</v>
      </c>
      <c r="T138" s="5">
        <f t="shared" si="343"/>
        <v>8.8748389346048479E-2</v>
      </c>
      <c r="U138" s="5">
        <f t="shared" si="344"/>
        <v>2.5950060940662899E-2</v>
      </c>
      <c r="V138" s="5">
        <f t="shared" si="345"/>
        <v>7.732034128619082E-3</v>
      </c>
      <c r="W138" s="5">
        <f t="shared" si="346"/>
        <v>0.10117223012215154</v>
      </c>
      <c r="X138" s="5">
        <f t="shared" si="347"/>
        <v>7.8016995217755195E-2</v>
      </c>
      <c r="Y138" s="5">
        <f t="shared" si="348"/>
        <v>3.0080643351730236E-2</v>
      </c>
      <c r="Z138" s="5">
        <f t="shared" si="349"/>
        <v>2.5292690484720395E-3</v>
      </c>
      <c r="AA138" s="5">
        <f t="shared" si="350"/>
        <v>6.6702947302956991E-3</v>
      </c>
      <c r="AB138" s="5">
        <f t="shared" si="351"/>
        <v>8.7955909269298999E-3</v>
      </c>
      <c r="AC138" s="5">
        <f t="shared" si="352"/>
        <v>9.8276950173498872E-4</v>
      </c>
      <c r="AD138" s="5">
        <f t="shared" si="353"/>
        <v>6.6703915291626947E-2</v>
      </c>
      <c r="AE138" s="5">
        <f t="shared" si="354"/>
        <v>5.1437425408427259E-2</v>
      </c>
      <c r="AF138" s="5">
        <f t="shared" si="355"/>
        <v>1.9832484503197037E-2</v>
      </c>
      <c r="AG138" s="5">
        <f t="shared" si="356"/>
        <v>5.0978114145024808E-3</v>
      </c>
      <c r="AH138" s="5">
        <f t="shared" si="357"/>
        <v>4.8759914410509539E-4</v>
      </c>
      <c r="AI138" s="5">
        <f t="shared" si="358"/>
        <v>1.2859169740703311E-3</v>
      </c>
      <c r="AJ138" s="5">
        <f t="shared" si="359"/>
        <v>1.695637168556832E-3</v>
      </c>
      <c r="AK138" s="5">
        <f t="shared" si="360"/>
        <v>1.4906018897371288E-3</v>
      </c>
      <c r="AL138" s="5">
        <f t="shared" si="361"/>
        <v>7.9944677116457243E-5</v>
      </c>
      <c r="AM138" s="5">
        <f t="shared" si="362"/>
        <v>3.5182874271807517E-2</v>
      </c>
      <c r="AN138" s="5">
        <f t="shared" si="363"/>
        <v>2.7130588408463926E-2</v>
      </c>
      <c r="AO138" s="5">
        <f t="shared" si="364"/>
        <v>1.0460612480136373E-2</v>
      </c>
      <c r="AP138" s="5">
        <f t="shared" si="365"/>
        <v>2.688832541143799E-3</v>
      </c>
      <c r="AQ138" s="5">
        <f t="shared" si="366"/>
        <v>5.1836021418744636E-4</v>
      </c>
      <c r="AR138" s="5">
        <f t="shared" si="367"/>
        <v>7.5200517074496567E-5</v>
      </c>
      <c r="AS138" s="5">
        <f t="shared" si="368"/>
        <v>1.9832196699696866E-4</v>
      </c>
      <c r="AT138" s="5">
        <f t="shared" si="369"/>
        <v>2.6151151696592273E-4</v>
      </c>
      <c r="AU138" s="5">
        <f t="shared" si="370"/>
        <v>2.298897244091418E-4</v>
      </c>
      <c r="AV138" s="5">
        <f t="shared" si="371"/>
        <v>1.5156871292536011E-4</v>
      </c>
      <c r="AW138" s="5">
        <f t="shared" si="372"/>
        <v>4.5161144856248475E-6</v>
      </c>
      <c r="AX138" s="5">
        <f t="shared" si="373"/>
        <v>1.5464292670753161E-2</v>
      </c>
      <c r="AY138" s="5">
        <f t="shared" si="374"/>
        <v>1.1924988170009304E-2</v>
      </c>
      <c r="AZ138" s="5">
        <f t="shared" si="375"/>
        <v>4.5978612110661767E-3</v>
      </c>
      <c r="BA138" s="5">
        <f t="shared" si="376"/>
        <v>1.1818503808886343E-3</v>
      </c>
      <c r="BB138" s="5">
        <f t="shared" si="377"/>
        <v>2.2784022701329855E-4</v>
      </c>
      <c r="BC138" s="5">
        <f t="shared" si="378"/>
        <v>3.5138910904400182E-5</v>
      </c>
      <c r="BD138" s="5">
        <f t="shared" si="379"/>
        <v>9.6649024043623753E-6</v>
      </c>
      <c r="BE138" s="5">
        <f t="shared" si="380"/>
        <v>2.5488687182404059E-5</v>
      </c>
      <c r="BF138" s="5">
        <f t="shared" si="381"/>
        <v>3.3609919019420775E-5</v>
      </c>
      <c r="BG138" s="5">
        <f t="shared" si="382"/>
        <v>2.9545830755113765E-5</v>
      </c>
      <c r="BH138" s="5">
        <f t="shared" si="383"/>
        <v>1.9479876933921076E-5</v>
      </c>
      <c r="BI138" s="5">
        <f t="shared" si="384"/>
        <v>1.0274630177255255E-5</v>
      </c>
      <c r="BJ138" s="8">
        <f t="shared" si="385"/>
        <v>0.75287137472731702</v>
      </c>
      <c r="BK138" s="8">
        <f t="shared" si="386"/>
        <v>0.15533698708885724</v>
      </c>
      <c r="BL138" s="8">
        <f t="shared" si="387"/>
        <v>8.2780682870925978E-2</v>
      </c>
      <c r="BM138" s="8">
        <f t="shared" si="388"/>
        <v>0.64347022183252744</v>
      </c>
      <c r="BN138" s="8">
        <f t="shared" si="389"/>
        <v>0.33812761984752132</v>
      </c>
    </row>
    <row r="139" spans="1:66" x14ac:dyDescent="0.25">
      <c r="A139" t="s">
        <v>349</v>
      </c>
      <c r="B139" t="s">
        <v>276</v>
      </c>
      <c r="C139" t="s">
        <v>279</v>
      </c>
      <c r="D139" s="11">
        <v>44204</v>
      </c>
      <c r="E139">
        <f>VLOOKUP(A139,home!$A$2:$E$405,3,FALSE)</f>
        <v>1.4875</v>
      </c>
      <c r="F139">
        <f>VLOOKUP(B139,home!$B$2:$E$405,3,FALSE)</f>
        <v>1.4668000000000001</v>
      </c>
      <c r="G139">
        <f>VLOOKUP(C139,away!$B$2:$E$405,4,FALSE)</f>
        <v>1.1001000000000001</v>
      </c>
      <c r="H139">
        <f>VLOOKUP(A139,away!$A$2:$E$405,3,FALSE)</f>
        <v>1.05</v>
      </c>
      <c r="I139">
        <f>VLOOKUP(C139,away!$B$2:$E$405,3,FALSE)</f>
        <v>1.0389999999999999</v>
      </c>
      <c r="J139">
        <f>VLOOKUP(B139,home!$B$2:$E$405,4,FALSE)</f>
        <v>0.86580000000000001</v>
      </c>
      <c r="K139" s="3">
        <f t="shared" si="334"/>
        <v>2.4002696865000002</v>
      </c>
      <c r="L139" s="3">
        <f t="shared" si="335"/>
        <v>0.94454450999999995</v>
      </c>
      <c r="M139" s="5">
        <f t="shared" si="336"/>
        <v>3.5266767237682017E-2</v>
      </c>
      <c r="N139" s="5">
        <f t="shared" si="337"/>
        <v>8.464975234145948E-2</v>
      </c>
      <c r="O139" s="5">
        <f t="shared" si="338"/>
        <v>3.3311031379800411E-2</v>
      </c>
      <c r="P139" s="5">
        <f t="shared" si="339"/>
        <v>7.9955458846985183E-2</v>
      </c>
      <c r="Q139" s="5">
        <f t="shared" si="340"/>
        <v>0.10159111725746883</v>
      </c>
      <c r="R139" s="5">
        <f t="shared" si="341"/>
        <v>1.5731875906114096E-2</v>
      </c>
      <c r="S139" s="5">
        <f t="shared" si="342"/>
        <v>4.5317985600628372E-2</v>
      </c>
      <c r="T139" s="5">
        <f t="shared" si="343"/>
        <v>9.5957332070308432E-2</v>
      </c>
      <c r="U139" s="5">
        <f t="shared" si="344"/>
        <v>3.7760744849225383E-2</v>
      </c>
      <c r="V139" s="5">
        <f t="shared" si="345"/>
        <v>1.1415910522154691E-2</v>
      </c>
      <c r="W139" s="5">
        <f t="shared" si="346"/>
        <v>8.1282026390256487E-2</v>
      </c>
      <c r="X139" s="5">
        <f t="shared" si="347"/>
        <v>7.6774491788591873E-2</v>
      </c>
      <c r="Y139" s="5">
        <f t="shared" si="348"/>
        <v>3.625846236347726E-2</v>
      </c>
      <c r="Z139" s="5">
        <f t="shared" si="349"/>
        <v>4.9531523397071155E-3</v>
      </c>
      <c r="AA139" s="5">
        <f t="shared" si="350"/>
        <v>1.188890141361554E-2</v>
      </c>
      <c r="AB139" s="5">
        <f t="shared" si="351"/>
        <v>1.4268284834444195E-2</v>
      </c>
      <c r="AC139" s="5">
        <f t="shared" si="352"/>
        <v>1.617607090627606E-3</v>
      </c>
      <c r="AD139" s="5">
        <f t="shared" si="353"/>
        <v>4.8774696000456405E-2</v>
      </c>
      <c r="AE139" s="5">
        <f t="shared" si="354"/>
        <v>4.6069871334150053E-2</v>
      </c>
      <c r="AF139" s="5">
        <f t="shared" si="355"/>
        <v>2.1757522022538899E-2</v>
      </c>
      <c r="AG139" s="5">
        <f t="shared" si="356"/>
        <v>6.8503159925310713E-3</v>
      </c>
      <c r="AH139" s="5">
        <f t="shared" si="357"/>
        <v>1.1696182124160026E-3</v>
      </c>
      <c r="AI139" s="5">
        <f t="shared" si="358"/>
        <v>2.8073991400404492E-3</v>
      </c>
      <c r="AJ139" s="5">
        <f t="shared" si="359"/>
        <v>3.3692575268726307E-3</v>
      </c>
      <c r="AK139" s="5">
        <f t="shared" si="360"/>
        <v>2.6957089025881112E-3</v>
      </c>
      <c r="AL139" s="5">
        <f t="shared" si="361"/>
        <v>1.4669506427237585E-4</v>
      </c>
      <c r="AM139" s="5">
        <f t="shared" si="362"/>
        <v>2.3414484855629664E-2</v>
      </c>
      <c r="AN139" s="5">
        <f t="shared" si="363"/>
        <v>2.2116023124863139E-2</v>
      </c>
      <c r="AO139" s="5">
        <f t="shared" si="364"/>
        <v>1.0444784112811259E-2</v>
      </c>
      <c r="AP139" s="5">
        <f t="shared" si="365"/>
        <v>3.2885211639636989E-3</v>
      </c>
      <c r="AQ139" s="5">
        <f t="shared" si="366"/>
        <v>7.7653865286018032E-4</v>
      </c>
      <c r="AR139" s="5">
        <f t="shared" si="367"/>
        <v>2.2095129226670988E-4</v>
      </c>
      <c r="AS139" s="5">
        <f t="shared" si="368"/>
        <v>5.3034268902078558E-4</v>
      </c>
      <c r="AT139" s="5">
        <f t="shared" si="369"/>
        <v>6.3648273995674427E-4</v>
      </c>
      <c r="AU139" s="5">
        <f t="shared" si="370"/>
        <v>5.0924340889954524E-4</v>
      </c>
      <c r="AV139" s="5">
        <f t="shared" si="371"/>
        <v>3.0558037935787558E-4</v>
      </c>
      <c r="AW139" s="5">
        <f t="shared" si="372"/>
        <v>9.2383725003431781E-6</v>
      </c>
      <c r="AX139" s="5">
        <f t="shared" si="373"/>
        <v>9.3668463706635344E-3</v>
      </c>
      <c r="AY139" s="5">
        <f t="shared" si="374"/>
        <v>8.8474033154236666E-3</v>
      </c>
      <c r="AZ139" s="5">
        <f t="shared" si="375"/>
        <v>4.1783831146696097E-3</v>
      </c>
      <c r="BA139" s="5">
        <f t="shared" si="376"/>
        <v>1.315556277212627E-3</v>
      </c>
      <c r="BB139" s="5">
        <f t="shared" si="377"/>
        <v>3.1065036480930618E-4</v>
      </c>
      <c r="BC139" s="5">
        <f t="shared" si="378"/>
        <v>5.8684619322025483E-5</v>
      </c>
      <c r="BD139" s="5">
        <f t="shared" si="379"/>
        <v>3.478305501465436E-5</v>
      </c>
      <c r="BE139" s="5">
        <f t="shared" si="380"/>
        <v>8.3488712555536667E-5</v>
      </c>
      <c r="BF139" s="5">
        <f t="shared" si="381"/>
        <v>1.0019771295598334E-4</v>
      </c>
      <c r="BG139" s="5">
        <f t="shared" si="382"/>
        <v>8.0167177688291713E-5</v>
      </c>
      <c r="BH139" s="5">
        <f t="shared" si="383"/>
        <v>4.8105711614366426E-5</v>
      </c>
      <c r="BI139" s="5">
        <f t="shared" si="384"/>
        <v>2.3093336267094946E-5</v>
      </c>
      <c r="BJ139" s="8">
        <f t="shared" si="385"/>
        <v>0.68408346353346738</v>
      </c>
      <c r="BK139" s="8">
        <f t="shared" si="386"/>
        <v>0.18256782767777391</v>
      </c>
      <c r="BL139" s="8">
        <f t="shared" si="387"/>
        <v>0.12557525838071443</v>
      </c>
      <c r="BM139" s="8">
        <f t="shared" si="388"/>
        <v>0.63783553401922966</v>
      </c>
      <c r="BN139" s="8">
        <f t="shared" si="389"/>
        <v>0.35050600296951001</v>
      </c>
    </row>
    <row r="140" spans="1:66" x14ac:dyDescent="0.25">
      <c r="A140" t="s">
        <v>349</v>
      </c>
      <c r="B140" t="s">
        <v>282</v>
      </c>
      <c r="C140" t="s">
        <v>284</v>
      </c>
      <c r="D140" s="11">
        <v>44204</v>
      </c>
      <c r="E140">
        <f>VLOOKUP(A140,home!$A$2:$E$405,3,FALSE)</f>
        <v>1.4875</v>
      </c>
      <c r="F140">
        <f>VLOOKUP(B140,home!$B$2:$E$405,3,FALSE)</f>
        <v>0.73340000000000005</v>
      </c>
      <c r="G140">
        <f>VLOOKUP(C140,away!$B$2:$E$405,4,FALSE)</f>
        <v>0.85560000000000003</v>
      </c>
      <c r="H140">
        <f>VLOOKUP(A140,away!$A$2:$E$405,3,FALSE)</f>
        <v>1.05</v>
      </c>
      <c r="I140">
        <f>VLOOKUP(C140,away!$B$2:$E$405,3,FALSE)</f>
        <v>0.86580000000000001</v>
      </c>
      <c r="J140">
        <f>VLOOKUP(B140,home!$B$2:$E$405,4,FALSE)</f>
        <v>0.95240000000000002</v>
      </c>
      <c r="K140" s="3">
        <f t="shared" si="334"/>
        <v>0.93340184700000006</v>
      </c>
      <c r="L140" s="3">
        <f t="shared" si="335"/>
        <v>0.86581731600000011</v>
      </c>
      <c r="M140" s="5">
        <f t="shared" si="336"/>
        <v>0.16542801011458405</v>
      </c>
      <c r="N140" s="5">
        <f t="shared" si="337"/>
        <v>0.15441081018648742</v>
      </c>
      <c r="O140" s="5">
        <f t="shared" si="338"/>
        <v>0.14323043570863003</v>
      </c>
      <c r="P140" s="5">
        <f t="shared" si="339"/>
        <v>0.13369155323705001</v>
      </c>
      <c r="Q140" s="5">
        <f t="shared" si="340"/>
        <v>7.2063667712416887E-2</v>
      </c>
      <c r="R140" s="5">
        <f t="shared" si="341"/>
        <v>6.2005695707378308E-2</v>
      </c>
      <c r="S140" s="5">
        <f t="shared" si="342"/>
        <v>2.7010890408696371E-2</v>
      </c>
      <c r="T140" s="5">
        <f t="shared" si="343"/>
        <v>6.2393971359880659E-2</v>
      </c>
      <c r="U140" s="5">
        <f t="shared" si="344"/>
        <v>5.787623089778688E-2</v>
      </c>
      <c r="V140" s="5">
        <f t="shared" si="345"/>
        <v>2.4254443505889833E-3</v>
      </c>
      <c r="W140" s="5">
        <f t="shared" si="346"/>
        <v>2.2421453514788067E-2</v>
      </c>
      <c r="X140" s="5">
        <f t="shared" si="347"/>
        <v>1.9412882702992573E-2</v>
      </c>
      <c r="Y140" s="5">
        <f t="shared" si="348"/>
        <v>8.404004998863927E-3</v>
      </c>
      <c r="Z140" s="5">
        <f t="shared" si="349"/>
        <v>1.7895201678025004E-2</v>
      </c>
      <c r="AA140" s="5">
        <f t="shared" si="350"/>
        <v>1.6703414298706039E-2</v>
      </c>
      <c r="AB140" s="5">
        <f t="shared" si="351"/>
        <v>7.7954988788092134E-3</v>
      </c>
      <c r="AC140" s="5">
        <f t="shared" si="352"/>
        <v>1.2250850925111961E-4</v>
      </c>
      <c r="AD140" s="5">
        <f t="shared" si="353"/>
        <v>5.2320565307819563E-3</v>
      </c>
      <c r="AE140" s="5">
        <f t="shared" si="354"/>
        <v>4.5300051426419054E-3</v>
      </c>
      <c r="AF140" s="5">
        <f t="shared" si="355"/>
        <v>1.9610784470342059E-3</v>
      </c>
      <c r="AG140" s="5">
        <f t="shared" si="356"/>
        <v>5.6597855915886815E-4</v>
      </c>
      <c r="AH140" s="5">
        <f t="shared" si="357"/>
        <v>3.8734938715365768E-3</v>
      </c>
      <c r="AI140" s="5">
        <f t="shared" si="358"/>
        <v>3.6155263340354213E-3</v>
      </c>
      <c r="AJ140" s="5">
        <f t="shared" si="359"/>
        <v>1.6873694790329006E-3</v>
      </c>
      <c r="AK140" s="5">
        <f t="shared" si="360"/>
        <v>5.2499792943357917E-4</v>
      </c>
      <c r="AL140" s="5">
        <f t="shared" si="361"/>
        <v>3.9602369333205908E-6</v>
      </c>
      <c r="AM140" s="5">
        <f t="shared" si="362"/>
        <v>9.7672224588805836E-4</v>
      </c>
      <c r="AN140" s="5">
        <f t="shared" si="363"/>
        <v>8.4566303341229081E-4</v>
      </c>
      <c r="AO140" s="5">
        <f t="shared" si="364"/>
        <v>3.6609484891472397E-4</v>
      </c>
      <c r="AP140" s="5">
        <f t="shared" si="365"/>
        <v>1.056570864962573E-4</v>
      </c>
      <c r="AQ140" s="5">
        <f t="shared" si="366"/>
        <v>2.2869933761642336E-5</v>
      </c>
      <c r="AR140" s="5">
        <f t="shared" si="367"/>
        <v>6.7074761347924968E-4</v>
      </c>
      <c r="AS140" s="5">
        <f t="shared" si="368"/>
        <v>6.2607706129237379E-4</v>
      </c>
      <c r="AT140" s="5">
        <f t="shared" si="369"/>
        <v>2.9219074268731693E-4</v>
      </c>
      <c r="AU140" s="5">
        <f t="shared" si="370"/>
        <v>9.0910459633547798E-5</v>
      </c>
      <c r="AV140" s="5">
        <f t="shared" si="371"/>
        <v>2.1213997733393115E-5</v>
      </c>
      <c r="AW140" s="5">
        <f t="shared" si="372"/>
        <v>8.8902421871140394E-8</v>
      </c>
      <c r="AX140" s="5">
        <f t="shared" si="373"/>
        <v>1.5194572471965024E-4</v>
      </c>
      <c r="AY140" s="5">
        <f t="shared" si="374"/>
        <v>1.3155723955444245E-4</v>
      </c>
      <c r="AZ140" s="5">
        <f t="shared" si="375"/>
        <v>5.6952268025698193E-5</v>
      </c>
      <c r="BA140" s="5">
        <f t="shared" si="376"/>
        <v>1.6436753280707545E-5</v>
      </c>
      <c r="BB140" s="5">
        <f t="shared" si="377"/>
        <v>3.5578064023141003E-6</v>
      </c>
      <c r="BC140" s="5">
        <f t="shared" si="378"/>
        <v>6.1608207801984229E-7</v>
      </c>
      <c r="BD140" s="5">
        <f t="shared" si="379"/>
        <v>9.679081640266822E-5</v>
      </c>
      <c r="BE140" s="5">
        <f t="shared" si="380"/>
        <v>9.0344726802888409E-5</v>
      </c>
      <c r="BF140" s="5">
        <f t="shared" si="381"/>
        <v>4.2163967432263222E-5</v>
      </c>
      <c r="BG140" s="5">
        <f t="shared" si="382"/>
        <v>1.311864169270745E-5</v>
      </c>
      <c r="BH140" s="5">
        <f t="shared" si="383"/>
        <v>3.061241096526085E-6</v>
      </c>
      <c r="BI140" s="5">
        <f t="shared" si="384"/>
        <v>5.7147361872195081E-7</v>
      </c>
      <c r="BJ140" s="8">
        <f t="shared" si="385"/>
        <v>0.35407398217758024</v>
      </c>
      <c r="BK140" s="8">
        <f t="shared" si="386"/>
        <v>0.32881392409665827</v>
      </c>
      <c r="BL140" s="8">
        <f t="shared" si="387"/>
        <v>0.29925985384722065</v>
      </c>
      <c r="BM140" s="8">
        <f t="shared" si="388"/>
        <v>0.26908132079580493</v>
      </c>
      <c r="BN140" s="8">
        <f t="shared" si="389"/>
        <v>0.73083017266654682</v>
      </c>
    </row>
    <row r="141" spans="1:66" x14ac:dyDescent="0.25">
      <c r="A141" t="s">
        <v>349</v>
      </c>
      <c r="B141" t="s">
        <v>287</v>
      </c>
      <c r="C141" t="s">
        <v>281</v>
      </c>
      <c r="D141" s="11">
        <v>44204</v>
      </c>
      <c r="E141">
        <f>VLOOKUP(A141,home!$A$2:$E$405,3,FALSE)</f>
        <v>1.4875</v>
      </c>
      <c r="F141">
        <f>VLOOKUP(B141,home!$B$2:$E$405,3,FALSE)</f>
        <v>1.1429</v>
      </c>
      <c r="G141">
        <f>VLOOKUP(C141,away!$B$2:$E$405,4,FALSE)</f>
        <v>1.1204000000000001</v>
      </c>
      <c r="H141">
        <f>VLOOKUP(A141,away!$A$2:$E$405,3,FALSE)</f>
        <v>1.05</v>
      </c>
      <c r="I141">
        <f>VLOOKUP(C141,away!$B$2:$E$405,3,FALSE)</f>
        <v>1.2698</v>
      </c>
      <c r="J141">
        <f>VLOOKUP(B141,home!$B$2:$E$405,4,FALSE)</f>
        <v>1.2381</v>
      </c>
      <c r="K141" s="3">
        <f t="shared" si="334"/>
        <v>1.9047514255</v>
      </c>
      <c r="L141" s="3">
        <f t="shared" si="335"/>
        <v>1.6507463490000001</v>
      </c>
      <c r="M141" s="5">
        <f t="shared" si="336"/>
        <v>2.8567151377024206E-2</v>
      </c>
      <c r="N141" s="5">
        <f t="shared" si="337"/>
        <v>5.4413322307861146E-2</v>
      </c>
      <c r="O141" s="5">
        <f t="shared" si="338"/>
        <v>4.7157120836953031E-2</v>
      </c>
      <c r="P141" s="5">
        <f t="shared" si="339"/>
        <v>8.9822593136662035E-2</v>
      </c>
      <c r="Q141" s="5">
        <f t="shared" si="340"/>
        <v>5.182192661604474E-2</v>
      </c>
      <c r="R141" s="5">
        <f t="shared" si="341"/>
        <v>3.8922222525476023E-2</v>
      </c>
      <c r="S141" s="5">
        <f t="shared" si="342"/>
        <v>7.0606429490579908E-2</v>
      </c>
      <c r="T141" s="5">
        <f t="shared" si="343"/>
        <v>8.5544856159581781E-2</v>
      </c>
      <c r="U141" s="5">
        <f t="shared" si="344"/>
        <v>7.4137158839028675E-2</v>
      </c>
      <c r="V141" s="5">
        <f t="shared" si="345"/>
        <v>2.4667230574894641E-2</v>
      </c>
      <c r="W141" s="5">
        <f t="shared" si="346"/>
        <v>3.2902629531355872E-2</v>
      </c>
      <c r="X141" s="5">
        <f t="shared" si="347"/>
        <v>5.431389557138528E-2</v>
      </c>
      <c r="Y141" s="5">
        <f t="shared" si="348"/>
        <v>4.4829232407215772E-2</v>
      </c>
      <c r="Z141" s="5">
        <f t="shared" si="349"/>
        <v>2.141690557629837E-2</v>
      </c>
      <c r="AA141" s="5">
        <f t="shared" si="350"/>
        <v>4.0793881426253217E-2</v>
      </c>
      <c r="AB141" s="5">
        <f t="shared" si="351"/>
        <v>3.8851101899166907E-2</v>
      </c>
      <c r="AC141" s="5">
        <f t="shared" si="352"/>
        <v>4.8475139035016835E-3</v>
      </c>
      <c r="AD141" s="5">
        <f t="shared" si="353"/>
        <v>1.5667832625637135E-2</v>
      </c>
      <c r="AE141" s="5">
        <f t="shared" si="354"/>
        <v>2.5863617503513583E-2</v>
      </c>
      <c r="AF141" s="5">
        <f t="shared" si="355"/>
        <v>2.1347136082928774E-2</v>
      </c>
      <c r="AG141" s="5">
        <f t="shared" si="356"/>
        <v>1.1746235650166945E-2</v>
      </c>
      <c r="AH141" s="5">
        <f t="shared" si="357"/>
        <v>8.838469671738073E-3</v>
      </c>
      <c r="AI141" s="5">
        <f t="shared" si="358"/>
        <v>1.6835087706481611E-2</v>
      </c>
      <c r="AJ141" s="5">
        <f t="shared" si="359"/>
        <v>1.6033328653669191E-2</v>
      </c>
      <c r="AK141" s="5">
        <f t="shared" si="360"/>
        <v>1.0179835202862128E-2</v>
      </c>
      <c r="AL141" s="5">
        <f t="shared" si="361"/>
        <v>6.0967404601459431E-4</v>
      </c>
      <c r="AM141" s="5">
        <f t="shared" si="362"/>
        <v>5.968665305635547E-3</v>
      </c>
      <c r="AN141" s="5">
        <f t="shared" si="363"/>
        <v>9.8527524616808474E-3</v>
      </c>
      <c r="AO141" s="5">
        <f t="shared" si="364"/>
        <v>8.1321975768602131E-3</v>
      </c>
      <c r="AP141" s="5">
        <f t="shared" si="365"/>
        <v>4.4747318197828814E-3</v>
      </c>
      <c r="AQ141" s="5">
        <f t="shared" si="366"/>
        <v>1.8466618035651802E-3</v>
      </c>
      <c r="AR141" s="5">
        <f t="shared" si="367"/>
        <v>2.9180143082737659E-3</v>
      </c>
      <c r="AS141" s="5">
        <f t="shared" si="368"/>
        <v>5.5580919133138519E-3</v>
      </c>
      <c r="AT141" s="5">
        <f t="shared" si="369"/>
        <v>5.2933917474722921E-3</v>
      </c>
      <c r="AU141" s="5">
        <f t="shared" si="370"/>
        <v>3.3608651589092614E-3</v>
      </c>
      <c r="AV141" s="5">
        <f t="shared" si="371"/>
        <v>1.6004031755864261E-3</v>
      </c>
      <c r="AW141" s="5">
        <f t="shared" si="372"/>
        <v>5.3249294636040783E-5</v>
      </c>
      <c r="AX141" s="5">
        <f t="shared" si="373"/>
        <v>1.8948039582069494E-3</v>
      </c>
      <c r="AY141" s="5">
        <f t="shared" si="374"/>
        <v>3.1278407160808697E-3</v>
      </c>
      <c r="AZ141" s="5">
        <f t="shared" si="375"/>
        <v>2.5816358211620213E-3</v>
      </c>
      <c r="BA141" s="5">
        <f t="shared" si="376"/>
        <v>1.4205419687436079E-3</v>
      </c>
      <c r="BB141" s="5">
        <f t="shared" si="377"/>
        <v>5.8623861712619595E-4</v>
      </c>
      <c r="BC141" s="5">
        <f t="shared" si="378"/>
        <v>1.9354625137277506E-4</v>
      </c>
      <c r="BD141" s="5">
        <f t="shared" si="379"/>
        <v>8.0281691095211325E-4</v>
      </c>
      <c r="BE141" s="5">
        <f t="shared" si="380"/>
        <v>1.5291666555515442E-3</v>
      </c>
      <c r="BF141" s="5">
        <f t="shared" si="381"/>
        <v>1.4563411834944359E-3</v>
      </c>
      <c r="BG141" s="5">
        <f t="shared" si="382"/>
        <v>9.2465598175846134E-4</v>
      </c>
      <c r="BH141" s="5">
        <f t="shared" si="383"/>
        <v>4.403099498378831E-4</v>
      </c>
      <c r="BI141" s="5">
        <f t="shared" si="384"/>
        <v>1.6773620092310824E-4</v>
      </c>
      <c r="BJ141" s="8">
        <f t="shared" si="385"/>
        <v>0.4385303007559081</v>
      </c>
      <c r="BK141" s="8">
        <f t="shared" si="386"/>
        <v>0.22224843324475796</v>
      </c>
      <c r="BL141" s="8">
        <f t="shared" si="387"/>
        <v>0.31579999994770197</v>
      </c>
      <c r="BM141" s="8">
        <f t="shared" si="388"/>
        <v>0.6842167113032005</v>
      </c>
      <c r="BN141" s="8">
        <f t="shared" si="389"/>
        <v>0.31070433680002113</v>
      </c>
    </row>
    <row r="142" spans="1:66" x14ac:dyDescent="0.25">
      <c r="A142" t="s">
        <v>357</v>
      </c>
      <c r="B142" t="s">
        <v>331</v>
      </c>
      <c r="C142" t="s">
        <v>328</v>
      </c>
      <c r="D142" s="11">
        <v>44204</v>
      </c>
      <c r="E142">
        <f>VLOOKUP(A142,home!$A$2:$E$405,3,FALSE)</f>
        <v>1.8529</v>
      </c>
      <c r="F142">
        <f>VLOOKUP(B142,home!$B$2:$E$405,3,FALSE)</f>
        <v>0.8095</v>
      </c>
      <c r="G142">
        <f>VLOOKUP(C142,away!$B$2:$E$405,4,FALSE)</f>
        <v>1.2593000000000001</v>
      </c>
      <c r="H142">
        <f>VLOOKUP(A142,away!$A$2:$E$405,3,FALSE)</f>
        <v>1.5588</v>
      </c>
      <c r="I142">
        <f>VLOOKUP(C142,away!$B$2:$E$405,3,FALSE)</f>
        <v>0.85540000000000005</v>
      </c>
      <c r="J142">
        <f>VLOOKUP(B142,home!$B$2:$E$405,4,FALSE)</f>
        <v>1.2829999999999999</v>
      </c>
      <c r="K142" s="3">
        <f t="shared" si="334"/>
        <v>1.888852467215</v>
      </c>
      <c r="L142" s="3">
        <f t="shared" si="335"/>
        <v>1.71074901816</v>
      </c>
      <c r="M142" s="5">
        <f t="shared" si="336"/>
        <v>2.7334613520279043E-2</v>
      </c>
      <c r="N142" s="5">
        <f t="shared" si="337"/>
        <v>5.1631052188147564E-2</v>
      </c>
      <c r="O142" s="5">
        <f t="shared" si="338"/>
        <v>4.676266324160043E-2</v>
      </c>
      <c r="P142" s="5">
        <f t="shared" si="339"/>
        <v>8.8327771837441157E-2</v>
      </c>
      <c r="Q142" s="5">
        <f t="shared" si="340"/>
        <v>4.8761720155244478E-2</v>
      </c>
      <c r="R142" s="5">
        <f t="shared" si="341"/>
        <v>3.9999590113557339E-2</v>
      </c>
      <c r="S142" s="5">
        <f t="shared" si="342"/>
        <v>7.1354541669109942E-2</v>
      </c>
      <c r="T142" s="5">
        <f t="shared" si="343"/>
        <v>8.3419064879377169E-2</v>
      </c>
      <c r="U142" s="5">
        <f t="shared" si="344"/>
        <v>7.5553324473581498E-2</v>
      </c>
      <c r="V142" s="5">
        <f t="shared" si="345"/>
        <v>2.5619075208388398E-2</v>
      </c>
      <c r="W142" s="5">
        <f t="shared" si="346"/>
        <v>3.0701231806960314E-2</v>
      </c>
      <c r="X142" s="5">
        <f t="shared" si="347"/>
        <v>5.2522102170059919E-2</v>
      </c>
      <c r="Y142" s="5">
        <f t="shared" si="348"/>
        <v>4.4926067359564621E-2</v>
      </c>
      <c r="Z142" s="5">
        <f t="shared" si="349"/>
        <v>2.280975317119022E-2</v>
      </c>
      <c r="AA142" s="5">
        <f t="shared" si="350"/>
        <v>4.3084258553967823E-2</v>
      </c>
      <c r="AB142" s="5">
        <f t="shared" si="351"/>
        <v>4.0689904033895552E-2</v>
      </c>
      <c r="AC142" s="5">
        <f t="shared" si="352"/>
        <v>5.1740164261285171E-3</v>
      </c>
      <c r="AD142" s="5">
        <f t="shared" si="353"/>
        <v>1.4497524361279147E-2</v>
      </c>
      <c r="AE142" s="5">
        <f t="shared" si="354"/>
        <v>2.4801625566808982E-2</v>
      </c>
      <c r="AF142" s="5">
        <f t="shared" si="355"/>
        <v>2.1214678293595215E-2</v>
      </c>
      <c r="AG142" s="5">
        <f t="shared" si="356"/>
        <v>1.209766335378276E-2</v>
      </c>
      <c r="AH142" s="5">
        <f t="shared" si="357"/>
        <v>9.7554407105214045E-3</v>
      </c>
      <c r="AI142" s="5">
        <f t="shared" si="358"/>
        <v>1.8426588254838006E-2</v>
      </c>
      <c r="AJ142" s="5">
        <f t="shared" si="359"/>
        <v>1.7402553343752857E-2</v>
      </c>
      <c r="AK142" s="5">
        <f t="shared" si="360"/>
        <v>1.0956951939729412E-2</v>
      </c>
      <c r="AL142" s="5">
        <f t="shared" si="361"/>
        <v>6.6876283731790191E-4</v>
      </c>
      <c r="AM142" s="5">
        <f t="shared" si="362"/>
        <v>5.4767369316623352E-3</v>
      </c>
      <c r="AN142" s="5">
        <f t="shared" si="363"/>
        <v>9.3693223285619513E-3</v>
      </c>
      <c r="AO142" s="5">
        <f t="shared" si="364"/>
        <v>8.014279487205964E-3</v>
      </c>
      <c r="AP142" s="5">
        <f t="shared" si="365"/>
        <v>4.5701402546658105E-3</v>
      </c>
      <c r="AQ142" s="5">
        <f t="shared" si="366"/>
        <v>1.9545907383807567E-3</v>
      </c>
      <c r="AR142" s="5">
        <f t="shared" si="367"/>
        <v>3.3378221234485177E-3</v>
      </c>
      <c r="AS142" s="5">
        <f t="shared" si="368"/>
        <v>6.3046535530005424E-3</v>
      </c>
      <c r="AT142" s="5">
        <f t="shared" si="369"/>
        <v>5.9542802092604459E-3</v>
      </c>
      <c r="AU142" s="5">
        <f t="shared" si="370"/>
        <v>3.7489189545836807E-3</v>
      </c>
      <c r="AV142" s="5">
        <f t="shared" si="371"/>
        <v>1.7702887041886148E-3</v>
      </c>
      <c r="AW142" s="5">
        <f t="shared" si="372"/>
        <v>6.0028013021487949E-5</v>
      </c>
      <c r="AX142" s="5">
        <f t="shared" si="373"/>
        <v>1.7241246776096531E-3</v>
      </c>
      <c r="AY142" s="5">
        <f t="shared" si="374"/>
        <v>2.9495445994061403E-3</v>
      </c>
      <c r="AZ142" s="5">
        <f t="shared" si="375"/>
        <v>2.5229652637265934E-3</v>
      </c>
      <c r="BA142" s="5">
        <f t="shared" si="376"/>
        <v>1.4387201159240183E-3</v>
      </c>
      <c r="BB142" s="5">
        <f t="shared" si="377"/>
        <v>6.1532225643101397E-4</v>
      </c>
      <c r="BC142" s="5">
        <f t="shared" si="378"/>
        <v>2.105323892082706E-4</v>
      </c>
      <c r="BD142" s="5">
        <f t="shared" si="379"/>
        <v>9.5169598674704574E-4</v>
      </c>
      <c r="BE142" s="5">
        <f t="shared" si="380"/>
        <v>1.7976133126057713E-3</v>
      </c>
      <c r="BF142" s="5">
        <f t="shared" si="381"/>
        <v>1.6977131703069703E-3</v>
      </c>
      <c r="BG142" s="5">
        <f t="shared" si="382"/>
        <v>1.0689099034525737E-3</v>
      </c>
      <c r="BH142" s="5">
        <f t="shared" si="383"/>
        <v>5.0475327709173501E-4</v>
      </c>
      <c r="BI142" s="5">
        <f t="shared" si="384"/>
        <v>1.9068089455391598E-4</v>
      </c>
      <c r="BJ142" s="8">
        <f t="shared" si="385"/>
        <v>0.42341900917760267</v>
      </c>
      <c r="BK142" s="8">
        <f t="shared" si="386"/>
        <v>0.22142832609807112</v>
      </c>
      <c r="BL142" s="8">
        <f t="shared" si="387"/>
        <v>0.32995860475468408</v>
      </c>
      <c r="BM142" s="8">
        <f t="shared" si="388"/>
        <v>0.69190876555889347</v>
      </c>
      <c r="BN142" s="8">
        <f t="shared" si="389"/>
        <v>0.30281741105627008</v>
      </c>
    </row>
    <row r="143" spans="1:66" x14ac:dyDescent="0.25">
      <c r="A143" t="s">
        <v>357</v>
      </c>
      <c r="B143" t="s">
        <v>335</v>
      </c>
      <c r="C143" t="s">
        <v>336</v>
      </c>
      <c r="D143" s="11">
        <v>44204</v>
      </c>
      <c r="E143">
        <f>VLOOKUP(A143,home!$A$2:$E$405,3,FALSE)</f>
        <v>1.8529</v>
      </c>
      <c r="F143">
        <f>VLOOKUP(B143,home!$B$2:$E$405,3,FALSE)</f>
        <v>2.1587999999999998</v>
      </c>
      <c r="G143">
        <f>VLOOKUP(C143,away!$B$2:$E$405,4,FALSE)</f>
        <v>1.4392</v>
      </c>
      <c r="H143">
        <f>VLOOKUP(A143,away!$A$2:$E$405,3,FALSE)</f>
        <v>1.5588</v>
      </c>
      <c r="I143">
        <f>VLOOKUP(C143,away!$B$2:$E$405,3,FALSE)</f>
        <v>0.64149999999999996</v>
      </c>
      <c r="J143">
        <f>VLOOKUP(B143,home!$B$2:$E$405,4,FALSE)</f>
        <v>0.64149999999999996</v>
      </c>
      <c r="K143" s="3">
        <f t="shared" si="334"/>
        <v>5.7568583163840001</v>
      </c>
      <c r="L143" s="3">
        <f t="shared" si="335"/>
        <v>0.64148088329999986</v>
      </c>
      <c r="M143" s="5">
        <f t="shared" si="336"/>
        <v>1.6643190807889389E-3</v>
      </c>
      <c r="N143" s="5">
        <f t="shared" si="337"/>
        <v>9.5812491413563763E-3</v>
      </c>
      <c r="O143" s="5">
        <f t="shared" si="338"/>
        <v>1.0676288740375324E-3</v>
      </c>
      <c r="P143" s="5">
        <f t="shared" si="339"/>
        <v>6.1461881623146525E-3</v>
      </c>
      <c r="Q143" s="5">
        <f t="shared" si="340"/>
        <v>2.7578946900382269E-2</v>
      </c>
      <c r="R143" s="5">
        <f t="shared" si="341"/>
        <v>3.4243175657709023E-4</v>
      </c>
      <c r="S143" s="5">
        <f t="shared" si="342"/>
        <v>5.6743369349388775E-3</v>
      </c>
      <c r="T143" s="5">
        <f t="shared" si="343"/>
        <v>1.7691367218141008E-2</v>
      </c>
      <c r="U143" s="5">
        <f t="shared" si="344"/>
        <v>1.971331105644803E-3</v>
      </c>
      <c r="V143" s="5">
        <f t="shared" si="345"/>
        <v>2.328315719227887E-3</v>
      </c>
      <c r="W143" s="5">
        <f t="shared" si="346"/>
        <v>5.292269660685945E-2</v>
      </c>
      <c r="X143" s="5">
        <f t="shared" si="347"/>
        <v>3.3948898165986105E-2</v>
      </c>
      <c r="Y143" s="5">
        <f t="shared" si="348"/>
        <v>1.0888784591289256E-2</v>
      </c>
      <c r="Z143" s="5">
        <f t="shared" si="349"/>
        <v>7.3221141893014153E-5</v>
      </c>
      <c r="AA143" s="5">
        <f t="shared" si="350"/>
        <v>4.2152373964193134E-4</v>
      </c>
      <c r="AB143" s="5">
        <f t="shared" si="351"/>
        <v>1.2133262230554687E-3</v>
      </c>
      <c r="AC143" s="5">
        <f t="shared" si="352"/>
        <v>5.3739193842212551E-4</v>
      </c>
      <c r="AD143" s="5">
        <f t="shared" si="353"/>
        <v>7.616711652166655E-2</v>
      </c>
      <c r="AE143" s="5">
        <f t="shared" si="354"/>
        <v>4.8859749184732675E-2</v>
      </c>
      <c r="AF143" s="5">
        <f t="shared" si="355"/>
        <v>1.567129753241938E-2</v>
      </c>
      <c r="AG143" s="5">
        <f t="shared" si="356"/>
        <v>3.350945927851165E-3</v>
      </c>
      <c r="AH143" s="5">
        <f t="shared" si="357"/>
        <v>1.1742490694441331E-5</v>
      </c>
      <c r="AI143" s="5">
        <f t="shared" si="358"/>
        <v>6.7599855209356295E-5</v>
      </c>
      <c r="AJ143" s="5">
        <f t="shared" si="359"/>
        <v>1.945813943241686E-4</v>
      </c>
      <c r="AK143" s="5">
        <f t="shared" si="360"/>
        <v>3.7339250604289471E-4</v>
      </c>
      <c r="AL143" s="5">
        <f t="shared" si="361"/>
        <v>7.938170050631664E-5</v>
      </c>
      <c r="AM143" s="5">
        <f t="shared" si="362"/>
        <v>8.7696659636549046E-2</v>
      </c>
      <c r="AN143" s="5">
        <f t="shared" si="363"/>
        <v>5.625573068611292E-2</v>
      </c>
      <c r="AO143" s="5">
        <f t="shared" si="364"/>
        <v>1.8043487905607312E-2</v>
      </c>
      <c r="AP143" s="5">
        <f t="shared" si="365"/>
        <v>3.858184186500615E-3</v>
      </c>
      <c r="AQ143" s="5">
        <f t="shared" si="366"/>
        <v>6.1873784997262631E-4</v>
      </c>
      <c r="AR143" s="5">
        <f t="shared" si="367"/>
        <v>1.506516660562451E-6</v>
      </c>
      <c r="AS143" s="5">
        <f t="shared" si="368"/>
        <v>8.672802966129996E-6</v>
      </c>
      <c r="AT143" s="5">
        <f t="shared" si="369"/>
        <v>2.4964048940962655E-5</v>
      </c>
      <c r="AU143" s="5">
        <f t="shared" si="370"/>
        <v>4.7904830918799336E-5</v>
      </c>
      <c r="AV143" s="5">
        <f t="shared" si="371"/>
        <v>6.894533106746485E-5</v>
      </c>
      <c r="AW143" s="5">
        <f t="shared" si="372"/>
        <v>8.1430510395787877E-6</v>
      </c>
      <c r="AX143" s="5">
        <f t="shared" si="373"/>
        <v>8.414287405796074E-2</v>
      </c>
      <c r="AY143" s="5">
        <f t="shared" si="374"/>
        <v>5.3976045174101296E-2</v>
      </c>
      <c r="AZ143" s="5">
        <f t="shared" si="375"/>
        <v>1.7312300567661594E-2</v>
      </c>
      <c r="BA143" s="5">
        <f t="shared" si="376"/>
        <v>3.701836620032884E-3</v>
      </c>
      <c r="BB143" s="5">
        <f t="shared" si="377"/>
        <v>5.9366435621274489E-4</v>
      </c>
      <c r="BC143" s="5">
        <f t="shared" si="378"/>
        <v>7.6164867121415481E-5</v>
      </c>
      <c r="BD143" s="5">
        <f t="shared" si="379"/>
        <v>1.6106693968729454E-7</v>
      </c>
      <c r="BE143" s="5">
        <f t="shared" si="380"/>
        <v>9.2723955123332147E-7</v>
      </c>
      <c r="BF143" s="5">
        <f t="shared" si="381"/>
        <v>2.6689933608988585E-6</v>
      </c>
      <c r="BG143" s="5">
        <f t="shared" si="382"/>
        <v>5.1216722086880902E-6</v>
      </c>
      <c r="BH143" s="5">
        <f t="shared" si="383"/>
        <v>7.3711853120947134E-6</v>
      </c>
      <c r="BI143" s="5">
        <f t="shared" si="384"/>
        <v>8.4869738931080072E-6</v>
      </c>
      <c r="BJ143" s="8">
        <f t="shared" si="385"/>
        <v>0.62293673769851743</v>
      </c>
      <c r="BK143" s="8">
        <f t="shared" si="386"/>
        <v>7.0405978710300091E-2</v>
      </c>
      <c r="BL143" s="8">
        <f t="shared" si="387"/>
        <v>5.8402886070473168E-3</v>
      </c>
      <c r="BM143" s="8">
        <f t="shared" si="388"/>
        <v>0.5989075601192394</v>
      </c>
      <c r="BN143" s="8">
        <f t="shared" si="389"/>
        <v>4.6380763915456862E-2</v>
      </c>
    </row>
    <row r="144" spans="1:66" x14ac:dyDescent="0.25">
      <c r="A144" t="s">
        <v>357</v>
      </c>
      <c r="B144" t="s">
        <v>337</v>
      </c>
      <c r="C144" t="s">
        <v>332</v>
      </c>
      <c r="D144" s="11">
        <v>44204</v>
      </c>
      <c r="E144">
        <f>VLOOKUP(A144,home!$A$2:$E$405,3,FALSE)</f>
        <v>1.8529</v>
      </c>
      <c r="F144">
        <f>VLOOKUP(B144,home!$B$2:$E$405,3,FALSE)</f>
        <v>1.6191</v>
      </c>
      <c r="G144">
        <f>VLOOKUP(C144,away!$B$2:$E$405,4,FALSE)</f>
        <v>0.8095</v>
      </c>
      <c r="H144">
        <f>VLOOKUP(A144,away!$A$2:$E$405,3,FALSE)</f>
        <v>1.5588</v>
      </c>
      <c r="I144">
        <f>VLOOKUP(C144,away!$B$2:$E$405,3,FALSE)</f>
        <v>1.2829999999999999</v>
      </c>
      <c r="J144">
        <f>VLOOKUP(B144,home!$B$2:$E$405,4,FALSE)</f>
        <v>0.85540000000000005</v>
      </c>
      <c r="K144" s="3">
        <f t="shared" si="334"/>
        <v>2.4285246007049999</v>
      </c>
      <c r="L144" s="3">
        <f t="shared" si="335"/>
        <v>1.71074901816</v>
      </c>
      <c r="M144" s="5">
        <f t="shared" si="336"/>
        <v>1.5934421765160776E-2</v>
      </c>
      <c r="N144" s="5">
        <f t="shared" si="337"/>
        <v>3.8697135254702121E-2</v>
      </c>
      <c r="O144" s="5">
        <f t="shared" si="338"/>
        <v>2.7259796389696125E-2</v>
      </c>
      <c r="P144" s="5">
        <f t="shared" si="339"/>
        <v>6.6201086142586366E-2</v>
      </c>
      <c r="Q144" s="5">
        <f t="shared" si="340"/>
        <v>4.6988472471426429E-2</v>
      </c>
      <c r="R144" s="5">
        <f t="shared" si="341"/>
        <v>2.3317334954457088E-2</v>
      </c>
      <c r="S144" s="5">
        <f t="shared" si="342"/>
        <v>6.8759693182596088E-2</v>
      </c>
      <c r="T144" s="5">
        <f t="shared" si="343"/>
        <v>8.0385483145330949E-2</v>
      </c>
      <c r="U144" s="5">
        <f t="shared" si="344"/>
        <v>5.6626721559777625E-2</v>
      </c>
      <c r="V144" s="5">
        <f t="shared" si="345"/>
        <v>3.1740972388825783E-2</v>
      </c>
      <c r="W144" s="5">
        <f t="shared" si="346"/>
        <v>3.8037553782136246E-2</v>
      </c>
      <c r="X144" s="5">
        <f t="shared" si="347"/>
        <v>6.5072707785997774E-2</v>
      </c>
      <c r="Y144" s="5">
        <f t="shared" si="348"/>
        <v>5.5661535476954162E-2</v>
      </c>
      <c r="Z144" s="5">
        <f t="shared" si="349"/>
        <v>1.3296702626481771E-2</v>
      </c>
      <c r="AA144" s="5">
        <f t="shared" si="350"/>
        <v>3.2291369436669763E-2</v>
      </c>
      <c r="AB144" s="5">
        <f t="shared" si="351"/>
        <v>3.9210192533703038E-2</v>
      </c>
      <c r="AC144" s="5">
        <f t="shared" si="352"/>
        <v>8.241932458903185E-3</v>
      </c>
      <c r="AD144" s="5">
        <f t="shared" si="353"/>
        <v>2.3093783777639352E-2</v>
      </c>
      <c r="AE144" s="5">
        <f t="shared" si="354"/>
        <v>3.9507667923195856E-2</v>
      </c>
      <c r="AF144" s="5">
        <f t="shared" si="355"/>
        <v>3.3793852054699328E-2</v>
      </c>
      <c r="AG144" s="5">
        <f t="shared" si="356"/>
        <v>1.9270933074140392E-2</v>
      </c>
      <c r="AH144" s="5">
        <f t="shared" si="357"/>
        <v>5.6868302407547958E-3</v>
      </c>
      <c r="AI144" s="5">
        <f t="shared" si="358"/>
        <v>1.3810607139706155E-2</v>
      </c>
      <c r="AJ144" s="5">
        <f t="shared" si="359"/>
        <v>1.6769699594724258E-2</v>
      </c>
      <c r="AK144" s="5">
        <f t="shared" si="360"/>
        <v>1.3575209337406843E-2</v>
      </c>
      <c r="AL144" s="5">
        <f t="shared" si="361"/>
        <v>1.3696760101736239E-3</v>
      </c>
      <c r="AM144" s="5">
        <f t="shared" si="362"/>
        <v>1.1216764405471848E-2</v>
      </c>
      <c r="AN144" s="5">
        <f t="shared" si="363"/>
        <v>1.9189068693592999E-2</v>
      </c>
      <c r="AO144" s="5">
        <f t="shared" si="364"/>
        <v>1.6413840213484514E-2</v>
      </c>
      <c r="AP144" s="5">
        <f t="shared" si="365"/>
        <v>9.3599870098179192E-3</v>
      </c>
      <c r="AQ144" s="5">
        <f t="shared" si="366"/>
        <v>4.0031471467590896E-3</v>
      </c>
      <c r="AR144" s="5">
        <f t="shared" si="367"/>
        <v>1.9457478501627729E-3</v>
      </c>
      <c r="AS144" s="5">
        <f t="shared" si="368"/>
        <v>4.7252965208891594E-3</v>
      </c>
      <c r="AT144" s="5">
        <f t="shared" si="369"/>
        <v>5.7377494233025357E-3</v>
      </c>
      <c r="AU144" s="5">
        <f t="shared" si="370"/>
        <v>4.6447552090570447E-3</v>
      </c>
      <c r="AV144" s="5">
        <f t="shared" si="371"/>
        <v>2.8199755723619323E-3</v>
      </c>
      <c r="AW144" s="5">
        <f t="shared" si="372"/>
        <v>1.5806807159940176E-4</v>
      </c>
      <c r="AX144" s="5">
        <f t="shared" si="373"/>
        <v>4.5400313831667578E-3</v>
      </c>
      <c r="AY144" s="5">
        <f t="shared" si="374"/>
        <v>7.7668542311681169E-3</v>
      </c>
      <c r="AZ144" s="5">
        <f t="shared" si="375"/>
        <v>6.6435691250813509E-3</v>
      </c>
      <c r="BA144" s="5">
        <f t="shared" si="376"/>
        <v>3.7884931192703375E-3</v>
      </c>
      <c r="BB144" s="5">
        <f t="shared" si="377"/>
        <v>1.6202902210244114E-3</v>
      </c>
      <c r="BC144" s="5">
        <f t="shared" si="378"/>
        <v>5.5438198095035226E-4</v>
      </c>
      <c r="BD144" s="5">
        <f t="shared" si="379"/>
        <v>5.5478103737548212E-4</v>
      </c>
      <c r="BE144" s="5">
        <f t="shared" si="380"/>
        <v>1.3472993972709982E-3</v>
      </c>
      <c r="BF144" s="5">
        <f t="shared" si="381"/>
        <v>1.635974865393819E-3</v>
      </c>
      <c r="BG144" s="5">
        <f t="shared" si="382"/>
        <v>1.3243350689146468E-3</v>
      </c>
      <c r="BH144" s="5">
        <f t="shared" si="383"/>
        <v>8.0404507360889283E-4</v>
      </c>
      <c r="BI144" s="5">
        <f t="shared" si="384"/>
        <v>3.9052864826697196E-4</v>
      </c>
      <c r="BJ144" s="8">
        <f t="shared" si="385"/>
        <v>0.52560555227601036</v>
      </c>
      <c r="BK144" s="8">
        <f t="shared" si="386"/>
        <v>0.20001463617941392</v>
      </c>
      <c r="BL144" s="8">
        <f t="shared" si="387"/>
        <v>0.25447824985350004</v>
      </c>
      <c r="BM144" s="8">
        <f t="shared" si="388"/>
        <v>0.76738810779780797</v>
      </c>
      <c r="BN144" s="8">
        <f t="shared" si="389"/>
        <v>0.21839824697802893</v>
      </c>
    </row>
    <row r="145" spans="1:66" x14ac:dyDescent="0.25">
      <c r="A145" t="s">
        <v>290</v>
      </c>
      <c r="B145" t="s">
        <v>298</v>
      </c>
      <c r="C145" t="s">
        <v>297</v>
      </c>
      <c r="D145" s="11">
        <v>44204</v>
      </c>
      <c r="E145">
        <f>VLOOKUP(A145,home!$A$2:$E$405,3,FALSE)</f>
        <v>1.6083000000000001</v>
      </c>
      <c r="F145">
        <f>VLOOKUP(B145,home!$B$2:$E$405,3,FALSE)</f>
        <v>0.50870000000000004</v>
      </c>
      <c r="G145">
        <f>VLOOKUP(C145,away!$B$2:$E$405,4,FALSE)</f>
        <v>1.2435</v>
      </c>
      <c r="H145">
        <f>VLOOKUP(A145,away!$A$2:$E$405,3,FALSE)</f>
        <v>1.1513</v>
      </c>
      <c r="I145">
        <f>VLOOKUP(C145,away!$B$2:$E$405,3,FALSE)</f>
        <v>1.2407999999999999</v>
      </c>
      <c r="J145">
        <f>VLOOKUP(B145,home!$B$2:$E$405,4,FALSE)</f>
        <v>1.0265</v>
      </c>
      <c r="K145" s="3">
        <f t="shared" si="334"/>
        <v>1.0173598381350002</v>
      </c>
      <c r="L145" s="3">
        <f t="shared" si="335"/>
        <v>1.4663891655599997</v>
      </c>
      <c r="M145" s="5">
        <f t="shared" si="336"/>
        <v>8.3429859701990197E-2</v>
      </c>
      <c r="N145" s="5">
        <f t="shared" si="337"/>
        <v>8.4878188562042531E-2</v>
      </c>
      <c r="O145" s="5">
        <f t="shared" si="338"/>
        <v>0.12234064235118926</v>
      </c>
      <c r="P145" s="5">
        <f t="shared" si="339"/>
        <v>0.12446445609973784</v>
      </c>
      <c r="Q145" s="5">
        <f t="shared" si="340"/>
        <v>4.3175830088335802E-2</v>
      </c>
      <c r="R145" s="5">
        <f t="shared" si="341"/>
        <v>8.9699496225717407E-2</v>
      </c>
      <c r="S145" s="5">
        <f t="shared" si="342"/>
        <v>4.6420432946724793E-2</v>
      </c>
      <c r="T145" s="5">
        <f t="shared" si="343"/>
        <v>6.3312569455595061E-2</v>
      </c>
      <c r="U145" s="5">
        <f t="shared" si="344"/>
        <v>9.1256664960986916E-2</v>
      </c>
      <c r="V145" s="5">
        <f t="shared" si="345"/>
        <v>7.6946790450568812E-3</v>
      </c>
      <c r="W145" s="5">
        <f t="shared" si="346"/>
        <v>1.464178517000453E-2</v>
      </c>
      <c r="X145" s="5">
        <f t="shared" si="347"/>
        <v>2.1470555137751722E-2</v>
      </c>
      <c r="Y145" s="5">
        <f t="shared" si="348"/>
        <v>1.5742094716278857E-2</v>
      </c>
      <c r="Z145" s="5">
        <f t="shared" si="349"/>
        <v>4.3844789807194043E-2</v>
      </c>
      <c r="AA145" s="5">
        <f t="shared" si="350"/>
        <v>4.4605928261310039E-2</v>
      </c>
      <c r="AB145" s="5">
        <f t="shared" si="351"/>
        <v>2.2690139977893903E-2</v>
      </c>
      <c r="AC145" s="5">
        <f t="shared" si="352"/>
        <v>7.1745449233193387E-4</v>
      </c>
      <c r="AD145" s="5">
        <f t="shared" si="353"/>
        <v>3.7239910476408121E-3</v>
      </c>
      <c r="AE145" s="5">
        <f t="shared" si="354"/>
        <v>5.4608201249029195E-3</v>
      </c>
      <c r="AF145" s="5">
        <f t="shared" si="355"/>
        <v>4.003843733114824E-3</v>
      </c>
      <c r="AG145" s="5">
        <f t="shared" si="356"/>
        <v>1.9570643569449607E-3</v>
      </c>
      <c r="AH145" s="5">
        <f t="shared" si="357"/>
        <v>1.6073381184881198E-2</v>
      </c>
      <c r="AI145" s="5">
        <f t="shared" si="358"/>
        <v>1.6352412480532891E-2</v>
      </c>
      <c r="AJ145" s="5">
        <f t="shared" si="359"/>
        <v>8.3181438571558498E-3</v>
      </c>
      <c r="AK145" s="5">
        <f t="shared" si="360"/>
        <v>2.8208484960332409E-3</v>
      </c>
      <c r="AL145" s="5">
        <f t="shared" si="361"/>
        <v>4.2813248629867981E-5</v>
      </c>
      <c r="AM145" s="5">
        <f t="shared" si="362"/>
        <v>7.5772778588880957E-4</v>
      </c>
      <c r="AN145" s="5">
        <f t="shared" si="363"/>
        <v>1.1111238156711176E-3</v>
      </c>
      <c r="AO145" s="5">
        <f t="shared" si="364"/>
        <v>8.1466996244790671E-4</v>
      </c>
      <c r="AP145" s="5">
        <f t="shared" si="365"/>
        <v>3.9820773548026087E-4</v>
      </c>
      <c r="AQ145" s="5">
        <f t="shared" si="366"/>
        <v>1.4598187723760905E-4</v>
      </c>
      <c r="AR145" s="5">
        <f t="shared" si="367"/>
        <v>4.7139664046851482E-3</v>
      </c>
      <c r="AS145" s="5">
        <f t="shared" si="368"/>
        <v>4.7958000984443111E-3</v>
      </c>
      <c r="AT145" s="5">
        <f t="shared" si="369"/>
        <v>2.439527205940561E-3</v>
      </c>
      <c r="AU145" s="5">
        <f t="shared" si="370"/>
        <v>8.27292334453873E-4</v>
      </c>
      <c r="AV145" s="5">
        <f t="shared" si="371"/>
        <v>2.1041349886757958E-4</v>
      </c>
      <c r="AW145" s="5">
        <f t="shared" si="372"/>
        <v>1.7741874976755191E-6</v>
      </c>
      <c r="AX145" s="5">
        <f t="shared" si="373"/>
        <v>1.2848030293370521E-4</v>
      </c>
      <c r="AY145" s="5">
        <f t="shared" si="374"/>
        <v>1.8840212420985196E-4</v>
      </c>
      <c r="AZ145" s="5">
        <f t="shared" si="375"/>
        <v>1.3813541685490815E-4</v>
      </c>
      <c r="BA145" s="5">
        <f t="shared" si="376"/>
        <v>6.752009288538385E-5</v>
      </c>
      <c r="BB145" s="5">
        <f t="shared" si="377"/>
        <v>2.4752683166182898E-5</v>
      </c>
      <c r="BC145" s="5">
        <f t="shared" si="378"/>
        <v>7.2594132826859993E-6</v>
      </c>
      <c r="BD145" s="5">
        <f t="shared" si="379"/>
        <v>1.152084877107356E-3</v>
      </c>
      <c r="BE145" s="5">
        <f t="shared" si="380"/>
        <v>1.1720848840917212E-3</v>
      </c>
      <c r="BF145" s="5">
        <f t="shared" si="381"/>
        <v>5.9621604398001689E-4</v>
      </c>
      <c r="BG145" s="5">
        <f t="shared" si="382"/>
        <v>2.0218875266566675E-4</v>
      </c>
      <c r="BH145" s="5">
        <f t="shared" si="383"/>
        <v>5.1424679171165062E-5</v>
      </c>
      <c r="BI145" s="5">
        <f t="shared" si="384"/>
        <v>1.0463480655544164E-5</v>
      </c>
      <c r="BJ145" s="8">
        <f t="shared" si="385"/>
        <v>0.26214900360267052</v>
      </c>
      <c r="BK145" s="8">
        <f t="shared" si="386"/>
        <v>0.26295809765868139</v>
      </c>
      <c r="BL145" s="8">
        <f t="shared" si="387"/>
        <v>0.43032912005576363</v>
      </c>
      <c r="BM145" s="8">
        <f t="shared" si="388"/>
        <v>0.45110591015858437</v>
      </c>
      <c r="BN145" s="8">
        <f t="shared" si="389"/>
        <v>0.54798847302901299</v>
      </c>
    </row>
    <row r="146" spans="1:66" x14ac:dyDescent="0.25">
      <c r="A146" t="s">
        <v>290</v>
      </c>
      <c r="B146" t="s">
        <v>301</v>
      </c>
      <c r="C146" t="s">
        <v>294</v>
      </c>
      <c r="D146" s="11">
        <v>44204</v>
      </c>
      <c r="E146">
        <f>VLOOKUP(A146,home!$A$2:$E$405,3,FALSE)</f>
        <v>1.6083000000000001</v>
      </c>
      <c r="F146">
        <f>VLOOKUP(B146,home!$B$2:$E$405,3,FALSE)</f>
        <v>0.755</v>
      </c>
      <c r="G146">
        <f>VLOOKUP(C146,away!$B$2:$E$405,4,FALSE)</f>
        <v>0.76529999999999998</v>
      </c>
      <c r="H146">
        <f>VLOOKUP(A146,away!$A$2:$E$405,3,FALSE)</f>
        <v>1.1513</v>
      </c>
      <c r="I146">
        <f>VLOOKUP(C146,away!$B$2:$E$405,3,FALSE)</f>
        <v>0.93540000000000001</v>
      </c>
      <c r="J146">
        <f>VLOOKUP(B146,home!$B$2:$E$405,4,FALSE)</f>
        <v>1.9233</v>
      </c>
      <c r="K146" s="3">
        <f t="shared" si="334"/>
        <v>0.92927815245000012</v>
      </c>
      <c r="L146" s="3">
        <f t="shared" si="335"/>
        <v>2.0712518142659997</v>
      </c>
      <c r="M146" s="5">
        <f t="shared" si="336"/>
        <v>4.9760689869222323E-2</v>
      </c>
      <c r="N146" s="5">
        <f t="shared" si="337"/>
        <v>4.6241521946308352E-2</v>
      </c>
      <c r="O146" s="5">
        <f t="shared" si="338"/>
        <v>0.10306691917075447</v>
      </c>
      <c r="P146" s="5">
        <f t="shared" si="339"/>
        <v>9.5777836225712204E-2</v>
      </c>
      <c r="Q146" s="5">
        <f t="shared" si="340"/>
        <v>2.1485618040370778E-2</v>
      </c>
      <c r="R146" s="5">
        <f t="shared" si="341"/>
        <v>0.1067387716616162</v>
      </c>
      <c r="S146" s="5">
        <f t="shared" si="342"/>
        <v>4.6087553931568506E-2</v>
      </c>
      <c r="T146" s="5">
        <f t="shared" si="343"/>
        <v>4.4502125346744262E-2</v>
      </c>
      <c r="U146" s="5">
        <f t="shared" si="344"/>
        <v>9.9190008524489129E-2</v>
      </c>
      <c r="V146" s="5">
        <f t="shared" si="345"/>
        <v>9.8564330914008656E-3</v>
      </c>
      <c r="W146" s="5">
        <f t="shared" si="346"/>
        <v>6.6553718122673846E-3</v>
      </c>
      <c r="X146" s="5">
        <f t="shared" si="347"/>
        <v>1.3784950940773612E-2</v>
      </c>
      <c r="Y146" s="5">
        <f t="shared" si="348"/>
        <v>1.4276052322822577E-2</v>
      </c>
      <c r="Z146" s="5">
        <f t="shared" si="349"/>
        <v>7.3694291485548929E-2</v>
      </c>
      <c r="AA146" s="5">
        <f t="shared" si="350"/>
        <v>6.8482495037802682E-2</v>
      </c>
      <c r="AB146" s="5">
        <f t="shared" si="351"/>
        <v>3.1819643231947789E-2</v>
      </c>
      <c r="AC146" s="5">
        <f t="shared" si="352"/>
        <v>1.185709840537421E-3</v>
      </c>
      <c r="AD146" s="5">
        <f t="shared" si="353"/>
        <v>1.5461729053929103E-3</v>
      </c>
      <c r="AE146" s="5">
        <f t="shared" si="354"/>
        <v>3.202513435463997E-3</v>
      </c>
      <c r="AF146" s="5">
        <f t="shared" si="355"/>
        <v>3.3166058817080228E-3</v>
      </c>
      <c r="AG146" s="5">
        <f t="shared" si="356"/>
        <v>2.2898419832310091E-3</v>
      </c>
      <c r="AH146" s="5">
        <f t="shared" si="357"/>
        <v>3.8159858735122676E-2</v>
      </c>
      <c r="AI146" s="5">
        <f t="shared" si="358"/>
        <v>3.5461123023127795E-2</v>
      </c>
      <c r="AJ146" s="5">
        <f t="shared" si="359"/>
        <v>1.6476623443367179E-2</v>
      </c>
      <c r="AK146" s="5">
        <f t="shared" si="360"/>
        <v>5.103788730688872E-3</v>
      </c>
      <c r="AL146" s="5">
        <f t="shared" si="361"/>
        <v>9.1288704571155688E-5</v>
      </c>
      <c r="AM146" s="5">
        <f t="shared" si="362"/>
        <v>2.8736494017835463E-4</v>
      </c>
      <c r="AN146" s="5">
        <f t="shared" si="363"/>
        <v>5.9520515370085751E-4</v>
      </c>
      <c r="AO146" s="5">
        <f t="shared" si="364"/>
        <v>6.164098772316873E-4</v>
      </c>
      <c r="AP146" s="5">
        <f t="shared" si="365"/>
        <v>4.2558002551587143E-4</v>
      </c>
      <c r="AQ146" s="5">
        <f t="shared" si="366"/>
        <v>2.2037084999127987E-4</v>
      </c>
      <c r="AR146" s="5">
        <f t="shared" si="367"/>
        <v>1.5807735327451403E-2</v>
      </c>
      <c r="AS146" s="5">
        <f t="shared" si="368"/>
        <v>1.4689783079512637E-2</v>
      </c>
      <c r="AT146" s="5">
        <f t="shared" si="369"/>
        <v>6.8254472400103875E-3</v>
      </c>
      <c r="AU146" s="5">
        <f t="shared" si="370"/>
        <v>2.1142463336139357E-3</v>
      </c>
      <c r="AV146" s="5">
        <f t="shared" si="371"/>
        <v>4.9118073168123602E-4</v>
      </c>
      <c r="AW146" s="5">
        <f t="shared" si="372"/>
        <v>4.8808242781894306E-6</v>
      </c>
      <c r="AX146" s="5">
        <f t="shared" si="373"/>
        <v>4.4506993447974347E-5</v>
      </c>
      <c r="AY146" s="5">
        <f t="shared" si="374"/>
        <v>9.2185190926641819E-5</v>
      </c>
      <c r="AZ146" s="5">
        <f t="shared" si="375"/>
        <v>9.5469371977632253E-5</v>
      </c>
      <c r="BA146" s="5">
        <f t="shared" si="376"/>
        <v>6.5913703305168787E-5</v>
      </c>
      <c r="BB146" s="5">
        <f t="shared" si="377"/>
        <v>3.4130969388955433E-5</v>
      </c>
      <c r="BC146" s="5">
        <f t="shared" si="378"/>
        <v>1.4138766453906233E-5</v>
      </c>
      <c r="BD146" s="5">
        <f t="shared" si="379"/>
        <v>5.4569667460700848E-3</v>
      </c>
      <c r="BE146" s="5">
        <f t="shared" si="380"/>
        <v>5.0710399757690969E-3</v>
      </c>
      <c r="BF146" s="5">
        <f t="shared" si="381"/>
        <v>2.3562033298413997E-3</v>
      </c>
      <c r="BG146" s="5">
        <f t="shared" si="382"/>
        <v>7.2985609238385152E-4</v>
      </c>
      <c r="BH146" s="5">
        <f t="shared" si="383"/>
        <v>1.6955983027121046E-4</v>
      </c>
      <c r="BI146" s="5">
        <f t="shared" si="384"/>
        <v>3.1513649160833223E-5</v>
      </c>
      <c r="BJ146" s="8">
        <f t="shared" si="385"/>
        <v>0.15979205045720118</v>
      </c>
      <c r="BK146" s="8">
        <f t="shared" si="386"/>
        <v>0.20285169685393911</v>
      </c>
      <c r="BL146" s="8">
        <f t="shared" si="387"/>
        <v>0.55824276389468297</v>
      </c>
      <c r="BM146" s="8">
        <f t="shared" si="388"/>
        <v>0.57142214141073955</v>
      </c>
      <c r="BN146" s="8">
        <f t="shared" si="389"/>
        <v>0.42307135691398434</v>
      </c>
    </row>
    <row r="147" spans="1:66" x14ac:dyDescent="0.25">
      <c r="A147" t="s">
        <v>290</v>
      </c>
      <c r="B147" t="s">
        <v>300</v>
      </c>
      <c r="C147" t="s">
        <v>312</v>
      </c>
      <c r="D147" s="11">
        <v>44204</v>
      </c>
      <c r="E147">
        <f>VLOOKUP(A147,home!$A$2:$E$405,3,FALSE)</f>
        <v>1.6083000000000001</v>
      </c>
      <c r="F147">
        <f>VLOOKUP(B147,home!$B$2:$E$405,3,FALSE)</f>
        <v>0.90869999999999995</v>
      </c>
      <c r="G147">
        <f>VLOOKUP(C147,away!$B$2:$E$405,4,FALSE)</f>
        <v>1.1917</v>
      </c>
      <c r="H147">
        <f>VLOOKUP(A147,away!$A$2:$E$405,3,FALSE)</f>
        <v>1.1513</v>
      </c>
      <c r="I147">
        <f>VLOOKUP(C147,away!$B$2:$E$405,3,FALSE)</f>
        <v>1.4476</v>
      </c>
      <c r="J147">
        <f>VLOOKUP(B147,home!$B$2:$E$405,4,FALSE)</f>
        <v>1.1357999999999999</v>
      </c>
      <c r="K147" s="3">
        <f t="shared" si="334"/>
        <v>1.7416245156569998</v>
      </c>
      <c r="L147" s="3">
        <f t="shared" si="335"/>
        <v>1.8929491313039997</v>
      </c>
      <c r="M147" s="5">
        <f t="shared" si="336"/>
        <v>2.6395185656366935E-2</v>
      </c>
      <c r="N147" s="5">
        <f t="shared" si="337"/>
        <v>4.5970502434446649E-2</v>
      </c>
      <c r="O147" s="5">
        <f t="shared" si="338"/>
        <v>4.9964743758827576E-2</v>
      </c>
      <c r="P147" s="5">
        <f t="shared" si="339"/>
        <v>8.7019822648894185E-2</v>
      </c>
      <c r="Q147" s="5">
        <f t="shared" si="340"/>
        <v>4.0031677018451048E-2</v>
      </c>
      <c r="R147" s="5">
        <f t="shared" si="341"/>
        <v>4.7290359147049814E-2</v>
      </c>
      <c r="S147" s="5">
        <f t="shared" si="342"/>
        <v>7.1721881713857225E-2</v>
      </c>
      <c r="T147" s="5">
        <f t="shared" si="343"/>
        <v>7.5777928236719194E-2</v>
      </c>
      <c r="U147" s="5">
        <f t="shared" si="344"/>
        <v>8.2362048844726199E-2</v>
      </c>
      <c r="V147" s="5">
        <f t="shared" si="345"/>
        <v>2.6272574888962934E-2</v>
      </c>
      <c r="W147" s="5">
        <f t="shared" si="346"/>
        <v>2.3240050032732423E-2</v>
      </c>
      <c r="X147" s="5">
        <f t="shared" si="347"/>
        <v>4.3992232520922325E-2</v>
      </c>
      <c r="Y147" s="5">
        <f t="shared" si="348"/>
        <v>4.1637529167301748E-2</v>
      </c>
      <c r="Z147" s="5">
        <f t="shared" si="349"/>
        <v>2.9839414755487365E-2</v>
      </c>
      <c r="AA147" s="5">
        <f t="shared" si="350"/>
        <v>5.1969056271014016E-2</v>
      </c>
      <c r="AB147" s="5">
        <f t="shared" si="351"/>
        <v>4.525529122857809E-2</v>
      </c>
      <c r="AC147" s="5">
        <f t="shared" si="352"/>
        <v>5.4134749162482966E-3</v>
      </c>
      <c r="AD147" s="5">
        <f t="shared" si="353"/>
        <v>1.0118860220525517E-2</v>
      </c>
      <c r="AE147" s="5">
        <f t="shared" si="354"/>
        <v>1.9154487664230373E-2</v>
      </c>
      <c r="AF147" s="5">
        <f t="shared" si="355"/>
        <v>1.8129235392289035E-2</v>
      </c>
      <c r="AG147" s="5">
        <f t="shared" si="356"/>
        <v>1.1439240129013086E-2</v>
      </c>
      <c r="AH147" s="5">
        <f t="shared" si="357"/>
        <v>1.4121123560004898E-2</v>
      </c>
      <c r="AI147" s="5">
        <f t="shared" si="358"/>
        <v>2.459369498072618E-2</v>
      </c>
      <c r="AJ147" s="5">
        <f t="shared" si="359"/>
        <v>2.1416491054511613E-2</v>
      </c>
      <c r="AK147" s="5">
        <f t="shared" si="360"/>
        <v>1.2433161953295422E-2</v>
      </c>
      <c r="AL147" s="5">
        <f t="shared" si="361"/>
        <v>7.1388719633806654E-4</v>
      </c>
      <c r="AM147" s="5">
        <f t="shared" si="362"/>
        <v>3.5246510061147239E-3</v>
      </c>
      <c r="AN147" s="5">
        <f t="shared" si="363"/>
        <v>6.6719850601746344E-3</v>
      </c>
      <c r="AO147" s="5">
        <f t="shared" si="364"/>
        <v>6.3148641618654211E-3</v>
      </c>
      <c r="AP147" s="5">
        <f t="shared" si="365"/>
        <v>3.9845722098353032E-3</v>
      </c>
      <c r="AQ147" s="5">
        <f t="shared" si="366"/>
        <v>1.8856481258064499E-3</v>
      </c>
      <c r="AR147" s="5">
        <f t="shared" si="367"/>
        <v>5.34611371518954E-3</v>
      </c>
      <c r="AS147" s="5">
        <f t="shared" si="368"/>
        <v>9.3109227098642274E-3</v>
      </c>
      <c r="AT147" s="5">
        <f t="shared" si="369"/>
        <v>8.1080656274435236E-3</v>
      </c>
      <c r="AU147" s="5">
        <f t="shared" si="370"/>
        <v>4.7070686237704997E-3</v>
      </c>
      <c r="AV147" s="5">
        <f t="shared" si="371"/>
        <v>2.04948652800964E-3</v>
      </c>
      <c r="AW147" s="5">
        <f t="shared" si="372"/>
        <v>6.5376334181008731E-5</v>
      </c>
      <c r="AX147" s="5">
        <f t="shared" si="373"/>
        <v>1.0231031002307526E-3</v>
      </c>
      <c r="AY147" s="5">
        <f t="shared" si="374"/>
        <v>1.9366821248162317E-3</v>
      </c>
      <c r="AZ147" s="5">
        <f t="shared" si="375"/>
        <v>1.8330203728914355E-3</v>
      </c>
      <c r="BA147" s="5">
        <f t="shared" si="376"/>
        <v>1.1566047741757921E-3</v>
      </c>
      <c r="BB147" s="5">
        <f t="shared" si="377"/>
        <v>5.4734850063453146E-4</v>
      </c>
      <c r="BC147" s="5">
        <f t="shared" si="378"/>
        <v>2.0722057375933649E-4</v>
      </c>
      <c r="BD147" s="5">
        <f t="shared" si="379"/>
        <v>1.6866535521700731E-3</v>
      </c>
      <c r="BE147" s="5">
        <f t="shared" si="380"/>
        <v>2.937517175879362E-3</v>
      </c>
      <c r="BF147" s="5">
        <f t="shared" si="381"/>
        <v>2.5580259643375063E-3</v>
      </c>
      <c r="BG147" s="5">
        <f t="shared" si="382"/>
        <v>1.48504024372578E-3</v>
      </c>
      <c r="BH147" s="5">
        <f t="shared" si="383"/>
        <v>6.4659562380251639E-4</v>
      </c>
      <c r="BI147" s="5">
        <f t="shared" si="384"/>
        <v>2.2522535802619846E-4</v>
      </c>
      <c r="BJ147" s="8">
        <f t="shared" si="385"/>
        <v>0.35857744282693599</v>
      </c>
      <c r="BK147" s="8">
        <f t="shared" si="386"/>
        <v>0.21947350914548386</v>
      </c>
      <c r="BL147" s="8">
        <f t="shared" si="387"/>
        <v>0.38846668592095268</v>
      </c>
      <c r="BM147" s="8">
        <f t="shared" si="388"/>
        <v>0.69781345619418855</v>
      </c>
      <c r="BN147" s="8">
        <f t="shared" si="389"/>
        <v>0.29667229066403622</v>
      </c>
    </row>
    <row r="148" spans="1:66" x14ac:dyDescent="0.25">
      <c r="A148" t="s">
        <v>290</v>
      </c>
      <c r="B148" t="s">
        <v>315</v>
      </c>
      <c r="C148" t="s">
        <v>299</v>
      </c>
      <c r="D148" s="11">
        <v>44204</v>
      </c>
      <c r="E148">
        <f>VLOOKUP(A148,home!$A$2:$E$405,3,FALSE)</f>
        <v>1.6083000000000001</v>
      </c>
      <c r="F148">
        <f>VLOOKUP(B148,home!$B$2:$E$405,3,FALSE)</f>
        <v>1.1957</v>
      </c>
      <c r="G148">
        <f>VLOOKUP(C148,away!$B$2:$E$405,4,FALSE)</f>
        <v>1.3768</v>
      </c>
      <c r="H148">
        <f>VLOOKUP(A148,away!$A$2:$E$405,3,FALSE)</f>
        <v>1.1513</v>
      </c>
      <c r="I148">
        <f>VLOOKUP(C148,away!$B$2:$E$405,3,FALSE)</f>
        <v>1.1788000000000001</v>
      </c>
      <c r="J148">
        <f>VLOOKUP(B148,home!$B$2:$E$405,4,FALSE)</f>
        <v>0.80179999999999996</v>
      </c>
      <c r="K148" s="3">
        <f t="shared" si="334"/>
        <v>2.6476474060080002</v>
      </c>
      <c r="L148" s="3">
        <f t="shared" si="335"/>
        <v>1.0881648263920001</v>
      </c>
      <c r="M148" s="5">
        <f t="shared" si="336"/>
        <v>2.3853788378404392E-2</v>
      </c>
      <c r="N148" s="5">
        <f t="shared" si="337"/>
        <v>6.3156420923546175E-2</v>
      </c>
      <c r="O148" s="5">
        <f t="shared" si="338"/>
        <v>2.5956853489577918E-2</v>
      </c>
      <c r="P148" s="5">
        <f t="shared" si="339"/>
        <v>6.872459580981069E-2</v>
      </c>
      <c r="Q148" s="5">
        <f t="shared" si="340"/>
        <v>8.3607967015488213E-2</v>
      </c>
      <c r="R148" s="5">
        <f t="shared" si="341"/>
        <v>1.4122667485584569E-2</v>
      </c>
      <c r="S148" s="5">
        <f t="shared" si="342"/>
        <v>4.9500209299016405E-2</v>
      </c>
      <c r="T148" s="5">
        <f t="shared" si="343"/>
        <v>9.0979248912396796E-2</v>
      </c>
      <c r="U148" s="5">
        <f t="shared" si="344"/>
        <v>3.739184393412151E-2</v>
      </c>
      <c r="V148" s="5">
        <f t="shared" si="345"/>
        <v>1.5845989290208837E-2</v>
      </c>
      <c r="W148" s="5">
        <f t="shared" si="346"/>
        <v>7.3788138996719946E-2</v>
      </c>
      <c r="X148" s="5">
        <f t="shared" si="347"/>
        <v>8.0293657461154508E-2</v>
      </c>
      <c r="Y148" s="5">
        <f t="shared" si="348"/>
        <v>4.3686366915797963E-2</v>
      </c>
      <c r="Z148" s="5">
        <f t="shared" si="349"/>
        <v>5.1225966708810262E-3</v>
      </c>
      <c r="AA148" s="5">
        <f t="shared" si="350"/>
        <v>1.3562829787683367E-2</v>
      </c>
      <c r="AB148" s="5">
        <f t="shared" si="351"/>
        <v>1.7954795552743954E-2</v>
      </c>
      <c r="AC148" s="5">
        <f t="shared" si="352"/>
        <v>2.8533444874161641E-3</v>
      </c>
      <c r="AD148" s="5">
        <f t="shared" si="353"/>
        <v>4.8841243702205814E-2</v>
      </c>
      <c r="AE148" s="5">
        <f t="shared" si="354"/>
        <v>5.314732347398015E-2</v>
      </c>
      <c r="AF148" s="5">
        <f t="shared" si="355"/>
        <v>2.891652401063154E-2</v>
      </c>
      <c r="AG148" s="5">
        <f t="shared" si="356"/>
        <v>1.0488648109962992E-2</v>
      </c>
      <c r="AH148" s="5">
        <f t="shared" si="357"/>
        <v>1.3935573792613722E-3</v>
      </c>
      <c r="AI148" s="5">
        <f t="shared" si="358"/>
        <v>3.6896485803246787E-3</v>
      </c>
      <c r="AJ148" s="5">
        <f t="shared" si="359"/>
        <v>4.8844442463888693E-3</v>
      </c>
      <c r="AK148" s="5">
        <f t="shared" si="360"/>
        <v>4.3107620462473966E-3</v>
      </c>
      <c r="AL148" s="5">
        <f t="shared" si="361"/>
        <v>3.2882818191069146E-4</v>
      </c>
      <c r="AM148" s="5">
        <f t="shared" si="362"/>
        <v>2.586287843886996E-2</v>
      </c>
      <c r="AN148" s="5">
        <f t="shared" si="363"/>
        <v>2.8143074626430328E-2</v>
      </c>
      <c r="AO148" s="5">
        <f t="shared" si="364"/>
        <v>1.531215195750333E-2</v>
      </c>
      <c r="AP148" s="5">
        <f t="shared" si="365"/>
        <v>5.5540483921748453E-3</v>
      </c>
      <c r="AQ148" s="5">
        <f t="shared" si="366"/>
        <v>1.5109300261109267E-3</v>
      </c>
      <c r="AR148" s="5">
        <f t="shared" si="367"/>
        <v>3.0328402473424841E-4</v>
      </c>
      <c r="AS148" s="5">
        <f t="shared" si="368"/>
        <v>8.0298916137129897E-4</v>
      </c>
      <c r="AT148" s="5">
        <f t="shared" si="369"/>
        <v>1.0630160850786299E-3</v>
      </c>
      <c r="AU148" s="5">
        <f t="shared" si="370"/>
        <v>9.381639267344046E-4</v>
      </c>
      <c r="AV148" s="5">
        <f t="shared" si="371"/>
        <v>6.209818217571563E-4</v>
      </c>
      <c r="AW148" s="5">
        <f t="shared" si="372"/>
        <v>2.6316089985599291E-5</v>
      </c>
      <c r="AX148" s="5">
        <f t="shared" si="373"/>
        <v>1.1412630501762382E-2</v>
      </c>
      <c r="AY148" s="5">
        <f t="shared" si="374"/>
        <v>1.2418823088626305E-2</v>
      </c>
      <c r="AZ148" s="5">
        <f t="shared" si="375"/>
        <v>6.756863235114003E-3</v>
      </c>
      <c r="BA148" s="5">
        <f t="shared" si="376"/>
        <v>2.4508603030641059E-3</v>
      </c>
      <c r="BB148" s="5">
        <f t="shared" si="377"/>
        <v>6.6673499404869925E-4</v>
      </c>
      <c r="BC148" s="5">
        <f t="shared" si="378"/>
        <v>1.4510351380969485E-4</v>
      </c>
      <c r="BD148" s="5">
        <f t="shared" si="379"/>
        <v>5.50038346870684E-5</v>
      </c>
      <c r="BE148" s="5">
        <f t="shared" si="380"/>
        <v>1.4563076022970951E-4</v>
      </c>
      <c r="BF148" s="5">
        <f t="shared" si="381"/>
        <v>1.9278945227858173E-4</v>
      </c>
      <c r="BG148" s="5">
        <f t="shared" si="382"/>
        <v>1.7014616441036337E-4</v>
      </c>
      <c r="BH148" s="5">
        <f t="shared" si="383"/>
        <v>1.1262176271082729E-4</v>
      </c>
      <c r="BI148" s="5">
        <f t="shared" si="384"/>
        <v>5.9636543580274078E-5</v>
      </c>
      <c r="BJ148" s="8">
        <f t="shared" si="385"/>
        <v>0.68713963859939853</v>
      </c>
      <c r="BK148" s="8">
        <f t="shared" si="386"/>
        <v>0.17352557853539347</v>
      </c>
      <c r="BL148" s="8">
        <f t="shared" si="387"/>
        <v>0.12773166603950617</v>
      </c>
      <c r="BM148" s="8">
        <f t="shared" si="388"/>
        <v>0.70170467974412676</v>
      </c>
      <c r="BN148" s="8">
        <f t="shared" si="389"/>
        <v>0.27942229310241196</v>
      </c>
    </row>
    <row r="149" spans="1:66" x14ac:dyDescent="0.25">
      <c r="A149" t="s">
        <v>290</v>
      </c>
      <c r="B149" t="s">
        <v>292</v>
      </c>
      <c r="C149" t="s">
        <v>295</v>
      </c>
      <c r="D149" s="11">
        <v>44204</v>
      </c>
      <c r="E149">
        <f>VLOOKUP(A149,home!$A$2:$E$405,3,FALSE)</f>
        <v>1.6083000000000001</v>
      </c>
      <c r="F149">
        <f>VLOOKUP(B149,home!$B$2:$E$405,3,FALSE)</f>
        <v>0.93269999999999997</v>
      </c>
      <c r="G149">
        <f>VLOOKUP(C149,away!$B$2:$E$405,4,FALSE)</f>
        <v>0.67359999999999998</v>
      </c>
      <c r="H149">
        <f>VLOOKUP(A149,away!$A$2:$E$405,3,FALSE)</f>
        <v>1.1513</v>
      </c>
      <c r="I149">
        <f>VLOOKUP(C149,away!$B$2:$E$405,3,FALSE)</f>
        <v>1.0857000000000001</v>
      </c>
      <c r="J149">
        <f>VLOOKUP(B149,home!$B$2:$E$405,4,FALSE)</f>
        <v>1.52</v>
      </c>
      <c r="K149" s="3">
        <f t="shared" si="334"/>
        <v>1.0104413657760001</v>
      </c>
      <c r="L149" s="3">
        <f t="shared" si="335"/>
        <v>1.8999489432000001</v>
      </c>
      <c r="M149" s="5">
        <f t="shared" si="336"/>
        <v>5.4454471651754176E-2</v>
      </c>
      <c r="N149" s="5">
        <f t="shared" si="337"/>
        <v>5.5023050708408974E-2</v>
      </c>
      <c r="O149" s="5">
        <f t="shared" si="338"/>
        <v>0.1034607158672647</v>
      </c>
      <c r="P149" s="5">
        <f t="shared" si="339"/>
        <v>0.10454098704508163</v>
      </c>
      <c r="Q149" s="5">
        <f t="shared" si="340"/>
        <v>2.7798783253483429E-2</v>
      </c>
      <c r="R149" s="5">
        <f t="shared" si="341"/>
        <v>9.828503888736255E-2</v>
      </c>
      <c r="S149" s="5">
        <f t="shared" si="342"/>
        <v>5.0174107106628542E-2</v>
      </c>
      <c r="T149" s="5">
        <f t="shared" si="343"/>
        <v>5.2816268864701692E-2</v>
      </c>
      <c r="U149" s="5">
        <f t="shared" si="344"/>
        <v>9.9311268928693908E-2</v>
      </c>
      <c r="V149" s="5">
        <f t="shared" si="345"/>
        <v>1.070262209048666E-2</v>
      </c>
      <c r="W149" s="5">
        <f t="shared" si="346"/>
        <v>9.3630135058536002E-3</v>
      </c>
      <c r="X149" s="5">
        <f t="shared" si="347"/>
        <v>1.778924761561387E-2</v>
      </c>
      <c r="Y149" s="5">
        <f t="shared" si="348"/>
        <v>1.6899331103804354E-2</v>
      </c>
      <c r="Z149" s="5">
        <f t="shared" si="349"/>
        <v>6.2245518588805143E-2</v>
      </c>
      <c r="AA149" s="5">
        <f t="shared" si="350"/>
        <v>6.2895446816307668E-2</v>
      </c>
      <c r="AB149" s="5">
        <f t="shared" si="351"/>
        <v>3.1776080591080842E-2</v>
      </c>
      <c r="AC149" s="5">
        <f t="shared" si="352"/>
        <v>1.2841721755943334E-3</v>
      </c>
      <c r="AD149" s="5">
        <f t="shared" si="353"/>
        <v>2.3651940386584611E-3</v>
      </c>
      <c r="AE149" s="5">
        <f t="shared" si="354"/>
        <v>4.493747914212083E-3</v>
      </c>
      <c r="AF149" s="5">
        <f t="shared" si="355"/>
        <v>4.2689458003072273E-3</v>
      </c>
      <c r="AG149" s="5">
        <f t="shared" si="356"/>
        <v>2.703593020623932E-3</v>
      </c>
      <c r="AH149" s="5">
        <f t="shared" si="357"/>
        <v>2.9565826815434064E-2</v>
      </c>
      <c r="AI149" s="5">
        <f t="shared" si="358"/>
        <v>2.9874534427683886E-2</v>
      </c>
      <c r="AJ149" s="5">
        <f t="shared" si="359"/>
        <v>1.5093232684515515E-2</v>
      </c>
      <c r="AK149" s="5">
        <f t="shared" si="360"/>
        <v>5.0836088825722747E-3</v>
      </c>
      <c r="AL149" s="5">
        <f t="shared" si="361"/>
        <v>9.8613482199225061E-5</v>
      </c>
      <c r="AM149" s="5">
        <f t="shared" si="362"/>
        <v>4.77977978949462E-4</v>
      </c>
      <c r="AN149" s="5">
        <f t="shared" si="363"/>
        <v>9.0813375597790201E-4</v>
      </c>
      <c r="AO149" s="5">
        <f t="shared" si="364"/>
        <v>8.6270388497723118E-4</v>
      </c>
      <c r="AP149" s="5">
        <f t="shared" si="365"/>
        <v>5.4636444485234173E-4</v>
      </c>
      <c r="AQ149" s="5">
        <f t="shared" si="366"/>
        <v>2.5951613739981527E-4</v>
      </c>
      <c r="AR149" s="5">
        <f t="shared" si="367"/>
        <v>1.1234712282563642E-2</v>
      </c>
      <c r="AS149" s="5">
        <f t="shared" si="368"/>
        <v>1.135201802289401E-2</v>
      </c>
      <c r="AT149" s="5">
        <f t="shared" si="369"/>
        <v>5.7352742976833938E-3</v>
      </c>
      <c r="AU149" s="5">
        <f t="shared" si="370"/>
        <v>1.9317194648170663E-3</v>
      </c>
      <c r="AV149" s="5">
        <f t="shared" si="371"/>
        <v>4.8797231358146004E-4</v>
      </c>
      <c r="AW149" s="5">
        <f t="shared" si="372"/>
        <v>5.2588022680816461E-6</v>
      </c>
      <c r="AX149" s="5">
        <f t="shared" si="373"/>
        <v>8.0494786976757733E-5</v>
      </c>
      <c r="AY149" s="5">
        <f t="shared" si="374"/>
        <v>1.5293598544959997E-4</v>
      </c>
      <c r="AZ149" s="5">
        <f t="shared" si="375"/>
        <v>1.4528528196610906E-4</v>
      </c>
      <c r="BA149" s="5">
        <f t="shared" si="376"/>
        <v>9.2011539311340998E-5</v>
      </c>
      <c r="BB149" s="5">
        <f t="shared" si="377"/>
        <v>4.3704306719196889E-5</v>
      </c>
      <c r="BC149" s="5">
        <f t="shared" si="378"/>
        <v>1.6607190272885367E-5</v>
      </c>
      <c r="BD149" s="5">
        <f t="shared" si="379"/>
        <v>3.5575632880688085E-3</v>
      </c>
      <c r="BE149" s="5">
        <f t="shared" si="380"/>
        <v>3.5947091076308051E-3</v>
      </c>
      <c r="BF149" s="5">
        <f t="shared" si="381"/>
        <v>1.8161213901409479E-3</v>
      </c>
      <c r="BG149" s="5">
        <f t="shared" si="382"/>
        <v>6.1169472595634254E-4</v>
      </c>
      <c r="BH149" s="5">
        <f t="shared" si="383"/>
        <v>1.5452041358332569E-4</v>
      </c>
      <c r="BI149" s="5">
        <f t="shared" si="384"/>
        <v>3.1226763548281611E-5</v>
      </c>
      <c r="BJ149" s="8">
        <f t="shared" si="385"/>
        <v>0.19710691111852027</v>
      </c>
      <c r="BK149" s="8">
        <f t="shared" si="386"/>
        <v>0.22140790953719419</v>
      </c>
      <c r="BL149" s="8">
        <f t="shared" si="387"/>
        <v>0.51585328597138347</v>
      </c>
      <c r="BM149" s="8">
        <f t="shared" si="388"/>
        <v>0.5529029006193662</v>
      </c>
      <c r="BN149" s="8">
        <f t="shared" si="389"/>
        <v>0.4435630474133555</v>
      </c>
    </row>
    <row r="150" spans="1:66" x14ac:dyDescent="0.25">
      <c r="A150" t="s">
        <v>290</v>
      </c>
      <c r="B150" t="s">
        <v>317</v>
      </c>
      <c r="C150" t="s">
        <v>304</v>
      </c>
      <c r="D150" s="11">
        <v>44204</v>
      </c>
      <c r="E150">
        <f>VLOOKUP(A150,home!$A$2:$E$405,3,FALSE)</f>
        <v>1.6083000000000001</v>
      </c>
      <c r="F150">
        <f>VLOOKUP(B150,home!$B$2:$E$405,3,FALSE)</f>
        <v>0.82899999999999996</v>
      </c>
      <c r="G150">
        <f>VLOOKUP(C150,away!$B$2:$E$405,4,FALSE)</f>
        <v>1.1398999999999999</v>
      </c>
      <c r="H150">
        <f>VLOOKUP(A150,away!$A$2:$E$405,3,FALSE)</f>
        <v>1.1513</v>
      </c>
      <c r="I150">
        <f>VLOOKUP(C150,away!$B$2:$E$405,3,FALSE)</f>
        <v>0.86860000000000004</v>
      </c>
      <c r="J150">
        <f>VLOOKUP(B150,home!$B$2:$E$405,4,FALSE)</f>
        <v>1.0133000000000001</v>
      </c>
      <c r="K150" s="3">
        <f t="shared" si="334"/>
        <v>1.5198066699299999</v>
      </c>
      <c r="L150" s="3">
        <f t="shared" si="335"/>
        <v>1.013319435094</v>
      </c>
      <c r="M150" s="5">
        <f t="shared" si="336"/>
        <v>7.9410386652282602E-2</v>
      </c>
      <c r="N150" s="5">
        <f t="shared" si="337"/>
        <v>0.12068843529585935</v>
      </c>
      <c r="O150" s="5">
        <f t="shared" si="338"/>
        <v>8.0468088143087133E-2</v>
      </c>
      <c r="P150" s="5">
        <f t="shared" si="339"/>
        <v>0.12229593707637898</v>
      </c>
      <c r="Q150" s="5">
        <f t="shared" si="340"/>
        <v>9.1711544473031148E-2</v>
      </c>
      <c r="R150" s="5">
        <f t="shared" si="341"/>
        <v>4.0769938810123627E-2</v>
      </c>
      <c r="S150" s="5">
        <f t="shared" si="342"/>
        <v>4.7085453351585385E-2</v>
      </c>
      <c r="T150" s="5">
        <f t="shared" si="343"/>
        <v>9.2933090437010188E-2</v>
      </c>
      <c r="U150" s="5">
        <f t="shared" si="344"/>
        <v>6.1962424936263853E-2</v>
      </c>
      <c r="V150" s="5">
        <f t="shared" si="345"/>
        <v>8.057103922847187E-3</v>
      </c>
      <c r="W150" s="5">
        <f t="shared" si="346"/>
        <v>4.646127233323151E-2</v>
      </c>
      <c r="X150" s="5">
        <f t="shared" si="347"/>
        <v>4.7080110234458648E-2</v>
      </c>
      <c r="Y150" s="5">
        <f t="shared" si="348"/>
        <v>2.3853595353472441E-2</v>
      </c>
      <c r="Z150" s="5">
        <f t="shared" si="349"/>
        <v>1.3770990454630476E-2</v>
      </c>
      <c r="AA150" s="5">
        <f t="shared" si="350"/>
        <v>2.0929243144489761E-2</v>
      </c>
      <c r="AB150" s="5">
        <f t="shared" si="351"/>
        <v>1.5904201663791133E-2</v>
      </c>
      <c r="AC150" s="5">
        <f t="shared" si="352"/>
        <v>7.7552124783827208E-4</v>
      </c>
      <c r="AD150" s="5">
        <f t="shared" si="353"/>
        <v>1.7653037896369864E-2</v>
      </c>
      <c r="AE150" s="5">
        <f t="shared" si="354"/>
        <v>1.7888166388842486E-2</v>
      </c>
      <c r="AF150" s="5">
        <f t="shared" si="355"/>
        <v>9.0632133300046717E-3</v>
      </c>
      <c r="AG150" s="5">
        <f t="shared" si="356"/>
        <v>3.0613100705655823E-3</v>
      </c>
      <c r="AH150" s="5">
        <f t="shared" si="357"/>
        <v>3.488603067042754E-3</v>
      </c>
      <c r="AI150" s="5">
        <f t="shared" si="358"/>
        <v>5.302002210029833E-3</v>
      </c>
      <c r="AJ150" s="5">
        <f t="shared" si="359"/>
        <v>4.0290091613934707E-3</v>
      </c>
      <c r="AK150" s="5">
        <f t="shared" si="360"/>
        <v>2.0411049988982902E-3</v>
      </c>
      <c r="AL150" s="5">
        <f t="shared" si="361"/>
        <v>4.7773648624740911E-5</v>
      </c>
      <c r="AM150" s="5">
        <f t="shared" si="362"/>
        <v>5.3658409478859878E-3</v>
      </c>
      <c r="AN150" s="5">
        <f t="shared" si="363"/>
        <v>5.437310918116083E-3</v>
      </c>
      <c r="AO150" s="5">
        <f t="shared" si="364"/>
        <v>2.7548664139879137E-3</v>
      </c>
      <c r="AP150" s="5">
        <f t="shared" si="365"/>
        <v>9.3051989279388893E-4</v>
      </c>
      <c r="AQ150" s="5">
        <f t="shared" si="366"/>
        <v>2.3572847302740819E-4</v>
      </c>
      <c r="AR150" s="5">
        <f t="shared" si="367"/>
        <v>7.0701385783259211E-4</v>
      </c>
      <c r="AS150" s="5">
        <f t="shared" si="368"/>
        <v>1.0745243768669143E-3</v>
      </c>
      <c r="AT150" s="5">
        <f t="shared" si="369"/>
        <v>8.165346574823567E-4</v>
      </c>
      <c r="AU150" s="5">
        <f t="shared" si="370"/>
        <v>4.1365827289023115E-4</v>
      </c>
      <c r="AV150" s="5">
        <f t="shared" si="371"/>
        <v>1.5717015055257441E-4</v>
      </c>
      <c r="AW150" s="5">
        <f t="shared" si="372"/>
        <v>2.0437163940472212E-6</v>
      </c>
      <c r="AX150" s="5">
        <f t="shared" si="373"/>
        <v>1.3591734770634391E-3</v>
      </c>
      <c r="AY150" s="5">
        <f t="shared" si="374"/>
        <v>1.3772768999726719E-3</v>
      </c>
      <c r="AZ150" s="5">
        <f t="shared" si="375"/>
        <v>6.9781072512416177E-4</v>
      </c>
      <c r="BA150" s="5">
        <f t="shared" si="376"/>
        <v>2.3570172326178342E-4</v>
      </c>
      <c r="BB150" s="5">
        <f t="shared" si="377"/>
        <v>5.9710284266578154E-5</v>
      </c>
      <c r="BC150" s="5">
        <f t="shared" si="378"/>
        <v>1.210111830446223E-5</v>
      </c>
      <c r="BD150" s="5">
        <f t="shared" si="379"/>
        <v>1.1940514717042529E-4</v>
      </c>
      <c r="BE150" s="5">
        <f t="shared" si="380"/>
        <v>1.8147273909358561E-4</v>
      </c>
      <c r="BF150" s="5">
        <f t="shared" si="381"/>
        <v>1.3790173964244905E-4</v>
      </c>
      <c r="BG150" s="5">
        <f t="shared" si="382"/>
        <v>6.9861327901181441E-5</v>
      </c>
      <c r="BH150" s="5">
        <f t="shared" si="383"/>
        <v>2.6543928028595604E-5</v>
      </c>
      <c r="BI150" s="5">
        <f t="shared" si="384"/>
        <v>8.0683277728002833E-6</v>
      </c>
      <c r="BJ150" s="8">
        <f t="shared" si="385"/>
        <v>0.48885981668665018</v>
      </c>
      <c r="BK150" s="8">
        <f t="shared" si="386"/>
        <v>0.25904945279952984</v>
      </c>
      <c r="BL150" s="8">
        <f t="shared" si="387"/>
        <v>0.2386067706603536</v>
      </c>
      <c r="BM150" s="8">
        <f t="shared" si="388"/>
        <v>0.46356746696682261</v>
      </c>
      <c r="BN150" s="8">
        <f t="shared" si="389"/>
        <v>0.5353443304507628</v>
      </c>
    </row>
    <row r="151" spans="1:66" x14ac:dyDescent="0.25">
      <c r="A151" t="s">
        <v>290</v>
      </c>
      <c r="B151" t="s">
        <v>310</v>
      </c>
      <c r="C151" t="s">
        <v>293</v>
      </c>
      <c r="D151" s="11">
        <v>44204</v>
      </c>
      <c r="E151">
        <f>VLOOKUP(A151,home!$A$2:$E$405,3,FALSE)</f>
        <v>1.6083000000000001</v>
      </c>
      <c r="F151">
        <f>VLOOKUP(B151,home!$B$2:$E$405,3,FALSE)</f>
        <v>0.8609</v>
      </c>
      <c r="G151">
        <f>VLOOKUP(C151,away!$B$2:$E$405,4,FALSE)</f>
        <v>1.2954000000000001</v>
      </c>
      <c r="H151">
        <f>VLOOKUP(A151,away!$A$2:$E$405,3,FALSE)</f>
        <v>1.1513</v>
      </c>
      <c r="I151">
        <f>VLOOKUP(C151,away!$B$2:$E$405,3,FALSE)</f>
        <v>0.43430000000000002</v>
      </c>
      <c r="J151">
        <f>VLOOKUP(B151,home!$B$2:$E$405,4,FALSE)</f>
        <v>0.66810000000000003</v>
      </c>
      <c r="K151" s="3">
        <f t="shared" si="334"/>
        <v>1.793592017838</v>
      </c>
      <c r="L151" s="3">
        <f t="shared" si="335"/>
        <v>0.33405640707900003</v>
      </c>
      <c r="M151" s="5">
        <f t="shared" si="336"/>
        <v>0.11911707750877015</v>
      </c>
      <c r="N151" s="5">
        <f t="shared" si="337"/>
        <v>0.21364743940792053</v>
      </c>
      <c r="O151" s="5">
        <f t="shared" si="338"/>
        <v>3.979182293433052E-2</v>
      </c>
      <c r="P151" s="5">
        <f t="shared" si="339"/>
        <v>7.1370295990238294E-2</v>
      </c>
      <c r="Q151" s="5">
        <f t="shared" si="340"/>
        <v>0.19159817097678702</v>
      </c>
      <c r="R151" s="5">
        <f t="shared" si="341"/>
        <v>6.6463567002831023E-3</v>
      </c>
      <c r="S151" s="5">
        <f t="shared" si="342"/>
        <v>1.0690572788270415E-2</v>
      </c>
      <c r="T151" s="5">
        <f t="shared" si="343"/>
        <v>6.4004596599413419E-2</v>
      </c>
      <c r="U151" s="5">
        <f t="shared" si="344"/>
        <v>1.1920852325331882E-2</v>
      </c>
      <c r="V151" s="5">
        <f t="shared" si="345"/>
        <v>7.1170814104474513E-4</v>
      </c>
      <c r="W151" s="5">
        <f t="shared" si="346"/>
        <v>0.11454965003210851</v>
      </c>
      <c r="X151" s="5">
        <f t="shared" si="347"/>
        <v>3.8266044521883029E-2</v>
      </c>
      <c r="Y151" s="5">
        <f t="shared" si="348"/>
        <v>6.3915086730526472E-3</v>
      </c>
      <c r="Z151" s="5">
        <f t="shared" si="349"/>
        <v>7.4008601315400408E-4</v>
      </c>
      <c r="AA151" s="5">
        <f t="shared" si="350"/>
        <v>1.327412365706571E-3</v>
      </c>
      <c r="AB151" s="5">
        <f t="shared" si="351"/>
        <v>1.1904181117553812E-3</v>
      </c>
      <c r="AC151" s="5">
        <f t="shared" si="352"/>
        <v>2.6651730878642214E-5</v>
      </c>
      <c r="AD151" s="5">
        <f t="shared" si="353"/>
        <v>5.1363834485931577E-2</v>
      </c>
      <c r="AE151" s="5">
        <f t="shared" si="354"/>
        <v>1.7158418002170741E-2</v>
      </c>
      <c r="AF151" s="5">
        <f t="shared" si="355"/>
        <v>2.8659397344823951E-3</v>
      </c>
      <c r="AG151" s="5">
        <f t="shared" si="356"/>
        <v>3.1912851020204425E-4</v>
      </c>
      <c r="AH151" s="5">
        <f t="shared" si="357"/>
        <v>6.180761862091201E-5</v>
      </c>
      <c r="AI151" s="5">
        <f t="shared" si="358"/>
        <v>1.1085765140004314E-4</v>
      </c>
      <c r="AJ151" s="5">
        <f t="shared" si="359"/>
        <v>9.9416699333692503E-5</v>
      </c>
      <c r="AK151" s="5">
        <f t="shared" si="360"/>
        <v>5.9437666121570413E-5</v>
      </c>
      <c r="AL151" s="5">
        <f t="shared" si="361"/>
        <v>6.38747007983241E-7</v>
      </c>
      <c r="AM151" s="5">
        <f t="shared" si="362"/>
        <v>1.8425152707903819E-2</v>
      </c>
      <c r="AN151" s="5">
        <f t="shared" si="363"/>
        <v>6.1550403134842582E-3</v>
      </c>
      <c r="AO151" s="5">
        <f t="shared" si="364"/>
        <v>1.0280653262744765E-3</v>
      </c>
      <c r="AP151" s="5">
        <f t="shared" si="365"/>
        <v>1.1447726971258389E-4</v>
      </c>
      <c r="AQ151" s="5">
        <f t="shared" si="366"/>
        <v>9.5604663530998461E-6</v>
      </c>
      <c r="AR151" s="5">
        <f t="shared" si="367"/>
        <v>4.1294462013221927E-6</v>
      </c>
      <c r="AS151" s="5">
        <f t="shared" si="368"/>
        <v>7.4065417447829371E-6</v>
      </c>
      <c r="AT151" s="5">
        <f t="shared" si="369"/>
        <v>6.6421570766133055E-6</v>
      </c>
      <c r="AU151" s="5">
        <f t="shared" si="370"/>
        <v>3.9711066379466027E-6</v>
      </c>
      <c r="AV151" s="5">
        <f t="shared" si="371"/>
        <v>1.7806362919511316E-6</v>
      </c>
      <c r="AW151" s="5">
        <f t="shared" si="372"/>
        <v>1.0630895431263262E-8</v>
      </c>
      <c r="AX151" s="5">
        <f t="shared" si="373"/>
        <v>5.507867804057081E-3</v>
      </c>
      <c r="AY151" s="5">
        <f t="shared" si="374"/>
        <v>1.8399385292894102E-3</v>
      </c>
      <c r="AZ151" s="5">
        <f t="shared" si="375"/>
        <v>3.073216271703199E-4</v>
      </c>
      <c r="BA151" s="5">
        <f t="shared" si="376"/>
        <v>3.4220919530063035E-5</v>
      </c>
      <c r="BB151" s="5">
        <f t="shared" si="377"/>
        <v>2.8579293562881085E-6</v>
      </c>
      <c r="BC151" s="5">
        <f t="shared" si="378"/>
        <v>1.9094192248944097E-7</v>
      </c>
      <c r="BD151" s="5">
        <f t="shared" si="379"/>
        <v>2.2991132687328617E-7</v>
      </c>
      <c r="BE151" s="5">
        <f t="shared" si="380"/>
        <v>4.123671206904694E-7</v>
      </c>
      <c r="BF151" s="5">
        <f t="shared" si="381"/>
        <v>3.6980918804463262E-7</v>
      </c>
      <c r="BG151" s="5">
        <f t="shared" si="382"/>
        <v>2.2109560260000163E-7</v>
      </c>
      <c r="BH151" s="5">
        <f t="shared" si="383"/>
        <v>9.9138827000611405E-8</v>
      </c>
      <c r="BI151" s="5">
        <f t="shared" si="384"/>
        <v>3.5562921753223814E-8</v>
      </c>
      <c r="BJ151" s="8">
        <f t="shared" si="385"/>
        <v>0.73358942477900579</v>
      </c>
      <c r="BK151" s="8">
        <f t="shared" si="386"/>
        <v>0.20375688343549964</v>
      </c>
      <c r="BL151" s="8">
        <f t="shared" si="387"/>
        <v>6.1233679845823258E-2</v>
      </c>
      <c r="BM151" s="8">
        <f t="shared" si="388"/>
        <v>0.35530898265675925</v>
      </c>
      <c r="BN151" s="8">
        <f t="shared" si="389"/>
        <v>0.6421711635183297</v>
      </c>
    </row>
    <row r="152" spans="1:66" x14ac:dyDescent="0.25">
      <c r="A152" t="s">
        <v>338</v>
      </c>
      <c r="B152" t="s">
        <v>92</v>
      </c>
      <c r="C152" t="s">
        <v>75</v>
      </c>
      <c r="D152" s="11">
        <v>44235</v>
      </c>
      <c r="E152">
        <f>VLOOKUP(A152,home!$A$2:$E$405,3,FALSE)</f>
        <v>1.2436</v>
      </c>
      <c r="F152">
        <f>VLOOKUP(B152,home!$B$2:$E$405,3,FALSE)</f>
        <v>0.96489999999999998</v>
      </c>
      <c r="G152">
        <f>VLOOKUP(C152,away!$B$2:$E$405,4,FALSE)</f>
        <v>0.57440000000000002</v>
      </c>
      <c r="H152">
        <f>VLOOKUP(A152,away!$A$2:$E$405,3,FALSE)</f>
        <v>0.89739999999999998</v>
      </c>
      <c r="I152">
        <f>VLOOKUP(C152,away!$B$2:$E$405,3,FALSE)</f>
        <v>0.63680000000000003</v>
      </c>
      <c r="J152">
        <f>VLOOKUP(B152,home!$B$2:$E$405,4,FALSE)</f>
        <v>0.66859999999999997</v>
      </c>
      <c r="K152" s="3">
        <f t="shared" si="334"/>
        <v>0.6892510732160001</v>
      </c>
      <c r="L152" s="3">
        <f t="shared" si="335"/>
        <v>0.38208104435200002</v>
      </c>
      <c r="M152" s="5">
        <f t="shared" si="336"/>
        <v>0.34255189395227492</v>
      </c>
      <c r="N152" s="5">
        <f t="shared" si="337"/>
        <v>0.23610426053877895</v>
      </c>
      <c r="O152" s="5">
        <f t="shared" si="338"/>
        <v>0.13088258538604078</v>
      </c>
      <c r="P152" s="5">
        <f t="shared" si="339"/>
        <v>9.0210962442613382E-2</v>
      </c>
      <c r="Q152" s="5">
        <f t="shared" si="340"/>
        <v>8.1367557483611741E-2</v>
      </c>
      <c r="R152" s="5">
        <f t="shared" si="341"/>
        <v>2.5003877455894132E-2</v>
      </c>
      <c r="S152" s="5">
        <f t="shared" si="342"/>
        <v>5.9392590498685179E-3</v>
      </c>
      <c r="T152" s="5">
        <f t="shared" si="343"/>
        <v>3.1089001339709772E-2</v>
      </c>
      <c r="U152" s="5">
        <f t="shared" si="344"/>
        <v>1.7233949371036381E-2</v>
      </c>
      <c r="V152" s="5">
        <f t="shared" si="345"/>
        <v>1.7378916711239064E-4</v>
      </c>
      <c r="W152" s="5">
        <f t="shared" si="346"/>
        <v>1.8694225440181324E-2</v>
      </c>
      <c r="X152" s="5">
        <f t="shared" si="347"/>
        <v>7.1427091795362085E-3</v>
      </c>
      <c r="Y152" s="5">
        <f t="shared" si="348"/>
        <v>1.3645468914099056E-3</v>
      </c>
      <c r="Z152" s="5">
        <f t="shared" si="349"/>
        <v>3.1845025370658203E-3</v>
      </c>
      <c r="AA152" s="5">
        <f t="shared" si="350"/>
        <v>2.1949217913316919E-3</v>
      </c>
      <c r="AB152" s="5">
        <f t="shared" si="351"/>
        <v>7.56426100150277E-4</v>
      </c>
      <c r="AC152" s="5">
        <f t="shared" si="352"/>
        <v>2.8604585728646521E-6</v>
      </c>
      <c r="AD152" s="5">
        <f t="shared" si="353"/>
        <v>3.2212537368967076E-3</v>
      </c>
      <c r="AE152" s="5">
        <f t="shared" si="354"/>
        <v>1.2307799919162768E-3</v>
      </c>
      <c r="AF152" s="5">
        <f t="shared" si="355"/>
        <v>2.3512885233945856E-4</v>
      </c>
      <c r="AG152" s="5">
        <f t="shared" si="356"/>
        <v>2.9946092486382513E-5</v>
      </c>
      <c r="AH152" s="5">
        <f t="shared" si="357"/>
        <v>3.0418451377592549E-4</v>
      </c>
      <c r="AI152" s="5">
        <f t="shared" si="358"/>
        <v>2.096595025757438E-4</v>
      </c>
      <c r="AJ152" s="5">
        <f t="shared" si="359"/>
        <v>7.2254018580132078E-5</v>
      </c>
      <c r="AK152" s="5">
        <f t="shared" si="360"/>
        <v>1.6600386616841616E-5</v>
      </c>
      <c r="AL152" s="5">
        <f t="shared" si="361"/>
        <v>3.0132044276047246E-8</v>
      </c>
      <c r="AM152" s="5">
        <f t="shared" si="362"/>
        <v>4.440505190514214E-4</v>
      </c>
      <c r="AN152" s="5">
        <f t="shared" si="363"/>
        <v>1.6966328606421479E-4</v>
      </c>
      <c r="AO152" s="5">
        <f t="shared" si="364"/>
        <v>3.241256276380365E-5</v>
      </c>
      <c r="AP152" s="5">
        <f t="shared" si="365"/>
        <v>4.1280752769729495E-6</v>
      </c>
      <c r="AQ152" s="5">
        <f t="shared" si="366"/>
        <v>3.9431482824737399E-7</v>
      </c>
      <c r="AR152" s="5">
        <f t="shared" si="367"/>
        <v>2.32446273398422E-5</v>
      </c>
      <c r="AS152" s="5">
        <f t="shared" si="368"/>
        <v>1.6021384340492213E-5</v>
      </c>
      <c r="AT152" s="5">
        <f t="shared" si="369"/>
        <v>5.521378175545138E-6</v>
      </c>
      <c r="AU152" s="5">
        <f t="shared" si="370"/>
        <v>1.2685386110419622E-6</v>
      </c>
      <c r="AV152" s="5">
        <f t="shared" si="371"/>
        <v>2.1858539976915164E-7</v>
      </c>
      <c r="AW152" s="5">
        <f t="shared" si="372"/>
        <v>2.2042408127676514E-10</v>
      </c>
      <c r="AX152" s="5">
        <f t="shared" si="373"/>
        <v>5.1010382803052326E-5</v>
      </c>
      <c r="AY152" s="5">
        <f t="shared" si="374"/>
        <v>1.9490100334185538E-5</v>
      </c>
      <c r="AZ152" s="5">
        <f t="shared" si="375"/>
        <v>3.7233989451054366E-6</v>
      </c>
      <c r="BA152" s="5">
        <f t="shared" si="376"/>
        <v>4.7421338582834021E-7</v>
      </c>
      <c r="BB152" s="5">
        <f t="shared" si="377"/>
        <v>4.5296986425747526E-8</v>
      </c>
      <c r="BC152" s="5">
        <f t="shared" si="378"/>
        <v>3.4614239759095983E-9</v>
      </c>
      <c r="BD152" s="5">
        <f t="shared" si="379"/>
        <v>1.4802219149299925E-6</v>
      </c>
      <c r="BE152" s="5">
        <f t="shared" si="380"/>
        <v>1.0202445434633403E-6</v>
      </c>
      <c r="BF152" s="5">
        <f t="shared" si="381"/>
        <v>3.5160232326243766E-7</v>
      </c>
      <c r="BG152" s="5">
        <f t="shared" si="382"/>
        <v>8.078075955129138E-8</v>
      </c>
      <c r="BH152" s="5">
        <f t="shared" si="383"/>
        <v>1.3919556303982808E-8</v>
      </c>
      <c r="BI152" s="5">
        <f t="shared" si="384"/>
        <v>1.9188138242421383E-9</v>
      </c>
      <c r="BJ152" s="8">
        <f t="shared" si="385"/>
        <v>0.38120480515872995</v>
      </c>
      <c r="BK152" s="8">
        <f t="shared" si="386"/>
        <v>0.43889828530282055</v>
      </c>
      <c r="BL152" s="8">
        <f t="shared" si="387"/>
        <v>0.17672368172777997</v>
      </c>
      <c r="BM152" s="8">
        <f t="shared" si="388"/>
        <v>9.3870647587272246E-2</v>
      </c>
      <c r="BN152" s="8">
        <f t="shared" si="389"/>
        <v>0.90612113725921406</v>
      </c>
    </row>
    <row r="153" spans="1:66" x14ac:dyDescent="0.25">
      <c r="A153" t="s">
        <v>339</v>
      </c>
      <c r="B153" t="s">
        <v>112</v>
      </c>
      <c r="C153" t="s">
        <v>109</v>
      </c>
      <c r="D153" s="11">
        <v>44235</v>
      </c>
      <c r="E153">
        <f>VLOOKUP(A153,home!$A$2:$E$405,3,FALSE)</f>
        <v>1.1578999999999999</v>
      </c>
      <c r="F153">
        <f>VLOOKUP(B153,home!$B$2:$E$405,3,FALSE)</f>
        <v>0.70660000000000001</v>
      </c>
      <c r="G153">
        <f>VLOOKUP(C153,away!$B$2:$E$405,4,FALSE)</f>
        <v>1.3817999999999999</v>
      </c>
      <c r="H153">
        <f>VLOOKUP(A153,away!$A$2:$E$405,3,FALSE)</f>
        <v>1.0478000000000001</v>
      </c>
      <c r="I153">
        <f>VLOOKUP(C153,away!$B$2:$E$405,3,FALSE)</f>
        <v>0.8589</v>
      </c>
      <c r="J153">
        <f>VLOOKUP(B153,home!$B$2:$E$405,4,FALSE)</f>
        <v>0.78090000000000004</v>
      </c>
      <c r="K153" s="3">
        <f t="shared" si="334"/>
        <v>1.1305502630519999</v>
      </c>
      <c r="L153" s="3">
        <f t="shared" si="335"/>
        <v>0.70277518747800005</v>
      </c>
      <c r="M153" s="5">
        <f t="shared" si="336"/>
        <v>0.1598810063852566</v>
      </c>
      <c r="N153" s="5">
        <f t="shared" si="337"/>
        <v>0.18075351382587032</v>
      </c>
      <c r="O153" s="5">
        <f t="shared" si="338"/>
        <v>0.11236040423657004</v>
      </c>
      <c r="P153" s="5">
        <f t="shared" si="339"/>
        <v>0.12702908456628328</v>
      </c>
      <c r="Q153" s="5">
        <f t="shared" si="340"/>
        <v>0.10217546630170554</v>
      </c>
      <c r="R153" s="5">
        <f t="shared" si="341"/>
        <v>3.9482052076229686E-2</v>
      </c>
      <c r="S153" s="5">
        <f t="shared" si="342"/>
        <v>2.5231871956799195E-2</v>
      </c>
      <c r="T153" s="5">
        <f t="shared" si="343"/>
        <v>7.1806382485833181E-2</v>
      </c>
      <c r="U153" s="5">
        <f t="shared" si="344"/>
        <v>4.463644436061423E-2</v>
      </c>
      <c r="V153" s="5">
        <f t="shared" si="345"/>
        <v>2.2274771504075309E-3</v>
      </c>
      <c r="W153" s="5">
        <f t="shared" si="346"/>
        <v>3.8504833434951306E-2</v>
      </c>
      <c r="X153" s="5">
        <f t="shared" si="347"/>
        <v>2.7060241536057069E-2</v>
      </c>
      <c r="Y153" s="5">
        <f t="shared" si="348"/>
        <v>9.5086331593512343E-3</v>
      </c>
      <c r="Z153" s="5">
        <f t="shared" si="349"/>
        <v>9.2490021832961605E-3</v>
      </c>
      <c r="AA153" s="5">
        <f t="shared" si="350"/>
        <v>1.0456461851293996E-2</v>
      </c>
      <c r="AB153" s="5">
        <f t="shared" si="351"/>
        <v>5.9107778482868165E-3</v>
      </c>
      <c r="AC153" s="5">
        <f t="shared" si="352"/>
        <v>1.1061131873396282E-4</v>
      </c>
      <c r="AD153" s="5">
        <f t="shared" si="353"/>
        <v>1.0882912392164408E-2</v>
      </c>
      <c r="AE153" s="5">
        <f t="shared" si="354"/>
        <v>7.648240796709992E-3</v>
      </c>
      <c r="AF153" s="5">
        <f t="shared" si="355"/>
        <v>2.6874969298923764E-3</v>
      </c>
      <c r="AG153" s="5">
        <f t="shared" si="356"/>
        <v>6.2956871958388819E-4</v>
      </c>
      <c r="AH153" s="5">
        <f t="shared" si="357"/>
        <v>1.624992310837597E-3</v>
      </c>
      <c r="AI153" s="5">
        <f t="shared" si="358"/>
        <v>1.8371354844749226E-3</v>
      </c>
      <c r="AJ153" s="5">
        <f t="shared" si="359"/>
        <v>1.0384870026176438E-3</v>
      </c>
      <c r="AK153" s="5">
        <f t="shared" si="360"/>
        <v>3.913539179951533E-4</v>
      </c>
      <c r="AL153" s="5">
        <f t="shared" si="361"/>
        <v>3.5153280252907834E-6</v>
      </c>
      <c r="AM153" s="5">
        <f t="shared" si="362"/>
        <v>2.460735893546668E-3</v>
      </c>
      <c r="AN153" s="5">
        <f t="shared" si="363"/>
        <v>1.7293441289211037E-3</v>
      </c>
      <c r="AO153" s="5">
        <f t="shared" si="364"/>
        <v>6.0767007220825363E-4</v>
      </c>
      <c r="AP153" s="5">
        <f t="shared" si="365"/>
        <v>1.4235181630697509E-4</v>
      </c>
      <c r="AQ153" s="5">
        <f t="shared" si="366"/>
        <v>2.5010331098242051E-5</v>
      </c>
      <c r="AR153" s="5">
        <f t="shared" si="367"/>
        <v>2.2840085517984021E-4</v>
      </c>
      <c r="AS153" s="5">
        <f t="shared" si="368"/>
        <v>2.5821864690487011E-4</v>
      </c>
      <c r="AT153" s="5">
        <f t="shared" si="369"/>
        <v>1.4596457959161624E-4</v>
      </c>
      <c r="AU153" s="5">
        <f t="shared" si="370"/>
        <v>5.5006764617858756E-5</v>
      </c>
      <c r="AV153" s="5">
        <f t="shared" si="371"/>
        <v>1.5546978052089913E-5</v>
      </c>
      <c r="AW153" s="5">
        <f t="shared" si="372"/>
        <v>7.7583550538076658E-8</v>
      </c>
      <c r="AX153" s="5">
        <f t="shared" si="373"/>
        <v>4.6366426862511355E-4</v>
      </c>
      <c r="AY153" s="5">
        <f t="shared" si="374"/>
        <v>3.2585174330986396E-4</v>
      </c>
      <c r="AZ153" s="5">
        <f t="shared" si="375"/>
        <v>1.1450025999731138E-4</v>
      </c>
      <c r="BA153" s="5">
        <f t="shared" si="376"/>
        <v>2.6822647228630091E-5</v>
      </c>
      <c r="BB153" s="5">
        <f t="shared" si="377"/>
        <v>4.7125727336891906E-6</v>
      </c>
      <c r="BC153" s="5">
        <f t="shared" si="378"/>
        <v>6.6237583728442659E-7</v>
      </c>
      <c r="BD153" s="5">
        <f t="shared" si="379"/>
        <v>2.6752408969857949E-5</v>
      </c>
      <c r="BE153" s="5">
        <f t="shared" si="380"/>
        <v>3.0244942998147586E-5</v>
      </c>
      <c r="BF153" s="5">
        <f t="shared" si="381"/>
        <v>1.7096714131274254E-5</v>
      </c>
      <c r="BG153" s="5">
        <f t="shared" si="382"/>
        <v>6.4428982194789821E-6</v>
      </c>
      <c r="BH153" s="5">
        <f t="shared" si="383"/>
        <v>1.8210050692123061E-6</v>
      </c>
      <c r="BI153" s="5">
        <f t="shared" si="384"/>
        <v>4.1174755200339955E-7</v>
      </c>
      <c r="BJ153" s="8">
        <f t="shared" si="385"/>
        <v>0.45755861569193246</v>
      </c>
      <c r="BK153" s="8">
        <f t="shared" si="386"/>
        <v>0.31480941844881571</v>
      </c>
      <c r="BL153" s="8">
        <f t="shared" si="387"/>
        <v>0.21852401663020629</v>
      </c>
      <c r="BM153" s="8">
        <f t="shared" si="388"/>
        <v>0.27813375140257596</v>
      </c>
      <c r="BN153" s="8">
        <f t="shared" si="389"/>
        <v>0.72168152739191538</v>
      </c>
    </row>
    <row r="154" spans="1:66" x14ac:dyDescent="0.25">
      <c r="A154" t="s">
        <v>339</v>
      </c>
      <c r="B154" t="s">
        <v>115</v>
      </c>
      <c r="C154" t="s">
        <v>121</v>
      </c>
      <c r="D154" s="11">
        <v>44235</v>
      </c>
      <c r="E154">
        <f>VLOOKUP(A154,home!$A$2:$E$405,3,FALSE)</f>
        <v>1.1578999999999999</v>
      </c>
      <c r="F154">
        <f>VLOOKUP(B154,home!$B$2:$E$405,3,FALSE)</f>
        <v>1.0992</v>
      </c>
      <c r="G154">
        <f>VLOOKUP(C154,away!$B$2:$E$405,4,FALSE)</f>
        <v>1.2954000000000001</v>
      </c>
      <c r="H154">
        <f>VLOOKUP(A154,away!$A$2:$E$405,3,FALSE)</f>
        <v>1.0478000000000001</v>
      </c>
      <c r="I154">
        <f>VLOOKUP(C154,away!$B$2:$E$405,3,FALSE)</f>
        <v>0.95440000000000003</v>
      </c>
      <c r="J154">
        <f>VLOOKUP(B154,home!$B$2:$E$405,4,FALSE)</f>
        <v>0.86760000000000004</v>
      </c>
      <c r="K154" s="3">
        <f t="shared" si="334"/>
        <v>1.6487380710720001</v>
      </c>
      <c r="L154" s="3">
        <f t="shared" si="335"/>
        <v>0.86761762963200018</v>
      </c>
      <c r="M154" s="5">
        <f t="shared" si="336"/>
        <v>8.0753360576087882E-2</v>
      </c>
      <c r="N154" s="5">
        <f t="shared" si="337"/>
        <v>0.13314113994880081</v>
      </c>
      <c r="O154" s="5">
        <f t="shared" si="338"/>
        <v>7.0063039287843562E-2</v>
      </c>
      <c r="P154" s="5">
        <f t="shared" si="339"/>
        <v>0.11551560024888094</v>
      </c>
      <c r="Q154" s="5">
        <f t="shared" si="340"/>
        <v>0.10975743312975657</v>
      </c>
      <c r="R154" s="5">
        <f t="shared" si="341"/>
        <v>3.0393964035866267E-2</v>
      </c>
      <c r="S154" s="5">
        <f t="shared" si="342"/>
        <v>4.1310521957430964E-2</v>
      </c>
      <c r="T154" s="5">
        <f t="shared" si="343"/>
        <v>9.5227483966532148E-2</v>
      </c>
      <c r="U154" s="5">
        <f t="shared" si="344"/>
        <v>5.0111685636725883E-2</v>
      </c>
      <c r="V154" s="5">
        <f t="shared" si="345"/>
        <v>6.5659596172621404E-3</v>
      </c>
      <c r="W154" s="5">
        <f t="shared" si="346"/>
        <v>6.0320419528056286E-2</v>
      </c>
      <c r="X154" s="5">
        <f t="shared" si="347"/>
        <v>5.2335059409340003E-2</v>
      </c>
      <c r="Y154" s="5">
        <f t="shared" si="348"/>
        <v>2.270341009569074E-2</v>
      </c>
      <c r="Z154" s="5">
        <f t="shared" si="349"/>
        <v>8.7901130106395175E-3</v>
      </c>
      <c r="AA154" s="5">
        <f t="shared" si="350"/>
        <v>1.4492593969666687E-2</v>
      </c>
      <c r="AB154" s="5">
        <f t="shared" si="351"/>
        <v>1.1947245713188982E-2</v>
      </c>
      <c r="AC154" s="5">
        <f t="shared" si="352"/>
        <v>5.8702724644141779E-4</v>
      </c>
      <c r="AD154" s="5">
        <f t="shared" si="353"/>
        <v>2.486314303473534E-2</v>
      </c>
      <c r="AE154" s="5">
        <f t="shared" si="354"/>
        <v>2.1571701224998449E-2</v>
      </c>
      <c r="AF154" s="5">
        <f t="shared" si="355"/>
        <v>9.3579941419814332E-3</v>
      </c>
      <c r="AG154" s="5">
        <f t="shared" si="356"/>
        <v>2.7063868985253581E-3</v>
      </c>
      <c r="AH154" s="5">
        <f t="shared" si="357"/>
        <v>1.9066142536221151E-3</v>
      </c>
      <c r="AI154" s="5">
        <f t="shared" si="358"/>
        <v>3.1435075067953069E-3</v>
      </c>
      <c r="AJ154" s="5">
        <f t="shared" si="359"/>
        <v>2.5914102515770241E-3</v>
      </c>
      <c r="AK154" s="5">
        <f t="shared" si="360"/>
        <v>1.424185579847103E-3</v>
      </c>
      <c r="AL154" s="5">
        <f t="shared" si="361"/>
        <v>3.3589093630962927E-5</v>
      </c>
      <c r="AM154" s="5">
        <f t="shared" si="362"/>
        <v>8.1985620975753501E-3</v>
      </c>
      <c r="AN154" s="5">
        <f t="shared" si="363"/>
        <v>7.1132170134890838E-3</v>
      </c>
      <c r="AO154" s="5">
        <f t="shared" si="364"/>
        <v>3.0857762421507067E-3</v>
      </c>
      <c r="AP154" s="5">
        <f t="shared" si="365"/>
        <v>8.9242462292984579E-4</v>
      </c>
      <c r="AQ154" s="5">
        <f t="shared" si="366"/>
        <v>1.9357083399290602E-4</v>
      </c>
      <c r="AR154" s="5">
        <f t="shared" si="367"/>
        <v>3.3084242787004118E-4</v>
      </c>
      <c r="AS154" s="5">
        <f t="shared" si="368"/>
        <v>5.4547250635522898E-4</v>
      </c>
      <c r="AT154" s="5">
        <f t="shared" si="369"/>
        <v>4.4967064397546491E-4</v>
      </c>
      <c r="AU154" s="5">
        <f t="shared" si="370"/>
        <v>2.4712970338860399E-4</v>
      </c>
      <c r="AV154" s="5">
        <f t="shared" si="371"/>
        <v>1.0186303761738066E-4</v>
      </c>
      <c r="AW154" s="5">
        <f t="shared" si="372"/>
        <v>1.334675900419529E-6</v>
      </c>
      <c r="AX154" s="5">
        <f t="shared" si="373"/>
        <v>2.2528802430534E-3</v>
      </c>
      <c r="AY154" s="5">
        <f t="shared" si="374"/>
        <v>1.9546386163227548E-3</v>
      </c>
      <c r="AZ154" s="5">
        <f t="shared" si="375"/>
        <v>8.4793946154056068E-4</v>
      </c>
      <c r="BA154" s="5">
        <f t="shared" si="376"/>
        <v>2.4522907523108527E-4</v>
      </c>
      <c r="BB154" s="5">
        <f t="shared" si="377"/>
        <v>5.3191267242210396E-5</v>
      </c>
      <c r="BC154" s="5">
        <f t="shared" si="378"/>
        <v>9.2299362403617751E-6</v>
      </c>
      <c r="BD154" s="5">
        <f t="shared" si="379"/>
        <v>4.7840787175050155E-5</v>
      </c>
      <c r="BE154" s="5">
        <f t="shared" si="380"/>
        <v>7.8876927165558259E-5</v>
      </c>
      <c r="BF154" s="5">
        <f t="shared" si="381"/>
        <v>6.5023696373514616E-5</v>
      </c>
      <c r="BG154" s="5">
        <f t="shared" si="382"/>
        <v>3.5735681244279957E-5</v>
      </c>
      <c r="BH154" s="5">
        <f t="shared" si="383"/>
        <v>1.4729694540784503E-5</v>
      </c>
      <c r="BI154" s="5">
        <f t="shared" si="384"/>
        <v>4.8570816329305588E-6</v>
      </c>
      <c r="BJ154" s="8">
        <f t="shared" si="385"/>
        <v>0.55683083078818518</v>
      </c>
      <c r="BK154" s="8">
        <f t="shared" si="386"/>
        <v>0.24672069735605703</v>
      </c>
      <c r="BL154" s="8">
        <f t="shared" si="387"/>
        <v>0.18799628842247179</v>
      </c>
      <c r="BM154" s="8">
        <f t="shared" si="388"/>
        <v>0.45876008840969545</v>
      </c>
      <c r="BN154" s="8">
        <f t="shared" si="389"/>
        <v>0.53962453722723602</v>
      </c>
    </row>
    <row r="155" spans="1:66" s="10" customFormat="1" x14ac:dyDescent="0.25">
      <c r="A155" t="s">
        <v>341</v>
      </c>
      <c r="B155" t="s">
        <v>153</v>
      </c>
      <c r="C155" t="s">
        <v>150</v>
      </c>
      <c r="D155" s="11">
        <v>44235</v>
      </c>
      <c r="E155">
        <f>VLOOKUP(A155,home!$A$2:$E$405,3,FALSE)</f>
        <v>1.2963</v>
      </c>
      <c r="F155">
        <f>VLOOKUP(B155,home!$B$2:$E$405,3,FALSE)</f>
        <v>0.61709999999999998</v>
      </c>
      <c r="G155">
        <f>VLOOKUP(C155,away!$B$2:$E$405,4,FALSE)</f>
        <v>1.08</v>
      </c>
      <c r="H155">
        <f>VLOOKUP(A155,away!$A$2:$E$405,3,FALSE)</f>
        <v>1.1852</v>
      </c>
      <c r="I155">
        <f>VLOOKUP(C155,away!$B$2:$E$405,3,FALSE)</f>
        <v>1.0125</v>
      </c>
      <c r="J155">
        <f>VLOOKUP(B155,home!$B$2:$E$405,4,FALSE)</f>
        <v>1.0125</v>
      </c>
      <c r="K155" s="3">
        <f t="shared" si="334"/>
        <v>0.8639424684</v>
      </c>
      <c r="L155" s="3">
        <f t="shared" si="335"/>
        <v>1.2150151874999999</v>
      </c>
      <c r="M155" s="5">
        <f t="shared" si="336"/>
        <v>0.12506050035893068</v>
      </c>
      <c r="N155" s="5">
        <f t="shared" si="337"/>
        <v>0.10804507737943365</v>
      </c>
      <c r="O155" s="5">
        <f t="shared" si="338"/>
        <v>0.15195040729244996</v>
      </c>
      <c r="P155" s="5">
        <f t="shared" si="339"/>
        <v>0.13127640995062459</v>
      </c>
      <c r="Q155" s="5">
        <f t="shared" si="340"/>
        <v>4.6672365424828458E-2</v>
      </c>
      <c r="R155" s="5">
        <f t="shared" si="341"/>
        <v>9.2311026303568744E-2</v>
      </c>
      <c r="S155" s="5">
        <f t="shared" si="342"/>
        <v>3.445031756642454E-2</v>
      </c>
      <c r="T155" s="5">
        <f t="shared" si="343"/>
        <v>5.6707632827716459E-2</v>
      </c>
      <c r="U155" s="5">
        <f t="shared" si="344"/>
        <v>7.97514159252425E-2</v>
      </c>
      <c r="V155" s="5">
        <f t="shared" si="345"/>
        <v>4.0180676986110121E-3</v>
      </c>
      <c r="W155" s="5">
        <f t="shared" si="346"/>
        <v>1.3440746197064372E-2</v>
      </c>
      <c r="X155" s="5">
        <f t="shared" si="347"/>
        <v>1.6330710760766077E-2</v>
      </c>
      <c r="Y155" s="5">
        <f t="shared" si="348"/>
        <v>9.921030798500232E-3</v>
      </c>
      <c r="Z155" s="5">
        <f t="shared" si="349"/>
        <v>3.738643297751601E-2</v>
      </c>
      <c r="AA155" s="5">
        <f t="shared" si="350"/>
        <v>3.2299727191266343E-2</v>
      </c>
      <c r="AB155" s="5">
        <f t="shared" si="351"/>
        <v>1.3952553019134622E-2</v>
      </c>
      <c r="AC155" s="5">
        <f t="shared" si="352"/>
        <v>2.6361116264644494E-4</v>
      </c>
      <c r="AD155" s="5">
        <f t="shared" si="353"/>
        <v>2.9030078616574264E-3</v>
      </c>
      <c r="AE155" s="5">
        <f t="shared" si="354"/>
        <v>3.5271986413456715E-3</v>
      </c>
      <c r="AF155" s="5">
        <f t="shared" si="355"/>
        <v>2.1427999592821784E-3</v>
      </c>
      <c r="AG155" s="5">
        <f t="shared" si="356"/>
        <v>8.6784483143407631E-4</v>
      </c>
      <c r="AH155" s="5">
        <f t="shared" si="357"/>
        <v>1.1356270968533196E-2</v>
      </c>
      <c r="AI155" s="5">
        <f t="shared" si="358"/>
        <v>9.8111647723738288E-3</v>
      </c>
      <c r="AJ155" s="5">
        <f t="shared" si="359"/>
        <v>4.2381409556618852E-3</v>
      </c>
      <c r="AK155" s="5">
        <f t="shared" si="360"/>
        <v>1.2205033195538879E-3</v>
      </c>
      <c r="AL155" s="5">
        <f t="shared" si="361"/>
        <v>1.1068539452765508E-5</v>
      </c>
      <c r="AM155" s="5">
        <f t="shared" si="362"/>
        <v>5.0160635555698461E-4</v>
      </c>
      <c r="AN155" s="5">
        <f t="shared" si="363"/>
        <v>6.0945934014826125E-4</v>
      </c>
      <c r="AO155" s="5">
        <f t="shared" si="364"/>
        <v>3.7025117722193303E-4</v>
      </c>
      <c r="AP155" s="5">
        <f t="shared" si="365"/>
        <v>1.4995360117146757E-4</v>
      </c>
      <c r="AQ155" s="5">
        <f t="shared" si="366"/>
        <v>4.5548975710912712E-5</v>
      </c>
      <c r="AR155" s="5">
        <f t="shared" si="367"/>
        <v>2.7596083400266329E-3</v>
      </c>
      <c r="AS155" s="5">
        <f t="shared" si="368"/>
        <v>2.3841428410998357E-3</v>
      </c>
      <c r="AT155" s="5">
        <f t="shared" si="369"/>
        <v>1.0298811255789906E-3</v>
      </c>
      <c r="AU155" s="5">
        <f t="shared" si="370"/>
        <v>2.9658601393042782E-4</v>
      </c>
      <c r="AV155" s="5">
        <f t="shared" si="371"/>
        <v>6.4058313241992649E-5</v>
      </c>
      <c r="AW155" s="5">
        <f t="shared" si="372"/>
        <v>3.2274115296765387E-7</v>
      </c>
      <c r="AX155" s="5">
        <f t="shared" si="373"/>
        <v>7.2226505497504867E-5</v>
      </c>
      <c r="AY155" s="5">
        <f t="shared" si="374"/>
        <v>8.7756301119520653E-5</v>
      </c>
      <c r="AZ155" s="5">
        <f t="shared" si="375"/>
        <v>5.3312619329520428E-5</v>
      </c>
      <c r="BA155" s="5">
        <f t="shared" si="376"/>
        <v>2.1591880723591134E-5</v>
      </c>
      <c r="BB155" s="5">
        <f t="shared" si="377"/>
        <v>6.5586157514629275E-6</v>
      </c>
      <c r="BC155" s="5">
        <f t="shared" si="378"/>
        <v>1.593763549400836E-6</v>
      </c>
      <c r="BD155" s="5">
        <f t="shared" si="379"/>
        <v>5.5882767411400411E-4</v>
      </c>
      <c r="BE155" s="5">
        <f t="shared" si="380"/>
        <v>4.8279496018428352E-4</v>
      </c>
      <c r="BF155" s="5">
        <f t="shared" si="381"/>
        <v>2.085535348163448E-4</v>
      </c>
      <c r="BG155" s="5">
        <f t="shared" si="382"/>
        <v>6.0059418554259423E-5</v>
      </c>
      <c r="BH155" s="5">
        <f t="shared" si="383"/>
        <v>1.2971970579108911E-5</v>
      </c>
      <c r="BI155" s="5">
        <f t="shared" si="384"/>
        <v>2.2414072564255065E-6</v>
      </c>
      <c r="BJ155" s="8">
        <f t="shared" si="385"/>
        <v>0.26247827381780914</v>
      </c>
      <c r="BK155" s="8">
        <f t="shared" si="386"/>
        <v>0.29516773157780957</v>
      </c>
      <c r="BL155" s="8">
        <f t="shared" si="387"/>
        <v>0.40475093534716722</v>
      </c>
      <c r="BM155" s="8">
        <f t="shared" si="388"/>
        <v>0.34438015345049927</v>
      </c>
      <c r="BN155" s="8">
        <f t="shared" si="389"/>
        <v>0.65531578670983603</v>
      </c>
    </row>
    <row r="156" spans="1:66" x14ac:dyDescent="0.25">
      <c r="A156" t="s">
        <v>351</v>
      </c>
      <c r="B156" t="s">
        <v>161</v>
      </c>
      <c r="C156" t="s">
        <v>159</v>
      </c>
      <c r="D156" s="11">
        <v>44235</v>
      </c>
      <c r="E156">
        <f>VLOOKUP(A156,home!$A$2:$E$405,3,FALSE)</f>
        <v>1.224</v>
      </c>
      <c r="F156">
        <f>VLOOKUP(B156,home!$B$2:$E$405,3,FALSE)</f>
        <v>1.4854000000000001</v>
      </c>
      <c r="G156">
        <f>VLOOKUP(C156,away!$B$2:$E$405,4,FALSE)</f>
        <v>1.3071999999999999</v>
      </c>
      <c r="H156">
        <f>VLOOKUP(A156,away!$A$2:$E$405,3,FALSE)</f>
        <v>1.1359999999999999</v>
      </c>
      <c r="I156">
        <f>VLOOKUP(C156,away!$B$2:$E$405,3,FALSE)</f>
        <v>1.4085000000000001</v>
      </c>
      <c r="J156">
        <f>VLOOKUP(B156,home!$B$2:$E$405,4,FALSE)</f>
        <v>0.72019999999999995</v>
      </c>
      <c r="K156" s="3">
        <f t="shared" si="334"/>
        <v>2.3766590131199998</v>
      </c>
      <c r="L156" s="3">
        <f t="shared" si="335"/>
        <v>1.1523603311999999</v>
      </c>
      <c r="M156" s="5">
        <f t="shared" si="336"/>
        <v>2.9333667994902238E-2</v>
      </c>
      <c r="N156" s="5">
        <f t="shared" si="337"/>
        <v>6.9716126427954064E-2</v>
      </c>
      <c r="O156" s="5">
        <f t="shared" si="338"/>
        <v>3.3802955365916383E-2</v>
      </c>
      <c r="P156" s="5">
        <f t="shared" si="339"/>
        <v>8.0338098540498226E-2</v>
      </c>
      <c r="Q156" s="5">
        <f t="shared" si="340"/>
        <v>8.2845730117405231E-2</v>
      </c>
      <c r="R156" s="5">
        <f t="shared" si="341"/>
        <v>1.9476592420503112E-2</v>
      </c>
      <c r="S156" s="5">
        <f t="shared" si="342"/>
        <v>5.5006844679503196E-2</v>
      </c>
      <c r="T156" s="5">
        <f t="shared" si="343"/>
        <v>9.5468132996598912E-2</v>
      </c>
      <c r="U156" s="5">
        <f t="shared" si="344"/>
        <v>4.6289218921053393E-2</v>
      </c>
      <c r="V156" s="5">
        <f t="shared" si="345"/>
        <v>1.6738995799910759E-2</v>
      </c>
      <c r="W156" s="5">
        <f t="shared" si="346"/>
        <v>6.5632017060679393E-2</v>
      </c>
      <c r="X156" s="5">
        <f t="shared" si="347"/>
        <v>7.5631732917368549E-2</v>
      </c>
      <c r="Y156" s="5">
        <f t="shared" si="348"/>
        <v>4.357750439694439E-2</v>
      </c>
      <c r="Z156" s="5">
        <f t="shared" si="349"/>
        <v>7.481350830779456E-3</v>
      </c>
      <c r="AA156" s="5">
        <f t="shared" si="350"/>
        <v>1.7780619882284791E-2</v>
      </c>
      <c r="AB156" s="5">
        <f t="shared" si="351"/>
        <v>2.1129235251046413E-2</v>
      </c>
      <c r="AC156" s="5">
        <f t="shared" si="352"/>
        <v>2.8652636755909637E-3</v>
      </c>
      <c r="AD156" s="5">
        <f t="shared" si="353"/>
        <v>3.8996231224127327E-2</v>
      </c>
      <c r="AE156" s="5">
        <f t="shared" si="354"/>
        <v>4.4937709928987143E-2</v>
      </c>
      <c r="AF156" s="5">
        <f t="shared" si="355"/>
        <v>2.5892217148568583E-2</v>
      </c>
      <c r="AG156" s="5">
        <f t="shared" si="356"/>
        <v>9.9457213096089334E-3</v>
      </c>
      <c r="AH156" s="5">
        <f t="shared" si="357"/>
        <v>2.1553029802951033E-3</v>
      </c>
      <c r="AI156" s="5">
        <f t="shared" si="358"/>
        <v>5.1224202541227549E-3</v>
      </c>
      <c r="AJ156" s="5">
        <f t="shared" si="359"/>
        <v>6.0871231329746424E-3</v>
      </c>
      <c r="AK156" s="5">
        <f t="shared" si="360"/>
        <v>4.8223386859851452E-3</v>
      </c>
      <c r="AL156" s="5">
        <f t="shared" si="361"/>
        <v>3.1389164908274063E-4</v>
      </c>
      <c r="AM156" s="5">
        <f t="shared" si="362"/>
        <v>1.8536148883306749E-2</v>
      </c>
      <c r="AN156" s="5">
        <f t="shared" si="363"/>
        <v>2.1360322666339877E-2</v>
      </c>
      <c r="AO156" s="5">
        <f t="shared" si="364"/>
        <v>1.2307394251161145E-2</v>
      </c>
      <c r="AP156" s="5">
        <f t="shared" si="365"/>
        <v>4.7275176384923429E-3</v>
      </c>
      <c r="AQ156" s="5">
        <f t="shared" si="366"/>
        <v>1.3619509479117203E-3</v>
      </c>
      <c r="AR156" s="5">
        <f t="shared" si="367"/>
        <v>4.9673713124184229E-4</v>
      </c>
      <c r="AS156" s="5">
        <f t="shared" si="368"/>
        <v>1.1805747801172967E-3</v>
      </c>
      <c r="AT156" s="5">
        <f t="shared" si="369"/>
        <v>1.4029118459139677E-3</v>
      </c>
      <c r="AU156" s="5">
        <f t="shared" si="370"/>
        <v>1.1114143610680826E-3</v>
      </c>
      <c r="AV156" s="5">
        <f t="shared" si="371"/>
        <v>6.6036323963586624E-4</v>
      </c>
      <c r="AW156" s="5">
        <f t="shared" si="372"/>
        <v>2.3879896339431873E-5</v>
      </c>
      <c r="AX156" s="5">
        <f t="shared" si="373"/>
        <v>7.3423508853408684E-3</v>
      </c>
      <c r="AY156" s="5">
        <f t="shared" si="374"/>
        <v>8.4610338980180156E-3</v>
      </c>
      <c r="AZ156" s="5">
        <f t="shared" si="375"/>
        <v>4.8750799125072347E-3</v>
      </c>
      <c r="BA156" s="5">
        <f t="shared" si="376"/>
        <v>1.8726162342011007E-3</v>
      </c>
      <c r="BB156" s="5">
        <f t="shared" si="377"/>
        <v>5.3948216596361957E-4</v>
      </c>
      <c r="BC156" s="5">
        <f t="shared" si="378"/>
        <v>1.2433556948926596E-4</v>
      </c>
      <c r="BD156" s="5">
        <f t="shared" si="379"/>
        <v>9.5403360846197941E-5</v>
      </c>
      <c r="BE156" s="5">
        <f t="shared" si="380"/>
        <v>2.2674125743705602E-4</v>
      </c>
      <c r="BF156" s="5">
        <f t="shared" si="381"/>
        <v>2.6944332656697075E-4</v>
      </c>
      <c r="BG156" s="5">
        <f t="shared" si="382"/>
        <v>2.1345830353680884E-4</v>
      </c>
      <c r="BH156" s="5">
        <f t="shared" si="383"/>
        <v>1.2682940025651537E-4</v>
      </c>
      <c r="BI156" s="5">
        <f t="shared" si="384"/>
        <v>6.0286047449650239E-5</v>
      </c>
      <c r="BJ156" s="8">
        <f t="shared" si="385"/>
        <v>0.63415135658097455</v>
      </c>
      <c r="BK156" s="8">
        <f t="shared" si="386"/>
        <v>0.19305779623750613</v>
      </c>
      <c r="BL156" s="8">
        <f t="shared" si="387"/>
        <v>0.16250996994825195</v>
      </c>
      <c r="BM156" s="8">
        <f t="shared" si="388"/>
        <v>0.67325014872865463</v>
      </c>
      <c r="BN156" s="8">
        <f t="shared" si="389"/>
        <v>0.31551317086717923</v>
      </c>
    </row>
    <row r="157" spans="1:66" x14ac:dyDescent="0.25">
      <c r="A157" t="s">
        <v>342</v>
      </c>
      <c r="B157" t="s">
        <v>171</v>
      </c>
      <c r="C157" t="s">
        <v>167</v>
      </c>
      <c r="D157" s="11">
        <v>44235</v>
      </c>
      <c r="E157">
        <f>VLOOKUP(A157,home!$A$2:$E$405,3,FALSE)</f>
        <v>1.3533999999999999</v>
      </c>
      <c r="F157">
        <f>VLOOKUP(B157,home!$B$2:$E$405,3,FALSE)</f>
        <v>0.7389</v>
      </c>
      <c r="G157">
        <f>VLOOKUP(C157,away!$B$2:$E$405,4,FALSE)</f>
        <v>0.98519999999999996</v>
      </c>
      <c r="H157">
        <f>VLOOKUP(A157,away!$A$2:$E$405,3,FALSE)</f>
        <v>1.2030000000000001</v>
      </c>
      <c r="I157">
        <f>VLOOKUP(C157,away!$B$2:$E$405,3,FALSE)</f>
        <v>0.83130000000000004</v>
      </c>
      <c r="J157">
        <f>VLOOKUP(B157,home!$B$2:$E$405,4,FALSE)</f>
        <v>1.087</v>
      </c>
      <c r="K157" s="3">
        <f t="shared" si="334"/>
        <v>0.98522685655199993</v>
      </c>
      <c r="L157" s="3">
        <f t="shared" si="335"/>
        <v>1.0870585893000002</v>
      </c>
      <c r="M157" s="5">
        <f t="shared" si="336"/>
        <v>0.12589772023349227</v>
      </c>
      <c r="N157" s="5">
        <f t="shared" si="337"/>
        <v>0.12403781515270669</v>
      </c>
      <c r="O157" s="5">
        <f t="shared" si="338"/>
        <v>0.13685819815310618</v>
      </c>
      <c r="P157" s="5">
        <f t="shared" si="339"/>
        <v>0.13483637235975551</v>
      </c>
      <c r="Q157" s="5">
        <f t="shared" si="340"/>
        <v>6.1102693358239611E-2</v>
      </c>
      <c r="R157" s="5">
        <f t="shared" si="341"/>
        <v>7.4386439909227733E-2</v>
      </c>
      <c r="S157" s="5">
        <f t="shared" si="342"/>
        <v>3.6102415670077465E-2</v>
      </c>
      <c r="T157" s="5">
        <f t="shared" si="343"/>
        <v>6.6422207644438444E-2</v>
      </c>
      <c r="U157" s="5">
        <f t="shared" si="344"/>
        <v>7.3287518361862675E-2</v>
      </c>
      <c r="V157" s="5">
        <f t="shared" si="345"/>
        <v>4.296184724260568E-3</v>
      </c>
      <c r="W157" s="5">
        <f t="shared" si="346"/>
        <v>2.0066671501399732E-2</v>
      </c>
      <c r="X157" s="5">
        <f t="shared" si="347"/>
        <v>2.1813647614258108E-2</v>
      </c>
      <c r="Y157" s="5">
        <f t="shared" si="348"/>
        <v>1.1856356501521366E-2</v>
      </c>
      <c r="Z157" s="5">
        <f t="shared" si="349"/>
        <v>2.6954139476924783E-2</v>
      </c>
      <c r="AA157" s="5">
        <f t="shared" si="350"/>
        <v>2.655594210791477E-2</v>
      </c>
      <c r="AB157" s="5">
        <f t="shared" si="351"/>
        <v>1.3081813682878878E-2</v>
      </c>
      <c r="AC157" s="5">
        <f t="shared" si="352"/>
        <v>2.8757568153951887E-4</v>
      </c>
      <c r="AD157" s="5">
        <f t="shared" si="353"/>
        <v>4.9425559211964138E-3</v>
      </c>
      <c r="AE157" s="5">
        <f t="shared" si="354"/>
        <v>5.372847867232136E-3</v>
      </c>
      <c r="AF157" s="5">
        <f t="shared" si="355"/>
        <v>2.9203002115384402E-3</v>
      </c>
      <c r="AG157" s="5">
        <f t="shared" si="356"/>
        <v>1.0581791427624898E-3</v>
      </c>
      <c r="AH157" s="5">
        <f t="shared" si="357"/>
        <v>7.3251822088953242E-3</v>
      </c>
      <c r="AI157" s="5">
        <f t="shared" si="358"/>
        <v>7.2169662413405751E-3</v>
      </c>
      <c r="AJ157" s="5">
        <f t="shared" si="359"/>
        <v>3.5551744818989382E-3</v>
      </c>
      <c r="AK157" s="5">
        <f t="shared" si="360"/>
        <v>1.1675511264317257E-3</v>
      </c>
      <c r="AL157" s="5">
        <f t="shared" si="361"/>
        <v>1.2319734338559585E-5</v>
      </c>
      <c r="AM157" s="5">
        <f t="shared" si="362"/>
        <v>9.7390776671456378E-4</v>
      </c>
      <c r="AN157" s="5">
        <f t="shared" si="363"/>
        <v>1.0586948029930473E-3</v>
      </c>
      <c r="AO157" s="5">
        <f t="shared" si="364"/>
        <v>5.7543163952043178E-4</v>
      </c>
      <c r="AP157" s="5">
        <f t="shared" si="365"/>
        <v>2.0850930209855562E-4</v>
      </c>
      <c r="AQ157" s="5">
        <f t="shared" si="366"/>
        <v>5.6665456948795853E-5</v>
      </c>
      <c r="AR157" s="5">
        <f t="shared" si="367"/>
        <v>1.5925804476734425E-3</v>
      </c>
      <c r="AS157" s="5">
        <f t="shared" si="368"/>
        <v>1.5690530282674825E-3</v>
      </c>
      <c r="AT157" s="5">
        <f t="shared" si="369"/>
        <v>7.7293659140168392E-4</v>
      </c>
      <c r="AU157" s="5">
        <f t="shared" si="370"/>
        <v>2.5383929608689963E-4</v>
      </c>
      <c r="AV157" s="5">
        <f t="shared" si="371"/>
        <v>6.252232293826712E-5</v>
      </c>
      <c r="AW157" s="5">
        <f t="shared" si="372"/>
        <v>3.6651186277914262E-7</v>
      </c>
      <c r="AX157" s="5">
        <f t="shared" si="373"/>
        <v>1.5992001459529459E-4</v>
      </c>
      <c r="AY157" s="5">
        <f t="shared" si="374"/>
        <v>1.7384242546679638E-4</v>
      </c>
      <c r="AZ157" s="5">
        <f t="shared" si="375"/>
        <v>9.4488450894213047E-5</v>
      </c>
      <c r="BA157" s="5">
        <f t="shared" si="376"/>
        <v>3.4238160711401862E-5</v>
      </c>
      <c r="BB157" s="5">
        <f t="shared" si="377"/>
        <v>9.3047216707907985E-6</v>
      </c>
      <c r="BC157" s="5">
        <f t="shared" si="378"/>
        <v>2.0229555226557976E-6</v>
      </c>
      <c r="BD157" s="5">
        <f t="shared" si="379"/>
        <v>2.8853804246577582E-4</v>
      </c>
      <c r="BE157" s="5">
        <f t="shared" si="380"/>
        <v>2.8427542857422376E-4</v>
      </c>
      <c r="BF157" s="5">
        <f t="shared" si="381"/>
        <v>1.4003789344457749E-4</v>
      </c>
      <c r="BG157" s="5">
        <f t="shared" si="382"/>
        <v>4.5989697852188352E-5</v>
      </c>
      <c r="BH157" s="5">
        <f t="shared" si="383"/>
        <v>1.1327571362171946E-5</v>
      </c>
      <c r="BI157" s="5">
        <f t="shared" si="384"/>
        <v>2.2320455051042251E-6</v>
      </c>
      <c r="BJ157" s="8">
        <f t="shared" si="385"/>
        <v>0.32294030061243001</v>
      </c>
      <c r="BK157" s="8">
        <f t="shared" si="386"/>
        <v>0.30160643082893068</v>
      </c>
      <c r="BL157" s="8">
        <f t="shared" si="387"/>
        <v>0.34845811863912868</v>
      </c>
      <c r="BM157" s="8">
        <f t="shared" si="388"/>
        <v>0.34266627447728221</v>
      </c>
      <c r="BN157" s="8">
        <f t="shared" si="389"/>
        <v>0.65711923916652804</v>
      </c>
    </row>
    <row r="158" spans="1:66" x14ac:dyDescent="0.25">
      <c r="A158" t="s">
        <v>342</v>
      </c>
      <c r="B158" t="s">
        <v>174</v>
      </c>
      <c r="C158" t="s">
        <v>170</v>
      </c>
      <c r="D158" s="11">
        <v>44235</v>
      </c>
      <c r="E158">
        <f>VLOOKUP(A158,home!$A$2:$E$405,3,FALSE)</f>
        <v>1.3533999999999999</v>
      </c>
      <c r="F158">
        <f>VLOOKUP(B158,home!$B$2:$E$405,3,FALSE)</f>
        <v>1.0027999999999999</v>
      </c>
      <c r="G158">
        <f>VLOOKUP(C158,away!$B$2:$E$405,4,FALSE)</f>
        <v>1.0555000000000001</v>
      </c>
      <c r="H158">
        <f>VLOOKUP(A158,away!$A$2:$E$405,3,FALSE)</f>
        <v>1.2030000000000001</v>
      </c>
      <c r="I158">
        <f>VLOOKUP(C158,away!$B$2:$E$405,3,FALSE)</f>
        <v>0.95</v>
      </c>
      <c r="J158">
        <f>VLOOKUP(B158,home!$B$2:$E$405,4,FALSE)</f>
        <v>0.65310000000000001</v>
      </c>
      <c r="K158" s="3">
        <f t="shared" si="334"/>
        <v>1.4325135383600001</v>
      </c>
      <c r="L158" s="3">
        <f t="shared" si="335"/>
        <v>0.74639533499999999</v>
      </c>
      <c r="M158" s="5">
        <f t="shared" si="336"/>
        <v>0.11316494058165139</v>
      </c>
      <c r="N158" s="5">
        <f t="shared" si="337"/>
        <v>0.16211030945092059</v>
      </c>
      <c r="O158" s="5">
        <f t="shared" si="338"/>
        <v>8.446578373569677E-2</v>
      </c>
      <c r="P158" s="5">
        <f t="shared" si="339"/>
        <v>0.12099837872957353</v>
      </c>
      <c r="Q158" s="5">
        <f t="shared" si="340"/>
        <v>0.11611260649808643</v>
      </c>
      <c r="R158" s="5">
        <f t="shared" si="341"/>
        <v>3.1522433473721467E-2</v>
      </c>
      <c r="S158" s="5">
        <f t="shared" si="342"/>
        <v>3.2343514652008638E-2</v>
      </c>
      <c r="T158" s="5">
        <f t="shared" si="343"/>
        <v>8.6665907824862387E-2</v>
      </c>
      <c r="U158" s="5">
        <f t="shared" si="344"/>
        <v>4.5156312713158453E-2</v>
      </c>
      <c r="V158" s="5">
        <f t="shared" si="345"/>
        <v>3.8424865266912019E-3</v>
      </c>
      <c r="W158" s="5">
        <f t="shared" si="346"/>
        <v>5.5444293594258717E-2</v>
      </c>
      <c r="X158" s="5">
        <f t="shared" si="347"/>
        <v>4.1383362091125087E-2</v>
      </c>
      <c r="Y158" s="5">
        <f t="shared" si="348"/>
        <v>1.5444174205715804E-2</v>
      </c>
      <c r="Z158" s="5">
        <f t="shared" si="349"/>
        <v>7.8427324308778506E-3</v>
      </c>
      <c r="AA158" s="5">
        <f t="shared" si="350"/>
        <v>1.1234820384967554E-2</v>
      </c>
      <c r="AB158" s="5">
        <f t="shared" si="351"/>
        <v>8.0470161512544661E-3</v>
      </c>
      <c r="AC158" s="5">
        <f t="shared" si="352"/>
        <v>2.5677930684084272E-4</v>
      </c>
      <c r="AD158" s="5">
        <f t="shared" si="353"/>
        <v>1.9856175299645562E-2</v>
      </c>
      <c r="AE158" s="5">
        <f t="shared" si="354"/>
        <v>1.4820556614597673E-2</v>
      </c>
      <c r="AF158" s="5">
        <f t="shared" si="355"/>
        <v>5.5309971596195469E-3</v>
      </c>
      <c r="AG158" s="5">
        <f t="shared" si="356"/>
        <v>1.3761034926127601E-3</v>
      </c>
      <c r="AH158" s="5">
        <f t="shared" si="357"/>
        <v>1.4634447250151091E-3</v>
      </c>
      <c r="AI158" s="5">
        <f t="shared" si="358"/>
        <v>2.0964043812256709E-3</v>
      </c>
      <c r="AJ158" s="5">
        <f t="shared" si="359"/>
        <v>1.5015638289914966E-3</v>
      </c>
      <c r="AK158" s="5">
        <f t="shared" si="360"/>
        <v>7.1700350458066633E-4</v>
      </c>
      <c r="AL158" s="5">
        <f t="shared" si="361"/>
        <v>1.0982157427680684E-5</v>
      </c>
      <c r="AM158" s="5">
        <f t="shared" si="362"/>
        <v>5.6888479873583352E-3</v>
      </c>
      <c r="AN158" s="5">
        <f t="shared" si="363"/>
        <v>4.2461295992883997E-3</v>
      </c>
      <c r="AO158" s="5">
        <f t="shared" si="364"/>
        <v>1.5846456623571405E-3</v>
      </c>
      <c r="AP158" s="5">
        <f t="shared" si="365"/>
        <v>3.9425737667045157E-4</v>
      </c>
      <c r="AQ158" s="5">
        <f t="shared" si="366"/>
        <v>7.3567966684040699E-5</v>
      </c>
      <c r="AR158" s="5">
        <f t="shared" si="367"/>
        <v>2.1846166315632711E-4</v>
      </c>
      <c r="AS158" s="5">
        <f t="shared" si="368"/>
        <v>3.1294929008408059E-4</v>
      </c>
      <c r="AT158" s="5">
        <f t="shared" si="369"/>
        <v>2.2415204743279825E-4</v>
      </c>
      <c r="AU158" s="5">
        <f t="shared" si="370"/>
        <v>1.0703361419953214E-4</v>
      </c>
      <c r="AV158" s="5">
        <f t="shared" si="371"/>
        <v>3.8331775350107736E-5</v>
      </c>
      <c r="AW158" s="5">
        <f t="shared" si="372"/>
        <v>3.261766107045824E-7</v>
      </c>
      <c r="AX158" s="5">
        <f t="shared" si="373"/>
        <v>1.3582252932604758E-3</v>
      </c>
      <c r="AY158" s="5">
        <f t="shared" si="374"/>
        <v>1.0137730227686261E-3</v>
      </c>
      <c r="AZ158" s="5">
        <f t="shared" si="375"/>
        <v>3.7833772747167558E-4</v>
      </c>
      <c r="BA158" s="5">
        <f t="shared" si="376"/>
        <v>9.412983827978667E-5</v>
      </c>
      <c r="BB158" s="5">
        <f t="shared" si="377"/>
        <v>1.7564518044084294E-5</v>
      </c>
      <c r="BC158" s="5">
        <f t="shared" si="378"/>
        <v>2.6220148659255695E-6</v>
      </c>
      <c r="BD158" s="5">
        <f t="shared" si="379"/>
        <v>2.7176461042703972E-5</v>
      </c>
      <c r="BE158" s="5">
        <f t="shared" si="380"/>
        <v>3.8930648368386563E-5</v>
      </c>
      <c r="BF158" s="5">
        <f t="shared" si="381"/>
        <v>2.7884340422423208E-5</v>
      </c>
      <c r="BG158" s="5">
        <f t="shared" si="382"/>
        <v>1.331489838778675E-5</v>
      </c>
      <c r="BH158" s="5">
        <f t="shared" si="383"/>
        <v>4.7684430505980646E-6</v>
      </c>
      <c r="BI158" s="5">
        <f t="shared" si="384"/>
        <v>1.3661718453760763E-6</v>
      </c>
      <c r="BJ158" s="8">
        <f t="shared" si="385"/>
        <v>0.53359658723849346</v>
      </c>
      <c r="BK158" s="8">
        <f t="shared" si="386"/>
        <v>0.27163085497696188</v>
      </c>
      <c r="BL158" s="8">
        <f t="shared" si="387"/>
        <v>0.18721915225195176</v>
      </c>
      <c r="BM158" s="8">
        <f t="shared" si="388"/>
        <v>0.37090142758247691</v>
      </c>
      <c r="BN158" s="8">
        <f t="shared" si="389"/>
        <v>0.62837445246965018</v>
      </c>
    </row>
    <row r="159" spans="1:66" x14ac:dyDescent="0.25">
      <c r="A159" t="s">
        <v>344</v>
      </c>
      <c r="B159" t="s">
        <v>211</v>
      </c>
      <c r="C159" t="s">
        <v>202</v>
      </c>
      <c r="D159" s="11">
        <v>44235</v>
      </c>
      <c r="E159">
        <f>VLOOKUP(A159,home!$A$2:$E$405,3,FALSE)</f>
        <v>1.3976999999999999</v>
      </c>
      <c r="F159">
        <f>VLOOKUP(B159,home!$B$2:$E$405,3,FALSE)</f>
        <v>1.2683</v>
      </c>
      <c r="G159">
        <f>VLOOKUP(C159,away!$B$2:$E$405,4,FALSE)</f>
        <v>0.6179</v>
      </c>
      <c r="H159">
        <f>VLOOKUP(A159,away!$A$2:$E$405,3,FALSE)</f>
        <v>1.0585</v>
      </c>
      <c r="I159">
        <f>VLOOKUP(C159,away!$B$2:$E$405,3,FALSE)</f>
        <v>1.0736000000000001</v>
      </c>
      <c r="J159">
        <f>VLOOKUP(B159,home!$B$2:$E$405,4,FALSE)</f>
        <v>0.73</v>
      </c>
      <c r="K159" s="3">
        <f t="shared" si="334"/>
        <v>1.0953531280889999</v>
      </c>
      <c r="L159" s="3">
        <f t="shared" si="335"/>
        <v>0.82957608800000004</v>
      </c>
      <c r="M159" s="5">
        <f t="shared" si="336"/>
        <v>0.14588608287827157</v>
      </c>
      <c r="N159" s="5">
        <f t="shared" si="337"/>
        <v>0.15979677722536587</v>
      </c>
      <c r="O159" s="5">
        <f t="shared" si="338"/>
        <v>0.12102360592780032</v>
      </c>
      <c r="P159" s="5">
        <f t="shared" si="339"/>
        <v>0.13256358532562651</v>
      </c>
      <c r="Q159" s="5">
        <f t="shared" si="340"/>
        <v>8.7516949896172758E-2</v>
      </c>
      <c r="R159" s="5">
        <f t="shared" si="341"/>
        <v>5.0199144780619091E-2</v>
      </c>
      <c r="S159" s="5">
        <f t="shared" si="342"/>
        <v>3.0114428682425764E-2</v>
      </c>
      <c r="T159" s="5">
        <f t="shared" si="343"/>
        <v>7.260196892855901E-2</v>
      </c>
      <c r="U159" s="5">
        <f t="shared" si="344"/>
        <v>5.4985790262843719E-2</v>
      </c>
      <c r="V159" s="5">
        <f t="shared" si="345"/>
        <v>3.0404824225505542E-3</v>
      </c>
      <c r="W159" s="5">
        <f t="shared" si="346"/>
        <v>3.195398827652704E-2</v>
      </c>
      <c r="X159" s="5">
        <f t="shared" si="347"/>
        <v>2.6508264590439166E-2</v>
      </c>
      <c r="Y159" s="5">
        <f t="shared" si="348"/>
        <v>1.0995311219302722E-2</v>
      </c>
      <c r="Z159" s="5">
        <f t="shared" si="349"/>
        <v>1.3881336716017201E-2</v>
      </c>
      <c r="AA159" s="5">
        <f t="shared" si="350"/>
        <v>1.5204965593946129E-2</v>
      </c>
      <c r="AB159" s="5">
        <f t="shared" si="351"/>
        <v>8.3274033129072528E-3</v>
      </c>
      <c r="AC159" s="5">
        <f t="shared" si="352"/>
        <v>1.726763629113451E-4</v>
      </c>
      <c r="AD159" s="5">
        <f t="shared" si="353"/>
        <v>8.7502252534032796E-3</v>
      </c>
      <c r="AE159" s="5">
        <f t="shared" si="354"/>
        <v>7.2589776348371019E-3</v>
      </c>
      <c r="AF159" s="5">
        <f t="shared" si="355"/>
        <v>3.0109371345938274E-3</v>
      </c>
      <c r="AG159" s="5">
        <f t="shared" si="356"/>
        <v>8.3260048311009226E-4</v>
      </c>
      <c r="AH159" s="5">
        <f t="shared" si="357"/>
        <v>2.8789062522710791E-3</v>
      </c>
      <c r="AI159" s="5">
        <f t="shared" si="358"/>
        <v>3.1534189689001063E-3</v>
      </c>
      <c r="AJ159" s="5">
        <f t="shared" si="359"/>
        <v>1.7270536658799596E-3</v>
      </c>
      <c r="AK159" s="5">
        <f t="shared" si="360"/>
        <v>6.3057787843306284E-4</v>
      </c>
      <c r="AL159" s="5">
        <f t="shared" si="361"/>
        <v>6.2762937538372438E-6</v>
      </c>
      <c r="AM159" s="5">
        <f t="shared" si="362"/>
        <v>1.9169173205597293E-3</v>
      </c>
      <c r="AN159" s="5">
        <f t="shared" si="363"/>
        <v>1.5902287718093824E-3</v>
      </c>
      <c r="AO159" s="5">
        <f t="shared" si="364"/>
        <v>6.5960788177133595E-4</v>
      </c>
      <c r="AP159" s="5">
        <f t="shared" si="365"/>
        <v>1.8239830872461048E-4</v>
      </c>
      <c r="AQ159" s="5">
        <f t="shared" si="366"/>
        <v>3.7828318852394653E-5</v>
      </c>
      <c r="AR159" s="5">
        <f t="shared" si="367"/>
        <v>4.7765435729555674E-4</v>
      </c>
      <c r="AS159" s="5">
        <f t="shared" si="368"/>
        <v>5.2320019440902895E-4</v>
      </c>
      <c r="AT159" s="5">
        <f t="shared" si="369"/>
        <v>2.8654448478135131E-4</v>
      </c>
      <c r="AU159" s="5">
        <f t="shared" si="370"/>
        <v>1.0462246591396803E-4</v>
      </c>
      <c r="AV159" s="5">
        <f t="shared" si="371"/>
        <v>2.8649636326812402E-5</v>
      </c>
      <c r="AW159" s="5">
        <f t="shared" si="372"/>
        <v>1.5842041234242665E-7</v>
      </c>
      <c r="AX159" s="5">
        <f t="shared" si="373"/>
        <v>3.4995023056051385E-4</v>
      </c>
      <c r="AY159" s="5">
        <f t="shared" si="374"/>
        <v>2.9031034326308913E-4</v>
      </c>
      <c r="AZ159" s="5">
        <f t="shared" si="375"/>
        <v>1.204172594350653E-4</v>
      </c>
      <c r="BA159" s="5">
        <f t="shared" si="376"/>
        <v>3.3298426336607523E-5</v>
      </c>
      <c r="BB159" s="5">
        <f t="shared" si="377"/>
        <v>6.9058945642197589E-6</v>
      </c>
      <c r="BC159" s="5">
        <f t="shared" si="378"/>
        <v>1.1457929993451791E-6</v>
      </c>
      <c r="BD159" s="5">
        <f t="shared" si="379"/>
        <v>6.6041772190233685E-5</v>
      </c>
      <c r="BE159" s="5">
        <f t="shared" si="380"/>
        <v>7.2339061753113595E-5</v>
      </c>
      <c r="BF159" s="5">
        <f t="shared" si="381"/>
        <v>3.9618408787148147E-5</v>
      </c>
      <c r="BG159" s="5">
        <f t="shared" si="382"/>
        <v>1.4465382664970484E-5</v>
      </c>
      <c r="BH159" s="5">
        <f t="shared" si="383"/>
        <v>3.9611755377699521E-6</v>
      </c>
      <c r="BI159" s="5">
        <f t="shared" si="384"/>
        <v>8.67777203241189E-7</v>
      </c>
      <c r="BJ159" s="8">
        <f t="shared" si="385"/>
        <v>0.41441500919118712</v>
      </c>
      <c r="BK159" s="8">
        <f t="shared" si="386"/>
        <v>0.31207384230880264</v>
      </c>
      <c r="BL159" s="8">
        <f t="shared" si="387"/>
        <v>0.25974883136046389</v>
      </c>
      <c r="BM159" s="8">
        <f t="shared" si="388"/>
        <v>0.30284272161976411</v>
      </c>
      <c r="BN159" s="8">
        <f t="shared" si="389"/>
        <v>0.69698614603385611</v>
      </c>
    </row>
    <row r="160" spans="1:66" x14ac:dyDescent="0.25">
      <c r="A160" t="s">
        <v>346</v>
      </c>
      <c r="B160" t="s">
        <v>235</v>
      </c>
      <c r="C160" t="s">
        <v>244</v>
      </c>
      <c r="D160" s="11">
        <v>44235</v>
      </c>
      <c r="E160">
        <f>VLOOKUP(A160,home!$A$2:$E$405,3,FALSE)</f>
        <v>1.5146999999999999</v>
      </c>
      <c r="F160">
        <f>VLOOKUP(B160,home!$B$2:$E$405,3,FALSE)</f>
        <v>1.1553</v>
      </c>
      <c r="G160">
        <f>VLOOKUP(C160,away!$B$2:$E$405,4,FALSE)</f>
        <v>1.4854000000000001</v>
      </c>
      <c r="H160">
        <f>VLOOKUP(A160,away!$A$2:$E$405,3,FALSE)</f>
        <v>1.0882000000000001</v>
      </c>
      <c r="I160">
        <f>VLOOKUP(C160,away!$B$2:$E$405,3,FALSE)</f>
        <v>1.1487000000000001</v>
      </c>
      <c r="J160">
        <f>VLOOKUP(B160,home!$B$2:$E$405,4,FALSE)</f>
        <v>0.45950000000000002</v>
      </c>
      <c r="K160" s="3">
        <f t="shared" si="334"/>
        <v>2.5993503445139998</v>
      </c>
      <c r="L160" s="3">
        <f t="shared" si="335"/>
        <v>0.57438204872999998</v>
      </c>
      <c r="M160" s="5">
        <f t="shared" si="336"/>
        <v>4.1847116165756405E-2</v>
      </c>
      <c r="N160" s="5">
        <f t="shared" si="337"/>
        <v>0.10877531582237628</v>
      </c>
      <c r="O160" s="5">
        <f t="shared" si="338"/>
        <v>2.4036232316729463E-2</v>
      </c>
      <c r="P160" s="5">
        <f t="shared" si="339"/>
        <v>6.2478588753309264E-2</v>
      </c>
      <c r="Q160" s="5">
        <f t="shared" si="340"/>
        <v>0.14137257732875649</v>
      </c>
      <c r="R160" s="5">
        <f t="shared" si="341"/>
        <v>6.9029901809166518E-3</v>
      </c>
      <c r="S160" s="5">
        <f t="shared" si="342"/>
        <v>2.3320448398063381E-2</v>
      </c>
      <c r="T160" s="5">
        <f t="shared" si="343"/>
        <v>8.1201870600331502E-2</v>
      </c>
      <c r="U160" s="5">
        <f t="shared" si="344"/>
        <v>1.7943289904942455E-2</v>
      </c>
      <c r="V160" s="5">
        <f t="shared" si="345"/>
        <v>3.868655553053543E-3</v>
      </c>
      <c r="W160" s="5">
        <f t="shared" si="346"/>
        <v>0.12249228586144506</v>
      </c>
      <c r="X160" s="5">
        <f t="shared" si="347"/>
        <v>7.0357370106717609E-2</v>
      </c>
      <c r="Y160" s="5">
        <f t="shared" si="348"/>
        <v>2.0206005192575663E-2</v>
      </c>
      <c r="Z160" s="5">
        <f t="shared" si="349"/>
        <v>1.3216512141593268E-3</v>
      </c>
      <c r="AA160" s="5">
        <f t="shared" si="350"/>
        <v>3.4354345388523922E-3</v>
      </c>
      <c r="AB160" s="5">
        <f t="shared" si="351"/>
        <v>4.4649489760606315E-3</v>
      </c>
      <c r="AC160" s="5">
        <f t="shared" si="352"/>
        <v>3.6099879972916274E-4</v>
      </c>
      <c r="AD160" s="5">
        <f t="shared" si="353"/>
        <v>7.9600091363563649E-2</v>
      </c>
      <c r="AE160" s="5">
        <f t="shared" si="354"/>
        <v>4.5720863556498868E-2</v>
      </c>
      <c r="AF160" s="5">
        <f t="shared" si="355"/>
        <v>1.3130621639643307E-2</v>
      </c>
      <c r="AG160" s="5">
        <f t="shared" si="356"/>
        <v>2.5139977861589318E-3</v>
      </c>
      <c r="AH160" s="5">
        <f t="shared" si="357"/>
        <v>1.8978318302383145E-4</v>
      </c>
      <c r="AI160" s="5">
        <f t="shared" si="358"/>
        <v>4.9331298217595969E-4</v>
      </c>
      <c r="AJ160" s="5">
        <f t="shared" si="359"/>
        <v>6.4114663508615499E-4</v>
      </c>
      <c r="AK160" s="5">
        <f t="shared" si="360"/>
        <v>5.55521575598396E-4</v>
      </c>
      <c r="AL160" s="5">
        <f t="shared" si="361"/>
        <v>2.1559139663892232E-5</v>
      </c>
      <c r="AM160" s="5">
        <f t="shared" si="362"/>
        <v>4.1381704981844999E-2</v>
      </c>
      <c r="AN160" s="5">
        <f t="shared" si="363"/>
        <v>2.3768908487412577E-2</v>
      </c>
      <c r="AO160" s="5">
        <f t="shared" si="364"/>
        <v>6.8262171765379612E-3</v>
      </c>
      <c r="AP160" s="5">
        <f t="shared" si="365"/>
        <v>1.3069522023119303E-3</v>
      </c>
      <c r="AQ160" s="5">
        <f t="shared" si="366"/>
        <v>1.8767247088902789E-4</v>
      </c>
      <c r="AR160" s="5">
        <f t="shared" si="367"/>
        <v>2.1801610695945778E-5</v>
      </c>
      <c r="AS160" s="5">
        <f t="shared" si="368"/>
        <v>5.6670024273466759E-5</v>
      </c>
      <c r="AT160" s="5">
        <f t="shared" si="369"/>
        <v>7.3652623559426295E-5</v>
      </c>
      <c r="AU160" s="5">
        <f t="shared" si="370"/>
        <v>6.3816324141184881E-5</v>
      </c>
      <c r="AV160" s="5">
        <f t="shared" si="371"/>
        <v>4.147024603550151E-5</v>
      </c>
      <c r="AW160" s="5">
        <f t="shared" si="372"/>
        <v>8.9411751391002218E-7</v>
      </c>
      <c r="AX160" s="5">
        <f t="shared" si="373"/>
        <v>1.7927591516855915E-2</v>
      </c>
      <c r="AY160" s="5">
        <f t="shared" si="374"/>
        <v>1.0297286744246268E-2</v>
      </c>
      <c r="AZ160" s="5">
        <f t="shared" si="375"/>
        <v>2.9572883282602213E-3</v>
      </c>
      <c r="BA160" s="5">
        <f t="shared" si="376"/>
        <v>5.6620444289047435E-4</v>
      </c>
      <c r="BB160" s="5">
        <f t="shared" si="377"/>
        <v>8.1304416976864691E-5</v>
      </c>
      <c r="BC160" s="5">
        <f t="shared" si="378"/>
        <v>9.3399595187939497E-6</v>
      </c>
      <c r="BD160" s="5">
        <f t="shared" si="379"/>
        <v>2.0870756361918695E-6</v>
      </c>
      <c r="BE160" s="5">
        <f t="shared" si="380"/>
        <v>5.4250407739621101E-6</v>
      </c>
      <c r="BF160" s="5">
        <f t="shared" si="381"/>
        <v>7.0507908024004566E-6</v>
      </c>
      <c r="BG160" s="5">
        <f t="shared" si="382"/>
        <v>6.1091585004385874E-6</v>
      </c>
      <c r="BH160" s="5">
        <f t="shared" si="383"/>
        <v>3.9699608132014187E-6</v>
      </c>
      <c r="BI160" s="5">
        <f t="shared" si="384"/>
        <v>2.0638638015004369E-6</v>
      </c>
      <c r="BJ160" s="8">
        <f t="shared" si="385"/>
        <v>0.79068146998581224</v>
      </c>
      <c r="BK160" s="8">
        <f t="shared" si="386"/>
        <v>0.14219465355382194</v>
      </c>
      <c r="BL160" s="8">
        <f t="shared" si="387"/>
        <v>5.8946777012419155E-2</v>
      </c>
      <c r="BM160" s="8">
        <f t="shared" si="388"/>
        <v>0.59743533857163589</v>
      </c>
      <c r="BN160" s="8">
        <f t="shared" si="389"/>
        <v>0.38541282056784454</v>
      </c>
    </row>
    <row r="161" spans="1:66" x14ac:dyDescent="0.25">
      <c r="A161" t="s">
        <v>347</v>
      </c>
      <c r="B161" t="s">
        <v>257</v>
      </c>
      <c r="C161" t="s">
        <v>256</v>
      </c>
      <c r="D161" s="11">
        <v>44235</v>
      </c>
      <c r="E161">
        <f>VLOOKUP(A161,home!$A$2:$E$405,3,FALSE)</f>
        <v>1.2639</v>
      </c>
      <c r="F161">
        <f>VLOOKUP(B161,home!$B$2:$E$405,3,FALSE)</f>
        <v>0.63300000000000001</v>
      </c>
      <c r="G161">
        <f>VLOOKUP(C161,away!$B$2:$E$405,4,FALSE)</f>
        <v>1.1076999999999999</v>
      </c>
      <c r="H161">
        <f>VLOOKUP(A161,away!$A$2:$E$405,3,FALSE)</f>
        <v>0.81940000000000002</v>
      </c>
      <c r="I161">
        <f>VLOOKUP(C161,away!$B$2:$E$405,3,FALSE)</f>
        <v>0.97629999999999995</v>
      </c>
      <c r="J161">
        <f>VLOOKUP(B161,home!$B$2:$E$405,4,FALSE)</f>
        <v>1.2203999999999999</v>
      </c>
      <c r="K161" s="3">
        <f t="shared" si="334"/>
        <v>0.88621394498999995</v>
      </c>
      <c r="L161" s="3">
        <f t="shared" si="335"/>
        <v>0.97629586048799999</v>
      </c>
      <c r="M161" s="5">
        <f t="shared" si="336"/>
        <v>0.155282412238161</v>
      </c>
      <c r="N161" s="5">
        <f t="shared" si="337"/>
        <v>0.13761343913714411</v>
      </c>
      <c r="O161" s="5">
        <f t="shared" si="338"/>
        <v>0.15160157627470772</v>
      </c>
      <c r="P161" s="5">
        <f t="shared" si="339"/>
        <v>0.13435143097711108</v>
      </c>
      <c r="Q161" s="5">
        <f t="shared" si="340"/>
        <v>6.0977474390684849E-2</v>
      </c>
      <c r="R161" s="5">
        <f t="shared" si="341"/>
        <v>7.4003995680226461E-2</v>
      </c>
      <c r="S161" s="5">
        <f t="shared" si="342"/>
        <v>2.9060449836896506E-2</v>
      </c>
      <c r="T161" s="5">
        <f t="shared" si="343"/>
        <v>5.9532055830638642E-2</v>
      </c>
      <c r="U161" s="5">
        <f t="shared" si="344"/>
        <v>6.5583372956796407E-2</v>
      </c>
      <c r="V161" s="5">
        <f t="shared" si="345"/>
        <v>2.7937005329342545E-3</v>
      </c>
      <c r="W161" s="5">
        <f t="shared" si="346"/>
        <v>1.8013029378431845E-2</v>
      </c>
      <c r="X161" s="5">
        <f t="shared" si="347"/>
        <v>1.7586046017011737E-2</v>
      </c>
      <c r="Y161" s="5">
        <f t="shared" si="348"/>
        <v>8.5845919643800211E-3</v>
      </c>
      <c r="Z161" s="5">
        <f t="shared" si="349"/>
        <v>2.4083264880725645E-2</v>
      </c>
      <c r="AA161" s="5">
        <f t="shared" si="350"/>
        <v>2.1342925178186995E-2</v>
      </c>
      <c r="AB161" s="5">
        <f t="shared" si="351"/>
        <v>9.4571989598937461E-3</v>
      </c>
      <c r="AC161" s="5">
        <f t="shared" si="352"/>
        <v>1.510705796101239E-4</v>
      </c>
      <c r="AD161" s="5">
        <f t="shared" si="353"/>
        <v>3.9908494566702115E-3</v>
      </c>
      <c r="AE161" s="5">
        <f t="shared" si="354"/>
        <v>3.8962498043779107E-3</v>
      </c>
      <c r="AF161" s="5">
        <f t="shared" si="355"/>
        <v>1.9019462777206671E-3</v>
      </c>
      <c r="AG161" s="5">
        <f t="shared" si="356"/>
        <v>6.1895409260308255E-4</v>
      </c>
      <c r="AH161" s="5">
        <f t="shared" si="357"/>
        <v>5.8780979525221181E-3</v>
      </c>
      <c r="AI161" s="5">
        <f t="shared" si="358"/>
        <v>5.2092523755422676E-3</v>
      </c>
      <c r="AJ161" s="5">
        <f t="shared" si="359"/>
        <v>2.3082560490889203E-3</v>
      </c>
      <c r="AK161" s="5">
        <f t="shared" si="360"/>
        <v>6.8186956643670785E-4</v>
      </c>
      <c r="AL161" s="5">
        <f t="shared" si="361"/>
        <v>5.2282929551692833E-6</v>
      </c>
      <c r="AM161" s="5">
        <f t="shared" si="362"/>
        <v>7.0734928817138142E-4</v>
      </c>
      <c r="AN161" s="5">
        <f t="shared" si="363"/>
        <v>6.9058218196085298E-4</v>
      </c>
      <c r="AO161" s="5">
        <f t="shared" si="364"/>
        <v>3.3710626278757582E-4</v>
      </c>
      <c r="AP161" s="5">
        <f t="shared" si="365"/>
        <v>1.0970514963469673E-4</v>
      </c>
      <c r="AQ161" s="5">
        <f t="shared" si="366"/>
        <v>2.6776170865642757E-5</v>
      </c>
      <c r="AR161" s="5">
        <f t="shared" si="367"/>
        <v>1.1477525397180666E-3</v>
      </c>
      <c r="AS161" s="5">
        <f t="shared" si="368"/>
        <v>1.0171543060958394E-3</v>
      </c>
      <c r="AT161" s="5">
        <f t="shared" si="369"/>
        <v>4.5070816513437983E-4</v>
      </c>
      <c r="AU161" s="5">
        <f t="shared" si="370"/>
        <v>1.3314128702098107E-4</v>
      </c>
      <c r="AV161" s="5">
        <f t="shared" si="371"/>
        <v>2.9497916302977371E-5</v>
      </c>
      <c r="AW161" s="5">
        <f t="shared" si="372"/>
        <v>1.2565432483987219E-7</v>
      </c>
      <c r="AX161" s="5">
        <f t="shared" si="373"/>
        <v>1.0447713385937135E-4</v>
      </c>
      <c r="AY161" s="5">
        <f t="shared" si="374"/>
        <v>1.0200059330255488E-4</v>
      </c>
      <c r="AZ161" s="5">
        <f t="shared" si="375"/>
        <v>4.9791378504302179E-5</v>
      </c>
      <c r="BA161" s="5">
        <f t="shared" si="376"/>
        <v>1.6203705573913803E-5</v>
      </c>
      <c r="BB161" s="5">
        <f t="shared" si="377"/>
        <v>3.9549026690945935E-6</v>
      </c>
      <c r="BC161" s="5">
        <f t="shared" si="378"/>
        <v>7.7223102089399909E-7</v>
      </c>
      <c r="BD161" s="5">
        <f t="shared" si="379"/>
        <v>1.8675767556522281E-4</v>
      </c>
      <c r="BE161" s="5">
        <f t="shared" si="380"/>
        <v>1.6550725641981861E-4</v>
      </c>
      <c r="BF161" s="5">
        <f t="shared" si="381"/>
        <v>7.3337419318139462E-5</v>
      </c>
      <c r="BG161" s="5">
        <f t="shared" si="382"/>
        <v>2.1664214563104742E-5</v>
      </c>
      <c r="BH161" s="5">
        <f t="shared" si="383"/>
        <v>4.7997822632697138E-6</v>
      </c>
      <c r="BI161" s="5">
        <f t="shared" si="384"/>
        <v>8.5072679492505692E-7</v>
      </c>
      <c r="BJ161" s="8">
        <f t="shared" si="385"/>
        <v>0.31486335534801341</v>
      </c>
      <c r="BK161" s="8">
        <f t="shared" si="386"/>
        <v>0.32174629305097069</v>
      </c>
      <c r="BL161" s="8">
        <f t="shared" si="387"/>
        <v>0.33929771628259797</v>
      </c>
      <c r="BM161" s="8">
        <f t="shared" si="388"/>
        <v>0.2860584259252949</v>
      </c>
      <c r="BN161" s="8">
        <f t="shared" si="389"/>
        <v>0.71383032869803509</v>
      </c>
    </row>
    <row r="162" spans="1:66" x14ac:dyDescent="0.25">
      <c r="A162" t="s">
        <v>347</v>
      </c>
      <c r="B162" t="s">
        <v>249</v>
      </c>
      <c r="C162" t="s">
        <v>246</v>
      </c>
      <c r="D162" s="11">
        <v>44235</v>
      </c>
      <c r="E162">
        <f>VLOOKUP(A162,home!$A$2:$E$405,3,FALSE)</f>
        <v>1.2639</v>
      </c>
      <c r="F162">
        <f>VLOOKUP(B162,home!$B$2:$E$405,3,FALSE)</f>
        <v>1.1076999999999999</v>
      </c>
      <c r="G162">
        <f>VLOOKUP(C162,away!$B$2:$E$405,4,FALSE)</f>
        <v>2.0571000000000002</v>
      </c>
      <c r="H162">
        <f>VLOOKUP(A162,away!$A$2:$E$405,3,FALSE)</f>
        <v>0.81940000000000002</v>
      </c>
      <c r="I162">
        <f>VLOOKUP(C162,away!$B$2:$E$405,3,FALSE)</f>
        <v>0.73219999999999996</v>
      </c>
      <c r="J162">
        <f>VLOOKUP(B162,home!$B$2:$E$405,4,FALSE)</f>
        <v>1.9525999999999999</v>
      </c>
      <c r="K162" s="3">
        <f t="shared" si="334"/>
        <v>2.8799853179129999</v>
      </c>
      <c r="L162" s="3">
        <f t="shared" si="335"/>
        <v>1.171491034168</v>
      </c>
      <c r="M162" s="5">
        <f t="shared" si="336"/>
        <v>1.7396672058136747E-2</v>
      </c>
      <c r="N162" s="5">
        <f t="shared" si="337"/>
        <v>5.0102160107981165E-2</v>
      </c>
      <c r="O162" s="5">
        <f t="shared" si="338"/>
        <v>2.038004534046817E-2</v>
      </c>
      <c r="P162" s="5">
        <f t="shared" si="339"/>
        <v>5.8694231358949571E-2</v>
      </c>
      <c r="Q162" s="5">
        <f t="shared" si="340"/>
        <v>7.2146742753356086E-2</v>
      </c>
      <c r="R162" s="5">
        <f t="shared" si="341"/>
        <v>1.1937520196147898E-2</v>
      </c>
      <c r="S162" s="5">
        <f t="shared" si="342"/>
        <v>4.9506778987746171E-2</v>
      </c>
      <c r="T162" s="5">
        <f t="shared" si="343"/>
        <v>8.4519262279981786E-2</v>
      </c>
      <c r="U162" s="5">
        <f t="shared" si="344"/>
        <v>3.437988289719586E-2</v>
      </c>
      <c r="V162" s="5">
        <f t="shared" si="345"/>
        <v>1.8558864656109626E-2</v>
      </c>
      <c r="W162" s="5">
        <f t="shared" si="346"/>
        <v>6.9260519954970554E-2</v>
      </c>
      <c r="X162" s="5">
        <f t="shared" si="347"/>
        <v>8.1138078149061862E-2</v>
      </c>
      <c r="Y162" s="5">
        <f t="shared" si="348"/>
        <v>4.7526265540624259E-2</v>
      </c>
      <c r="Z162" s="5">
        <f t="shared" si="349"/>
        <v>4.6615659599955617E-3</v>
      </c>
      <c r="AA162" s="5">
        <f t="shared" si="350"/>
        <v>1.3425241523270234E-2</v>
      </c>
      <c r="AB162" s="5">
        <f t="shared" si="351"/>
        <v>1.9332249238227121E-2</v>
      </c>
      <c r="AC162" s="5">
        <f t="shared" si="352"/>
        <v>3.9134578881124503E-3</v>
      </c>
      <c r="AD162" s="5">
        <f t="shared" si="353"/>
        <v>4.986732014533389E-2</v>
      </c>
      <c r="AE162" s="5">
        <f t="shared" si="354"/>
        <v>5.8419118448243941E-2</v>
      </c>
      <c r="AF162" s="5">
        <f t="shared" si="355"/>
        <v>3.4218736743058108E-2</v>
      </c>
      <c r="AG162" s="5">
        <f t="shared" si="356"/>
        <v>1.3362314431682558E-2</v>
      </c>
      <c r="AH162" s="5">
        <f t="shared" si="357"/>
        <v>1.3652456818293876E-3</v>
      </c>
      <c r="AI162" s="5">
        <f t="shared" si="358"/>
        <v>3.9318875190127583E-3</v>
      </c>
      <c r="AJ162" s="5">
        <f t="shared" si="359"/>
        <v>5.6618891632210589E-3</v>
      </c>
      <c r="AK162" s="5">
        <f t="shared" si="360"/>
        <v>5.4353858872424566E-3</v>
      </c>
      <c r="AL162" s="5">
        <f t="shared" si="361"/>
        <v>5.2814101899666306E-4</v>
      </c>
      <c r="AM162" s="5">
        <f t="shared" si="362"/>
        <v>2.872342997244574E-2</v>
      </c>
      <c r="AN162" s="5">
        <f t="shared" si="363"/>
        <v>3.3649240683272588E-2</v>
      </c>
      <c r="AO162" s="5">
        <f t="shared" si="364"/>
        <v>1.9709891883507479E-2</v>
      </c>
      <c r="AP162" s="5">
        <f t="shared" si="365"/>
        <v>7.696653875316547E-3</v>
      </c>
      <c r="AQ162" s="5">
        <f t="shared" si="366"/>
        <v>2.2541402520069335E-3</v>
      </c>
      <c r="AR162" s="5">
        <f t="shared" si="367"/>
        <v>3.1987461513994071E-4</v>
      </c>
      <c r="AS162" s="5">
        <f t="shared" si="368"/>
        <v>9.2123419517610059E-4</v>
      </c>
      <c r="AT162" s="5">
        <f t="shared" si="369"/>
        <v>1.3265704782332846E-3</v>
      </c>
      <c r="AU162" s="5">
        <f t="shared" si="370"/>
        <v>1.2735011668295621E-3</v>
      </c>
      <c r="AV162" s="5">
        <f t="shared" si="371"/>
        <v>9.1691616570355324E-4</v>
      </c>
      <c r="AW162" s="5">
        <f t="shared" si="372"/>
        <v>4.9496745149411719E-5</v>
      </c>
      <c r="AX162" s="5">
        <f t="shared" si="373"/>
        <v>1.3787176100124329E-2</v>
      </c>
      <c r="AY162" s="5">
        <f t="shared" si="374"/>
        <v>1.6151553187790987E-2</v>
      </c>
      <c r="AZ162" s="5">
        <f t="shared" si="375"/>
        <v>9.4606998736923627E-3</v>
      </c>
      <c r="BA162" s="5">
        <f t="shared" si="376"/>
        <v>3.6943750263283104E-3</v>
      </c>
      <c r="BB162" s="5">
        <f t="shared" si="377"/>
        <v>1.0819818050494469E-3</v>
      </c>
      <c r="BC162" s="5">
        <f t="shared" si="378"/>
        <v>2.5350639674966689E-4</v>
      </c>
      <c r="BD162" s="5">
        <f t="shared" si="379"/>
        <v>6.2455040615729974E-5</v>
      </c>
      <c r="BE162" s="5">
        <f t="shared" si="380"/>
        <v>1.7986960000296239E-4</v>
      </c>
      <c r="BF162" s="5">
        <f t="shared" si="381"/>
        <v>2.5901090357370794E-4</v>
      </c>
      <c r="BG162" s="5">
        <f t="shared" si="382"/>
        <v>2.4864919982388621E-4</v>
      </c>
      <c r="BH162" s="5">
        <f t="shared" si="383"/>
        <v>1.7902651120090199E-4</v>
      </c>
      <c r="BI162" s="5">
        <f t="shared" si="384"/>
        <v>1.0311874475515694E-4</v>
      </c>
      <c r="BJ162" s="8">
        <f t="shared" si="385"/>
        <v>0.6970231676105787</v>
      </c>
      <c r="BK162" s="8">
        <f t="shared" si="386"/>
        <v>0.16474969915584223</v>
      </c>
      <c r="BL162" s="8">
        <f t="shared" si="387"/>
        <v>0.12163957406766975</v>
      </c>
      <c r="BM162" s="8">
        <f t="shared" si="388"/>
        <v>0.74131457853640503</v>
      </c>
      <c r="BN162" s="8">
        <f t="shared" si="389"/>
        <v>0.23065737181503965</v>
      </c>
    </row>
    <row r="163" spans="1:66" x14ac:dyDescent="0.25">
      <c r="A163" t="s">
        <v>348</v>
      </c>
      <c r="B163" t="s">
        <v>260</v>
      </c>
      <c r="C163" t="s">
        <v>269</v>
      </c>
      <c r="D163" s="11">
        <v>44235</v>
      </c>
      <c r="E163">
        <f>VLOOKUP(A163,home!$A$2:$E$405,3,FALSE)</f>
        <v>1.4218999999999999</v>
      </c>
      <c r="F163">
        <f>VLOOKUP(B163,home!$B$2:$E$405,3,FALSE)</f>
        <v>0.87909999999999999</v>
      </c>
      <c r="G163">
        <f>VLOOKUP(C163,away!$B$2:$E$405,4,FALSE)</f>
        <v>0.70330000000000004</v>
      </c>
      <c r="H163">
        <f>VLOOKUP(A163,away!$A$2:$E$405,3,FALSE)</f>
        <v>1.2968999999999999</v>
      </c>
      <c r="I163">
        <f>VLOOKUP(C163,away!$B$2:$E$405,3,FALSE)</f>
        <v>0.77110000000000001</v>
      </c>
      <c r="J163">
        <f>VLOOKUP(B163,home!$B$2:$E$405,4,FALSE)</f>
        <v>1.1566000000000001</v>
      </c>
      <c r="K163" s="3">
        <f t="shared" si="334"/>
        <v>0.8791195775570001</v>
      </c>
      <c r="L163" s="3">
        <f t="shared" si="335"/>
        <v>1.1566457897939999</v>
      </c>
      <c r="M163" s="5">
        <f t="shared" si="336"/>
        <v>0.13058050219501627</v>
      </c>
      <c r="N163" s="5">
        <f t="shared" si="337"/>
        <v>0.11479587592686363</v>
      </c>
      <c r="O163" s="5">
        <f t="shared" si="338"/>
        <v>0.15103538809305175</v>
      </c>
      <c r="P163" s="5">
        <f t="shared" si="339"/>
        <v>0.13277816657652119</v>
      </c>
      <c r="Q163" s="5">
        <f t="shared" si="340"/>
        <v>5.0459650975055073E-2</v>
      </c>
      <c r="R163" s="5">
        <f t="shared" si="341"/>
        <v>8.7347222873865593E-2</v>
      </c>
      <c r="S163" s="5">
        <f t="shared" si="342"/>
        <v>3.3753204389374916E-2</v>
      </c>
      <c r="T163" s="5">
        <f t="shared" si="343"/>
        <v>5.8363942854772151E-2</v>
      </c>
      <c r="U163" s="5">
        <f t="shared" si="344"/>
        <v>7.6788653673649843E-2</v>
      </c>
      <c r="V163" s="5">
        <f t="shared" si="345"/>
        <v>3.8134743783575348E-3</v>
      </c>
      <c r="W163" s="5">
        <f t="shared" si="346"/>
        <v>1.4786689016288029E-2</v>
      </c>
      <c r="X163" s="5">
        <f t="shared" si="347"/>
        <v>1.7102961595682732E-2</v>
      </c>
      <c r="Y163" s="5">
        <f t="shared" si="348"/>
        <v>9.8910342613274544E-3</v>
      </c>
      <c r="Z163" s="5">
        <f t="shared" si="349"/>
        <v>3.3676599195751597E-2</v>
      </c>
      <c r="AA163" s="5">
        <f t="shared" si="350"/>
        <v>2.9605757658525553E-2</v>
      </c>
      <c r="AB163" s="5">
        <f t="shared" si="351"/>
        <v>1.3013500583008951E-2</v>
      </c>
      <c r="AC163" s="5">
        <f t="shared" si="352"/>
        <v>2.423534370241616E-4</v>
      </c>
      <c r="AD163" s="5">
        <f t="shared" si="353"/>
        <v>3.2498169503664656E-3</v>
      </c>
      <c r="AE163" s="5">
        <f t="shared" si="354"/>
        <v>3.7588870932425489E-3</v>
      </c>
      <c r="AF163" s="5">
        <f t="shared" si="355"/>
        <v>2.1738504653550008E-3</v>
      </c>
      <c r="AG163" s="5">
        <f t="shared" si="356"/>
        <v>8.3812499613152979E-4</v>
      </c>
      <c r="AH163" s="5">
        <f t="shared" si="357"/>
        <v>9.7379741685865231E-3</v>
      </c>
      <c r="AI163" s="5">
        <f t="shared" si="358"/>
        <v>8.5608437373487622E-3</v>
      </c>
      <c r="AJ163" s="5">
        <f t="shared" si="359"/>
        <v>3.7630026649547667E-3</v>
      </c>
      <c r="AK163" s="5">
        <f t="shared" si="360"/>
        <v>1.1027097710536336E-3</v>
      </c>
      <c r="AL163" s="5">
        <f t="shared" si="361"/>
        <v>9.8572894086525272E-6</v>
      </c>
      <c r="AM163" s="5">
        <f t="shared" si="362"/>
        <v>5.7139554090874926E-4</v>
      </c>
      <c r="AN163" s="5">
        <f t="shared" si="363"/>
        <v>6.609022466991702E-4</v>
      </c>
      <c r="AO163" s="5">
        <f t="shared" si="364"/>
        <v>3.822149005549954E-4</v>
      </c>
      <c r="AP163" s="5">
        <f t="shared" si="365"/>
        <v>1.4736241850782261E-4</v>
      </c>
      <c r="AQ163" s="5">
        <f t="shared" si="366"/>
        <v>4.2611530235233612E-5</v>
      </c>
      <c r="AR163" s="5">
        <f t="shared" si="367"/>
        <v>2.2526773646436636E-3</v>
      </c>
      <c r="AS163" s="5">
        <f t="shared" si="368"/>
        <v>1.9803727731777538E-3</v>
      </c>
      <c r="AT163" s="5">
        <f t="shared" si="369"/>
        <v>8.7049223788070575E-4</v>
      </c>
      <c r="AU163" s="5">
        <f t="shared" si="370"/>
        <v>2.5508892281077793E-4</v>
      </c>
      <c r="AV163" s="5">
        <f t="shared" si="371"/>
        <v>5.6063416515220306E-5</v>
      </c>
      <c r="AW163" s="5">
        <f t="shared" si="372"/>
        <v>2.7842186601240551E-7</v>
      </c>
      <c r="AX163" s="5">
        <f t="shared" si="373"/>
        <v>8.3720834423608827E-5</v>
      </c>
      <c r="AY163" s="5">
        <f t="shared" si="374"/>
        <v>9.6835350654107737E-5</v>
      </c>
      <c r="AZ163" s="5">
        <f t="shared" si="375"/>
        <v>5.6002100318649699E-5</v>
      </c>
      <c r="BA163" s="5">
        <f t="shared" si="376"/>
        <v>2.1591531184395799E-5</v>
      </c>
      <c r="BB163" s="5">
        <f t="shared" si="377"/>
        <v>6.2434384099093145E-6</v>
      </c>
      <c r="BC163" s="5">
        <f t="shared" si="378"/>
        <v>1.4442893501319493E-6</v>
      </c>
      <c r="BD163" s="5">
        <f t="shared" si="379"/>
        <v>4.3425829826322323E-4</v>
      </c>
      <c r="BE163" s="5">
        <f t="shared" si="380"/>
        <v>3.8176497171978649E-4</v>
      </c>
      <c r="BF163" s="5">
        <f t="shared" si="381"/>
        <v>1.6780853033217938E-4</v>
      </c>
      <c r="BG163" s="5">
        <f t="shared" si="382"/>
        <v>4.9174588098695536E-5</v>
      </c>
      <c r="BH163" s="5">
        <f t="shared" si="383"/>
        <v>1.0807585778966173E-5</v>
      </c>
      <c r="BI163" s="5">
        <f t="shared" si="384"/>
        <v>1.9002320488831575E-6</v>
      </c>
      <c r="BJ163" s="8">
        <f t="shared" si="385"/>
        <v>0.27749115831633142</v>
      </c>
      <c r="BK163" s="8">
        <f t="shared" si="386"/>
        <v>0.30127439361635688</v>
      </c>
      <c r="BL163" s="8">
        <f t="shared" si="387"/>
        <v>0.3874154621453153</v>
      </c>
      <c r="BM163" s="8">
        <f t="shared" si="388"/>
        <v>0.33276424970459351</v>
      </c>
      <c r="BN163" s="8">
        <f t="shared" si="389"/>
        <v>0.66699680664037353</v>
      </c>
    </row>
    <row r="164" spans="1:66" x14ac:dyDescent="0.25">
      <c r="A164" t="s">
        <v>349</v>
      </c>
      <c r="B164" t="s">
        <v>274</v>
      </c>
      <c r="C164" t="s">
        <v>280</v>
      </c>
      <c r="D164" s="11">
        <v>44235</v>
      </c>
      <c r="E164">
        <f>VLOOKUP(A164,home!$A$2:$E$405,3,FALSE)</f>
        <v>1.4875</v>
      </c>
      <c r="F164">
        <f>VLOOKUP(B164,home!$B$2:$E$405,3,FALSE)</f>
        <v>1.2222999999999999</v>
      </c>
      <c r="G164">
        <f>VLOOKUP(C164,away!$B$2:$E$405,4,FALSE)</f>
        <v>0.73340000000000005</v>
      </c>
      <c r="H164">
        <f>VLOOKUP(A164,away!$A$2:$E$405,3,FALSE)</f>
        <v>1.05</v>
      </c>
      <c r="I164">
        <f>VLOOKUP(C164,away!$B$2:$E$405,3,FALSE)</f>
        <v>0.60609999999999997</v>
      </c>
      <c r="J164">
        <f>VLOOKUP(B164,home!$B$2:$E$405,4,FALSE)</f>
        <v>0.51949999999999996</v>
      </c>
      <c r="K164" s="3">
        <f t="shared" si="334"/>
        <v>1.3334467947500002</v>
      </c>
      <c r="L164" s="3">
        <f t="shared" si="335"/>
        <v>0.33061239749999999</v>
      </c>
      <c r="M164" s="5">
        <f t="shared" si="336"/>
        <v>0.1893687337736466</v>
      </c>
      <c r="N164" s="5">
        <f t="shared" si="337"/>
        <v>0.25251313107633522</v>
      </c>
      <c r="O164" s="5">
        <f t="shared" si="338"/>
        <v>6.2607651084444535E-2</v>
      </c>
      <c r="P164" s="5">
        <f t="shared" si="339"/>
        <v>8.3483971665378937E-2</v>
      </c>
      <c r="Q164" s="5">
        <f t="shared" si="340"/>
        <v>0.16835641263301293</v>
      </c>
      <c r="R164" s="5">
        <f t="shared" si="341"/>
        <v>1.0349432813435838E-2</v>
      </c>
      <c r="S164" s="5">
        <f t="shared" si="342"/>
        <v>9.2010615825268132E-3</v>
      </c>
      <c r="T164" s="5">
        <f t="shared" si="343"/>
        <v>5.5660717215099693E-2</v>
      </c>
      <c r="U164" s="5">
        <f t="shared" si="344"/>
        <v>1.3800418012556496E-2</v>
      </c>
      <c r="V164" s="5">
        <f t="shared" si="345"/>
        <v>4.5070279856185421E-4</v>
      </c>
      <c r="W164" s="5">
        <f t="shared" si="346"/>
        <v>7.4831439600366506E-2</v>
      </c>
      <c r="X164" s="5">
        <f t="shared" si="347"/>
        <v>2.4740201654653612E-2</v>
      </c>
      <c r="Y164" s="5">
        <f t="shared" si="348"/>
        <v>4.0897086918392474E-3</v>
      </c>
      <c r="Z164" s="5">
        <f t="shared" si="349"/>
        <v>1.140550265071731E-3</v>
      </c>
      <c r="AA164" s="5">
        <f t="shared" si="350"/>
        <v>1.5208630952111629E-3</v>
      </c>
      <c r="AB164" s="5">
        <f t="shared" si="351"/>
        <v>1.0139950097814447E-3</v>
      </c>
      <c r="AC164" s="5">
        <f t="shared" si="352"/>
        <v>1.241838439840467E-5</v>
      </c>
      <c r="AD164" s="5">
        <f t="shared" si="353"/>
        <v>2.4945935820409236E-2</v>
      </c>
      <c r="AE164" s="5">
        <f t="shared" si="354"/>
        <v>8.2474356494666272E-3</v>
      </c>
      <c r="AF164" s="5">
        <f t="shared" si="355"/>
        <v>1.3633522366485653E-3</v>
      </c>
      <c r="AG164" s="5">
        <f t="shared" si="356"/>
        <v>1.5024705053178985E-4</v>
      </c>
      <c r="AH164" s="5">
        <f t="shared" si="357"/>
        <v>9.4270014401156337E-5</v>
      </c>
      <c r="AI164" s="5">
        <f t="shared" si="358"/>
        <v>1.257040485442583E-4</v>
      </c>
      <c r="AJ164" s="5">
        <f t="shared" si="359"/>
        <v>8.3809830309219827E-5</v>
      </c>
      <c r="AK164" s="5">
        <f t="shared" si="360"/>
        <v>3.7251983198123529E-5</v>
      </c>
      <c r="AL164" s="5">
        <f t="shared" si="361"/>
        <v>2.1898779816216439E-7</v>
      </c>
      <c r="AM164" s="5">
        <f t="shared" si="362"/>
        <v>6.6528156323527815E-3</v>
      </c>
      <c r="AN164" s="5">
        <f t="shared" si="363"/>
        <v>2.1995033263376316E-3</v>
      </c>
      <c r="AO164" s="5">
        <f t="shared" si="364"/>
        <v>3.6359153401485455E-4</v>
      </c>
      <c r="AP164" s="5">
        <f t="shared" si="365"/>
        <v>4.0069289590451288E-5</v>
      </c>
      <c r="AQ164" s="5">
        <f t="shared" si="366"/>
        <v>3.3118509744052225E-6</v>
      </c>
      <c r="AR164" s="5">
        <f t="shared" si="367"/>
        <v>6.2333670947051657E-6</v>
      </c>
      <c r="AS164" s="5">
        <f t="shared" si="368"/>
        <v>8.3118633729347251E-6</v>
      </c>
      <c r="AT164" s="5">
        <f t="shared" si="369"/>
        <v>5.541713786519867E-6</v>
      </c>
      <c r="AU164" s="5">
        <f t="shared" si="370"/>
        <v>2.4631934953522677E-6</v>
      </c>
      <c r="AV164" s="5">
        <f t="shared" si="371"/>
        <v>8.2113436780663266E-7</v>
      </c>
      <c r="AW164" s="5">
        <f t="shared" si="372"/>
        <v>2.6817126642760995E-9</v>
      </c>
      <c r="AX164" s="5">
        <f t="shared" si="373"/>
        <v>1.4785292801705835E-3</v>
      </c>
      <c r="AY164" s="5">
        <f t="shared" si="374"/>
        <v>4.8882011009114589E-4</v>
      </c>
      <c r="AZ164" s="5">
        <f t="shared" si="375"/>
        <v>8.0804994271723812E-5</v>
      </c>
      <c r="BA164" s="5">
        <f t="shared" si="376"/>
        <v>8.9050442953827934E-6</v>
      </c>
      <c r="BB164" s="5">
        <f t="shared" si="377"/>
        <v>7.3602951108505061E-7</v>
      </c>
      <c r="BC164" s="5">
        <f t="shared" si="378"/>
        <v>4.8668096258116291E-8</v>
      </c>
      <c r="BD164" s="5">
        <f t="shared" si="379"/>
        <v>3.434714066130139E-7</v>
      </c>
      <c r="BE164" s="5">
        <f t="shared" si="380"/>
        <v>4.5800084623639742E-7</v>
      </c>
      <c r="BF164" s="5">
        <f t="shared" si="381"/>
        <v>3.053598802033559E-7</v>
      </c>
      <c r="BG164" s="5">
        <f t="shared" si="382"/>
        <v>1.3572705116746964E-7</v>
      </c>
      <c r="BH164" s="5">
        <f t="shared" si="383"/>
        <v>4.5246200335032915E-8</v>
      </c>
      <c r="BI164" s="5">
        <f t="shared" si="384"/>
        <v>1.2066680162273204E-8</v>
      </c>
      <c r="BJ164" s="8">
        <f t="shared" si="385"/>
        <v>0.62621571738806969</v>
      </c>
      <c r="BK164" s="8">
        <f t="shared" si="386"/>
        <v>0.28300592730240193</v>
      </c>
      <c r="BL164" s="8">
        <f t="shared" si="387"/>
        <v>8.9658067036064271E-2</v>
      </c>
      <c r="BM164" s="8">
        <f t="shared" si="388"/>
        <v>0.23285211151697513</v>
      </c>
      <c r="BN164" s="8">
        <f t="shared" si="389"/>
        <v>0.76667933304625402</v>
      </c>
    </row>
    <row r="165" spans="1:66" x14ac:dyDescent="0.25">
      <c r="A165" t="s">
        <v>349</v>
      </c>
      <c r="B165" t="s">
        <v>278</v>
      </c>
      <c r="C165" t="s">
        <v>285</v>
      </c>
      <c r="D165" s="11">
        <v>44235</v>
      </c>
      <c r="E165">
        <f>VLOOKUP(A165,home!$A$2:$E$405,3,FALSE)</f>
        <v>1.4875</v>
      </c>
      <c r="F165">
        <f>VLOOKUP(B165,home!$B$2:$E$405,3,FALSE)</f>
        <v>0.94120000000000004</v>
      </c>
      <c r="G165">
        <f>VLOOKUP(C165,away!$B$2:$E$405,4,FALSE)</f>
        <v>0.79449999999999998</v>
      </c>
      <c r="H165">
        <f>VLOOKUP(A165,away!$A$2:$E$405,3,FALSE)</f>
        <v>1.05</v>
      </c>
      <c r="I165">
        <f>VLOOKUP(C165,away!$B$2:$E$405,3,FALSE)</f>
        <v>1.3853</v>
      </c>
      <c r="J165">
        <f>VLOOKUP(B165,home!$B$2:$E$405,4,FALSE)</f>
        <v>1.2381</v>
      </c>
      <c r="K165" s="3">
        <f t="shared" si="334"/>
        <v>1.1123278075</v>
      </c>
      <c r="L165" s="3">
        <f t="shared" si="335"/>
        <v>1.8008969265000001</v>
      </c>
      <c r="M165" s="5">
        <f t="shared" si="336"/>
        <v>5.4300343070777787E-2</v>
      </c>
      <c r="N165" s="5">
        <f t="shared" si="337"/>
        <v>6.0399781554416075E-2</v>
      </c>
      <c r="O165" s="5">
        <f t="shared" si="338"/>
        <v>9.7789320944059274E-2</v>
      </c>
      <c r="P165" s="5">
        <f t="shared" si="339"/>
        <v>0.10877378096261929</v>
      </c>
      <c r="Q165" s="5">
        <f t="shared" si="340"/>
        <v>3.3592178294951307E-2</v>
      </c>
      <c r="R165" s="5">
        <f t="shared" si="341"/>
        <v>8.8054243766339246E-2</v>
      </c>
      <c r="S165" s="5">
        <f t="shared" si="342"/>
        <v>5.4473575836720828E-2</v>
      </c>
      <c r="T165" s="5">
        <f t="shared" si="343"/>
        <v>6.0496050645817805E-2</v>
      </c>
      <c r="U165" s="5">
        <f t="shared" si="344"/>
        <v>9.7945183909682682E-2</v>
      </c>
      <c r="V165" s="5">
        <f t="shared" si="345"/>
        <v>1.2124533190417052E-2</v>
      </c>
      <c r="W165" s="5">
        <f t="shared" si="346"/>
        <v>1.2455171343990754E-2</v>
      </c>
      <c r="X165" s="5">
        <f t="shared" si="347"/>
        <v>2.2430479792423821E-2</v>
      </c>
      <c r="Y165" s="5">
        <f t="shared" si="348"/>
        <v>2.0197491059048216E-2</v>
      </c>
      <c r="Z165" s="5">
        <f t="shared" si="349"/>
        <v>5.2858872321360703E-2</v>
      </c>
      <c r="AA165" s="5">
        <f t="shared" si="350"/>
        <v>5.8796393556141587E-2</v>
      </c>
      <c r="AB165" s="5">
        <f t="shared" si="351"/>
        <v>3.2700431766605066E-2</v>
      </c>
      <c r="AC165" s="5">
        <f t="shared" si="352"/>
        <v>1.517982257277595E-3</v>
      </c>
      <c r="AD165" s="5">
        <f t="shared" si="353"/>
        <v>3.4635583582745167E-3</v>
      </c>
      <c r="AE165" s="5">
        <f t="shared" si="354"/>
        <v>6.2375116021699626E-3</v>
      </c>
      <c r="AF165" s="5">
        <f t="shared" si="355"/>
        <v>5.6165577366779898E-3</v>
      </c>
      <c r="AG165" s="5">
        <f t="shared" si="356"/>
        <v>3.3716138551643958E-3</v>
      </c>
      <c r="AH165" s="5">
        <f t="shared" si="357"/>
        <v>2.3798345175448619E-2</v>
      </c>
      <c r="AI165" s="5">
        <f t="shared" si="358"/>
        <v>2.6471561111134963E-2</v>
      </c>
      <c r="AJ165" s="5">
        <f t="shared" si="359"/>
        <v>1.4722526765925517E-2</v>
      </c>
      <c r="AK165" s="5">
        <f t="shared" si="360"/>
        <v>5.45875863946733E-3</v>
      </c>
      <c r="AL165" s="5">
        <f t="shared" si="361"/>
        <v>1.2163213727252821E-4</v>
      </c>
      <c r="AM165" s="5">
        <f t="shared" si="362"/>
        <v>7.7052245496155871E-4</v>
      </c>
      <c r="AN165" s="5">
        <f t="shared" si="363"/>
        <v>1.3876315209395056E-3</v>
      </c>
      <c r="AO165" s="5">
        <f t="shared" si="364"/>
        <v>1.2494906705872383E-3</v>
      </c>
      <c r="AP165" s="5">
        <f t="shared" si="365"/>
        <v>7.5006796945032708E-4</v>
      </c>
      <c r="AQ165" s="5">
        <f t="shared" si="366"/>
        <v>3.3769877521229772E-4</v>
      </c>
      <c r="AR165" s="5">
        <f t="shared" si="367"/>
        <v>8.5716733364503018E-3</v>
      </c>
      <c r="AS165" s="5">
        <f t="shared" si="368"/>
        <v>9.5345106089399726E-3</v>
      </c>
      <c r="AT165" s="5">
        <f t="shared" si="369"/>
        <v>5.3027506406138477E-3</v>
      </c>
      <c r="AU165" s="5">
        <f t="shared" si="370"/>
        <v>1.9661323312644067E-3</v>
      </c>
      <c r="AV165" s="5">
        <f t="shared" si="371"/>
        <v>5.4674591632255045E-4</v>
      </c>
      <c r="AW165" s="5">
        <f t="shared" si="372"/>
        <v>6.7681112481145686E-6</v>
      </c>
      <c r="AX165" s="5">
        <f t="shared" si="373"/>
        <v>1.4284559215948457E-4</v>
      </c>
      <c r="AY165" s="5">
        <f t="shared" si="374"/>
        <v>2.5725018788408822E-4</v>
      </c>
      <c r="AZ165" s="5">
        <f t="shared" si="375"/>
        <v>2.3164053635100107E-4</v>
      </c>
      <c r="BA165" s="5">
        <f t="shared" si="376"/>
        <v>1.3905357665577642E-4</v>
      </c>
      <c r="BB165" s="5">
        <f t="shared" si="377"/>
        <v>6.2605289704555024E-5</v>
      </c>
      <c r="BC165" s="5">
        <f t="shared" si="378"/>
        <v>2.2549134762315036E-5</v>
      </c>
      <c r="BD165" s="5">
        <f t="shared" si="379"/>
        <v>2.5727833610958879E-3</v>
      </c>
      <c r="BE165" s="5">
        <f t="shared" si="380"/>
        <v>2.86177847522027E-3</v>
      </c>
      <c r="BF165" s="5">
        <f t="shared" si="381"/>
        <v>1.5916178884462287E-3</v>
      </c>
      <c r="BG165" s="5">
        <f t="shared" si="382"/>
        <v>5.9013361207772429E-4</v>
      </c>
      <c r="BH165" s="5">
        <f t="shared" si="383"/>
        <v>1.6410550671361768E-4</v>
      </c>
      <c r="BI165" s="5">
        <f t="shared" si="384"/>
        <v>3.6507823696286981E-5</v>
      </c>
      <c r="BJ165" s="8">
        <f t="shared" si="385"/>
        <v>0.23361174995160305</v>
      </c>
      <c r="BK165" s="8">
        <f t="shared" si="386"/>
        <v>0.23156909764296918</v>
      </c>
      <c r="BL165" s="8">
        <f t="shared" si="387"/>
        <v>0.47947550513564541</v>
      </c>
      <c r="BM165" s="8">
        <f t="shared" si="388"/>
        <v>0.55435509438177921</v>
      </c>
      <c r="BN165" s="8">
        <f t="shared" si="389"/>
        <v>0.44290964859316301</v>
      </c>
    </row>
    <row r="166" spans="1:66" x14ac:dyDescent="0.25">
      <c r="A166" t="s">
        <v>349</v>
      </c>
      <c r="B166" t="s">
        <v>288</v>
      </c>
      <c r="C166" t="s">
        <v>286</v>
      </c>
      <c r="D166" s="11">
        <v>44235</v>
      </c>
      <c r="E166">
        <f>VLOOKUP(A166,home!$A$2:$E$405,3,FALSE)</f>
        <v>1.4875</v>
      </c>
      <c r="F166">
        <f>VLOOKUP(B166,home!$B$2:$E$405,3,FALSE)</f>
        <v>0.73950000000000005</v>
      </c>
      <c r="G166">
        <f>VLOOKUP(C166,away!$B$2:$E$405,4,FALSE)</f>
        <v>1.5462</v>
      </c>
      <c r="H166">
        <f>VLOOKUP(A166,away!$A$2:$E$405,3,FALSE)</f>
        <v>1.05</v>
      </c>
      <c r="I166">
        <f>VLOOKUP(C166,away!$B$2:$E$405,3,FALSE)</f>
        <v>0.57140000000000002</v>
      </c>
      <c r="J166">
        <f>VLOOKUP(B166,home!$B$2:$E$405,4,FALSE)</f>
        <v>1.0476000000000001</v>
      </c>
      <c r="K166" s="3">
        <f t="shared" si="334"/>
        <v>1.7008296637500002</v>
      </c>
      <c r="L166" s="3">
        <f t="shared" si="335"/>
        <v>0.62852857200000001</v>
      </c>
      <c r="M166" s="5">
        <f t="shared" si="336"/>
        <v>9.7358208062157711E-2</v>
      </c>
      <c r="N166" s="5">
        <f t="shared" si="337"/>
        <v>0.16558972828166224</v>
      </c>
      <c r="O166" s="5">
        <f t="shared" si="338"/>
        <v>6.1192415485786855E-2</v>
      </c>
      <c r="P166" s="5">
        <f t="shared" si="339"/>
        <v>0.10407787545474116</v>
      </c>
      <c r="Q166" s="5">
        <f t="shared" si="340"/>
        <v>0.14081996093687676</v>
      </c>
      <c r="R166" s="5">
        <f t="shared" si="341"/>
        <v>1.9230590761256151E-2</v>
      </c>
      <c r="S166" s="5">
        <f t="shared" si="342"/>
        <v>2.7815333639503895E-2</v>
      </c>
      <c r="T166" s="5">
        <f t="shared" si="343"/>
        <v>8.850936895675092E-2</v>
      </c>
      <c r="U166" s="5">
        <f t="shared" si="344"/>
        <v>3.2707959218181155E-2</v>
      </c>
      <c r="V166" s="5">
        <f t="shared" si="345"/>
        <v>3.3039054526194105E-3</v>
      </c>
      <c r="W166" s="5">
        <f t="shared" si="346"/>
        <v>7.9836922269852117E-2</v>
      </c>
      <c r="X166" s="5">
        <f t="shared" si="347"/>
        <v>5.0179786747145141E-2</v>
      </c>
      <c r="Y166" s="5">
        <f t="shared" si="348"/>
        <v>1.5769714853723832E-2</v>
      </c>
      <c r="Z166" s="5">
        <f t="shared" si="349"/>
        <v>4.0289919166295752E-3</v>
      </c>
      <c r="AA166" s="5">
        <f t="shared" si="350"/>
        <v>6.8526289668125488E-3</v>
      </c>
      <c r="AB166" s="5">
        <f t="shared" si="351"/>
        <v>5.8275773107136506E-3</v>
      </c>
      <c r="AC166" s="5">
        <f t="shared" si="352"/>
        <v>2.207463211476388E-4</v>
      </c>
      <c r="AD166" s="5">
        <f t="shared" si="353"/>
        <v>3.3947251414766864E-2</v>
      </c>
      <c r="AE166" s="5">
        <f t="shared" si="354"/>
        <v>2.1336817455048392E-2</v>
      </c>
      <c r="AF166" s="5">
        <f t="shared" si="355"/>
        <v>6.7053997030231205E-3</v>
      </c>
      <c r="AG166" s="5">
        <f t="shared" si="356"/>
        <v>1.4048451000101157E-3</v>
      </c>
      <c r="AH166" s="5">
        <f t="shared" si="357"/>
        <v>6.3308413398968243E-4</v>
      </c>
      <c r="AI166" s="5">
        <f t="shared" si="358"/>
        <v>1.0767682747391315E-3</v>
      </c>
      <c r="AJ166" s="5">
        <f t="shared" si="359"/>
        <v>9.1569971133061265E-4</v>
      </c>
      <c r="AK166" s="5">
        <f t="shared" si="360"/>
        <v>5.1914974403947283E-4</v>
      </c>
      <c r="AL166" s="5">
        <f t="shared" si="361"/>
        <v>9.4392896405111032E-6</v>
      </c>
      <c r="AM166" s="5">
        <f t="shared" si="362"/>
        <v>1.1547698441802924E-2</v>
      </c>
      <c r="AN166" s="5">
        <f t="shared" si="363"/>
        <v>7.258058411513015E-3</v>
      </c>
      <c r="AO166" s="5">
        <f t="shared" si="364"/>
        <v>2.2809485444404321E-3</v>
      </c>
      <c r="AP166" s="5">
        <f t="shared" si="365"/>
        <v>4.778804438142079E-4</v>
      </c>
      <c r="AQ166" s="5">
        <f t="shared" si="366"/>
        <v>7.5090378234317579E-5</v>
      </c>
      <c r="AR166" s="5">
        <f t="shared" si="367"/>
        <v>7.9582293338478356E-5</v>
      </c>
      <c r="AS166" s="5">
        <f t="shared" si="368"/>
        <v>1.3535592521933803E-4</v>
      </c>
      <c r="AT166" s="5">
        <f t="shared" si="369"/>
        <v>1.1510868638868845E-4</v>
      </c>
      <c r="AU166" s="5">
        <f t="shared" si="370"/>
        <v>6.5260089455059092E-5</v>
      </c>
      <c r="AV166" s="5">
        <f t="shared" si="371"/>
        <v>2.7749074001035766E-5</v>
      </c>
      <c r="AW166" s="5">
        <f t="shared" si="372"/>
        <v>2.8029971630330198E-7</v>
      </c>
      <c r="AX166" s="5">
        <f t="shared" si="373"/>
        <v>3.2734446763096788E-3</v>
      </c>
      <c r="AY166" s="5">
        <f t="shared" si="374"/>
        <v>2.0574535079219245E-3</v>
      </c>
      <c r="AZ166" s="5">
        <f t="shared" si="375"/>
        <v>6.4658415764527895E-4</v>
      </c>
      <c r="BA166" s="5">
        <f t="shared" si="376"/>
        <v>1.3546553909420339E-4</v>
      </c>
      <c r="BB166" s="5">
        <f t="shared" si="377"/>
        <v>2.1285990460522454E-5</v>
      </c>
      <c r="BC166" s="5">
        <f t="shared" si="378"/>
        <v>2.6757706375515607E-6</v>
      </c>
      <c r="BD166" s="5">
        <f t="shared" si="379"/>
        <v>8.3366241980864861E-6</v>
      </c>
      <c r="BE166" s="5">
        <f t="shared" si="380"/>
        <v>1.4179177731641552E-5</v>
      </c>
      <c r="BF166" s="5">
        <f t="shared" si="381"/>
        <v>1.2058183046779698E-5</v>
      </c>
      <c r="BG166" s="5">
        <f t="shared" si="382"/>
        <v>6.8363051389634245E-6</v>
      </c>
      <c r="BH166" s="5">
        <f t="shared" si="383"/>
        <v>2.9068476426988895E-6</v>
      </c>
      <c r="BI166" s="5">
        <f t="shared" si="384"/>
        <v>9.8881053974080609E-7</v>
      </c>
      <c r="BJ166" s="8">
        <f t="shared" si="385"/>
        <v>0.63187638158073334</v>
      </c>
      <c r="BK166" s="8">
        <f t="shared" si="386"/>
        <v>0.23484296172773222</v>
      </c>
      <c r="BL166" s="8">
        <f t="shared" si="387"/>
        <v>0.12942423562354982</v>
      </c>
      <c r="BM166" s="8">
        <f t="shared" si="388"/>
        <v>0.40984661865795885</v>
      </c>
      <c r="BN166" s="8">
        <f t="shared" si="389"/>
        <v>0.58826877898248087</v>
      </c>
    </row>
    <row r="167" spans="1:66" x14ac:dyDescent="0.25">
      <c r="A167" t="s">
        <v>290</v>
      </c>
      <c r="B167" t="s">
        <v>316</v>
      </c>
      <c r="C167" t="s">
        <v>305</v>
      </c>
      <c r="D167" s="11">
        <v>44235</v>
      </c>
      <c r="E167">
        <f>VLOOKUP(A167,home!$A$2:$E$405,3,FALSE)</f>
        <v>1.6083000000000001</v>
      </c>
      <c r="F167">
        <f>VLOOKUP(B167,home!$B$2:$E$405,3,FALSE)</f>
        <v>0.7913</v>
      </c>
      <c r="G167">
        <f>VLOOKUP(C167,away!$B$2:$E$405,4,FALSE)</f>
        <v>0.56520000000000004</v>
      </c>
      <c r="H167">
        <f>VLOOKUP(A167,away!$A$2:$E$405,3,FALSE)</f>
        <v>1.1513</v>
      </c>
      <c r="I167">
        <f>VLOOKUP(C167,away!$B$2:$E$405,3,FALSE)</f>
        <v>1.0265</v>
      </c>
      <c r="J167">
        <f>VLOOKUP(B167,home!$B$2:$E$405,4,FALSE)</f>
        <v>1.2634000000000001</v>
      </c>
      <c r="K167" s="3">
        <f t="shared" si="334"/>
        <v>0.71930053090800006</v>
      </c>
      <c r="L167" s="3">
        <f t="shared" si="335"/>
        <v>1.49309805913</v>
      </c>
      <c r="M167" s="5">
        <f t="shared" si="336"/>
        <v>0.10943783694742586</v>
      </c>
      <c r="N167" s="5">
        <f t="shared" si="337"/>
        <v>7.8718694217706553E-2</v>
      </c>
      <c r="O167" s="5">
        <f t="shared" si="338"/>
        <v>0.16340142194158694</v>
      </c>
      <c r="P167" s="5">
        <f t="shared" si="339"/>
        <v>0.1175347295537056</v>
      </c>
      <c r="Q167" s="5">
        <f t="shared" si="340"/>
        <v>2.8311199271590419E-2</v>
      </c>
      <c r="R167" s="5">
        <f t="shared" si="341"/>
        <v>0.12198717298003284</v>
      </c>
      <c r="S167" s="5">
        <f t="shared" si="342"/>
        <v>3.1557670172837914E-2</v>
      </c>
      <c r="T167" s="5">
        <f t="shared" si="343"/>
        <v>4.2271396684054323E-2</v>
      </c>
      <c r="U167" s="5">
        <f t="shared" si="344"/>
        <v>8.774543828850366E-2</v>
      </c>
      <c r="V167" s="5">
        <f t="shared" si="345"/>
        <v>3.7658336789063969E-3</v>
      </c>
      <c r="W167" s="5">
        <f t="shared" si="346"/>
        <v>6.788086888899059E-3</v>
      </c>
      <c r="X167" s="5">
        <f t="shared" si="347"/>
        <v>1.0135279359020984E-2</v>
      </c>
      <c r="Y167" s="5">
        <f t="shared" si="348"/>
        <v>7.5664829698472913E-3</v>
      </c>
      <c r="Z167" s="5">
        <f t="shared" si="349"/>
        <v>6.0712937071747547E-2</v>
      </c>
      <c r="AA167" s="5">
        <f t="shared" si="350"/>
        <v>4.3670847868692006E-2</v>
      </c>
      <c r="AB167" s="5">
        <f t="shared" si="351"/>
        <v>1.5706232028576329E-2</v>
      </c>
      <c r="AC167" s="5">
        <f t="shared" si="352"/>
        <v>2.5277834393278291E-4</v>
      </c>
      <c r="AD167" s="5">
        <f t="shared" si="353"/>
        <v>1.2206686257586817E-3</v>
      </c>
      <c r="AE167" s="5">
        <f t="shared" si="354"/>
        <v>1.8225779559611719E-3</v>
      </c>
      <c r="AF167" s="5">
        <f t="shared" si="355"/>
        <v>1.3606438043293743E-3</v>
      </c>
      <c r="AG167" s="5">
        <f t="shared" si="356"/>
        <v>6.7719154113714958E-4</v>
      </c>
      <c r="AH167" s="5">
        <f t="shared" si="357"/>
        <v>2.2662592126477022E-2</v>
      </c>
      <c r="AI167" s="5">
        <f t="shared" si="358"/>
        <v>1.6301214548326382E-2</v>
      </c>
      <c r="AJ167" s="5">
        <f t="shared" si="359"/>
        <v>5.8627361395281906E-3</v>
      </c>
      <c r="AK167" s="5">
        <f t="shared" si="360"/>
        <v>1.4056897392453823E-3</v>
      </c>
      <c r="AL167" s="5">
        <f t="shared" si="361"/>
        <v>1.0859218390965116E-5</v>
      </c>
      <c r="AM167" s="5">
        <f t="shared" si="362"/>
        <v>1.7560551811419175E-4</v>
      </c>
      <c r="AN167" s="5">
        <f t="shared" si="363"/>
        <v>2.6219625826881776E-4</v>
      </c>
      <c r="AO167" s="5">
        <f t="shared" si="364"/>
        <v>1.9574236216616001E-4</v>
      </c>
      <c r="AP167" s="5">
        <f t="shared" si="365"/>
        <v>9.7420847013271694E-5</v>
      </c>
      <c r="AQ167" s="5">
        <f t="shared" si="366"/>
        <v>3.6364719398579159E-5</v>
      </c>
      <c r="AR167" s="5">
        <f t="shared" si="367"/>
        <v>6.7674944637795293E-3</v>
      </c>
      <c r="AS167" s="5">
        <f t="shared" si="368"/>
        <v>4.8678623607135664E-3</v>
      </c>
      <c r="AT167" s="5">
        <f t="shared" si="369"/>
        <v>1.7507279902241695E-3</v>
      </c>
      <c r="AU167" s="5">
        <f t="shared" si="370"/>
        <v>4.1976652428124707E-4</v>
      </c>
      <c r="AV167" s="5">
        <f t="shared" si="371"/>
        <v>7.5484570943226722E-5</v>
      </c>
      <c r="AW167" s="5">
        <f t="shared" si="372"/>
        <v>3.2396252732952171E-7</v>
      </c>
      <c r="AX167" s="5">
        <f t="shared" si="373"/>
        <v>2.1052190401652091E-5</v>
      </c>
      <c r="AY167" s="5">
        <f t="shared" si="374"/>
        <v>3.1432984629141946E-5</v>
      </c>
      <c r="AZ167" s="5">
        <f t="shared" si="375"/>
        <v>2.3466264171217486E-5</v>
      </c>
      <c r="BA167" s="5">
        <f t="shared" si="376"/>
        <v>1.1679144496358897E-5</v>
      </c>
      <c r="BB167" s="5">
        <f t="shared" si="377"/>
        <v>4.3595269949530728E-6</v>
      </c>
      <c r="BC167" s="5">
        <f t="shared" si="378"/>
        <v>1.3018402589778543E-6</v>
      </c>
      <c r="BD167" s="5">
        <f t="shared" si="379"/>
        <v>1.6840888081737055E-3</v>
      </c>
      <c r="BE167" s="5">
        <f t="shared" si="380"/>
        <v>1.2113659738155675E-3</v>
      </c>
      <c r="BF167" s="5">
        <f t="shared" si="381"/>
        <v>4.3566809404471207E-4</v>
      </c>
      <c r="BG167" s="5">
        <f t="shared" si="382"/>
        <v>1.0445876378201265E-4</v>
      </c>
      <c r="BH167" s="5">
        <f t="shared" si="383"/>
        <v>1.8784311061598766E-5</v>
      </c>
      <c r="BI167" s="5">
        <f t="shared" si="384"/>
        <v>2.7023129838698022E-6</v>
      </c>
      <c r="BJ167" s="8">
        <f t="shared" si="385"/>
        <v>0.17973284297421835</v>
      </c>
      <c r="BK167" s="8">
        <f t="shared" si="386"/>
        <v>0.2625911408998286</v>
      </c>
      <c r="BL167" s="8">
        <f t="shared" si="387"/>
        <v>0.49608174983477216</v>
      </c>
      <c r="BM167" s="8">
        <f t="shared" si="388"/>
        <v>0.37969650684641665</v>
      </c>
      <c r="BN167" s="8">
        <f t="shared" si="389"/>
        <v>0.61939105491204816</v>
      </c>
    </row>
    <row r="168" spans="1:66" x14ac:dyDescent="0.25">
      <c r="A168" t="s">
        <v>338</v>
      </c>
      <c r="B168" t="s">
        <v>74</v>
      </c>
      <c r="C168" t="s">
        <v>96</v>
      </c>
      <c r="D168" s="11">
        <v>44263</v>
      </c>
      <c r="E168">
        <f>VLOOKUP(A168,home!$A$2:$E$405,3,FALSE)</f>
        <v>1.2436</v>
      </c>
      <c r="F168">
        <f>VLOOKUP(B168,home!$B$2:$E$405,3,FALSE)</f>
        <v>0.80410000000000004</v>
      </c>
      <c r="G168">
        <f>VLOOKUP(C168,away!$B$2:$E$405,4,FALSE)</f>
        <v>0.64329999999999998</v>
      </c>
      <c r="H168">
        <f>VLOOKUP(A168,away!$A$2:$E$405,3,FALSE)</f>
        <v>0.89739999999999998</v>
      </c>
      <c r="I168">
        <f>VLOOKUP(C168,away!$B$2:$E$405,3,FALSE)</f>
        <v>0.22289999999999999</v>
      </c>
      <c r="J168">
        <f>VLOOKUP(B168,home!$B$2:$E$405,4,FALSE)</f>
        <v>0.7429</v>
      </c>
      <c r="K168" s="3">
        <f t="shared" si="334"/>
        <v>0.64328633630800003</v>
      </c>
      <c r="L168" s="3">
        <f t="shared" si="335"/>
        <v>0.14860262873399999</v>
      </c>
      <c r="M168" s="5">
        <f t="shared" si="336"/>
        <v>0.45298830752196878</v>
      </c>
      <c r="N168" s="5">
        <f t="shared" si="337"/>
        <v>0.29140118873616888</v>
      </c>
      <c r="O168" s="5">
        <f t="shared" si="338"/>
        <v>6.7315253283530121E-2</v>
      </c>
      <c r="P168" s="5">
        <f t="shared" si="339"/>
        <v>4.3302982662407154E-2</v>
      </c>
      <c r="Q168" s="5">
        <f t="shared" si="340"/>
        <v>9.3727201548943082E-2</v>
      </c>
      <c r="R168" s="5">
        <f t="shared" si="341"/>
        <v>5.0016117959138014E-3</v>
      </c>
      <c r="S168" s="5">
        <f t="shared" si="342"/>
        <v>1.0348767707264695E-3</v>
      </c>
      <c r="T168" s="5">
        <f t="shared" si="343"/>
        <v>1.3928108534054373E-2</v>
      </c>
      <c r="U168" s="5">
        <f t="shared" si="344"/>
        <v>3.2174685278282648E-3</v>
      </c>
      <c r="V168" s="5">
        <f t="shared" si="345"/>
        <v>1.0992005782332936E-5</v>
      </c>
      <c r="W168" s="5">
        <f t="shared" si="346"/>
        <v>2.0097809365607032E-2</v>
      </c>
      <c r="X168" s="5">
        <f t="shared" si="347"/>
        <v>2.9865873035240091E-3</v>
      </c>
      <c r="Y168" s="5">
        <f t="shared" si="348"/>
        <v>2.2190736212362826E-4</v>
      </c>
      <c r="Z168" s="5">
        <f t="shared" si="349"/>
        <v>2.4775088692659112E-4</v>
      </c>
      <c r="AA168" s="5">
        <f t="shared" si="350"/>
        <v>1.5937476036806435E-4</v>
      </c>
      <c r="AB168" s="5">
        <f t="shared" si="351"/>
        <v>5.1261802848568784E-5</v>
      </c>
      <c r="AC168" s="5">
        <f t="shared" si="352"/>
        <v>6.5673140442256138E-8</v>
      </c>
      <c r="AD168" s="5">
        <f t="shared" si="353"/>
        <v>3.2321615386544898E-3</v>
      </c>
      <c r="AE168" s="5">
        <f t="shared" si="354"/>
        <v>4.8030770113698714E-4</v>
      </c>
      <c r="AF168" s="5">
        <f t="shared" si="355"/>
        <v>3.5687493495070369E-5</v>
      </c>
      <c r="AG168" s="5">
        <f t="shared" si="356"/>
        <v>1.7677517820983268E-6</v>
      </c>
      <c r="AH168" s="5">
        <f t="shared" si="357"/>
        <v>9.2041082671178597E-6</v>
      </c>
      <c r="AI168" s="5">
        <f t="shared" si="358"/>
        <v>5.9208770861364219E-6</v>
      </c>
      <c r="AJ168" s="5">
        <f t="shared" si="359"/>
        <v>1.9044096642353426E-6</v>
      </c>
      <c r="AK168" s="5">
        <f t="shared" si="360"/>
        <v>4.0836023857850069E-7</v>
      </c>
      <c r="AL168" s="5">
        <f t="shared" si="361"/>
        <v>2.5111843416125547E-10</v>
      </c>
      <c r="AM168" s="5">
        <f t="shared" si="362"/>
        <v>4.1584107091133504E-4</v>
      </c>
      <c r="AN168" s="5">
        <f t="shared" si="363"/>
        <v>6.1795076272986069E-5</v>
      </c>
      <c r="AO168" s="5">
        <f t="shared" si="364"/>
        <v>4.5914553884918809E-6</v>
      </c>
      <c r="AP168" s="5">
        <f t="shared" si="365"/>
        <v>2.2743411348159414E-7</v>
      </c>
      <c r="AQ168" s="5">
        <f t="shared" si="366"/>
        <v>8.4493267817879413E-9</v>
      </c>
      <c r="AR168" s="5">
        <f t="shared" si="367"/>
        <v>2.7355093672921126E-7</v>
      </c>
      <c r="AS168" s="5">
        <f t="shared" si="368"/>
        <v>1.7597157988215582E-7</v>
      </c>
      <c r="AT168" s="5">
        <f t="shared" si="369"/>
        <v>5.6600056458361293E-8</v>
      </c>
      <c r="AU168" s="5">
        <f t="shared" si="370"/>
        <v>1.213668098464173E-8</v>
      </c>
      <c r="AV168" s="5">
        <f t="shared" si="371"/>
        <v>1.9518402613872874E-9</v>
      </c>
      <c r="AW168" s="5">
        <f t="shared" si="372"/>
        <v>6.6681738310089284E-13</v>
      </c>
      <c r="AX168" s="5">
        <f t="shared" si="373"/>
        <v>4.4584146498824653E-5</v>
      </c>
      <c r="AY168" s="5">
        <f t="shared" si="374"/>
        <v>6.6253213695871038E-6</v>
      </c>
      <c r="AZ168" s="5">
        <f t="shared" si="375"/>
        <v>4.9227008586409446E-7</v>
      </c>
      <c r="BA168" s="5">
        <f t="shared" si="376"/>
        <v>2.4384209602172099E-8</v>
      </c>
      <c r="BB168" s="5">
        <f t="shared" si="377"/>
        <v>9.0588941162090468E-10</v>
      </c>
      <c r="BC168" s="5">
        <f t="shared" si="378"/>
        <v>2.6923509581832622E-11</v>
      </c>
      <c r="BD168" s="5">
        <f t="shared" si="379"/>
        <v>6.7750647151014711E-9</v>
      </c>
      <c r="BE168" s="5">
        <f t="shared" si="380"/>
        <v>4.3583065588272291E-9</v>
      </c>
      <c r="BF168" s="5">
        <f t="shared" si="381"/>
        <v>1.4018195293675476E-9</v>
      </c>
      <c r="BG168" s="5">
        <f t="shared" si="382"/>
        <v>3.0059044973728483E-10</v>
      </c>
      <c r="BH168" s="5">
        <f t="shared" si="383"/>
        <v>4.8341432285168E-11</v>
      </c>
      <c r="BI168" s="5">
        <f t="shared" si="384"/>
        <v>6.2194765733213998E-12</v>
      </c>
      <c r="BJ168" s="8">
        <f t="shared" si="385"/>
        <v>0.42664691787647957</v>
      </c>
      <c r="BK168" s="8">
        <f t="shared" si="386"/>
        <v>0.49734385020651317</v>
      </c>
      <c r="BL168" s="8">
        <f t="shared" si="387"/>
        <v>7.5762941027181369E-2</v>
      </c>
      <c r="BM168" s="8">
        <f t="shared" si="388"/>
        <v>4.6258289127466101E-2</v>
      </c>
      <c r="BN168" s="8">
        <f t="shared" si="389"/>
        <v>0.95373654554893195</v>
      </c>
    </row>
    <row r="169" spans="1:66" x14ac:dyDescent="0.25">
      <c r="A169" t="s">
        <v>343</v>
      </c>
      <c r="B169" t="s">
        <v>193</v>
      </c>
      <c r="C169" t="s">
        <v>180</v>
      </c>
      <c r="D169" s="11">
        <v>44263</v>
      </c>
      <c r="E169">
        <f>VLOOKUP(A169,home!$A$2:$E$405,3,FALSE)</f>
        <v>1.2842</v>
      </c>
      <c r="F169">
        <f>VLOOKUP(B169,home!$B$2:$E$405,3,FALSE)</f>
        <v>0.50060000000000004</v>
      </c>
      <c r="G169">
        <f>VLOOKUP(C169,away!$B$2:$E$405,4,FALSE)</f>
        <v>0.7268</v>
      </c>
      <c r="H169">
        <f>VLOOKUP(A169,away!$A$2:$E$405,3,FALSE)</f>
        <v>1.1267</v>
      </c>
      <c r="I169">
        <f>VLOOKUP(C169,away!$B$2:$E$405,3,FALSE)</f>
        <v>0.5917</v>
      </c>
      <c r="J169">
        <f>VLOOKUP(B169,home!$B$2:$E$405,4,FALSE)</f>
        <v>1.1411</v>
      </c>
      <c r="K169" s="3">
        <f t="shared" si="334"/>
        <v>0.46723829393600008</v>
      </c>
      <c r="L169" s="3">
        <f t="shared" si="335"/>
        <v>0.76073529982900001</v>
      </c>
      <c r="M169" s="5">
        <f t="shared" si="336"/>
        <v>0.29288548171204098</v>
      </c>
      <c r="N169" s="5">
        <f t="shared" si="337"/>
        <v>0.13684731279375756</v>
      </c>
      <c r="O169" s="5">
        <f t="shared" si="338"/>
        <v>0.22280832474577059</v>
      </c>
      <c r="P169" s="5">
        <f t="shared" si="339"/>
        <v>0.10410458152895211</v>
      </c>
      <c r="Q169" s="5">
        <f t="shared" si="340"/>
        <v>3.1970152479740714E-2</v>
      </c>
      <c r="R169" s="5">
        <f t="shared" si="341"/>
        <v>8.4749078864935476E-2</v>
      </c>
      <c r="S169" s="5">
        <f t="shared" si="342"/>
        <v>9.2508544909488729E-3</v>
      </c>
      <c r="T169" s="5">
        <f t="shared" si="343"/>
        <v>2.4320823532254402E-2</v>
      </c>
      <c r="U169" s="5">
        <f t="shared" si="344"/>
        <v>3.9598015021499969E-2</v>
      </c>
      <c r="V169" s="5">
        <f t="shared" si="345"/>
        <v>3.6535187364623183E-4</v>
      </c>
      <c r="W169" s="5">
        <f t="shared" si="346"/>
        <v>4.9792265005026114E-3</v>
      </c>
      <c r="X169" s="5">
        <f t="shared" si="347"/>
        <v>3.7878733647763569E-3</v>
      </c>
      <c r="Y169" s="5">
        <f t="shared" si="348"/>
        <v>1.4407844899337119E-3</v>
      </c>
      <c r="Z169" s="5">
        <f t="shared" si="349"/>
        <v>2.1490538640182754E-2</v>
      </c>
      <c r="AA169" s="5">
        <f t="shared" si="350"/>
        <v>1.0041202610004676E-2</v>
      </c>
      <c r="AB169" s="5">
        <f t="shared" si="351"/>
        <v>2.3458171882821477E-3</v>
      </c>
      <c r="AC169" s="5">
        <f t="shared" si="352"/>
        <v>8.1163983646504606E-6</v>
      </c>
      <c r="AD169" s="5">
        <f t="shared" si="353"/>
        <v>5.8162132380394009E-4</v>
      </c>
      <c r="AE169" s="5">
        <f t="shared" si="354"/>
        <v>4.4245987215093022E-4</v>
      </c>
      <c r="AF169" s="5">
        <f t="shared" si="355"/>
        <v>1.6829742175151943E-4</v>
      </c>
      <c r="AG169" s="5">
        <f t="shared" si="356"/>
        <v>4.2676596532196608E-5</v>
      </c>
      <c r="AH169" s="5">
        <f t="shared" si="357"/>
        <v>4.0871528389815346E-3</v>
      </c>
      <c r="AI169" s="5">
        <f t="shared" si="358"/>
        <v>1.9096743195414112E-3</v>
      </c>
      <c r="AJ169" s="5">
        <f t="shared" si="359"/>
        <v>4.4613648551796033E-4</v>
      </c>
      <c r="AK169" s="5">
        <f t="shared" si="360"/>
        <v>6.948401678533827E-5</v>
      </c>
      <c r="AL169" s="5">
        <f t="shared" si="361"/>
        <v>1.153972194640839E-7</v>
      </c>
      <c r="AM169" s="5">
        <f t="shared" si="362"/>
        <v>5.4351151010190174E-5</v>
      </c>
      <c r="AN169" s="5">
        <f t="shared" si="363"/>
        <v>4.1346839159788275E-5</v>
      </c>
      <c r="AO169" s="5">
        <f t="shared" si="364"/>
        <v>1.5727000042601482E-5</v>
      </c>
      <c r="AP169" s="5">
        <f t="shared" si="365"/>
        <v>3.9880280309397119E-6</v>
      </c>
      <c r="AQ169" s="5">
        <f t="shared" si="366"/>
        <v>7.5845842496084461E-7</v>
      </c>
      <c r="AR169" s="5">
        <f t="shared" si="367"/>
        <v>6.2184828808191351E-4</v>
      </c>
      <c r="AS169" s="5">
        <f t="shared" si="368"/>
        <v>2.9055133321041553E-4</v>
      </c>
      <c r="AT169" s="5">
        <f t="shared" si="369"/>
        <v>6.787835461503241E-5</v>
      </c>
      <c r="AU169" s="5">
        <f t="shared" si="370"/>
        <v>1.0571788868503521E-5</v>
      </c>
      <c r="AV169" s="5">
        <f t="shared" si="371"/>
        <v>1.2348861486927954E-6</v>
      </c>
      <c r="AW169" s="5">
        <f t="shared" si="372"/>
        <v>1.1393701626703442E-9</v>
      </c>
      <c r="AX169" s="5">
        <f t="shared" si="373"/>
        <v>4.2324898452431925E-6</v>
      </c>
      <c r="AY169" s="5">
        <f t="shared" si="374"/>
        <v>3.2198044314442774E-6</v>
      </c>
      <c r="AZ169" s="5">
        <f t="shared" si="375"/>
        <v>1.2247094447727525E-6</v>
      </c>
      <c r="BA169" s="5">
        <f t="shared" si="376"/>
        <v>3.105599022242027E-7</v>
      </c>
      <c r="BB169" s="5">
        <f t="shared" si="377"/>
        <v>5.9063470083348441E-8</v>
      </c>
      <c r="BC169" s="5">
        <f t="shared" si="378"/>
        <v>8.9863333245594529E-9</v>
      </c>
      <c r="BD169" s="5">
        <f t="shared" si="379"/>
        <v>7.8843657313690759E-5</v>
      </c>
      <c r="BE169" s="5">
        <f t="shared" si="380"/>
        <v>3.6838775930923499E-5</v>
      </c>
      <c r="BF169" s="5">
        <f t="shared" si="381"/>
        <v>8.6062434083276381E-6</v>
      </c>
      <c r="BG169" s="5">
        <f t="shared" si="382"/>
        <v>1.3403888291016509E-6</v>
      </c>
      <c r="BH169" s="5">
        <f t="shared" si="383"/>
        <v>1.5657024743008204E-7</v>
      </c>
      <c r="BI169" s="5">
        <f t="shared" si="384"/>
        <v>1.4631123058073787E-8</v>
      </c>
      <c r="BJ169" s="8">
        <f t="shared" si="385"/>
        <v>0.20470645546529948</v>
      </c>
      <c r="BK169" s="8">
        <f t="shared" si="386"/>
        <v>0.40661772120560374</v>
      </c>
      <c r="BL169" s="8">
        <f t="shared" si="387"/>
        <v>0.36717277100909612</v>
      </c>
      <c r="BM169" s="8">
        <f t="shared" si="388"/>
        <v>0.12661933552992347</v>
      </c>
      <c r="BN169" s="8">
        <f t="shared" si="389"/>
        <v>0.87336493212519728</v>
      </c>
    </row>
    <row r="170" spans="1:66" x14ac:dyDescent="0.25">
      <c r="A170" t="s">
        <v>344</v>
      </c>
      <c r="B170" t="s">
        <v>197</v>
      </c>
      <c r="C170" t="s">
        <v>210</v>
      </c>
      <c r="D170" s="11">
        <v>44263</v>
      </c>
      <c r="E170">
        <f>VLOOKUP(A170,home!$A$2:$E$405,3,FALSE)</f>
        <v>1.3976999999999999</v>
      </c>
      <c r="F170">
        <f>VLOOKUP(B170,home!$B$2:$E$405,3,FALSE)</f>
        <v>0.79959999999999998</v>
      </c>
      <c r="G170">
        <f>VLOOKUP(C170,away!$B$2:$E$405,4,FALSE)</f>
        <v>1.6296999999999999</v>
      </c>
      <c r="H170">
        <f>VLOOKUP(A170,away!$A$2:$E$405,3,FALSE)</f>
        <v>1.0585</v>
      </c>
      <c r="I170">
        <f>VLOOKUP(C170,away!$B$2:$E$405,3,FALSE)</f>
        <v>0.73480000000000001</v>
      </c>
      <c r="J170">
        <f>VLOOKUP(B170,home!$B$2:$E$405,4,FALSE)</f>
        <v>1.8339000000000001</v>
      </c>
      <c r="K170" s="3">
        <f t="shared" si="334"/>
        <v>1.8213542193239998</v>
      </c>
      <c r="L170" s="3">
        <f t="shared" si="335"/>
        <v>1.4263813786199999</v>
      </c>
      <c r="M170" s="5">
        <f t="shared" si="336"/>
        <v>3.8862107710429979E-2</v>
      </c>
      <c r="N170" s="5">
        <f t="shared" si="337"/>
        <v>7.0781663850215379E-2</v>
      </c>
      <c r="O170" s="5">
        <f t="shared" si="338"/>
        <v>5.5432186772082039E-2</v>
      </c>
      <c r="P170" s="5">
        <f t="shared" si="339"/>
        <v>0.10096164726368761</v>
      </c>
      <c r="Q170" s="5">
        <f t="shared" si="340"/>
        <v>6.4459241052181412E-2</v>
      </c>
      <c r="R170" s="5">
        <f t="shared" si="341"/>
        <v>3.9533719493941862E-2</v>
      </c>
      <c r="S170" s="5">
        <f t="shared" si="342"/>
        <v>6.5573220411444505E-2</v>
      </c>
      <c r="T170" s="5">
        <f t="shared" si="343"/>
        <v>9.1943461116809413E-2</v>
      </c>
      <c r="U170" s="5">
        <f t="shared" si="344"/>
        <v>7.2004906805862454E-2</v>
      </c>
      <c r="V170" s="5">
        <f t="shared" si="345"/>
        <v>1.8928407641975221E-2</v>
      </c>
      <c r="W170" s="5">
        <f t="shared" si="346"/>
        <v>3.9134370221604466E-2</v>
      </c>
      <c r="X170" s="5">
        <f t="shared" si="347"/>
        <v>5.5820536948117651E-2</v>
      </c>
      <c r="Y170" s="5">
        <f t="shared" si="348"/>
        <v>3.9810687223682362E-2</v>
      </c>
      <c r="Z170" s="5">
        <f t="shared" si="349"/>
        <v>1.8796720437915051E-2</v>
      </c>
      <c r="AA170" s="5">
        <f t="shared" si="350"/>
        <v>3.4235486079050234E-2</v>
      </c>
      <c r="AB170" s="5">
        <f t="shared" si="351"/>
        <v>3.1177473510343109E-2</v>
      </c>
      <c r="AC170" s="5">
        <f t="shared" si="352"/>
        <v>3.0734360026416839E-3</v>
      </c>
      <c r="AD170" s="5">
        <f t="shared" si="353"/>
        <v>1.7819387580926695E-2</v>
      </c>
      <c r="AE170" s="5">
        <f t="shared" si="354"/>
        <v>2.5417242623846321E-2</v>
      </c>
      <c r="AF170" s="5">
        <f t="shared" si="355"/>
        <v>1.8127340787260474E-2</v>
      </c>
      <c r="AG170" s="5">
        <f t="shared" si="356"/>
        <v>8.6188337809490496E-3</v>
      </c>
      <c r="AH170" s="5">
        <f t="shared" si="357"/>
        <v>6.7028230029420018E-3</v>
      </c>
      <c r="AI170" s="5">
        <f t="shared" si="358"/>
        <v>1.2208214957790375E-2</v>
      </c>
      <c r="AJ170" s="5">
        <f t="shared" si="359"/>
        <v>1.1117741911892935E-2</v>
      </c>
      <c r="AK170" s="5">
        <f t="shared" si="360"/>
        <v>6.7497820468604905E-3</v>
      </c>
      <c r="AL170" s="5">
        <f t="shared" si="361"/>
        <v>3.1938479909358918E-4</v>
      </c>
      <c r="AM170" s="5">
        <f t="shared" si="362"/>
        <v>6.4910833512581024E-3</v>
      </c>
      <c r="AN170" s="5">
        <f t="shared" si="363"/>
        <v>9.2587604193048612E-3</v>
      </c>
      <c r="AO170" s="5">
        <f t="shared" si="364"/>
        <v>6.6032617256001798E-3</v>
      </c>
      <c r="AP170" s="5">
        <f t="shared" si="365"/>
        <v>3.1395898545167546E-3</v>
      </c>
      <c r="AQ170" s="5">
        <f t="shared" si="366"/>
        <v>1.1195631262467436E-3</v>
      </c>
      <c r="AR170" s="5">
        <f t="shared" si="367"/>
        <v>1.9121563831164506E-3</v>
      </c>
      <c r="AS170" s="5">
        <f t="shared" si="368"/>
        <v>3.4827140963964651E-3</v>
      </c>
      <c r="AT170" s="5">
        <f t="shared" si="369"/>
        <v>3.1716280070854374E-3</v>
      </c>
      <c r="AU170" s="5">
        <f t="shared" si="370"/>
        <v>1.9255526842770767E-3</v>
      </c>
      <c r="AV170" s="5">
        <f t="shared" si="371"/>
        <v>8.7677837650967667E-4</v>
      </c>
      <c r="AW170" s="5">
        <f t="shared" si="372"/>
        <v>2.3048454971256443E-5</v>
      </c>
      <c r="AX170" s="5">
        <f t="shared" si="373"/>
        <v>1.9704270082996178E-3</v>
      </c>
      <c r="AY170" s="5">
        <f t="shared" si="374"/>
        <v>2.8105803925684908E-3</v>
      </c>
      <c r="AZ170" s="5">
        <f t="shared" si="375"/>
        <v>2.0044797675370925E-3</v>
      </c>
      <c r="BA170" s="5">
        <f t="shared" si="376"/>
        <v>9.5305087141181835E-4</v>
      </c>
      <c r="BB170" s="5">
        <f t="shared" si="377"/>
        <v>3.3985350396484554E-4</v>
      </c>
      <c r="BC170" s="5">
        <f t="shared" si="378"/>
        <v>9.695214190284271E-5</v>
      </c>
      <c r="BD170" s="5">
        <f t="shared" si="379"/>
        <v>4.5457737631444592E-4</v>
      </c>
      <c r="BE170" s="5">
        <f t="shared" si="380"/>
        <v>8.2794642235954955E-4</v>
      </c>
      <c r="BF170" s="5">
        <f t="shared" si="381"/>
        <v>7.5399185486938814E-4</v>
      </c>
      <c r="BG170" s="5">
        <f t="shared" si="382"/>
        <v>4.5776208206742974E-4</v>
      </c>
      <c r="BH170" s="5">
        <f t="shared" si="383"/>
        <v>2.0843672490501299E-4</v>
      </c>
      <c r="BI170" s="5">
        <f t="shared" si="384"/>
        <v>7.5927421673564237E-5</v>
      </c>
      <c r="BJ170" s="8">
        <f t="shared" si="385"/>
        <v>0.46672036734820466</v>
      </c>
      <c r="BK170" s="8">
        <f t="shared" si="386"/>
        <v>0.23052878422184109</v>
      </c>
      <c r="BL170" s="8">
        <f t="shared" si="387"/>
        <v>0.28330980601033995</v>
      </c>
      <c r="BM170" s="8">
        <f t="shared" si="388"/>
        <v>0.6265375799381655</v>
      </c>
      <c r="BN170" s="8">
        <f t="shared" si="389"/>
        <v>0.37003056614253826</v>
      </c>
    </row>
    <row r="171" spans="1:66" x14ac:dyDescent="0.25">
      <c r="A171" t="s">
        <v>340</v>
      </c>
      <c r="B171" t="s">
        <v>134</v>
      </c>
      <c r="C171" t="s">
        <v>138</v>
      </c>
      <c r="D171" t="s">
        <v>353</v>
      </c>
      <c r="E171">
        <f>VLOOKUP(A171,home!$A$2:$E$405,3,FALSE)</f>
        <v>1.4554</v>
      </c>
      <c r="F171">
        <f>VLOOKUP(B171,home!$B$2:$E$405,3,FALSE)</f>
        <v>1.3742000000000001</v>
      </c>
      <c r="G171">
        <f>VLOOKUP(C171,away!$B$2:$E$405,4,FALSE)</f>
        <v>1.5705</v>
      </c>
      <c r="H171">
        <f>VLOOKUP(A171,away!$A$2:$E$405,3,FALSE)</f>
        <v>1.2321</v>
      </c>
      <c r="I171">
        <f>VLOOKUP(C171,away!$B$2:$E$405,3,FALSE)</f>
        <v>0.2319</v>
      </c>
      <c r="J171">
        <f>VLOOKUP(B171,home!$B$2:$E$405,4,FALSE)</f>
        <v>1.6232</v>
      </c>
      <c r="K171" s="3">
        <f t="shared" si="334"/>
        <v>3.1410167729400005</v>
      </c>
      <c r="L171" s="3">
        <f t="shared" si="335"/>
        <v>0.46378718056799995</v>
      </c>
      <c r="M171" s="5">
        <f t="shared" si="336"/>
        <v>2.7192775338733703E-2</v>
      </c>
      <c r="N171" s="5">
        <f t="shared" si="337"/>
        <v>8.5412963441751769E-2</v>
      </c>
      <c r="O171" s="5">
        <f t="shared" si="338"/>
        <v>1.2611660606170343E-2</v>
      </c>
      <c r="P171" s="5">
        <f t="shared" si="339"/>
        <v>3.9613437498607705E-2</v>
      </c>
      <c r="Q171" s="5">
        <f t="shared" si="340"/>
        <v>0.1341417753985267</v>
      </c>
      <c r="R171" s="5">
        <f t="shared" si="341"/>
        <v>2.924563257408128E-3</v>
      </c>
      <c r="S171" s="5">
        <f t="shared" si="342"/>
        <v>1.4426850614810891E-2</v>
      </c>
      <c r="T171" s="5">
        <f t="shared" si="343"/>
        <v>6.2213235808468596E-2</v>
      </c>
      <c r="U171" s="5">
        <f t="shared" si="344"/>
        <v>9.1861022450429736E-3</v>
      </c>
      <c r="V171" s="5">
        <f t="shared" si="345"/>
        <v>2.3351674112478708E-3</v>
      </c>
      <c r="W171" s="5">
        <f t="shared" si="346"/>
        <v>0.14044718882624091</v>
      </c>
      <c r="X171" s="5">
        <f t="shared" si="347"/>
        <v>6.5137605724423772E-2</v>
      </c>
      <c r="Y171" s="5">
        <f t="shared" si="348"/>
        <v>1.5104993253940257E-2</v>
      </c>
      <c r="Z171" s="5">
        <f t="shared" si="349"/>
        <v>4.5212498251536067E-4</v>
      </c>
      <c r="AA171" s="5">
        <f t="shared" si="350"/>
        <v>1.4201321535459524E-3</v>
      </c>
      <c r="AB171" s="5">
        <f t="shared" si="351"/>
        <v>2.2303294570396206E-3</v>
      </c>
      <c r="AC171" s="5">
        <f t="shared" si="352"/>
        <v>2.1261163843602163E-4</v>
      </c>
      <c r="AD171" s="5">
        <f t="shared" si="353"/>
        <v>0.11028674395387353</v>
      </c>
      <c r="AE171" s="5">
        <f t="shared" si="354"/>
        <v>5.1149578032391917E-2</v>
      </c>
      <c r="AF171" s="5">
        <f t="shared" si="355"/>
        <v>1.1861259291442976E-2</v>
      </c>
      <c r="AG171" s="5">
        <f t="shared" si="356"/>
        <v>1.8337000015881107E-3</v>
      </c>
      <c r="AH171" s="5">
        <f t="shared" si="357"/>
        <v>5.2422442726288824E-5</v>
      </c>
      <c r="AI171" s="5">
        <f t="shared" si="358"/>
        <v>1.6465977188175973E-4</v>
      </c>
      <c r="AJ171" s="5">
        <f t="shared" si="359"/>
        <v>2.5859955265454082E-4</v>
      </c>
      <c r="AK171" s="5">
        <f t="shared" si="360"/>
        <v>2.7075517745423123E-4</v>
      </c>
      <c r="AL171" s="5">
        <f t="shared" si="361"/>
        <v>1.2388993393646187E-5</v>
      </c>
      <c r="AM171" s="5">
        <f t="shared" si="362"/>
        <v>6.9282502518411157E-2</v>
      </c>
      <c r="AN171" s="5">
        <f t="shared" si="363"/>
        <v>3.2132336505709264E-2</v>
      </c>
      <c r="AO171" s="5">
        <f t="shared" si="364"/>
        <v>7.4512828765225586E-3</v>
      </c>
      <c r="AP171" s="5">
        <f t="shared" si="365"/>
        <v>1.1519364923056716E-3</v>
      </c>
      <c r="AQ171" s="5">
        <f t="shared" si="366"/>
        <v>1.3356334448995971E-4</v>
      </c>
      <c r="AR171" s="5">
        <f t="shared" si="367"/>
        <v>4.8625713821025913E-6</v>
      </c>
      <c r="AS171" s="5">
        <f t="shared" si="368"/>
        <v>1.5273418270802279E-5</v>
      </c>
      <c r="AT171" s="5">
        <f t="shared" si="369"/>
        <v>2.3987031484359115E-5</v>
      </c>
      <c r="AU171" s="5">
        <f t="shared" si="370"/>
        <v>2.5114556075137285E-5</v>
      </c>
      <c r="AV171" s="5">
        <f t="shared" si="371"/>
        <v>1.9721310469237101E-5</v>
      </c>
      <c r="AW171" s="5">
        <f t="shared" si="372"/>
        <v>5.0132864066165703E-7</v>
      </c>
      <c r="AX171" s="5">
        <f t="shared" si="373"/>
        <v>3.6269583746931205E-2</v>
      </c>
      <c r="AY171" s="5">
        <f t="shared" si="374"/>
        <v>1.6821367986364178E-2</v>
      </c>
      <c r="AZ171" s="5">
        <f t="shared" si="375"/>
        <v>3.9007674158463282E-3</v>
      </c>
      <c r="BA171" s="5">
        <f t="shared" si="376"/>
        <v>6.0304197394896403E-4</v>
      </c>
      <c r="BB171" s="5">
        <f t="shared" si="377"/>
        <v>6.992078421548779E-5</v>
      </c>
      <c r="BC171" s="5">
        <f t="shared" si="378"/>
        <v>6.4856726748809212E-6</v>
      </c>
      <c r="BD171" s="5">
        <f t="shared" si="379"/>
        <v>3.7586637860266742E-7</v>
      </c>
      <c r="BE171" s="5">
        <f t="shared" si="380"/>
        <v>1.1806025995751949E-6</v>
      </c>
      <c r="BF171" s="5">
        <f t="shared" si="381"/>
        <v>1.8541462837211275E-6</v>
      </c>
      <c r="BG171" s="5">
        <f t="shared" si="382"/>
        <v>1.9413015255508101E-6</v>
      </c>
      <c r="BH171" s="5">
        <f t="shared" si="383"/>
        <v>1.5244151632722764E-6</v>
      </c>
      <c r="BI171" s="5">
        <f t="shared" si="384"/>
        <v>9.576427193524574E-7</v>
      </c>
      <c r="BJ171" s="8">
        <f t="shared" si="385"/>
        <v>0.8454118330500684</v>
      </c>
      <c r="BK171" s="8">
        <f t="shared" si="386"/>
        <v>0.10061459948159401</v>
      </c>
      <c r="BL171" s="8">
        <f t="shared" si="387"/>
        <v>2.9216017526275551E-2</v>
      </c>
      <c r="BM171" s="8">
        <f t="shared" si="388"/>
        <v>0.65697653284153135</v>
      </c>
      <c r="BN171" s="8">
        <f t="shared" si="389"/>
        <v>0.30189717554119838</v>
      </c>
    </row>
    <row r="172" spans="1:66" x14ac:dyDescent="0.25">
      <c r="A172" t="s">
        <v>340</v>
      </c>
      <c r="B172" t="s">
        <v>139</v>
      </c>
      <c r="C172" t="s">
        <v>137</v>
      </c>
      <c r="D172" t="s">
        <v>353</v>
      </c>
      <c r="E172">
        <f>VLOOKUP(A172,home!$A$2:$E$405,3,FALSE)</f>
        <v>1.4554</v>
      </c>
      <c r="F172">
        <f>VLOOKUP(B172,home!$B$2:$E$405,3,FALSE)</f>
        <v>1.3742000000000001</v>
      </c>
      <c r="G172">
        <f>VLOOKUP(C172,away!$B$2:$E$405,4,FALSE)</f>
        <v>0.7853</v>
      </c>
      <c r="H172">
        <f>VLOOKUP(A172,away!$A$2:$E$405,3,FALSE)</f>
        <v>1.2321</v>
      </c>
      <c r="I172">
        <f>VLOOKUP(C172,away!$B$2:$E$405,3,FALSE)</f>
        <v>0.46379999999999999</v>
      </c>
      <c r="J172">
        <f>VLOOKUP(B172,home!$B$2:$E$405,4,FALSE)</f>
        <v>0.46379999999999999</v>
      </c>
      <c r="K172" s="3">
        <f t="shared" si="334"/>
        <v>1.5706083870040002</v>
      </c>
      <c r="L172" s="3">
        <f t="shared" si="335"/>
        <v>0.265037573124</v>
      </c>
      <c r="M172" s="5">
        <f t="shared" si="336"/>
        <v>0.15951043110343918</v>
      </c>
      <c r="N172" s="5">
        <f t="shared" si="337"/>
        <v>0.25052842090568533</v>
      </c>
      <c r="O172" s="5">
        <f t="shared" si="338"/>
        <v>4.2276257547618525E-2</v>
      </c>
      <c r="P172" s="5">
        <f t="shared" si="339"/>
        <v>6.6399444675430824E-2</v>
      </c>
      <c r="Q172" s="5">
        <f t="shared" si="340"/>
        <v>0.19674101952866888</v>
      </c>
      <c r="R172" s="5">
        <f t="shared" si="341"/>
        <v>5.6023983505930006E-3</v>
      </c>
      <c r="S172" s="5">
        <f t="shared" si="342"/>
        <v>6.9100281133754335E-3</v>
      </c>
      <c r="T172" s="5">
        <f t="shared" si="343"/>
        <v>5.2143762349819885E-2</v>
      </c>
      <c r="U172" s="5">
        <f t="shared" si="344"/>
        <v>8.7991738367787457E-3</v>
      </c>
      <c r="V172" s="5">
        <f t="shared" si="345"/>
        <v>3.1960433645886801E-4</v>
      </c>
      <c r="W172" s="5">
        <f t="shared" si="346"/>
        <v>0.10300103177981508</v>
      </c>
      <c r="X172" s="5">
        <f t="shared" si="347"/>
        <v>2.7299143492190189E-2</v>
      </c>
      <c r="Y172" s="5">
        <f t="shared" si="348"/>
        <v>3.6176493697669628E-3</v>
      </c>
      <c r="Z172" s="5">
        <f t="shared" si="349"/>
        <v>4.9494868750502323E-4</v>
      </c>
      <c r="AA172" s="5">
        <f t="shared" si="350"/>
        <v>7.7737055973201138E-4</v>
      </c>
      <c r="AB172" s="5">
        <f t="shared" si="351"/>
        <v>6.104723604625457E-4</v>
      </c>
      <c r="AC172" s="5">
        <f t="shared" si="352"/>
        <v>8.3151107696863743E-6</v>
      </c>
      <c r="AD172" s="5">
        <f t="shared" si="353"/>
        <v>4.0443571095860775E-2</v>
      </c>
      <c r="AE172" s="5">
        <f t="shared" si="354"/>
        <v>1.0719065931714893E-2</v>
      </c>
      <c r="AF172" s="5">
        <f t="shared" si="355"/>
        <v>1.4204776103489314E-3</v>
      </c>
      <c r="AG172" s="5">
        <f t="shared" si="356"/>
        <v>1.2549331284128658E-4</v>
      </c>
      <c r="AH172" s="5">
        <f t="shared" si="357"/>
        <v>3.27949997393101E-5</v>
      </c>
      <c r="AI172" s="5">
        <f t="shared" si="358"/>
        <v>5.1508101642354447E-5</v>
      </c>
      <c r="AJ172" s="5">
        <f t="shared" si="359"/>
        <v>4.0449528219068215E-5</v>
      </c>
      <c r="AK172" s="5">
        <f t="shared" si="360"/>
        <v>2.1176789423741181E-5</v>
      </c>
      <c r="AL172" s="5">
        <f t="shared" si="361"/>
        <v>1.3845332463902189E-7</v>
      </c>
      <c r="AM172" s="5">
        <f t="shared" si="362"/>
        <v>1.27042023927103E-2</v>
      </c>
      <c r="AN172" s="5">
        <f t="shared" si="363"/>
        <v>3.3670909706400519E-3</v>
      </c>
      <c r="AO172" s="5">
        <f t="shared" si="364"/>
        <v>4.4620280967308642E-4</v>
      </c>
      <c r="AP172" s="5">
        <f t="shared" si="365"/>
        <v>3.9420169932288305E-5</v>
      </c>
      <c r="AQ172" s="5">
        <f t="shared" si="366"/>
        <v>2.6119565427473417E-6</v>
      </c>
      <c r="AR172" s="5">
        <f t="shared" si="367"/>
        <v>1.7383814283017939E-6</v>
      </c>
      <c r="AS172" s="5">
        <f t="shared" si="368"/>
        <v>2.7303164511027908E-6</v>
      </c>
      <c r="AT172" s="5">
        <f t="shared" si="369"/>
        <v>2.1441289586385207E-6</v>
      </c>
      <c r="AU172" s="5">
        <f t="shared" si="370"/>
        <v>1.1225289750852717E-6</v>
      </c>
      <c r="AV172" s="5">
        <f t="shared" si="371"/>
        <v>4.407633557309829E-7</v>
      </c>
      <c r="AW172" s="5">
        <f t="shared" si="372"/>
        <v>1.6009443892900189E-9</v>
      </c>
      <c r="AX172" s="5">
        <f t="shared" si="373"/>
        <v>3.3255544713645152E-3</v>
      </c>
      <c r="AY172" s="5">
        <f t="shared" si="374"/>
        <v>8.8139688638211799E-4</v>
      </c>
      <c r="AZ172" s="5">
        <f t="shared" si="375"/>
        <v>1.1680164586288324E-4</v>
      </c>
      <c r="BA172" s="5">
        <f t="shared" si="376"/>
        <v>1.0318941585462491E-5</v>
      </c>
      <c r="BB172" s="5">
        <f t="shared" si="377"/>
        <v>6.837268087548249E-7</v>
      </c>
      <c r="BC172" s="5">
        <f t="shared" si="378"/>
        <v>3.6242658814439244E-8</v>
      </c>
      <c r="BD172" s="5">
        <f t="shared" si="379"/>
        <v>7.6789399153489959E-8</v>
      </c>
      <c r="BE172" s="5">
        <f t="shared" si="380"/>
        <v>1.2060607434346921E-7</v>
      </c>
      <c r="BF172" s="5">
        <f t="shared" si="381"/>
        <v>9.4712455943740371E-8</v>
      </c>
      <c r="BG172" s="5">
        <f t="shared" si="382"/>
        <v>4.9585392552995183E-8</v>
      </c>
      <c r="BH172" s="5">
        <f t="shared" si="383"/>
        <v>1.9469808354154977E-8</v>
      </c>
      <c r="BI172" s="5">
        <f t="shared" si="384"/>
        <v>6.115888858879272E-9</v>
      </c>
      <c r="BJ172" s="8">
        <f t="shared" si="385"/>
        <v>0.70693395559087313</v>
      </c>
      <c r="BK172" s="8">
        <f t="shared" si="386"/>
        <v>0.23402935867918073</v>
      </c>
      <c r="BL172" s="8">
        <f t="shared" si="387"/>
        <v>5.8220145472397351E-2</v>
      </c>
      <c r="BM172" s="8">
        <f t="shared" si="388"/>
        <v>0.277739041033083</v>
      </c>
      <c r="BN172" s="8">
        <f t="shared" si="389"/>
        <v>0.72105797211143563</v>
      </c>
    </row>
    <row r="173" spans="1:66" x14ac:dyDescent="0.25">
      <c r="A173" t="s">
        <v>340</v>
      </c>
      <c r="B173" t="s">
        <v>130</v>
      </c>
      <c r="C173" t="s">
        <v>132</v>
      </c>
      <c r="D173" t="s">
        <v>353</v>
      </c>
      <c r="E173">
        <f>VLOOKUP(A173,home!$A$2:$E$405,3,FALSE)</f>
        <v>1.4554</v>
      </c>
      <c r="F173">
        <f>VLOOKUP(B173,home!$B$2:$E$405,3,FALSE)</f>
        <v>0.49080000000000001</v>
      </c>
      <c r="G173">
        <f>VLOOKUP(C173,away!$B$2:$E$405,4,FALSE)</f>
        <v>1.3742000000000001</v>
      </c>
      <c r="H173">
        <f>VLOOKUP(A173,away!$A$2:$E$405,3,FALSE)</f>
        <v>1.2321</v>
      </c>
      <c r="I173">
        <f>VLOOKUP(C173,away!$B$2:$E$405,3,FALSE)</f>
        <v>0.57969999999999999</v>
      </c>
      <c r="J173">
        <f>VLOOKUP(B173,home!$B$2:$E$405,4,FALSE)</f>
        <v>0.92759999999999998</v>
      </c>
      <c r="K173" s="3">
        <f t="shared" si="334"/>
        <v>0.9816052417440001</v>
      </c>
      <c r="L173" s="3">
        <f t="shared" si="335"/>
        <v>0.662536788012</v>
      </c>
      <c r="M173" s="5">
        <f t="shared" si="336"/>
        <v>0.19317823288920036</v>
      </c>
      <c r="N173" s="5">
        <f t="shared" si="337"/>
        <v>0.18962476599488229</v>
      </c>
      <c r="O173" s="5">
        <f t="shared" si="338"/>
        <v>0.12798768593224488</v>
      </c>
      <c r="P173" s="5">
        <f t="shared" si="339"/>
        <v>0.12563338338977642</v>
      </c>
      <c r="Q173" s="5">
        <f t="shared" si="340"/>
        <v>9.3068332132527923E-2</v>
      </c>
      <c r="R173" s="5">
        <f t="shared" si="341"/>
        <v>4.239827517131909E-2</v>
      </c>
      <c r="S173" s="5">
        <f t="shared" si="342"/>
        <v>2.0426404654782588E-2</v>
      </c>
      <c r="T173" s="5">
        <f t="shared" si="343"/>
        <v>6.1661193836719051E-2</v>
      </c>
      <c r="U173" s="5">
        <f t="shared" si="344"/>
        <v>4.1618369149071313E-2</v>
      </c>
      <c r="V173" s="5">
        <f t="shared" si="345"/>
        <v>1.4760337521170072E-3</v>
      </c>
      <c r="W173" s="5">
        <f t="shared" si="346"/>
        <v>3.0452120887220328E-2</v>
      </c>
      <c r="X173" s="5">
        <f t="shared" si="347"/>
        <v>2.0175650360772089E-2</v>
      </c>
      <c r="Y173" s="5">
        <f t="shared" si="348"/>
        <v>6.6835552930395448E-3</v>
      </c>
      <c r="Z173" s="5">
        <f t="shared" si="349"/>
        <v>9.3634723497515587E-3</v>
      </c>
      <c r="AA173" s="5">
        <f t="shared" si="350"/>
        <v>9.1912335394411394E-3</v>
      </c>
      <c r="AB173" s="5">
        <f t="shared" si="351"/>
        <v>4.5110815102043407E-3</v>
      </c>
      <c r="AC173" s="5">
        <f t="shared" si="352"/>
        <v>5.9996121037588284E-5</v>
      </c>
      <c r="AD173" s="5">
        <f t="shared" si="353"/>
        <v>7.472990371279355E-3</v>
      </c>
      <c r="AE173" s="5">
        <f t="shared" si="354"/>
        <v>4.9511310374320263E-3</v>
      </c>
      <c r="AF173" s="5">
        <f t="shared" si="355"/>
        <v>1.6401532272833682E-3</v>
      </c>
      <c r="AG173" s="5">
        <f t="shared" si="356"/>
        <v>3.6222061701727957E-4</v>
      </c>
      <c r="AH173" s="5">
        <f t="shared" si="357"/>
        <v>1.5509112238108929E-3</v>
      </c>
      <c r="AI173" s="5">
        <f t="shared" si="358"/>
        <v>1.5223825867723745E-3</v>
      </c>
      <c r="AJ173" s="5">
        <f t="shared" si="359"/>
        <v>7.4718936355777632E-4</v>
      </c>
      <c r="AK173" s="5">
        <f t="shared" si="360"/>
        <v>2.4448166528122557E-4</v>
      </c>
      <c r="AL173" s="5">
        <f t="shared" si="361"/>
        <v>1.560738094242325E-6</v>
      </c>
      <c r="AM173" s="5">
        <f t="shared" si="362"/>
        <v>1.4671053039900519E-3</v>
      </c>
      <c r="AN173" s="5">
        <f t="shared" si="363"/>
        <v>9.7201123578093769E-4</v>
      </c>
      <c r="AO173" s="5">
        <f t="shared" si="364"/>
        <v>3.2199660103293865E-4</v>
      </c>
      <c r="AP173" s="5">
        <f t="shared" si="365"/>
        <v>7.1111531266381531E-5</v>
      </c>
      <c r="AQ173" s="5">
        <f t="shared" si="366"/>
        <v>1.1778501378960831E-5</v>
      </c>
      <c r="AR173" s="5">
        <f t="shared" si="367"/>
        <v>2.0550714814308586E-4</v>
      </c>
      <c r="AS173" s="5">
        <f t="shared" si="368"/>
        <v>2.0172689383311383E-4</v>
      </c>
      <c r="AT173" s="5">
        <f t="shared" si="369"/>
        <v>9.900808819365996E-5</v>
      </c>
      <c r="AU173" s="5">
        <f t="shared" si="370"/>
        <v>3.2395619448649626E-5</v>
      </c>
      <c r="AV173" s="5">
        <f t="shared" si="371"/>
        <v>7.9499274650845871E-6</v>
      </c>
      <c r="AW173" s="5">
        <f t="shared" si="372"/>
        <v>2.8195149173952407E-8</v>
      </c>
      <c r="AX173" s="5">
        <f t="shared" si="373"/>
        <v>2.4001970943117649E-4</v>
      </c>
      <c r="AY173" s="5">
        <f t="shared" si="374"/>
        <v>1.5902188734610517E-4</v>
      </c>
      <c r="AZ173" s="5">
        <f t="shared" si="375"/>
        <v>5.2678925232947325E-5</v>
      </c>
      <c r="BA173" s="5">
        <f t="shared" si="376"/>
        <v>1.1633908639920406E-5</v>
      </c>
      <c r="BB173" s="5">
        <f t="shared" si="377"/>
        <v>1.9269731155794797E-6</v>
      </c>
      <c r="BC173" s="5">
        <f t="shared" si="378"/>
        <v>2.5533811571630109E-7</v>
      </c>
      <c r="BD173" s="5">
        <f t="shared" si="379"/>
        <v>2.2692674307371051E-5</v>
      </c>
      <c r="BE173" s="5">
        <f t="shared" si="380"/>
        <v>2.227524804930482E-5</v>
      </c>
      <c r="BF173" s="5">
        <f t="shared" si="381"/>
        <v>1.093275012317271E-5</v>
      </c>
      <c r="BG173" s="5">
        <f t="shared" si="382"/>
        <v>3.5772149425278989E-6</v>
      </c>
      <c r="BH173" s="5">
        <f t="shared" si="383"/>
        <v>8.7785323460758687E-7</v>
      </c>
      <c r="BI173" s="5">
        <f t="shared" si="384"/>
        <v>1.7234106731454661E-7</v>
      </c>
      <c r="BJ173" s="8">
        <f t="shared" si="385"/>
        <v>0.41940165367350396</v>
      </c>
      <c r="BK173" s="8">
        <f t="shared" si="386"/>
        <v>0.34093463343235436</v>
      </c>
      <c r="BL173" s="8">
        <f t="shared" si="387"/>
        <v>0.23037872590051092</v>
      </c>
      <c r="BM173" s="8">
        <f t="shared" si="388"/>
        <v>0.22802881615397283</v>
      </c>
      <c r="BN173" s="8">
        <f t="shared" si="389"/>
        <v>0.77189067550995105</v>
      </c>
    </row>
    <row r="174" spans="1:66" x14ac:dyDescent="0.25">
      <c r="A174" t="s">
        <v>340</v>
      </c>
      <c r="B174" t="s">
        <v>142</v>
      </c>
      <c r="C174" t="s">
        <v>135</v>
      </c>
      <c r="D174" t="s">
        <v>353</v>
      </c>
      <c r="E174">
        <f>VLOOKUP(A174,home!$A$2:$E$405,3,FALSE)</f>
        <v>1.4554</v>
      </c>
      <c r="F174">
        <f>VLOOKUP(B174,home!$B$2:$E$405,3,FALSE)</f>
        <v>0.7853</v>
      </c>
      <c r="G174">
        <f>VLOOKUP(C174,away!$B$2:$E$405,4,FALSE)</f>
        <v>0.7853</v>
      </c>
      <c r="H174">
        <f>VLOOKUP(A174,away!$A$2:$E$405,3,FALSE)</f>
        <v>1.2321</v>
      </c>
      <c r="I174">
        <f>VLOOKUP(C174,away!$B$2:$E$405,3,FALSE)</f>
        <v>2.0870000000000002</v>
      </c>
      <c r="J174">
        <f>VLOOKUP(B174,home!$B$2:$E$405,4,FALSE)</f>
        <v>0.69569999999999999</v>
      </c>
      <c r="K174" s="3">
        <f t="shared" si="334"/>
        <v>0.89753948938600003</v>
      </c>
      <c r="L174" s="3">
        <f t="shared" si="335"/>
        <v>1.7889179013900001</v>
      </c>
      <c r="M174" s="5">
        <f t="shared" si="336"/>
        <v>6.8121841472771172E-2</v>
      </c>
      <c r="N174" s="5">
        <f t="shared" si="337"/>
        <v>6.1142042811505065E-2</v>
      </c>
      <c r="O174" s="5">
        <f t="shared" si="338"/>
        <v>0.12186438168629209</v>
      </c>
      <c r="P174" s="5">
        <f t="shared" si="339"/>
        <v>0.1093780949130552</v>
      </c>
      <c r="Q174" s="5">
        <f t="shared" si="340"/>
        <v>2.7438698942527602E-2</v>
      </c>
      <c r="R174" s="5">
        <f t="shared" si="341"/>
        <v>0.10900268697021583</v>
      </c>
      <c r="S174" s="5">
        <f t="shared" si="342"/>
        <v>4.3905036138780995E-2</v>
      </c>
      <c r="T174" s="5">
        <f t="shared" si="343"/>
        <v>4.9085579729138497E-2</v>
      </c>
      <c r="U174" s="5">
        <f t="shared" si="344"/>
        <v>9.7834216004949487E-2</v>
      </c>
      <c r="V174" s="5">
        <f t="shared" si="345"/>
        <v>7.8327777701537003E-3</v>
      </c>
      <c r="W174" s="5">
        <f t="shared" si="346"/>
        <v>8.2091052794308027E-3</v>
      </c>
      <c r="X174" s="5">
        <f t="shared" si="347"/>
        <v>1.4685415388768924E-2</v>
      </c>
      <c r="Y174" s="5">
        <f t="shared" si="348"/>
        <v>1.3135501239158459E-2</v>
      </c>
      <c r="Z174" s="5">
        <f t="shared" si="349"/>
        <v>6.4998952673543206E-2</v>
      </c>
      <c r="AA174" s="5">
        <f t="shared" si="350"/>
        <v>5.8339126793236738E-2</v>
      </c>
      <c r="AB174" s="5">
        <f t="shared" si="351"/>
        <v>2.6180835036613403E-2</v>
      </c>
      <c r="AC174" s="5">
        <f t="shared" si="352"/>
        <v>7.8603122347990165E-4</v>
      </c>
      <c r="AD174" s="5">
        <f t="shared" si="353"/>
        <v>1.8419990402040595E-3</v>
      </c>
      <c r="AE174" s="5">
        <f t="shared" si="354"/>
        <v>3.2951850573642409E-3</v>
      </c>
      <c r="AF174" s="5">
        <f t="shared" si="355"/>
        <v>2.9474077687558632E-3</v>
      </c>
      <c r="AG174" s="5">
        <f t="shared" si="356"/>
        <v>1.7575568400744405E-3</v>
      </c>
      <c r="AH174" s="5">
        <f t="shared" si="357"/>
        <v>2.9069447502325697E-2</v>
      </c>
      <c r="AI174" s="5">
        <f t="shared" si="358"/>
        <v>2.6090977067970537E-2</v>
      </c>
      <c r="AJ174" s="5">
        <f t="shared" si="359"/>
        <v>1.1708841117584055E-2</v>
      </c>
      <c r="AK174" s="5">
        <f t="shared" si="360"/>
        <v>3.5030490926593987E-3</v>
      </c>
      <c r="AL174" s="5">
        <f t="shared" si="361"/>
        <v>5.0482838342398162E-5</v>
      </c>
      <c r="AM174" s="5">
        <f t="shared" si="362"/>
        <v>3.3065337559885088E-4</v>
      </c>
      <c r="AN174" s="5">
        <f t="shared" si="363"/>
        <v>5.9151174276381581E-4</v>
      </c>
      <c r="AO174" s="5">
        <f t="shared" si="364"/>
        <v>5.2908297275629354E-4</v>
      </c>
      <c r="AP174" s="5">
        <f t="shared" si="365"/>
        <v>3.1549533376145711E-4</v>
      </c>
      <c r="AQ174" s="5">
        <f t="shared" si="366"/>
        <v>1.4109881259272082E-4</v>
      </c>
      <c r="AR174" s="5">
        <f t="shared" si="367"/>
        <v>1.0400571004085445E-2</v>
      </c>
      <c r="AS174" s="5">
        <f t="shared" si="368"/>
        <v>9.3349231883296854E-3</v>
      </c>
      <c r="AT174" s="5">
        <f t="shared" si="369"/>
        <v>4.1892310959554778E-3</v>
      </c>
      <c r="AU174" s="5">
        <f t="shared" si="370"/>
        <v>1.2533334462612781E-3</v>
      </c>
      <c r="AV174" s="5">
        <f t="shared" si="371"/>
        <v>2.8122906534693574E-4</v>
      </c>
      <c r="AW174" s="5">
        <f t="shared" si="372"/>
        <v>2.2515688900283508E-6</v>
      </c>
      <c r="AX174" s="5">
        <f t="shared" si="373"/>
        <v>4.9462410316458295E-5</v>
      </c>
      <c r="AY174" s="5">
        <f t="shared" si="374"/>
        <v>8.8484191261009677E-5</v>
      </c>
      <c r="AZ174" s="5">
        <f t="shared" si="375"/>
        <v>7.9145476868418412E-5</v>
      </c>
      <c r="BA174" s="5">
        <f t="shared" si="376"/>
        <v>4.7194920127987294E-5</v>
      </c>
      <c r="BB174" s="5">
        <f t="shared" si="377"/>
        <v>2.1106959367906918E-5</v>
      </c>
      <c r="BC174" s="5">
        <f t="shared" si="378"/>
        <v>7.5517234914320019E-6</v>
      </c>
      <c r="BD174" s="5">
        <f t="shared" si="379"/>
        <v>3.1009612756477036E-3</v>
      </c>
      <c r="BE174" s="5">
        <f t="shared" si="380"/>
        <v>2.7832351999505988E-3</v>
      </c>
      <c r="BF174" s="5">
        <f t="shared" si="381"/>
        <v>1.2490317501024008E-3</v>
      </c>
      <c r="BG174" s="5">
        <f t="shared" si="382"/>
        <v>3.7368510640460373E-4</v>
      </c>
      <c r="BH174" s="5">
        <f t="shared" si="383"/>
        <v>8.3849284898385255E-5</v>
      </c>
      <c r="BI174" s="5">
        <f t="shared" si="384"/>
        <v>1.5051608870615595E-5</v>
      </c>
      <c r="BJ174" s="8">
        <f t="shared" si="385"/>
        <v>0.18573928001583426</v>
      </c>
      <c r="BK174" s="8">
        <f t="shared" si="386"/>
        <v>0.23016274854784435</v>
      </c>
      <c r="BL174" s="8">
        <f t="shared" si="387"/>
        <v>0.51665866329770038</v>
      </c>
      <c r="BM174" s="8">
        <f t="shared" si="388"/>
        <v>0.50052566511618435</v>
      </c>
      <c r="BN174" s="8">
        <f t="shared" si="389"/>
        <v>0.49694774679636694</v>
      </c>
    </row>
    <row r="175" spans="1:66" x14ac:dyDescent="0.25">
      <c r="A175" t="s">
        <v>351</v>
      </c>
      <c r="B175" t="s">
        <v>160</v>
      </c>
      <c r="C175" t="s">
        <v>155</v>
      </c>
      <c r="D175" t="s">
        <v>353</v>
      </c>
      <c r="E175">
        <f>VLOOKUP(A175,home!$A$2:$E$405,3,FALSE)</f>
        <v>1.224</v>
      </c>
      <c r="F175">
        <f>VLOOKUP(B175,home!$B$2:$E$405,3,FALSE)</f>
        <v>1.0621</v>
      </c>
      <c r="G175">
        <f>VLOOKUP(C175,away!$B$2:$E$405,4,FALSE)</f>
        <v>1.5597000000000001</v>
      </c>
      <c r="H175">
        <f>VLOOKUP(A175,away!$A$2:$E$405,3,FALSE)</f>
        <v>1.1359999999999999</v>
      </c>
      <c r="I175">
        <f>VLOOKUP(C175,away!$B$2:$E$405,3,FALSE)</f>
        <v>0.72019999999999995</v>
      </c>
      <c r="J175">
        <f>VLOOKUP(B175,home!$B$2:$E$405,4,FALSE)</f>
        <v>0.61619999999999997</v>
      </c>
      <c r="K175" s="3">
        <f t="shared" si="334"/>
        <v>2.0276262208800002</v>
      </c>
      <c r="L175" s="3">
        <f t="shared" si="335"/>
        <v>0.50414230463999987</v>
      </c>
      <c r="M175" s="5">
        <f t="shared" si="336"/>
        <v>7.9518265776281655E-2</v>
      </c>
      <c r="N175" s="5">
        <f t="shared" si="337"/>
        <v>0.16123332072689342</v>
      </c>
      <c r="O175" s="5">
        <f t="shared" si="338"/>
        <v>4.008852176943066E-2</v>
      </c>
      <c r="P175" s="5">
        <f t="shared" si="339"/>
        <v>8.1284537896016307E-2</v>
      </c>
      <c r="Q175" s="5">
        <f t="shared" si="340"/>
        <v>0.16346045439270201</v>
      </c>
      <c r="R175" s="5">
        <f t="shared" si="341"/>
        <v>1.0105159877225786E-2</v>
      </c>
      <c r="S175" s="5">
        <f t="shared" si="342"/>
        <v>2.0772510681878045E-2</v>
      </c>
      <c r="T175" s="5">
        <f t="shared" si="343"/>
        <v>8.2407330195038375E-2</v>
      </c>
      <c r="U175" s="5">
        <f t="shared" si="344"/>
        <v>2.0489487133247528E-2</v>
      </c>
      <c r="V175" s="5">
        <f t="shared" si="345"/>
        <v>2.3593236587189153E-3</v>
      </c>
      <c r="W175" s="5">
        <f t="shared" si="346"/>
        <v>0.110478901134534</v>
      </c>
      <c r="X175" s="5">
        <f t="shared" si="347"/>
        <v>5.5697087832058664E-2</v>
      </c>
      <c r="Y175" s="5">
        <f t="shared" si="348"/>
        <v>1.403962911069527E-2</v>
      </c>
      <c r="Z175" s="5">
        <f t="shared" si="349"/>
        <v>1.6981461964200889E-3</v>
      </c>
      <c r="AA175" s="5">
        <f t="shared" si="350"/>
        <v>3.4432057547490115E-3</v>
      </c>
      <c r="AB175" s="5">
        <f t="shared" si="351"/>
        <v>3.4907671361070047E-3</v>
      </c>
      <c r="AC175" s="5">
        <f t="shared" si="352"/>
        <v>1.5073308273414005E-4</v>
      </c>
      <c r="AD175" s="5">
        <f t="shared" si="353"/>
        <v>5.6002479198597591E-2</v>
      </c>
      <c r="AE175" s="5">
        <f t="shared" si="354"/>
        <v>2.8233218928734642E-2</v>
      </c>
      <c r="AF175" s="5">
        <f t="shared" si="355"/>
        <v>7.1167800290689734E-3</v>
      </c>
      <c r="AG175" s="5">
        <f t="shared" si="356"/>
        <v>1.1959566284902527E-3</v>
      </c>
      <c r="AH175" s="5">
        <f t="shared" si="357"/>
        <v>2.1402683426971839E-4</v>
      </c>
      <c r="AI175" s="5">
        <f t="shared" si="358"/>
        <v>4.3396642113721921E-4</v>
      </c>
      <c r="AJ175" s="5">
        <f t="shared" si="359"/>
        <v>4.3996084723963938E-4</v>
      </c>
      <c r="AK175" s="5">
        <f t="shared" si="360"/>
        <v>2.9735871667455765E-4</v>
      </c>
      <c r="AL175" s="5">
        <f t="shared" si="361"/>
        <v>6.1632475789436126E-6</v>
      </c>
      <c r="AM175" s="5">
        <f t="shared" si="362"/>
        <v>2.2710419051472641E-2</v>
      </c>
      <c r="AN175" s="5">
        <f t="shared" si="363"/>
        <v>1.1449282999949576E-2</v>
      </c>
      <c r="AO175" s="5">
        <f t="shared" si="364"/>
        <v>2.8860339590350745E-3</v>
      </c>
      <c r="AP175" s="5">
        <f t="shared" si="365"/>
        <v>4.8499060379241524E-4</v>
      </c>
      <c r="AQ175" s="5">
        <f t="shared" si="366"/>
        <v>6.1126070181163328E-5</v>
      </c>
      <c r="AR175" s="5">
        <f t="shared" si="367"/>
        <v>2.1579996296707834E-5</v>
      </c>
      <c r="AS175" s="5">
        <f t="shared" si="368"/>
        <v>4.3756166337698104E-5</v>
      </c>
      <c r="AT175" s="5">
        <f t="shared" si="369"/>
        <v>4.4360575095751757E-5</v>
      </c>
      <c r="AU175" s="5">
        <f t="shared" si="370"/>
        <v>2.9982221745820862E-5</v>
      </c>
      <c r="AV175" s="5">
        <f t="shared" si="371"/>
        <v>1.5198184743016233E-5</v>
      </c>
      <c r="AW175" s="5">
        <f t="shared" si="372"/>
        <v>1.7500407209116763E-7</v>
      </c>
      <c r="AX175" s="5">
        <f t="shared" si="373"/>
        <v>7.6747068593231082E-3</v>
      </c>
      <c r="AY175" s="5">
        <f t="shared" si="374"/>
        <v>3.869144403495567E-3</v>
      </c>
      <c r="AZ175" s="5">
        <f t="shared" si="375"/>
        <v>9.7529968828160608E-4</v>
      </c>
      <c r="BA175" s="5">
        <f t="shared" si="376"/>
        <v>1.6389661085498749E-4</v>
      </c>
      <c r="BB175" s="5">
        <f t="shared" si="377"/>
        <v>2.0656803779779653E-5</v>
      </c>
      <c r="BC175" s="5">
        <f t="shared" si="378"/>
        <v>2.0827937328068759E-6</v>
      </c>
      <c r="BD175" s="5">
        <f t="shared" si="379"/>
        <v>1.8132315111908242E-6</v>
      </c>
      <c r="BE175" s="5">
        <f t="shared" si="380"/>
        <v>3.6765557566163826E-6</v>
      </c>
      <c r="BF175" s="5">
        <f t="shared" si="381"/>
        <v>3.7273404273213436E-6</v>
      </c>
      <c r="BG175" s="5">
        <f t="shared" si="382"/>
        <v>2.5192177281942737E-6</v>
      </c>
      <c r="BH175" s="5">
        <f t="shared" si="383"/>
        <v>1.2770079804481138E-6</v>
      </c>
      <c r="BI175" s="5">
        <f t="shared" si="384"/>
        <v>5.1785897308592184E-7</v>
      </c>
      <c r="BJ175" s="8">
        <f t="shared" si="385"/>
        <v>0.73016279802071204</v>
      </c>
      <c r="BK175" s="8">
        <f t="shared" si="386"/>
        <v>0.18796067874670355</v>
      </c>
      <c r="BL175" s="8">
        <f t="shared" si="387"/>
        <v>7.9170862846676987E-2</v>
      </c>
      <c r="BM175" s="8">
        <f t="shared" si="388"/>
        <v>0.45943325597253931</v>
      </c>
      <c r="BN175" s="8">
        <f t="shared" si="389"/>
        <v>0.53569026043854995</v>
      </c>
    </row>
    <row r="176" spans="1:66" x14ac:dyDescent="0.25">
      <c r="A176" t="s">
        <v>351</v>
      </c>
      <c r="B176" t="s">
        <v>164</v>
      </c>
      <c r="C176" t="s">
        <v>162</v>
      </c>
      <c r="D176" t="s">
        <v>353</v>
      </c>
      <c r="E176">
        <f>VLOOKUP(A176,home!$A$2:$E$405,3,FALSE)</f>
        <v>1.224</v>
      </c>
      <c r="F176">
        <f>VLOOKUP(B176,home!$B$2:$E$405,3,FALSE)</f>
        <v>1.0398000000000001</v>
      </c>
      <c r="G176">
        <f>VLOOKUP(C176,away!$B$2:$E$405,4,FALSE)</f>
        <v>1.6339999999999999</v>
      </c>
      <c r="H176">
        <f>VLOOKUP(A176,away!$A$2:$E$405,3,FALSE)</f>
        <v>1.1359999999999999</v>
      </c>
      <c r="I176">
        <f>VLOOKUP(C176,away!$B$2:$E$405,3,FALSE)</f>
        <v>0.7923</v>
      </c>
      <c r="J176">
        <f>VLOOKUP(B176,home!$B$2:$E$405,4,FALSE)</f>
        <v>0.88029999999999997</v>
      </c>
      <c r="K176" s="3">
        <f t="shared" ref="K176:K218" si="390">E176*F176*G176</f>
        <v>2.0796166368</v>
      </c>
      <c r="L176" s="3">
        <f t="shared" ref="L176:L218" si="391">H176*I176*J176</f>
        <v>0.79231647983999987</v>
      </c>
      <c r="M176" s="5">
        <f t="shared" ref="M176:M218" si="392">_xlfn.POISSON.DIST(0,K176,FALSE) * _xlfn.POISSON.DIST(0,L176,FALSE)</f>
        <v>5.658942681341507E-2</v>
      </c>
      <c r="N176" s="5">
        <f t="shared" ref="N176:N218" si="393">_xlfn.POISSON.DIST(1,K176,FALSE) * _xlfn.POISSON.DIST(0,L176,FALSE)</f>
        <v>0.11768431346815397</v>
      </c>
      <c r="O176" s="5">
        <f t="shared" ref="O176:O218" si="394">_xlfn.POISSON.DIST(0,K176,FALSE) * _xlfn.POISSON.DIST(1,L176,FALSE)</f>
        <v>4.4836735448968323E-2</v>
      </c>
      <c r="P176" s="5">
        <f t="shared" ref="P176:P218" si="395">_xlfn.POISSON.DIST(1,K176,FALSE) * _xlfn.POISSON.DIST(1,L176,FALSE)</f>
        <v>9.3243220979474836E-2</v>
      </c>
      <c r="Q176" s="5">
        <f t="shared" ref="Q176:Q218" si="396">_xlfn.POISSON.DIST(2,K176,FALSE) * _xlfn.POISSON.DIST(0,L176,FALSE)</f>
        <v>0.12236912808937968</v>
      </c>
      <c r="R176" s="5">
        <f t="shared" ref="R176:R218" si="397">_xlfn.POISSON.DIST(0,K176,FALSE) * _xlfn.POISSON.DIST(2,L176,FALSE)</f>
        <v>1.7762442199221958E-2</v>
      </c>
      <c r="S176" s="5">
        <f t="shared" ref="S176:S218" si="398">_xlfn.POISSON.DIST(2,K176,FALSE) * _xlfn.POISSON.DIST(2,L176,FALSE)</f>
        <v>3.8409552579909287E-2</v>
      </c>
      <c r="T176" s="5">
        <f t="shared" ref="T176:T218" si="399">_xlfn.POISSON.DIST(2,K176,FALSE) * _xlfn.POISSON.DIST(1,L176,FALSE)</f>
        <v>9.6955076808867349E-2</v>
      </c>
      <c r="U176" s="5">
        <f t="shared" ref="U176:U218" si="400">_xlfn.POISSON.DIST(1,K176,FALSE) * _xlfn.POISSON.DIST(2,L176,FALSE)</f>
        <v>3.6939070307700363E-2</v>
      </c>
      <c r="V176" s="5">
        <f t="shared" ref="V176:V218" si="401">_xlfn.POISSON.DIST(3,K176,FALSE) * _xlfn.POISSON.DIST(3,L176,FALSE)</f>
        <v>7.0319975550278135E-3</v>
      </c>
      <c r="W176" s="5">
        <f t="shared" ref="W176:W218" si="402">_xlfn.POISSON.DIST(3,K176,FALSE) * _xlfn.POISSON.DIST(0,L176,FALSE)</f>
        <v>8.4826958201794742E-2</v>
      </c>
      <c r="X176" s="5">
        <f t="shared" ref="X176:X218" si="403">_xlfn.POISSON.DIST(3,K176,FALSE) * _xlfn.POISSON.DIST(1,L176,FALSE)</f>
        <v>6.7209796917980819E-2</v>
      </c>
      <c r="Y176" s="5">
        <f t="shared" ref="Y176:Y218" si="404">_xlfn.POISSON.DIST(3,K176,FALSE) * _xlfn.POISSON.DIST(2,L176,FALSE)</f>
        <v>2.6625714852407913E-2</v>
      </c>
      <c r="Z176" s="5">
        <f t="shared" ref="Z176:Z218" si="405">_xlfn.POISSON.DIST(0,K176,FALSE) * _xlfn.POISSON.DIST(3,L176,FALSE)</f>
        <v>4.6911585588830032E-3</v>
      </c>
      <c r="AA176" s="5">
        <f t="shared" ref="AA176:AA218" si="406">_xlfn.POISSON.DIST(1,K176,FALSE) * _xlfn.POISSON.DIST(3,L176,FALSE)</f>
        <v>9.755811384919804E-3</v>
      </c>
      <c r="AB176" s="5">
        <f t="shared" ref="AB176:AB218" si="407">_xlfn.POISSON.DIST(2,K176,FALSE) * _xlfn.POISSON.DIST(3,L176,FALSE)</f>
        <v>1.0144173830781039E-2</v>
      </c>
      <c r="AC176" s="5">
        <f t="shared" ref="AC176:AC218" si="408">_xlfn.POISSON.DIST(4,K176,FALSE) * _xlfn.POISSON.DIST(4,L176,FALSE)</f>
        <v>7.2417028550281735E-4</v>
      </c>
      <c r="AD176" s="5">
        <f t="shared" ref="AD176:AD218" si="409">_xlfn.POISSON.DIST(4,K176,FALSE) * _xlfn.POISSON.DIST(0,L176,FALSE)</f>
        <v>4.4101888381397641E-2</v>
      </c>
      <c r="AE176" s="5">
        <f t="shared" ref="AE176:AE218" si="410">_xlfn.POISSON.DIST(4,K176,FALSE) * _xlfn.POISSON.DIST(1,L176,FALSE)</f>
        <v>3.4942652956645566E-2</v>
      </c>
      <c r="AF176" s="5">
        <f t="shared" ref="AF176:AF218" si="411">_xlfn.POISSON.DIST(4,K176,FALSE) * _xlfn.POISSON.DIST(2,L176,FALSE)</f>
        <v>1.3842819893440089E-2</v>
      </c>
      <c r="AG176" s="5">
        <f t="shared" ref="AG176:AG218" si="412">_xlfn.POISSON.DIST(4,K176,FALSE) * _xlfn.POISSON.DIST(3,L176,FALSE)</f>
        <v>3.655964776343191E-3</v>
      </c>
      <c r="AH176" s="5">
        <f t="shared" ref="AH176:AH218" si="413">_xlfn.POISSON.DIST(0,K176,FALSE) * _xlfn.POISSON.DIST(4,L176,FALSE)</f>
        <v>9.2922055893636683E-4</v>
      </c>
      <c r="AI176" s="5">
        <f t="shared" ref="AI176:AI218" si="414">_xlfn.POISSON.DIST(1,K176,FALSE) * _xlfn.POISSON.DIST(4,L176,FALSE)</f>
        <v>1.9324225336206631E-3</v>
      </c>
      <c r="AJ176" s="5">
        <f t="shared" ref="AJ176:AJ218" si="415">_xlfn.POISSON.DIST(2,K176,FALSE) * _xlfn.POISSON.DIST(4,L176,FALSE)</f>
        <v>2.0093490251223696E-3</v>
      </c>
      <c r="AK176" s="5">
        <f t="shared" ref="AK176:AK218" si="416">_xlfn.POISSON.DIST(3,K176,FALSE) * _xlfn.POISSON.DIST(4,L176,FALSE)</f>
        <v>1.3928918872607807E-3</v>
      </c>
      <c r="AL176" s="5">
        <f t="shared" ref="AL176:AL218" si="417">_xlfn.POISSON.DIST(5,K176,FALSE) * _xlfn.POISSON.DIST(5,L176,FALSE)</f>
        <v>4.7729036154083359E-5</v>
      </c>
      <c r="AM176" s="5">
        <f t="shared" ref="AM176:AM218" si="418">_xlfn.POISSON.DIST(5,K176,FALSE) * _xlfn.POISSON.DIST(0,L176,FALSE)</f>
        <v>1.8343004158450218E-2</v>
      </c>
      <c r="AN176" s="5">
        <f t="shared" ref="AN176:AN218" si="419">_xlfn.POISSON.DIST(5,K176,FALSE) * _xlfn.POISSON.DIST(1,L176,FALSE)</f>
        <v>1.4533464484513755E-2</v>
      </c>
      <c r="AO176" s="5">
        <f t="shared" ref="AO176:AO218" si="420">_xlfn.POISSON.DIST(5,K176,FALSE) * _xlfn.POISSON.DIST(2,L176,FALSE)</f>
        <v>5.757551710124798E-3</v>
      </c>
      <c r="AP176" s="5">
        <f t="shared" ref="AP176:AP218" si="421">_xlfn.POISSON.DIST(5,K176,FALSE) * _xlfn.POISSON.DIST(3,L176,FALSE)</f>
        <v>1.5206010344876171E-3</v>
      </c>
      <c r="AQ176" s="5">
        <f t="shared" ref="AQ176:AQ218" si="422">_xlfn.POISSON.DIST(5,K176,FALSE) * _xlfn.POISSON.DIST(4,L176,FALSE)</f>
        <v>3.0119931472157274E-4</v>
      </c>
      <c r="AR176" s="5">
        <f t="shared" ref="AR176:AR218" si="423">_xlfn.POISSON.DIST(0,K176,FALSE) * _xlfn.POISSON.DIST(5,L176,FALSE)</f>
        <v>1.4724735245028389E-4</v>
      </c>
      <c r="AS176" s="5">
        <f t="shared" ref="AS176:AS218" si="424">_xlfn.POISSON.DIST(1,K176,FALSE) * _xlfn.POISSON.DIST(5,L176,FALSE)</f>
        <v>3.0621804388036356E-4</v>
      </c>
      <c r="AT176" s="5">
        <f t="shared" ref="AT176:AT218" si="425">_xlfn.POISSON.DIST(2,K176,FALSE) * _xlfn.POISSON.DIST(5,L176,FALSE)</f>
        <v>3.1840806927097828E-4</v>
      </c>
      <c r="AU176" s="5">
        <f t="shared" ref="AU176:AU218" si="426">_xlfn.POISSON.DIST(3,K176,FALSE) * _xlfn.POISSON.DIST(5,L176,FALSE)</f>
        <v>2.2072223938243116E-4</v>
      </c>
      <c r="AV176" s="5">
        <f t="shared" ref="AV176:AV218" si="427">_xlfn.POISSON.DIST(4,K176,FALSE) * _xlfn.POISSON.DIST(5,L176,FALSE)</f>
        <v>1.14754410282864E-4</v>
      </c>
      <c r="AW176" s="5">
        <f t="shared" ref="AW176:AW218" si="428">_xlfn.POISSON.DIST(6,K176,FALSE) * _xlfn.POISSON.DIST(6,L176,FALSE)</f>
        <v>2.1845507367020542E-6</v>
      </c>
      <c r="AX176" s="5">
        <f t="shared" ref="AX176:AX218" si="429">_xlfn.POISSON.DIST(6,K176,FALSE) * _xlfn.POISSON.DIST(0,L176,FALSE)</f>
        <v>6.3577361028007828E-3</v>
      </c>
      <c r="AY176" s="5">
        <f t="shared" ref="AY176:AY218" si="430">_xlfn.POISSON.DIST(6,K176,FALSE) * _xlfn.POISSON.DIST(1,L176,FALSE)</f>
        <v>5.0373390887227957E-3</v>
      </c>
      <c r="AZ176" s="5">
        <f t="shared" ref="AZ176:AZ218" si="431">_xlfn.POISSON.DIST(6,K176,FALSE) * _xlfn.POISSON.DIST(2,L176,FALSE)</f>
        <v>1.995583387268639E-3</v>
      </c>
      <c r="BA176" s="5">
        <f t="shared" ref="BA176:BA218" si="432">_xlfn.POISSON.DIST(6,K176,FALSE) * _xlfn.POISSON.DIST(3,L176,FALSE)</f>
        <v>5.2704453487595706E-4</v>
      </c>
      <c r="BB176" s="5">
        <f t="shared" ref="BB176:BB218" si="433">_xlfn.POISSON.DIST(6,K176,FALSE) * _xlfn.POISSON.DIST(4,L176,FALSE)</f>
        <v>1.0439651764795709E-4</v>
      </c>
      <c r="BC176" s="5">
        <f t="shared" ref="BC176:BC218" si="434">_xlfn.POISSON.DIST(6,K176,FALSE) * _xlfn.POISSON.DIST(5,L176,FALSE)</f>
        <v>1.6543016274076759E-5</v>
      </c>
      <c r="BD176" s="5">
        <f t="shared" ref="BD176:BD218" si="435">_xlfn.POISSON.DIST(0,K176,FALSE) * _xlfn.POISSON.DIST(6,L176,FALSE)</f>
        <v>1.9444417326528114E-5</v>
      </c>
      <c r="BE176" s="5">
        <f t="shared" ref="BE176:BE218" si="436">_xlfn.POISSON.DIST(1,K176,FALSE) * _xlfn.POISSON.DIST(6,L176,FALSE)</f>
        <v>4.0436933765130041E-5</v>
      </c>
      <c r="BF176" s="5">
        <f t="shared" ref="BF176:BF218" si="437">_xlfn.POISSON.DIST(2,K176,FALSE) * _xlfn.POISSON.DIST(6,L176,FALSE)</f>
        <v>4.2046660099572053E-5</v>
      </c>
      <c r="BG176" s="5">
        <f t="shared" ref="BG176:BG218" si="438">_xlfn.POISSON.DIST(3,K176,FALSE) * _xlfn.POISSON.DIST(6,L176,FALSE)</f>
        <v>2.9146977954981602E-5</v>
      </c>
      <c r="BH176" s="5">
        <f t="shared" ref="BH176:BH218" si="439">_xlfn.POISSON.DIST(4,K176,FALSE) * _xlfn.POISSON.DIST(6,L176,FALSE)</f>
        <v>1.5153635066905644E-5</v>
      </c>
      <c r="BI176" s="5">
        <f t="shared" ref="BI176:BI218" si="440">_xlfn.POISSON.DIST(5,K176,FALSE) * _xlfn.POISSON.DIST(6,L176,FALSE)</f>
        <v>6.3027503186265677E-6</v>
      </c>
      <c r="BJ176" s="8">
        <f t="shared" ref="BJ176:BJ218" si="441">SUM(N176,Q176,T176,W176,X176,Y176,AD176,AE176,AF176,AG176,AM176,AN176,AO176,AP176,AQ176,AX176,AY176,AZ176,BA176,BB176,BC176)</f>
        <v>0.66670877769629922</v>
      </c>
      <c r="BK176" s="8">
        <f t="shared" ref="BK176:BK218" si="442">SUM(M176,P176,S176,V176,AC176,AL176,AY176)</f>
        <v>0.20108343633820672</v>
      </c>
      <c r="BL176" s="8">
        <f t="shared" ref="BL176:BL218" si="443">SUM(O176,R176,U176,AA176,AB176,AH176,AI176,AJ176,AK176,AR176,AS176,AT176,AU176,AV176,BD176,BE176,BF176,BG176,BH176,BI176)</f>
        <v>0.12696199866633032</v>
      </c>
      <c r="BM176" s="8">
        <f t="shared" ref="BM176:BM218" si="444">SUM(S176:BI176)</f>
        <v>0.54192494972311911</v>
      </c>
      <c r="BN176" s="8">
        <f t="shared" ref="BN176:BN218" si="445">SUM(M176:R176)</f>
        <v>0.45248526699861386</v>
      </c>
    </row>
    <row r="177" spans="1:66" x14ac:dyDescent="0.25">
      <c r="A177" t="s">
        <v>342</v>
      </c>
      <c r="B177" t="s">
        <v>169</v>
      </c>
      <c r="C177" t="s">
        <v>176</v>
      </c>
      <c r="D177" t="s">
        <v>353</v>
      </c>
      <c r="E177">
        <f>VLOOKUP(A177,home!$A$2:$E$405,3,FALSE)</f>
        <v>1.3533999999999999</v>
      </c>
      <c r="F177">
        <f>VLOOKUP(B177,home!$B$2:$E$405,3,FALSE)</f>
        <v>1.0027999999999999</v>
      </c>
      <c r="G177">
        <f>VLOOKUP(C177,away!$B$2:$E$405,4,FALSE)</f>
        <v>1.2139</v>
      </c>
      <c r="H177">
        <f>VLOOKUP(A177,away!$A$2:$E$405,3,FALSE)</f>
        <v>1.2030000000000001</v>
      </c>
      <c r="I177">
        <f>VLOOKUP(C177,away!$B$2:$E$405,3,FALSE)</f>
        <v>0.71250000000000002</v>
      </c>
      <c r="J177">
        <f>VLOOKUP(B177,home!$B$2:$E$405,4,FALSE)</f>
        <v>0.89059999999999995</v>
      </c>
      <c r="K177" s="3">
        <f t="shared" si="390"/>
        <v>1.6474923583279999</v>
      </c>
      <c r="L177" s="3">
        <f t="shared" si="391"/>
        <v>0.7633666575000001</v>
      </c>
      <c r="M177" s="5">
        <f t="shared" si="392"/>
        <v>8.973817494084789E-2</v>
      </c>
      <c r="N177" s="5">
        <f t="shared" si="393"/>
        <v>0.14784295746534809</v>
      </c>
      <c r="O177" s="5">
        <f t="shared" si="394"/>
        <v>6.8503130654745309E-2</v>
      </c>
      <c r="P177" s="5">
        <f t="shared" si="395"/>
        <v>0.11285838427523745</v>
      </c>
      <c r="Q177" s="5">
        <f t="shared" si="396"/>
        <v>0.12178507132838627</v>
      </c>
      <c r="R177" s="5">
        <f t="shared" si="397"/>
        <v>2.6146502938099357E-2</v>
      </c>
      <c r="S177" s="5">
        <f t="shared" si="398"/>
        <v>3.548382533301167E-2</v>
      </c>
      <c r="T177" s="5">
        <f t="shared" si="399"/>
        <v>9.2966662833349312E-2</v>
      </c>
      <c r="U177" s="5">
        <f t="shared" si="400"/>
        <v>4.3076163787519293E-2</v>
      </c>
      <c r="V177" s="5">
        <f t="shared" si="401"/>
        <v>4.9584337962796958E-3</v>
      </c>
      <c r="W177" s="5">
        <f t="shared" si="402"/>
        <v>6.6879991457315588E-2</v>
      </c>
      <c r="X177" s="5">
        <f t="shared" si="403"/>
        <v>5.105395553239956E-2</v>
      </c>
      <c r="Y177" s="5">
        <f t="shared" si="404"/>
        <v>1.9486443693460743E-2</v>
      </c>
      <c r="Z177" s="5">
        <f t="shared" si="405"/>
        <v>6.653122851056948E-3</v>
      </c>
      <c r="AA177" s="5">
        <f t="shared" si="406"/>
        <v>1.0960969056133718E-2</v>
      </c>
      <c r="AB177" s="5">
        <f t="shared" si="407"/>
        <v>9.0290563799249862E-3</v>
      </c>
      <c r="AC177" s="5">
        <f t="shared" si="408"/>
        <v>3.8974552019857133E-4</v>
      </c>
      <c r="AD177" s="5">
        <f t="shared" si="409"/>
        <v>2.7546068712742348E-2</v>
      </c>
      <c r="AE177" s="5">
        <f t="shared" si="410"/>
        <v>2.1027750400511455E-2</v>
      </c>
      <c r="AF177" s="5">
        <f t="shared" si="411"/>
        <v>8.0259417689913584E-3</v>
      </c>
      <c r="AG177" s="5">
        <f t="shared" si="412"/>
        <v>2.0422454471615242E-3</v>
      </c>
      <c r="AH177" s="5">
        <f t="shared" si="413"/>
        <v>1.269693038187053E-3</v>
      </c>
      <c r="AI177" s="5">
        <f t="shared" si="414"/>
        <v>2.091809577835431E-3</v>
      </c>
      <c r="AJ177" s="5">
        <f t="shared" si="415"/>
        <v>1.7231201472805962E-3</v>
      </c>
      <c r="AK177" s="5">
        <f t="shared" si="416"/>
        <v>9.4627575837526667E-4</v>
      </c>
      <c r="AL177" s="5">
        <f t="shared" si="417"/>
        <v>1.9606393696825986E-5</v>
      </c>
      <c r="AM177" s="5">
        <f t="shared" si="418"/>
        <v>9.0763875412442005E-3</v>
      </c>
      <c r="AN177" s="5">
        <f t="shared" si="419"/>
        <v>6.9286116195342289E-3</v>
      </c>
      <c r="AO177" s="5">
        <f t="shared" si="420"/>
        <v>2.6445355465597531E-3</v>
      </c>
      <c r="AP177" s="5">
        <f t="shared" si="421"/>
        <v>6.7291675360575177E-4</v>
      </c>
      <c r="AQ177" s="5">
        <f t="shared" si="422"/>
        <v>1.2842055324394344E-4</v>
      </c>
      <c r="AR177" s="5">
        <f t="shared" si="423"/>
        <v>1.9384826612237421E-4</v>
      </c>
      <c r="AS177" s="5">
        <f t="shared" si="424"/>
        <v>3.19363537111744E-4</v>
      </c>
      <c r="AT177" s="5">
        <f t="shared" si="425"/>
        <v>2.6307449346009941E-4</v>
      </c>
      <c r="AU177" s="5">
        <f t="shared" si="426"/>
        <v>1.4447107254884106E-4</v>
      </c>
      <c r="AV177" s="5">
        <f t="shared" si="427"/>
        <v>5.950374700591645E-5</v>
      </c>
      <c r="AW177" s="5">
        <f t="shared" si="428"/>
        <v>6.8493887156427299E-7</v>
      </c>
      <c r="AX177" s="5">
        <f t="shared" si="429"/>
        <v>2.4922131859038809E-3</v>
      </c>
      <c r="AY177" s="5">
        <f t="shared" si="430"/>
        <v>1.9024724495008717E-3</v>
      </c>
      <c r="AZ177" s="5">
        <f t="shared" si="431"/>
        <v>7.2614201738065902E-4</v>
      </c>
      <c r="BA177" s="5">
        <f t="shared" si="432"/>
        <v>1.8477086822606028E-4</v>
      </c>
      <c r="BB177" s="5">
        <f t="shared" si="433"/>
        <v>3.5261980020275144E-5</v>
      </c>
      <c r="BC177" s="5">
        <f t="shared" si="434"/>
        <v>5.3835639649818456E-6</v>
      </c>
      <c r="BD177" s="5">
        <f t="shared" si="435"/>
        <v>2.4662883828667874E-5</v>
      </c>
      <c r="BE177" s="5">
        <f t="shared" si="436"/>
        <v>4.0631912642061524E-5</v>
      </c>
      <c r="BF177" s="5">
        <f t="shared" si="437"/>
        <v>3.3470382791023606E-5</v>
      </c>
      <c r="BG177" s="5">
        <f t="shared" si="438"/>
        <v>1.8380733292841464E-5</v>
      </c>
      <c r="BH177" s="5">
        <f t="shared" si="439"/>
        <v>7.5705294101053442E-6</v>
      </c>
      <c r="BI177" s="5">
        <f t="shared" si="440"/>
        <v>2.4944778703291862E-6</v>
      </c>
      <c r="BJ177" s="8">
        <f t="shared" si="441"/>
        <v>0.58345420471885068</v>
      </c>
      <c r="BK177" s="8">
        <f t="shared" si="442"/>
        <v>0.24535064270877296</v>
      </c>
      <c r="BL177" s="8">
        <f t="shared" si="443"/>
        <v>0.164854193374185</v>
      </c>
      <c r="BM177" s="8">
        <f t="shared" si="444"/>
        <v>0.431536154539572</v>
      </c>
      <c r="BN177" s="8">
        <f t="shared" si="445"/>
        <v>0.56687422160266432</v>
      </c>
    </row>
    <row r="178" spans="1:66" x14ac:dyDescent="0.25">
      <c r="A178" t="s">
        <v>342</v>
      </c>
      <c r="B178" t="s">
        <v>173</v>
      </c>
      <c r="C178" t="s">
        <v>175</v>
      </c>
      <c r="D178" t="s">
        <v>353</v>
      </c>
      <c r="E178">
        <f>VLOOKUP(A178,home!$A$2:$E$405,3,FALSE)</f>
        <v>1.3533999999999999</v>
      </c>
      <c r="F178">
        <f>VLOOKUP(B178,home!$B$2:$E$405,3,FALSE)</f>
        <v>1.2504</v>
      </c>
      <c r="G178">
        <f>VLOOKUP(C178,away!$B$2:$E$405,4,FALSE)</f>
        <v>1.1611</v>
      </c>
      <c r="H178">
        <f>VLOOKUP(A178,away!$A$2:$E$405,3,FALSE)</f>
        <v>1.2030000000000001</v>
      </c>
      <c r="I178">
        <f>VLOOKUP(C178,away!$B$2:$E$405,3,FALSE)</f>
        <v>1.2468999999999999</v>
      </c>
      <c r="J178">
        <f>VLOOKUP(B178,home!$B$2:$E$405,4,FALSE)</f>
        <v>0.63939999999999997</v>
      </c>
      <c r="K178" s="3">
        <f t="shared" si="390"/>
        <v>1.9649194980959999</v>
      </c>
      <c r="L178" s="3">
        <f t="shared" si="391"/>
        <v>0.95911323557999983</v>
      </c>
      <c r="M178" s="5">
        <f t="shared" si="392"/>
        <v>5.3716625074555345E-2</v>
      </c>
      <c r="N178" s="5">
        <f t="shared" si="393"/>
        <v>0.1055488439809063</v>
      </c>
      <c r="O178" s="5">
        <f t="shared" si="394"/>
        <v>5.1520326079694527E-2</v>
      </c>
      <c r="P178" s="5">
        <f t="shared" si="395"/>
        <v>0.10123329326225564</v>
      </c>
      <c r="Q178" s="5">
        <f t="shared" si="396"/>
        <v>0.10369749076978772</v>
      </c>
      <c r="R178" s="5">
        <f t="shared" si="397"/>
        <v>2.4706913322216233E-2</v>
      </c>
      <c r="S178" s="5">
        <f t="shared" si="398"/>
        <v>4.769556748259042E-2</v>
      </c>
      <c r="T178" s="5">
        <f t="shared" si="399"/>
        <v>9.9457635893738267E-2</v>
      </c>
      <c r="U178" s="5">
        <f t="shared" si="400"/>
        <v>4.8547095724590497E-2</v>
      </c>
      <c r="V178" s="5">
        <f t="shared" si="401"/>
        <v>9.9873474171653116E-3</v>
      </c>
      <c r="W178" s="5">
        <f t="shared" si="402"/>
        <v>6.7919073839061955E-2</v>
      </c>
      <c r="X178" s="5">
        <f t="shared" si="403"/>
        <v>6.5142082667379628E-2</v>
      </c>
      <c r="Y178" s="5">
        <f t="shared" si="404"/>
        <v>3.1239316839765149E-2</v>
      </c>
      <c r="Z178" s="5">
        <f t="shared" si="405"/>
        <v>7.8989091925551393E-3</v>
      </c>
      <c r="AA178" s="5">
        <f t="shared" si="406"/>
        <v>1.5520720686141326E-2</v>
      </c>
      <c r="AB178" s="5">
        <f t="shared" si="407"/>
        <v>1.5248483350350511E-2</v>
      </c>
      <c r="AC178" s="5">
        <f t="shared" si="408"/>
        <v>1.1763723854005268E-3</v>
      </c>
      <c r="AD178" s="5">
        <f t="shared" si="409"/>
        <v>3.3363878119748683E-2</v>
      </c>
      <c r="AE178" s="5">
        <f t="shared" si="410"/>
        <v>3.1999737094928919E-2</v>
      </c>
      <c r="AF178" s="5">
        <f t="shared" si="411"/>
        <v>1.5345685691413312E-2</v>
      </c>
      <c r="AG178" s="5">
        <f t="shared" si="412"/>
        <v>4.9060834185617099E-3</v>
      </c>
      <c r="AH178" s="5">
        <f t="shared" si="413"/>
        <v>1.8939870883060404E-3</v>
      </c>
      <c r="AI178" s="5">
        <f t="shared" si="414"/>
        <v>3.7215321589546095E-3</v>
      </c>
      <c r="AJ178" s="5">
        <f t="shared" si="415"/>
        <v>3.6562555509606072E-3</v>
      </c>
      <c r="AK178" s="5">
        <f t="shared" si="416"/>
        <v>2.3947492740347431E-3</v>
      </c>
      <c r="AL178" s="5">
        <f t="shared" si="417"/>
        <v>8.8678728800689835E-5</v>
      </c>
      <c r="AM178" s="5">
        <f t="shared" si="418"/>
        <v>1.3111466929918535E-2</v>
      </c>
      <c r="AN178" s="5">
        <f t="shared" si="419"/>
        <v>1.2575381470354334E-2</v>
      </c>
      <c r="AO178" s="5">
        <f t="shared" si="420"/>
        <v>6.0306074053421603E-3</v>
      </c>
      <c r="AP178" s="5">
        <f t="shared" si="421"/>
        <v>1.928011793683476E-3</v>
      </c>
      <c r="AQ178" s="5">
        <f t="shared" si="422"/>
        <v>4.6229540741903925E-4</v>
      </c>
      <c r="AR178" s="5">
        <f t="shared" si="423"/>
        <v>3.6330961688238998E-4</v>
      </c>
      <c r="AS178" s="5">
        <f t="shared" si="424"/>
        <v>7.1387415005799584E-4</v>
      </c>
      <c r="AT178" s="5">
        <f t="shared" si="425"/>
        <v>7.0135261831783295E-4</v>
      </c>
      <c r="AU178" s="5">
        <f t="shared" si="426"/>
        <v>4.5936714492446384E-4</v>
      </c>
      <c r="AV178" s="5">
        <f t="shared" si="427"/>
        <v>2.2565486496169243E-4</v>
      </c>
      <c r="AW178" s="5">
        <f t="shared" si="428"/>
        <v>4.6422829195205246E-6</v>
      </c>
      <c r="AX178" s="5">
        <f t="shared" si="429"/>
        <v>4.2938295032063046E-3</v>
      </c>
      <c r="AY178" s="5">
        <f t="shared" si="430"/>
        <v>4.1182687078490619E-3</v>
      </c>
      <c r="AZ178" s="5">
        <f t="shared" si="431"/>
        <v>1.9749430126864897E-3</v>
      </c>
      <c r="BA178" s="5">
        <f t="shared" si="432"/>
        <v>6.3139799432795061E-4</v>
      </c>
      <c r="BB178" s="5">
        <f t="shared" si="433"/>
        <v>1.5139554331965074E-4</v>
      </c>
      <c r="BC178" s="5">
        <f t="shared" si="434"/>
        <v>2.904109388114046E-5</v>
      </c>
      <c r="BD178" s="5">
        <f t="shared" si="435"/>
        <v>5.8075843694233172E-5</v>
      </c>
      <c r="BE178" s="5">
        <f t="shared" si="436"/>
        <v>1.1411435764317439E-4</v>
      </c>
      <c r="BF178" s="5">
        <f t="shared" si="437"/>
        <v>1.1211276317288684E-4</v>
      </c>
      <c r="BG178" s="5">
        <f t="shared" si="438"/>
        <v>7.3430851447941497E-5</v>
      </c>
      <c r="BH178" s="5">
        <f t="shared" si="439"/>
        <v>3.6071427942962778E-5</v>
      </c>
      <c r="BI178" s="5">
        <f t="shared" si="440"/>
        <v>1.4175490417858486E-5</v>
      </c>
      <c r="BJ178" s="8">
        <f t="shared" si="441"/>
        <v>0.60392646717727971</v>
      </c>
      <c r="BK178" s="8">
        <f t="shared" si="442"/>
        <v>0.21801615305861699</v>
      </c>
      <c r="BL178" s="8">
        <f t="shared" si="443"/>
        <v>0.17008160236471251</v>
      </c>
      <c r="BM178" s="8">
        <f t="shared" si="444"/>
        <v>0.55538601287881906</v>
      </c>
      <c r="BN178" s="8">
        <f t="shared" si="445"/>
        <v>0.44042349248941581</v>
      </c>
    </row>
    <row r="179" spans="1:66" x14ac:dyDescent="0.25">
      <c r="A179" t="s">
        <v>343</v>
      </c>
      <c r="B179" t="s">
        <v>181</v>
      </c>
      <c r="C179" t="s">
        <v>180</v>
      </c>
      <c r="D179" t="s">
        <v>353</v>
      </c>
      <c r="E179">
        <f>VLOOKUP(A179,home!$A$2:$E$405,3,FALSE)</f>
        <v>1.2842</v>
      </c>
      <c r="F179">
        <f>VLOOKUP(B179,home!$B$2:$E$405,3,FALSE)</f>
        <v>1.194</v>
      </c>
      <c r="G179">
        <f>VLOOKUP(C179,away!$B$2:$E$405,4,FALSE)</f>
        <v>0.7268</v>
      </c>
      <c r="H179">
        <f>VLOOKUP(A179,away!$A$2:$E$405,3,FALSE)</f>
        <v>1.1267</v>
      </c>
      <c r="I179">
        <f>VLOOKUP(C179,away!$B$2:$E$405,3,FALSE)</f>
        <v>0.5917</v>
      </c>
      <c r="J179">
        <f>VLOOKUP(B179,home!$B$2:$E$405,4,FALSE)</f>
        <v>1.3609</v>
      </c>
      <c r="K179" s="3">
        <f t="shared" si="390"/>
        <v>1.1144277326400001</v>
      </c>
      <c r="L179" s="3">
        <f t="shared" si="391"/>
        <v>0.90726901195099996</v>
      </c>
      <c r="M179" s="5">
        <f t="shared" si="392"/>
        <v>0.13243057348303505</v>
      </c>
      <c r="N179" s="5">
        <f t="shared" si="393"/>
        <v>0.14758430373891365</v>
      </c>
      <c r="O179" s="5">
        <f t="shared" si="394"/>
        <v>0.1201501555560575</v>
      </c>
      <c r="P179" s="5">
        <f t="shared" si="395"/>
        <v>0.13389866543268045</v>
      </c>
      <c r="Q179" s="5">
        <f t="shared" si="396"/>
        <v>8.2236020494505346E-2</v>
      </c>
      <c r="R179" s="5">
        <f t="shared" si="397"/>
        <v>5.4504256458551614E-2</v>
      </c>
      <c r="S179" s="5">
        <f t="shared" si="398"/>
        <v>3.3845758069887218E-2</v>
      </c>
      <c r="T179" s="5">
        <f t="shared" si="399"/>
        <v>7.4610193060832053E-2</v>
      </c>
      <c r="U179" s="5">
        <f t="shared" si="400"/>
        <v>6.0741054944332754E-2</v>
      </c>
      <c r="V179" s="5">
        <f t="shared" si="401"/>
        <v>3.8023292900846548E-3</v>
      </c>
      <c r="W179" s="5">
        <f t="shared" si="402"/>
        <v>3.0548700620342706E-2</v>
      </c>
      <c r="X179" s="5">
        <f t="shared" si="403"/>
        <v>2.7715889428205225E-2</v>
      </c>
      <c r="Y179" s="5">
        <f t="shared" si="404"/>
        <v>1.2572883808435459E-2</v>
      </c>
      <c r="Z179" s="5">
        <f t="shared" si="405"/>
        <v>1.6483340968091346E-2</v>
      </c>
      <c r="AA179" s="5">
        <f t="shared" si="406"/>
        <v>1.8369492301402061E-2</v>
      </c>
      <c r="AB179" s="5">
        <f t="shared" si="407"/>
        <v>1.0235735827599721E-2</v>
      </c>
      <c r="AC179" s="5">
        <f t="shared" si="408"/>
        <v>2.40280059622688E-4</v>
      </c>
      <c r="AD179" s="5">
        <f t="shared" si="409"/>
        <v>8.5110797918566752E-3</v>
      </c>
      <c r="AE179" s="5">
        <f t="shared" si="410"/>
        <v>7.7218389533939271E-3</v>
      </c>
      <c r="AF179" s="5">
        <f t="shared" si="411"/>
        <v>3.5028925988452256E-3</v>
      </c>
      <c r="AG179" s="5">
        <f t="shared" si="412"/>
        <v>1.0593553023749262E-3</v>
      </c>
      <c r="AH179" s="5">
        <f t="shared" si="413"/>
        <v>3.7387061184429179E-3</v>
      </c>
      <c r="AI179" s="5">
        <f t="shared" si="414"/>
        <v>4.1665177825836366E-3</v>
      </c>
      <c r="AJ179" s="5">
        <f t="shared" si="415"/>
        <v>2.3216414827244621E-3</v>
      </c>
      <c r="AK179" s="5">
        <f t="shared" si="416"/>
        <v>8.6243388453186281E-4</v>
      </c>
      <c r="AL179" s="5">
        <f t="shared" si="417"/>
        <v>9.7177497513999265E-6</v>
      </c>
      <c r="AM179" s="5">
        <f t="shared" si="418"/>
        <v>1.8969966709513921E-3</v>
      </c>
      <c r="AN179" s="5">
        <f t="shared" si="419"/>
        <v>1.7210862953284055E-3</v>
      </c>
      <c r="AO179" s="5">
        <f t="shared" si="420"/>
        <v>7.8074413132250462E-4</v>
      </c>
      <c r="AP179" s="5">
        <f t="shared" si="421"/>
        <v>2.3611498553717021E-4</v>
      </c>
      <c r="AQ179" s="5">
        <f t="shared" si="422"/>
        <v>5.3554952408783257E-5</v>
      </c>
      <c r="AR179" s="5">
        <f t="shared" si="423"/>
        <v>6.7840244121097318E-4</v>
      </c>
      <c r="AS179" s="5">
        <f t="shared" si="424"/>
        <v>7.560304943761857E-4</v>
      </c>
      <c r="AT179" s="5">
        <f t="shared" si="425"/>
        <v>4.2127067482717565E-4</v>
      </c>
      <c r="AU179" s="5">
        <f t="shared" si="426"/>
        <v>1.5649190765845727E-4</v>
      </c>
      <c r="AV179" s="5">
        <f t="shared" si="427"/>
        <v>4.3599730457080714E-5</v>
      </c>
      <c r="AW179" s="5">
        <f t="shared" si="428"/>
        <v>2.729299520870791E-7</v>
      </c>
      <c r="AX179" s="5">
        <f t="shared" si="429"/>
        <v>3.5234428313899759E-4</v>
      </c>
      <c r="AY179" s="5">
        <f t="shared" si="430"/>
        <v>3.1967104963010167E-4</v>
      </c>
      <c r="AZ179" s="5">
        <f t="shared" si="431"/>
        <v>1.4501381867362069E-4</v>
      </c>
      <c r="BA179" s="5">
        <f t="shared" si="432"/>
        <v>4.3855514662419107E-5</v>
      </c>
      <c r="BB179" s="5">
        <f t="shared" si="433"/>
        <v>9.9471873640938933E-6</v>
      </c>
      <c r="BC179" s="5">
        <f t="shared" si="434"/>
        <v>1.8049549703025883E-6</v>
      </c>
      <c r="BD179" s="5">
        <f t="shared" si="435"/>
        <v>1.025822520904376E-4</v>
      </c>
      <c r="BE179" s="5">
        <f t="shared" si="436"/>
        <v>1.1432050660625127E-4</v>
      </c>
      <c r="BF179" s="5">
        <f t="shared" si="437"/>
        <v>6.3700971485730393E-5</v>
      </c>
      <c r="BG179" s="5">
        <f t="shared" si="438"/>
        <v>2.3663376406602593E-5</v>
      </c>
      <c r="BH179" s="5">
        <f t="shared" si="439"/>
        <v>6.5927807288542524E-6</v>
      </c>
      <c r="BI179" s="5">
        <f t="shared" si="440"/>
        <v>1.4694355358899467E-6</v>
      </c>
      <c r="BJ179" s="8">
        <f t="shared" si="441"/>
        <v>0.401624291641693</v>
      </c>
      <c r="BK179" s="8">
        <f t="shared" si="442"/>
        <v>0.30454699513469152</v>
      </c>
      <c r="BL179" s="8">
        <f t="shared" si="443"/>
        <v>0.27745811892761019</v>
      </c>
      <c r="BM179" s="8">
        <f t="shared" si="444"/>
        <v>0.32898937338866435</v>
      </c>
      <c r="BN179" s="8">
        <f t="shared" si="445"/>
        <v>0.67080397516374357</v>
      </c>
    </row>
    <row r="180" spans="1:66" x14ac:dyDescent="0.25">
      <c r="A180" t="s">
        <v>346</v>
      </c>
      <c r="B180" t="s">
        <v>245</v>
      </c>
      <c r="C180" t="s">
        <v>322</v>
      </c>
      <c r="D180" t="s">
        <v>353</v>
      </c>
      <c r="E180">
        <f>VLOOKUP(A180,home!$A$2:$E$405,3,FALSE)</f>
        <v>1.5146999999999999</v>
      </c>
      <c r="F180">
        <f>VLOOKUP(B180,home!$B$2:$E$405,3,FALSE)</f>
        <v>1.3204</v>
      </c>
      <c r="G180">
        <f>VLOOKUP(C180,away!$B$2:$E$405,4,FALSE)</f>
        <v>1.3204</v>
      </c>
      <c r="H180">
        <f>VLOOKUP(A180,away!$A$2:$E$405,3,FALSE)</f>
        <v>1.0882000000000001</v>
      </c>
      <c r="I180">
        <f>VLOOKUP(C180,away!$B$2:$E$405,3,FALSE)</f>
        <v>0.45950000000000002</v>
      </c>
      <c r="J180">
        <f>VLOOKUP(B180,home!$B$2:$E$405,4,FALSE)</f>
        <v>1.1487000000000001</v>
      </c>
      <c r="K180" s="3">
        <f t="shared" si="390"/>
        <v>2.640813045552</v>
      </c>
      <c r="L180" s="3">
        <f t="shared" si="391"/>
        <v>0.57438204873000009</v>
      </c>
      <c r="M180" s="5">
        <f t="shared" si="392"/>
        <v>4.0147500511745253E-2</v>
      </c>
      <c r="N180" s="5">
        <f t="shared" si="393"/>
        <v>0.10602204309772245</v>
      </c>
      <c r="O180" s="5">
        <f t="shared" si="394"/>
        <v>2.3060003595324965E-2</v>
      </c>
      <c r="P180" s="5">
        <f t="shared" si="395"/>
        <v>6.0897158325010178E-2</v>
      </c>
      <c r="Q180" s="5">
        <f t="shared" si="396"/>
        <v>0.13999219726427095</v>
      </c>
      <c r="R180" s="5">
        <f t="shared" si="397"/>
        <v>6.622626054401959E-3</v>
      </c>
      <c r="S180" s="5">
        <f t="shared" si="398"/>
        <v>2.3092744534472558E-2</v>
      </c>
      <c r="T180" s="5">
        <f t="shared" si="399"/>
        <v>8.0409005070866249E-2</v>
      </c>
      <c r="U180" s="5">
        <f t="shared" si="400"/>
        <v>1.7489117280277262E-2</v>
      </c>
      <c r="V180" s="5">
        <f t="shared" si="401"/>
        <v>3.8919885758748763E-3</v>
      </c>
      <c r="W180" s="5">
        <f t="shared" si="402"/>
        <v>0.12323107360365859</v>
      </c>
      <c r="X180" s="5">
        <f t="shared" si="403"/>
        <v>7.0781716523666854E-2</v>
      </c>
      <c r="Y180" s="5">
        <f t="shared" si="404"/>
        <v>2.032787367474493E-2</v>
      </c>
      <c r="Z180" s="5">
        <f t="shared" si="405"/>
        <v>1.2679725070333582E-3</v>
      </c>
      <c r="AA180" s="5">
        <f t="shared" si="406"/>
        <v>3.3484783379749672E-3</v>
      </c>
      <c r="AB180" s="5">
        <f t="shared" si="407"/>
        <v>4.4213526388362876E-3</v>
      </c>
      <c r="AC180" s="5">
        <f t="shared" si="408"/>
        <v>3.6896917847171616E-4</v>
      </c>
      <c r="AD180" s="5">
        <f t="shared" si="409"/>
        <v>8.1357556697480057E-2</v>
      </c>
      <c r="AE180" s="5">
        <f t="shared" si="410"/>
        <v>4.6730320095565735E-2</v>
      </c>
      <c r="AF180" s="5">
        <f t="shared" si="411"/>
        <v>1.3420528497149867E-2</v>
      </c>
      <c r="AG180" s="5">
        <f t="shared" si="412"/>
        <v>2.5695035510774301E-3</v>
      </c>
      <c r="AH180" s="5">
        <f t="shared" si="413"/>
        <v>1.8207516158078369E-4</v>
      </c>
      <c r="AI180" s="5">
        <f t="shared" si="414"/>
        <v>4.8082646197352178E-4</v>
      </c>
      <c r="AJ180" s="5">
        <f t="shared" si="415"/>
        <v>6.3488639671314463E-4</v>
      </c>
      <c r="AK180" s="5">
        <f t="shared" si="416"/>
        <v>5.5887209296119167E-4</v>
      </c>
      <c r="AL180" s="5">
        <f t="shared" si="417"/>
        <v>2.2386623517812897E-5</v>
      </c>
      <c r="AM180" s="5">
        <f t="shared" si="418"/>
        <v>4.2970019416188339E-2</v>
      </c>
      <c r="AN180" s="5">
        <f t="shared" si="419"/>
        <v>2.4681207786238141E-2</v>
      </c>
      <c r="AO180" s="5">
        <f t="shared" si="420"/>
        <v>7.0882213466951453E-3</v>
      </c>
      <c r="AP180" s="5">
        <f t="shared" si="421"/>
        <v>1.3571156996554927E-3</v>
      </c>
      <c r="AQ180" s="5">
        <f t="shared" si="422"/>
        <v>1.9487572398294234E-4</v>
      </c>
      <c r="AR180" s="5">
        <f t="shared" si="423"/>
        <v>2.0916140866323276E-5</v>
      </c>
      <c r="AS180" s="5">
        <f t="shared" si="424"/>
        <v>5.5235617662389811E-5</v>
      </c>
      <c r="AT180" s="5">
        <f t="shared" si="425"/>
        <v>7.2933469850980755E-5</v>
      </c>
      <c r="AU180" s="5">
        <f t="shared" si="426"/>
        <v>6.4201219546614494E-5</v>
      </c>
      <c r="AV180" s="5">
        <f t="shared" si="427"/>
        <v>4.2385854529761894E-5</v>
      </c>
      <c r="AW180" s="5">
        <f t="shared" si="428"/>
        <v>9.4324521337941499E-7</v>
      </c>
      <c r="AX180" s="5">
        <f t="shared" si="429"/>
        <v>1.8912631306982151E-2</v>
      </c>
      <c r="AY180" s="5">
        <f t="shared" si="430"/>
        <v>1.0863075916979546E-2</v>
      </c>
      <c r="AZ180" s="5">
        <f t="shared" si="431"/>
        <v>3.1197779003521177E-3</v>
      </c>
      <c r="BA180" s="5">
        <f t="shared" si="432"/>
        <v>5.9731480732894246E-4</v>
      </c>
      <c r="BB180" s="5">
        <f t="shared" si="433"/>
        <v>8.577172569259082E-5</v>
      </c>
      <c r="BC180" s="5">
        <f t="shared" si="434"/>
        <v>9.8531479052835834E-6</v>
      </c>
      <c r="BD180" s="5">
        <f t="shared" si="435"/>
        <v>2.0023093070540058E-6</v>
      </c>
      <c r="BE180" s="5">
        <f t="shared" si="436"/>
        <v>5.2877245392984025E-6</v>
      </c>
      <c r="BF180" s="5">
        <f t="shared" si="437"/>
        <v>6.981945972332332E-6</v>
      </c>
      <c r="BG180" s="5">
        <f t="shared" si="438"/>
        <v>6.1460046690248231E-6</v>
      </c>
      <c r="BH180" s="5">
        <f t="shared" si="439"/>
        <v>4.0576123269960624E-6</v>
      </c>
      <c r="BI180" s="5">
        <f t="shared" si="440"/>
        <v>2.1430791133847607E-6</v>
      </c>
      <c r="BJ180" s="8">
        <f t="shared" si="441"/>
        <v>0.79472168285420397</v>
      </c>
      <c r="BK180" s="8">
        <f t="shared" si="442"/>
        <v>0.13928382366607192</v>
      </c>
      <c r="BL180" s="8">
        <f t="shared" si="443"/>
        <v>5.7080528998428234E-2</v>
      </c>
      <c r="BM180" s="8">
        <f t="shared" si="444"/>
        <v>0.60475034650549553</v>
      </c>
      <c r="BN180" s="8">
        <f t="shared" si="445"/>
        <v>0.37674152884847573</v>
      </c>
    </row>
    <row r="181" spans="1:66" x14ac:dyDescent="0.25">
      <c r="A181" t="s">
        <v>346</v>
      </c>
      <c r="B181" t="s">
        <v>232</v>
      </c>
      <c r="C181" t="s">
        <v>234</v>
      </c>
      <c r="D181" t="s">
        <v>353</v>
      </c>
      <c r="E181">
        <f>VLOOKUP(A181,home!$A$2:$E$405,3,FALSE)</f>
        <v>1.5146999999999999</v>
      </c>
      <c r="F181">
        <f>VLOOKUP(B181,home!$B$2:$E$405,3,FALSE)</f>
        <v>0.49509999999999998</v>
      </c>
      <c r="G181">
        <f>VLOOKUP(C181,away!$B$2:$E$405,4,FALSE)</f>
        <v>0.88029999999999997</v>
      </c>
      <c r="H181">
        <f>VLOOKUP(A181,away!$A$2:$E$405,3,FALSE)</f>
        <v>1.0882000000000001</v>
      </c>
      <c r="I181">
        <f>VLOOKUP(C181,away!$B$2:$E$405,3,FALSE)</f>
        <v>2.4504999999999999</v>
      </c>
      <c r="J181">
        <f>VLOOKUP(B181,home!$B$2:$E$405,4,FALSE)</f>
        <v>0.91890000000000005</v>
      </c>
      <c r="K181" s="3">
        <f t="shared" si="390"/>
        <v>0.660161591991</v>
      </c>
      <c r="L181" s="3">
        <f t="shared" si="391"/>
        <v>2.4503700744900003</v>
      </c>
      <c r="M181" s="5">
        <f t="shared" si="392"/>
        <v>4.4577248809841749E-2</v>
      </c>
      <c r="N181" s="5">
        <f t="shared" si="393"/>
        <v>2.9428187540884037E-2</v>
      </c>
      <c r="O181" s="5">
        <f t="shared" si="394"/>
        <v>0.10923075648673121</v>
      </c>
      <c r="P181" s="5">
        <f t="shared" si="395"/>
        <v>7.2109950096661712E-2</v>
      </c>
      <c r="Q181" s="5">
        <f t="shared" si="396"/>
        <v>9.7136795681998581E-3</v>
      </c>
      <c r="R181" s="5">
        <f t="shared" si="397"/>
        <v>0.13382788845449534</v>
      </c>
      <c r="S181" s="5">
        <f t="shared" si="398"/>
        <v>2.9161988692508901E-2</v>
      </c>
      <c r="T181" s="5">
        <f t="shared" si="399"/>
        <v>2.3802109727101881E-2</v>
      </c>
      <c r="U181" s="5">
        <f t="shared" si="400"/>
        <v>8.8348031894913581E-2</v>
      </c>
      <c r="V181" s="5">
        <f t="shared" si="401"/>
        <v>5.241511721487944E-3</v>
      </c>
      <c r="W181" s="5">
        <f t="shared" si="402"/>
        <v>2.1375327226110896E-3</v>
      </c>
      <c r="X181" s="5">
        <f t="shared" si="403"/>
        <v>5.2377462167293486E-3</v>
      </c>
      <c r="Y181" s="5">
        <f t="shared" si="404"/>
        <v>6.4172082936234057E-3</v>
      </c>
      <c r="Z181" s="5">
        <f t="shared" si="405"/>
        <v>0.10930928433369372</v>
      </c>
      <c r="AA181" s="5">
        <f t="shared" si="406"/>
        <v>7.2161791165128109E-2</v>
      </c>
      <c r="AB181" s="5">
        <f t="shared" si="407"/>
        <v>2.3819221468246526E-2</v>
      </c>
      <c r="AC181" s="5">
        <f t="shared" si="408"/>
        <v>5.2993000740115777E-4</v>
      </c>
      <c r="AD181" s="5">
        <f t="shared" si="409"/>
        <v>3.5277925127294836E-4</v>
      </c>
      <c r="AE181" s="5">
        <f t="shared" si="410"/>
        <v>8.6443972022022086E-4</v>
      </c>
      <c r="AF181" s="5">
        <f t="shared" si="411"/>
        <v>1.0590986108140689E-3</v>
      </c>
      <c r="AG181" s="5">
        <f t="shared" si="412"/>
        <v>8.6506118062424199E-4</v>
      </c>
      <c r="AH181" s="5">
        <f t="shared" si="413"/>
        <v>6.6962049798800424E-2</v>
      </c>
      <c r="AI181" s="5">
        <f t="shared" si="414"/>
        <v>4.4205773398156699E-2</v>
      </c>
      <c r="AJ181" s="5">
        <f t="shared" si="415"/>
        <v>1.4591476870860261E-2</v>
      </c>
      <c r="AK181" s="5">
        <f t="shared" si="416"/>
        <v>3.2109108668556554E-3</v>
      </c>
      <c r="AL181" s="5">
        <f t="shared" si="417"/>
        <v>3.4289443524369646E-5</v>
      </c>
      <c r="AM181" s="5">
        <f t="shared" si="418"/>
        <v>4.6578262428348529E-5</v>
      </c>
      <c r="AN181" s="5">
        <f t="shared" si="419"/>
        <v>1.1413398037616717E-4</v>
      </c>
      <c r="AO181" s="5">
        <f t="shared" si="420"/>
        <v>1.398352449980945E-4</v>
      </c>
      <c r="AP181" s="5">
        <f t="shared" si="421"/>
        <v>1.1421603323410274E-4</v>
      </c>
      <c r="AQ181" s="5">
        <f t="shared" si="422"/>
        <v>6.9967887465950164E-5</v>
      </c>
      <c r="AR181" s="5">
        <f t="shared" si="423"/>
        <v>3.2816360590697931E-2</v>
      </c>
      <c r="AS181" s="5">
        <f t="shared" si="424"/>
        <v>2.1664100850905855E-2</v>
      </c>
      <c r="AT181" s="5">
        <f t="shared" si="425"/>
        <v>7.1509036533937941E-3</v>
      </c>
      <c r="AU181" s="5">
        <f t="shared" si="426"/>
        <v>1.5735839799995686E-3</v>
      </c>
      <c r="AV181" s="5">
        <f t="shared" si="427"/>
        <v>2.5970492634201224E-4</v>
      </c>
      <c r="AW181" s="5">
        <f t="shared" si="428"/>
        <v>1.5407772944721264E-6</v>
      </c>
      <c r="AX181" s="5">
        <f t="shared" si="429"/>
        <v>5.1248633128121891E-6</v>
      </c>
      <c r="AY181" s="5">
        <f t="shared" si="430"/>
        <v>1.2557811697566674E-5</v>
      </c>
      <c r="AZ181" s="5">
        <f t="shared" si="431"/>
        <v>1.5385642992398924E-5</v>
      </c>
      <c r="BA181" s="5">
        <f t="shared" si="432"/>
        <v>1.2566839721787035E-5</v>
      </c>
      <c r="BB181" s="5">
        <f t="shared" si="433"/>
        <v>7.6983519962947977E-6</v>
      </c>
      <c r="BC181" s="5">
        <f t="shared" si="434"/>
        <v>3.7727622709222243E-6</v>
      </c>
      <c r="BD181" s="5">
        <f t="shared" si="435"/>
        <v>1.3402037990853207E-2</v>
      </c>
      <c r="BE181" s="5">
        <f t="shared" si="436"/>
        <v>8.8475107359655154E-3</v>
      </c>
      <c r="BF181" s="5">
        <f t="shared" si="437"/>
        <v>2.9203933863062295E-3</v>
      </c>
      <c r="BG181" s="5">
        <f t="shared" si="438"/>
        <v>6.4264384904796933E-4</v>
      </c>
      <c r="BH181" s="5">
        <f t="shared" si="439"/>
        <v>1.0606219661768283E-4</v>
      </c>
      <c r="BI181" s="5">
        <f t="shared" si="440"/>
        <v>1.4003637713838394E-5</v>
      </c>
      <c r="BJ181" s="8">
        <f t="shared" si="441"/>
        <v>8.0419680512575545E-2</v>
      </c>
      <c r="BK181" s="8">
        <f t="shared" si="442"/>
        <v>0.15166747658312341</v>
      </c>
      <c r="BL181" s="8">
        <f t="shared" si="443"/>
        <v>0.64575520620203142</v>
      </c>
      <c r="BM181" s="8">
        <f t="shared" si="444"/>
        <v>0.58825291964020721</v>
      </c>
      <c r="BN181" s="8">
        <f t="shared" si="445"/>
        <v>0.39888771095681391</v>
      </c>
    </row>
    <row r="182" spans="1:66" x14ac:dyDescent="0.25">
      <c r="A182" t="s">
        <v>347</v>
      </c>
      <c r="B182" t="s">
        <v>255</v>
      </c>
      <c r="C182" t="s">
        <v>250</v>
      </c>
      <c r="D182" t="s">
        <v>353</v>
      </c>
      <c r="E182">
        <f>VLOOKUP(A182,home!$A$2:$E$405,3,FALSE)</f>
        <v>1.2639</v>
      </c>
      <c r="F182">
        <f>VLOOKUP(B182,home!$B$2:$E$405,3,FALSE)</f>
        <v>0.63300000000000001</v>
      </c>
      <c r="G182">
        <f>VLOOKUP(C182,away!$B$2:$E$405,4,FALSE)</f>
        <v>0.47470000000000001</v>
      </c>
      <c r="H182">
        <f>VLOOKUP(A182,away!$A$2:$E$405,3,FALSE)</f>
        <v>0.81940000000000002</v>
      </c>
      <c r="I182">
        <f>VLOOKUP(C182,away!$B$2:$E$405,3,FALSE)</f>
        <v>1.7085999999999999</v>
      </c>
      <c r="J182">
        <f>VLOOKUP(B182,home!$B$2:$E$405,4,FALSE)</f>
        <v>1.4644999999999999</v>
      </c>
      <c r="K182" s="3">
        <f t="shared" si="390"/>
        <v>0.37978311789000002</v>
      </c>
      <c r="L182" s="3">
        <f t="shared" si="391"/>
        <v>2.0503393071799998</v>
      </c>
      <c r="M182" s="5">
        <f t="shared" si="392"/>
        <v>8.8026055326697716E-2</v>
      </c>
      <c r="N182" s="5">
        <f t="shared" si="393"/>
        <v>3.3430809747530904E-2</v>
      </c>
      <c r="O182" s="5">
        <f t="shared" si="394"/>
        <v>0.18048328129232966</v>
      </c>
      <c r="P182" s="5">
        <f t="shared" si="395"/>
        <v>6.8544503296218875E-2</v>
      </c>
      <c r="Q182" s="5">
        <f t="shared" si="396"/>
        <v>6.3482285797523443E-3</v>
      </c>
      <c r="R182" s="5">
        <f t="shared" si="397"/>
        <v>0.18502598296124417</v>
      </c>
      <c r="S182" s="5">
        <f t="shared" si="398"/>
        <v>1.3343631367690017E-2</v>
      </c>
      <c r="T182" s="5">
        <f t="shared" si="399"/>
        <v>1.3016022588029693E-2</v>
      </c>
      <c r="U182" s="5">
        <f t="shared" si="400"/>
        <v>7.0269744699683334E-2</v>
      </c>
      <c r="V182" s="5">
        <f t="shared" si="401"/>
        <v>1.1544972942280352E-3</v>
      </c>
      <c r="W182" s="5">
        <f t="shared" si="402"/>
        <v>8.0365001436558418E-4</v>
      </c>
      <c r="X182" s="5">
        <f t="shared" si="403"/>
        <v>1.6477552136695281E-3</v>
      </c>
      <c r="Y182" s="5">
        <f t="shared" si="404"/>
        <v>1.689228641598707E-3</v>
      </c>
      <c r="Z182" s="5">
        <f t="shared" si="405"/>
        <v>0.12645534857168528</v>
      </c>
      <c r="AA182" s="5">
        <f t="shared" si="406"/>
        <v>4.8025606554421396E-2</v>
      </c>
      <c r="AB182" s="5">
        <f t="shared" si="407"/>
        <v>9.1196572978982891E-3</v>
      </c>
      <c r="AC182" s="5">
        <f t="shared" si="408"/>
        <v>5.6186804077491426E-5</v>
      </c>
      <c r="AD182" s="5">
        <f t="shared" si="409"/>
        <v>7.6303177037026211E-5</v>
      </c>
      <c r="AE182" s="5">
        <f t="shared" si="410"/>
        <v>1.5644740314172913E-4</v>
      </c>
      <c r="AF182" s="5">
        <f t="shared" si="411"/>
        <v>1.6038513008386157E-4</v>
      </c>
      <c r="AG182" s="5">
        <f t="shared" si="412"/>
        <v>1.0961464549937297E-4</v>
      </c>
      <c r="AH182" s="5">
        <f t="shared" si="413"/>
        <v>6.4819092944918666E-2</v>
      </c>
      <c r="AI182" s="5">
        <f t="shared" si="414"/>
        <v>2.4617197217422913E-2</v>
      </c>
      <c r="AJ182" s="5">
        <f t="shared" si="415"/>
        <v>4.6745979564729529E-3</v>
      </c>
      <c r="AK182" s="5">
        <f t="shared" si="416"/>
        <v>5.9177779559717357E-4</v>
      </c>
      <c r="AL182" s="5">
        <f t="shared" si="417"/>
        <v>1.750071186536764E-6</v>
      </c>
      <c r="AM182" s="5">
        <f t="shared" si="418"/>
        <v>5.7957316960068949E-6</v>
      </c>
      <c r="AN182" s="5">
        <f t="shared" si="419"/>
        <v>1.1883216510191938E-5</v>
      </c>
      <c r="AO182" s="5">
        <f t="shared" si="420"/>
        <v>1.2182312953288439E-5</v>
      </c>
      <c r="AP182" s="5">
        <f t="shared" si="421"/>
        <v>8.3259583668317867E-6</v>
      </c>
      <c r="AQ182" s="5">
        <f t="shared" si="422"/>
        <v>4.2677599273648536E-6</v>
      </c>
      <c r="AR182" s="5">
        <f t="shared" si="423"/>
        <v>2.6580226824144113E-2</v>
      </c>
      <c r="AS182" s="5">
        <f t="shared" si="424"/>
        <v>1.0094721417496864E-2</v>
      </c>
      <c r="AT182" s="5">
        <f t="shared" si="425"/>
        <v>1.9169023870839596E-3</v>
      </c>
      <c r="AU182" s="5">
        <f t="shared" si="426"/>
        <v>2.4266905508584332E-4</v>
      </c>
      <c r="AV182" s="5">
        <f t="shared" si="427"/>
        <v>2.3040402588980436E-5</v>
      </c>
      <c r="AW182" s="5">
        <f t="shared" si="428"/>
        <v>3.7854246604402922E-8</v>
      </c>
      <c r="AX182" s="5">
        <f t="shared" si="429"/>
        <v>3.668535089938992E-7</v>
      </c>
      <c r="AY182" s="5">
        <f t="shared" si="430"/>
        <v>7.5217416946710286E-7</v>
      </c>
      <c r="AZ182" s="5">
        <f t="shared" si="431"/>
        <v>7.7110613275193595E-7</v>
      </c>
      <c r="BA182" s="5">
        <f t="shared" si="432"/>
        <v>5.2700973799628445E-7</v>
      </c>
      <c r="BB182" s="5">
        <f t="shared" si="433"/>
        <v>2.7013719527010388E-7</v>
      </c>
      <c r="BC182" s="5">
        <f t="shared" si="434"/>
        <v>1.1077458195873063E-7</v>
      </c>
      <c r="BD182" s="5">
        <f t="shared" si="435"/>
        <v>9.0830806418838016E-3</v>
      </c>
      <c r="BE182" s="5">
        <f t="shared" si="436"/>
        <v>3.4496006862209331E-3</v>
      </c>
      <c r="BF182" s="5">
        <f t="shared" si="437"/>
        <v>6.5505005204423471E-4</v>
      </c>
      <c r="BG182" s="5">
        <f t="shared" si="438"/>
        <v>8.2925650379788758E-5</v>
      </c>
      <c r="BH182" s="5">
        <f t="shared" si="439"/>
        <v>7.8734405135730582E-6</v>
      </c>
      <c r="BI182" s="5">
        <f t="shared" si="440"/>
        <v>5.98039957353244E-7</v>
      </c>
      <c r="BJ182" s="8">
        <f t="shared" si="441"/>
        <v>5.7483698175488866E-2</v>
      </c>
      <c r="BK182" s="8">
        <f t="shared" si="442"/>
        <v>0.17112737633426811</v>
      </c>
      <c r="BL182" s="8">
        <f t="shared" si="443"/>
        <v>0.63976362731738801</v>
      </c>
      <c r="BM182" s="8">
        <f t="shared" si="444"/>
        <v>0.43297047487513363</v>
      </c>
      <c r="BN182" s="8">
        <f t="shared" si="445"/>
        <v>0.56185886120377371</v>
      </c>
    </row>
    <row r="183" spans="1:66" x14ac:dyDescent="0.25">
      <c r="A183" t="s">
        <v>347</v>
      </c>
      <c r="B183" t="s">
        <v>323</v>
      </c>
      <c r="C183" t="s">
        <v>324</v>
      </c>
      <c r="D183" t="s">
        <v>353</v>
      </c>
      <c r="E183">
        <f>VLOOKUP(A183,home!$A$2:$E$405,3,FALSE)</f>
        <v>1.2639</v>
      </c>
      <c r="F183">
        <f>VLOOKUP(B183,home!$B$2:$E$405,3,FALSE)</f>
        <v>0.63300000000000001</v>
      </c>
      <c r="G183">
        <f>VLOOKUP(C183,away!$B$2:$E$405,4,FALSE)</f>
        <v>0.63300000000000001</v>
      </c>
      <c r="H183">
        <f>VLOOKUP(A183,away!$A$2:$E$405,3,FALSE)</f>
        <v>0.81940000000000002</v>
      </c>
      <c r="I183">
        <f>VLOOKUP(C183,away!$B$2:$E$405,3,FALSE)</f>
        <v>0.24410000000000001</v>
      </c>
      <c r="J183">
        <f>VLOOKUP(B183,home!$B$2:$E$405,4,FALSE)</f>
        <v>0.97629999999999995</v>
      </c>
      <c r="K183" s="3">
        <f t="shared" si="390"/>
        <v>0.50643082710000009</v>
      </c>
      <c r="L183" s="3">
        <f t="shared" si="391"/>
        <v>0.19527517170200001</v>
      </c>
      <c r="M183" s="5">
        <f t="shared" si="392"/>
        <v>0.4957388520861431</v>
      </c>
      <c r="N183" s="5">
        <f t="shared" si="393"/>
        <v>0.25105743688759002</v>
      </c>
      <c r="O183" s="5">
        <f t="shared" si="394"/>
        <v>9.6805489460473973E-2</v>
      </c>
      <c r="P183" s="5">
        <f t="shared" si="395"/>
        <v>4.9025284095288175E-2</v>
      </c>
      <c r="Q183" s="5">
        <f t="shared" si="396"/>
        <v>6.3571612706294148E-2</v>
      </c>
      <c r="R183" s="5">
        <f t="shared" si="397"/>
        <v>9.451854288045106E-3</v>
      </c>
      <c r="S183" s="5">
        <f t="shared" si="398"/>
        <v>1.2120688496118066E-3</v>
      </c>
      <c r="T183" s="5">
        <f t="shared" si="399"/>
        <v>1.2413957586594635E-2</v>
      </c>
      <c r="U183" s="5">
        <f t="shared" si="400"/>
        <v>4.7867103847233647E-3</v>
      </c>
      <c r="V183" s="5">
        <f t="shared" si="401"/>
        <v>1.3318396581231164E-5</v>
      </c>
      <c r="W183" s="5">
        <f t="shared" si="402"/>
        <v>1.0731541467643142E-2</v>
      </c>
      <c r="X183" s="5">
        <f t="shared" si="403"/>
        <v>2.0956036027211474E-3</v>
      </c>
      <c r="Y183" s="5">
        <f t="shared" si="404"/>
        <v>2.0460967667035098E-4</v>
      </c>
      <c r="Z183" s="5">
        <f t="shared" si="405"/>
        <v>6.1523748966676431E-4</v>
      </c>
      <c r="AA183" s="5">
        <f t="shared" si="406"/>
        <v>3.1157523075486717E-4</v>
      </c>
      <c r="AB183" s="5">
        <f t="shared" si="407"/>
        <v>7.8895650907530386E-5</v>
      </c>
      <c r="AC183" s="5">
        <f t="shared" si="408"/>
        <v>8.231881732449849E-8</v>
      </c>
      <c r="AD183" s="5">
        <f t="shared" si="409"/>
        <v>1.3586958553791161E-3</v>
      </c>
      <c r="AE183" s="5">
        <f t="shared" si="410"/>
        <v>2.6531956644995267E-4</v>
      </c>
      <c r="AF183" s="5">
        <f t="shared" si="411"/>
        <v>2.5905161947207357E-5</v>
      </c>
      <c r="AG183" s="5">
        <f t="shared" si="412"/>
        <v>1.6862116490696776E-6</v>
      </c>
      <c r="AH183" s="5">
        <f t="shared" si="413"/>
        <v>3.0035151608046219E-5</v>
      </c>
      <c r="AI183" s="5">
        <f t="shared" si="414"/>
        <v>1.5210726670936743E-5</v>
      </c>
      <c r="AJ183" s="5">
        <f t="shared" si="415"/>
        <v>3.8515904443772627E-6</v>
      </c>
      <c r="AK183" s="5">
        <f t="shared" si="416"/>
        <v>6.5018804479881144E-7</v>
      </c>
      <c r="AL183" s="5">
        <f t="shared" si="417"/>
        <v>3.2563139957571019E-10</v>
      </c>
      <c r="AM183" s="5">
        <f t="shared" si="418"/>
        <v>1.376170931633976E-4</v>
      </c>
      <c r="AN183" s="5">
        <f t="shared" si="419"/>
        <v>2.68732014966126E-5</v>
      </c>
      <c r="AO183" s="5">
        <f t="shared" si="420"/>
        <v>2.6238345182167348E-6</v>
      </c>
      <c r="AP183" s="5">
        <f t="shared" si="421"/>
        <v>1.7078991202080245E-7</v>
      </c>
      <c r="AQ183" s="5">
        <f t="shared" si="422"/>
        <v>8.3377573487079203E-9</v>
      </c>
      <c r="AR183" s="5">
        <f t="shared" si="423"/>
        <v>1.1730238774713651E-6</v>
      </c>
      <c r="AS183" s="5">
        <f t="shared" si="424"/>
        <v>5.9405545247587257E-7</v>
      </c>
      <c r="AT183" s="5">
        <f t="shared" si="425"/>
        <v>1.5042399707031047E-7</v>
      </c>
      <c r="AU183" s="5">
        <f t="shared" si="426"/>
        <v>2.539311641733511E-8</v>
      </c>
      <c r="AV183" s="5">
        <f t="shared" si="427"/>
        <v>3.2149642374694019E-9</v>
      </c>
      <c r="AW183" s="5">
        <f t="shared" si="428"/>
        <v>8.9452181702377004E-13</v>
      </c>
      <c r="AX183" s="5">
        <f t="shared" si="429"/>
        <v>1.1615589718972866E-5</v>
      </c>
      <c r="AY183" s="5">
        <f t="shared" si="430"/>
        <v>2.2682362767924125E-6</v>
      </c>
      <c r="AZ183" s="5">
        <f t="shared" si="431"/>
        <v>2.214651142056718E-7</v>
      </c>
      <c r="BA183" s="5">
        <f t="shared" si="432"/>
        <v>1.44155460675052E-8</v>
      </c>
      <c r="BB183" s="5">
        <f t="shared" si="433"/>
        <v>7.0374955837754239E-10</v>
      </c>
      <c r="BC183" s="5">
        <f t="shared" si="434"/>
        <v>2.7484963169476244E-11</v>
      </c>
      <c r="BD183" s="5">
        <f t="shared" si="435"/>
        <v>3.8177073180627776E-8</v>
      </c>
      <c r="BE183" s="5">
        <f t="shared" si="436"/>
        <v>1.9334046747122553E-8</v>
      </c>
      <c r="BF183" s="5">
        <f t="shared" si="437"/>
        <v>4.8956786426676706E-9</v>
      </c>
      <c r="BG183" s="5">
        <f t="shared" si="438"/>
        <v>8.2644086140733159E-10</v>
      </c>
      <c r="BH183" s="5">
        <f t="shared" si="439"/>
        <v>1.0463378224793784E-10</v>
      </c>
      <c r="BI183" s="5">
        <f t="shared" si="440"/>
        <v>1.0597954577284898E-11</v>
      </c>
      <c r="BJ183" s="8">
        <f t="shared" si="441"/>
        <v>0.34190778241767705</v>
      </c>
      <c r="BK183" s="8">
        <f t="shared" si="442"/>
        <v>0.54599187430834983</v>
      </c>
      <c r="BL183" s="8">
        <f t="shared" si="443"/>
        <v>0.11148628213155184</v>
      </c>
      <c r="BM183" s="8">
        <f t="shared" si="444"/>
        <v>3.4348378588028569E-2</v>
      </c>
      <c r="BN183" s="8">
        <f t="shared" si="445"/>
        <v>0.96565052952383457</v>
      </c>
    </row>
    <row r="184" spans="1:66" x14ac:dyDescent="0.25">
      <c r="A184" t="s">
        <v>348</v>
      </c>
      <c r="B184" t="s">
        <v>261</v>
      </c>
      <c r="C184" t="s">
        <v>268</v>
      </c>
      <c r="D184" t="s">
        <v>353</v>
      </c>
      <c r="E184">
        <f>VLOOKUP(A184,home!$A$2:$E$405,3,FALSE)</f>
        <v>1.4218999999999999</v>
      </c>
      <c r="F184">
        <f>VLOOKUP(B184,home!$B$2:$E$405,3,FALSE)</f>
        <v>0.87909999999999999</v>
      </c>
      <c r="G184">
        <f>VLOOKUP(C184,away!$B$2:$E$405,4,FALSE)</f>
        <v>0.70330000000000004</v>
      </c>
      <c r="H184">
        <f>VLOOKUP(A184,away!$A$2:$E$405,3,FALSE)</f>
        <v>1.2968999999999999</v>
      </c>
      <c r="I184">
        <f>VLOOKUP(C184,away!$B$2:$E$405,3,FALSE)</f>
        <v>1.0281</v>
      </c>
      <c r="J184">
        <f>VLOOKUP(B184,home!$B$2:$E$405,4,FALSE)</f>
        <v>1.3493999999999999</v>
      </c>
      <c r="K184" s="3">
        <f t="shared" si="390"/>
        <v>0.8791195775570001</v>
      </c>
      <c r="L184" s="3">
        <f t="shared" si="391"/>
        <v>1.7992128957659999</v>
      </c>
      <c r="M184" s="5">
        <f t="shared" si="392"/>
        <v>6.8677580420800535E-2</v>
      </c>
      <c r="N184" s="5">
        <f t="shared" si="393"/>
        <v>6.0375805487171058E-2</v>
      </c>
      <c r="O184" s="5">
        <f t="shared" si="394"/>
        <v>0.12356558834311084</v>
      </c>
      <c r="P184" s="5">
        <f t="shared" si="395"/>
        <v>0.10862892782477776</v>
      </c>
      <c r="Q184" s="5">
        <f t="shared" si="396"/>
        <v>2.6538776307272714E-2</v>
      </c>
      <c r="R184" s="5">
        <f t="shared" si="397"/>
        <v>0.11116040000991902</v>
      </c>
      <c r="S184" s="5">
        <f t="shared" si="398"/>
        <v>4.2955226028852711E-2</v>
      </c>
      <c r="T184" s="5">
        <f t="shared" si="399"/>
        <v>4.7748908569894236E-2</v>
      </c>
      <c r="U184" s="5">
        <f t="shared" si="400"/>
        <v>9.7723283897787144E-2</v>
      </c>
      <c r="V184" s="5">
        <f t="shared" si="401"/>
        <v>7.549253449386552E-3</v>
      </c>
      <c r="W184" s="5">
        <f t="shared" si="402"/>
        <v>7.7769192720431044E-3</v>
      </c>
      <c r="X184" s="5">
        <f t="shared" si="403"/>
        <v>1.3992333443591083E-2</v>
      </c>
      <c r="Y184" s="5">
        <f t="shared" si="404"/>
        <v>1.2587593386783485E-2</v>
      </c>
      <c r="Z184" s="5">
        <f t="shared" si="405"/>
        <v>6.6667075065451067E-2</v>
      </c>
      <c r="AA184" s="5">
        <f t="shared" si="406"/>
        <v>5.8608330868500161E-2</v>
      </c>
      <c r="AB184" s="5">
        <f t="shared" si="407"/>
        <v>2.5761865537218372E-2</v>
      </c>
      <c r="AC184" s="5">
        <f t="shared" si="408"/>
        <v>7.4630187087589093E-4</v>
      </c>
      <c r="AD184" s="5">
        <f t="shared" si="409"/>
        <v>1.7092104962833563E-3</v>
      </c>
      <c r="AE184" s="5">
        <f t="shared" si="410"/>
        <v>3.0752335664916185E-3</v>
      </c>
      <c r="AF184" s="5">
        <f t="shared" si="411"/>
        <v>2.7664999451620957E-3</v>
      </c>
      <c r="AG184" s="5">
        <f t="shared" si="412"/>
        <v>1.6591741258238574E-3</v>
      </c>
      <c r="AH184" s="5">
        <f t="shared" si="413"/>
        <v>2.9987065295189876E-2</v>
      </c>
      <c r="AI184" s="5">
        <f t="shared" si="414"/>
        <v>2.63622161744815E-2</v>
      </c>
      <c r="AJ184" s="5">
        <f t="shared" si="415"/>
        <v>1.1587770173388244E-2</v>
      </c>
      <c r="AK184" s="5">
        <f t="shared" si="416"/>
        <v>3.3956785398855599E-3</v>
      </c>
      <c r="AL184" s="5">
        <f t="shared" si="417"/>
        <v>4.7217721748578077E-5</v>
      </c>
      <c r="AM184" s="5">
        <f t="shared" si="418"/>
        <v>3.0052008188972306E-4</v>
      </c>
      <c r="AN184" s="5">
        <f t="shared" si="419"/>
        <v>5.4069960677264391E-4</v>
      </c>
      <c r="AO184" s="5">
        <f t="shared" si="420"/>
        <v>4.8641685262047323E-4</v>
      </c>
      <c r="AP184" s="5">
        <f t="shared" si="421"/>
        <v>2.9172249131755501E-4</v>
      </c>
      <c r="AQ184" s="5">
        <f t="shared" si="422"/>
        <v>1.3121771709088246E-4</v>
      </c>
      <c r="AR184" s="5">
        <f t="shared" si="423"/>
        <v>1.079062291705654E-2</v>
      </c>
      <c r="AS184" s="5">
        <f t="shared" si="424"/>
        <v>9.4862478604196276E-3</v>
      </c>
      <c r="AT184" s="5">
        <f t="shared" si="425"/>
        <v>4.1697731058265497E-3</v>
      </c>
      <c r="AU184" s="5">
        <f t="shared" si="426"/>
        <v>1.2219097237675923E-3</v>
      </c>
      <c r="AV184" s="5">
        <f t="shared" si="427"/>
        <v>2.6855119004283906E-4</v>
      </c>
      <c r="AW184" s="5">
        <f t="shared" si="428"/>
        <v>2.0745936044149582E-6</v>
      </c>
      <c r="AX184" s="5">
        <f t="shared" si="429"/>
        <v>4.4032181239714705E-5</v>
      </c>
      <c r="AY184" s="5">
        <f t="shared" si="430"/>
        <v>7.9223268315200418E-5</v>
      </c>
      <c r="AZ184" s="5">
        <f t="shared" si="431"/>
        <v>7.1269762998719298E-5</v>
      </c>
      <c r="BA184" s="5">
        <f t="shared" si="432"/>
        <v>4.2743158888494071E-5</v>
      </c>
      <c r="BB184" s="5">
        <f t="shared" si="433"/>
        <v>1.9226010669488413E-5</v>
      </c>
      <c r="BC184" s="5">
        <f t="shared" si="434"/>
        <v>6.9183372661356521E-6</v>
      </c>
      <c r="BD184" s="5">
        <f t="shared" si="435"/>
        <v>3.2357713176193741E-3</v>
      </c>
      <c r="BE184" s="5">
        <f t="shared" si="436"/>
        <v>2.8446299138166018E-3</v>
      </c>
      <c r="BF184" s="5">
        <f t="shared" si="437"/>
        <v>1.2503849240702281E-3</v>
      </c>
      <c r="BG184" s="5">
        <f t="shared" si="438"/>
        <v>3.6641262207742022E-4</v>
      </c>
      <c r="BH184" s="5">
        <f t="shared" si="439"/>
        <v>8.0530127383063587E-5</v>
      </c>
      <c r="BI184" s="5">
        <f t="shared" si="440"/>
        <v>1.4159122313122058E-5</v>
      </c>
      <c r="BJ184" s="8">
        <f t="shared" si="441"/>
        <v>0.18024444406958559</v>
      </c>
      <c r="BK184" s="8">
        <f t="shared" si="442"/>
        <v>0.22868373058475724</v>
      </c>
      <c r="BL184" s="8">
        <f t="shared" si="443"/>
        <v>0.5218811916638737</v>
      </c>
      <c r="BM184" s="8">
        <f t="shared" si="444"/>
        <v>0.49845221431590481</v>
      </c>
      <c r="BN184" s="8">
        <f t="shared" si="445"/>
        <v>0.49894707839305191</v>
      </c>
    </row>
    <row r="185" spans="1:66" x14ac:dyDescent="0.25">
      <c r="A185" t="s">
        <v>348</v>
      </c>
      <c r="B185" t="s">
        <v>326</v>
      </c>
      <c r="C185" t="s">
        <v>270</v>
      </c>
      <c r="D185" t="s">
        <v>353</v>
      </c>
      <c r="E185">
        <f>VLOOKUP(A185,home!$A$2:$E$405,3,FALSE)</f>
        <v>1.4218999999999999</v>
      </c>
      <c r="F185">
        <f>VLOOKUP(B185,home!$B$2:$E$405,3,FALSE)</f>
        <v>1.0548999999999999</v>
      </c>
      <c r="G185">
        <f>VLOOKUP(C185,away!$B$2:$E$405,4,FALSE)</f>
        <v>0.52749999999999997</v>
      </c>
      <c r="H185">
        <f>VLOOKUP(A185,away!$A$2:$E$405,3,FALSE)</f>
        <v>1.2968999999999999</v>
      </c>
      <c r="I185">
        <f>VLOOKUP(C185,away!$B$2:$E$405,3,FALSE)</f>
        <v>0.38550000000000001</v>
      </c>
      <c r="J185">
        <f>VLOOKUP(B185,home!$B$2:$E$405,4,FALSE)</f>
        <v>0.96379999999999999</v>
      </c>
      <c r="K185" s="3">
        <f t="shared" si="390"/>
        <v>0.79123011852499991</v>
      </c>
      <c r="L185" s="3">
        <f t="shared" si="391"/>
        <v>0.48185658080999999</v>
      </c>
      <c r="M185" s="5">
        <f t="shared" si="392"/>
        <v>0.27996611546426281</v>
      </c>
      <c r="N185" s="5">
        <f t="shared" si="393"/>
        <v>0.22151762272177247</v>
      </c>
      <c r="O185" s="5">
        <f t="shared" si="394"/>
        <v>0.13490351514026733</v>
      </c>
      <c r="P185" s="5">
        <f t="shared" si="395"/>
        <v>0.10673972427387284</v>
      </c>
      <c r="Q185" s="5">
        <f t="shared" si="396"/>
        <v>8.7635707440762114E-2</v>
      </c>
      <c r="R185" s="5">
        <f t="shared" si="397"/>
        <v>3.250207327236964E-2</v>
      </c>
      <c r="S185" s="5">
        <f t="shared" si="398"/>
        <v>1.0173881863497103E-2</v>
      </c>
      <c r="T185" s="5">
        <f t="shared" si="399"/>
        <v>4.2227842344271099E-2</v>
      </c>
      <c r="U185" s="5">
        <f t="shared" si="400"/>
        <v>2.5716619287605259E-2</v>
      </c>
      <c r="V185" s="5">
        <f t="shared" si="401"/>
        <v>4.3098761080973951E-4</v>
      </c>
      <c r="W185" s="5">
        <f t="shared" si="402"/>
        <v>2.3113337061792145E-2</v>
      </c>
      <c r="X185" s="5">
        <f t="shared" si="403"/>
        <v>1.1137313567704213E-2</v>
      </c>
      <c r="Y185" s="5">
        <f t="shared" si="404"/>
        <v>2.6832939175713872E-3</v>
      </c>
      <c r="Z185" s="5">
        <f t="shared" si="405"/>
        <v>5.2204459654200397E-3</v>
      </c>
      <c r="AA185" s="5">
        <f t="shared" si="406"/>
        <v>4.1305740799726558E-3</v>
      </c>
      <c r="AB185" s="5">
        <f t="shared" si="407"/>
        <v>1.6341173094365283E-3</v>
      </c>
      <c r="AC185" s="5">
        <f t="shared" si="408"/>
        <v>1.0269880934296286E-5</v>
      </c>
      <c r="AD185" s="5">
        <f t="shared" si="409"/>
        <v>4.5719921057275174E-3</v>
      </c>
      <c r="AE185" s="5">
        <f t="shared" si="410"/>
        <v>2.2030444835561733E-3</v>
      </c>
      <c r="AF185" s="5">
        <f t="shared" si="411"/>
        <v>5.3077574110935491E-4</v>
      </c>
      <c r="AG185" s="5">
        <f t="shared" si="412"/>
        <v>8.5252594595949167E-5</v>
      </c>
      <c r="AH185" s="5">
        <f t="shared" si="413"/>
        <v>6.2887656080016488E-4</v>
      </c>
      <c r="AI185" s="5">
        <f t="shared" si="414"/>
        <v>4.975860757395088E-4</v>
      </c>
      <c r="AJ185" s="5">
        <f t="shared" si="415"/>
        <v>1.9685254484188053E-4</v>
      </c>
      <c r="AK185" s="5">
        <f t="shared" si="416"/>
        <v>5.1918554129063009E-5</v>
      </c>
      <c r="AL185" s="5">
        <f t="shared" si="417"/>
        <v>1.5661956196870095E-7</v>
      </c>
      <c r="AM185" s="5">
        <f t="shared" si="418"/>
        <v>7.2349957114202956E-4</v>
      </c>
      <c r="AN185" s="5">
        <f t="shared" si="419"/>
        <v>3.4862302956799969E-4</v>
      </c>
      <c r="AO185" s="5">
        <f t="shared" si="420"/>
        <v>8.3993150509629913E-5</v>
      </c>
      <c r="AP185" s="5">
        <f t="shared" si="421"/>
        <v>1.3490884105343325E-5</v>
      </c>
      <c r="AQ185" s="5">
        <f t="shared" si="422"/>
        <v>1.6251678217761776E-6</v>
      </c>
      <c r="AR185" s="5">
        <f t="shared" si="423"/>
        <v>6.0605661867743934E-5</v>
      </c>
      <c r="AS185" s="5">
        <f t="shared" si="424"/>
        <v>4.7953025022901103E-5</v>
      </c>
      <c r="AT185" s="5">
        <f t="shared" si="425"/>
        <v>1.8970938836251159E-5</v>
      </c>
      <c r="AU185" s="5">
        <f t="shared" si="426"/>
        <v>5.0034593946458443E-6</v>
      </c>
      <c r="AV185" s="5">
        <f t="shared" si="427"/>
        <v>9.897219424651636E-7</v>
      </c>
      <c r="AW185" s="5">
        <f t="shared" si="428"/>
        <v>1.6586857338383695E-9</v>
      </c>
      <c r="AX185" s="5">
        <f t="shared" si="429"/>
        <v>9.5409108571249099E-5</v>
      </c>
      <c r="AY185" s="5">
        <f t="shared" si="430"/>
        <v>4.5973506834272144E-5</v>
      </c>
      <c r="AZ185" s="5">
        <f t="shared" si="431"/>
        <v>1.1076318405503771E-5</v>
      </c>
      <c r="BA185" s="5">
        <f t="shared" si="432"/>
        <v>1.7790656382796394E-6</v>
      </c>
      <c r="BB185" s="5">
        <f t="shared" si="433"/>
        <v>2.143136213744968E-7</v>
      </c>
      <c r="BC185" s="5">
        <f t="shared" si="434"/>
        <v>2.0653685763304799E-8</v>
      </c>
      <c r="BD185" s="5">
        <f t="shared" si="435"/>
        <v>4.8672061675530107E-6</v>
      </c>
      <c r="BE185" s="5">
        <f t="shared" si="436"/>
        <v>3.8510801128385797E-6</v>
      </c>
      <c r="BF185" s="5">
        <f t="shared" si="437"/>
        <v>1.5235452870652694E-6</v>
      </c>
      <c r="BG185" s="5">
        <f t="shared" si="438"/>
        <v>4.0182497268761946E-7</v>
      </c>
      <c r="BH185" s="5">
        <f t="shared" si="439"/>
        <v>7.9484005191482482E-8</v>
      </c>
      <c r="BI185" s="5">
        <f t="shared" si="440"/>
        <v>1.257802776969968E-8</v>
      </c>
      <c r="BJ185" s="8">
        <f t="shared" si="441"/>
        <v>0.39703188674876561</v>
      </c>
      <c r="BK185" s="8">
        <f t="shared" si="442"/>
        <v>0.39736710921977303</v>
      </c>
      <c r="BL185" s="8">
        <f t="shared" si="443"/>
        <v>0.2004063913507991</v>
      </c>
      <c r="BM185" s="8">
        <f t="shared" si="444"/>
        <v>0.13671510312330207</v>
      </c>
      <c r="BN185" s="8">
        <f t="shared" si="445"/>
        <v>0.86326475831330718</v>
      </c>
    </row>
    <row r="186" spans="1:66" x14ac:dyDescent="0.25">
      <c r="A186" t="s">
        <v>338</v>
      </c>
      <c r="B186" t="s">
        <v>78</v>
      </c>
      <c r="C186" t="s">
        <v>82</v>
      </c>
      <c r="D186" t="s">
        <v>354</v>
      </c>
      <c r="E186">
        <f>VLOOKUP(A186,home!$A$2:$E$405,3,FALSE)</f>
        <v>1.2436</v>
      </c>
      <c r="F186">
        <f>VLOOKUP(B186,home!$B$2:$E$405,3,FALSE)</f>
        <v>0.80410000000000004</v>
      </c>
      <c r="G186">
        <f>VLOOKUP(C186,away!$B$2:$E$405,4,FALSE)</f>
        <v>1.4474</v>
      </c>
      <c r="H186">
        <f>VLOOKUP(A186,away!$A$2:$E$405,3,FALSE)</f>
        <v>0.89739999999999998</v>
      </c>
      <c r="I186">
        <f>VLOOKUP(C186,away!$B$2:$E$405,3,FALSE)</f>
        <v>1.5601</v>
      </c>
      <c r="J186">
        <f>VLOOKUP(B186,home!$B$2:$E$405,4,FALSE)</f>
        <v>1.1143000000000001</v>
      </c>
      <c r="K186" s="3">
        <f t="shared" si="390"/>
        <v>1.4473692572240002</v>
      </c>
      <c r="L186" s="3">
        <f t="shared" si="391"/>
        <v>1.560057596482</v>
      </c>
      <c r="M186" s="5">
        <f t="shared" si="392"/>
        <v>4.9418676783163376E-2</v>
      </c>
      <c r="N186" s="5">
        <f t="shared" si="393"/>
        <v>7.1527073508640113E-2</v>
      </c>
      <c r="O186" s="5">
        <f t="shared" si="394"/>
        <v>7.7095982123662685E-2</v>
      </c>
      <c r="P186" s="5">
        <f t="shared" si="395"/>
        <v>0.11158635438128045</v>
      </c>
      <c r="Q186" s="5">
        <f t="shared" si="396"/>
        <v>5.1763043627803471E-2</v>
      </c>
      <c r="R186" s="5">
        <f t="shared" si="397"/>
        <v>6.0137086285130231E-2</v>
      </c>
      <c r="S186" s="5">
        <f t="shared" si="398"/>
        <v>6.2989922508137966E-2</v>
      </c>
      <c r="T186" s="5">
        <f t="shared" si="399"/>
        <v>8.0753329428584E-2</v>
      </c>
      <c r="U186" s="5">
        <f t="shared" si="400"/>
        <v>8.7040569908124546E-2</v>
      </c>
      <c r="V186" s="5">
        <f t="shared" si="401"/>
        <v>1.5803327524852681E-2</v>
      </c>
      <c r="W186" s="5">
        <f t="shared" si="402"/>
        <v>2.4973412669075809E-2</v>
      </c>
      <c r="X186" s="5">
        <f t="shared" si="403"/>
        <v>3.895996214447154E-2</v>
      </c>
      <c r="Y186" s="5">
        <f t="shared" si="404"/>
        <v>3.0389892451066991E-2</v>
      </c>
      <c r="Z186" s="5">
        <f t="shared" si="405"/>
        <v>3.1272439429803636E-2</v>
      </c>
      <c r="AA186" s="5">
        <f t="shared" si="406"/>
        <v>4.5262767429097427E-2</v>
      </c>
      <c r="AB186" s="5">
        <f t="shared" si="407"/>
        <v>3.2755969036877712E-2</v>
      </c>
      <c r="AC186" s="5">
        <f t="shared" si="408"/>
        <v>2.2302242547503374E-3</v>
      </c>
      <c r="AD186" s="5">
        <f t="shared" si="409"/>
        <v>9.0364374362971681E-3</v>
      </c>
      <c r="AE186" s="5">
        <f t="shared" si="410"/>
        <v>1.4097362867629727E-2</v>
      </c>
      <c r="AF186" s="5">
        <f t="shared" si="411"/>
        <v>1.0996349016004516E-2</v>
      </c>
      <c r="AG186" s="5">
        <f t="shared" si="412"/>
        <v>5.7183126053284034E-3</v>
      </c>
      <c r="AH186" s="5">
        <f t="shared" si="413"/>
        <v>1.2196701673247093E-2</v>
      </c>
      <c r="AI186" s="5">
        <f t="shared" si="414"/>
        <v>1.7653131041390362E-2</v>
      </c>
      <c r="AJ186" s="5">
        <f t="shared" si="415"/>
        <v>1.2775299581527559E-2</v>
      </c>
      <c r="AK186" s="5">
        <f t="shared" si="416"/>
        <v>6.163525288709875E-3</v>
      </c>
      <c r="AL186" s="5">
        <f t="shared" si="417"/>
        <v>2.0143201739880172E-4</v>
      </c>
      <c r="AM186" s="5">
        <f t="shared" si="418"/>
        <v>2.6158123480249165E-3</v>
      </c>
      <c r="AN186" s="5">
        <f t="shared" si="419"/>
        <v>4.0808179245076888E-3</v>
      </c>
      <c r="AO186" s="5">
        <f t="shared" si="420"/>
        <v>3.1831555014940646E-3</v>
      </c>
      <c r="AP186" s="5">
        <f t="shared" si="421"/>
        <v>1.655301973629762E-3</v>
      </c>
      <c r="AQ186" s="5">
        <f t="shared" si="422"/>
        <v>6.4559160460818908E-4</v>
      </c>
      <c r="AR186" s="5">
        <f t="shared" si="423"/>
        <v>3.8055114194747676E-3</v>
      </c>
      <c r="AS186" s="5">
        <f t="shared" si="424"/>
        <v>5.5079802365626445E-3</v>
      </c>
      <c r="AT186" s="5">
        <f t="shared" si="425"/>
        <v>3.9860406318990753E-3</v>
      </c>
      <c r="AU186" s="5">
        <f t="shared" si="426"/>
        <v>1.9230908895521495E-3</v>
      </c>
      <c r="AV186" s="5">
        <f t="shared" si="427"/>
        <v>6.9585565809633383E-4</v>
      </c>
      <c r="AW186" s="5">
        <f t="shared" si="428"/>
        <v>1.2634148520082E-5</v>
      </c>
      <c r="AX186" s="5">
        <f t="shared" si="429"/>
        <v>6.310077291996984E-4</v>
      </c>
      <c r="AY186" s="5">
        <f t="shared" si="430"/>
        <v>9.8440840137684624E-4</v>
      </c>
      <c r="AZ186" s="5">
        <f t="shared" si="431"/>
        <v>7.6786690230432541E-4</v>
      </c>
      <c r="BA186" s="5">
        <f t="shared" si="432"/>
        <v>3.9930553134232157E-4</v>
      </c>
      <c r="BB186" s="5">
        <f t="shared" si="433"/>
        <v>1.5573490687196745E-4</v>
      </c>
      <c r="BC186" s="5">
        <f t="shared" si="434"/>
        <v>4.8591084900605903E-5</v>
      </c>
      <c r="BD186" s="5">
        <f t="shared" si="435"/>
        <v>9.8946949974176748E-4</v>
      </c>
      <c r="BE186" s="5">
        <f t="shared" si="436"/>
        <v>1.4321277348870452E-3</v>
      </c>
      <c r="BF186" s="5">
        <f t="shared" si="437"/>
        <v>1.0364088279466764E-3</v>
      </c>
      <c r="BG186" s="5">
        <f t="shared" si="438"/>
        <v>5.0002209182852593E-4</v>
      </c>
      <c r="BH186" s="5">
        <f t="shared" si="439"/>
        <v>1.8092915091136102E-4</v>
      </c>
      <c r="BI186" s="5">
        <f t="shared" si="440"/>
        <v>5.2374258152949135E-5</v>
      </c>
      <c r="BJ186" s="8">
        <f t="shared" si="441"/>
        <v>0.35338276966316234</v>
      </c>
      <c r="BK186" s="8">
        <f t="shared" si="442"/>
        <v>0.24321434587096044</v>
      </c>
      <c r="BL186" s="8">
        <f t="shared" si="443"/>
        <v>0.37119084276682079</v>
      </c>
      <c r="BM186" s="8">
        <f t="shared" si="444"/>
        <v>0.57656040676820963</v>
      </c>
      <c r="BN186" s="8">
        <f t="shared" si="445"/>
        <v>0.42152821670968033</v>
      </c>
    </row>
    <row r="187" spans="1:66" x14ac:dyDescent="0.25">
      <c r="A187" t="s">
        <v>338</v>
      </c>
      <c r="B187" t="s">
        <v>85</v>
      </c>
      <c r="C187" t="s">
        <v>95</v>
      </c>
      <c r="D187" t="s">
        <v>354</v>
      </c>
      <c r="E187">
        <f>VLOOKUP(A187,home!$A$2:$E$405,3,FALSE)</f>
        <v>1.2436</v>
      </c>
      <c r="F187">
        <f>VLOOKUP(B187,home!$B$2:$E$405,3,FALSE)</f>
        <v>1.3785000000000001</v>
      </c>
      <c r="G187">
        <f>VLOOKUP(C187,away!$B$2:$E$405,4,FALSE)</f>
        <v>1.4742</v>
      </c>
      <c r="H187">
        <f>VLOOKUP(A187,away!$A$2:$E$405,3,FALSE)</f>
        <v>0.89739999999999998</v>
      </c>
      <c r="I187">
        <f>VLOOKUP(C187,away!$B$2:$E$405,3,FALSE)</f>
        <v>0.55720000000000003</v>
      </c>
      <c r="J187">
        <f>VLOOKUP(B187,home!$B$2:$E$405,4,FALSE)</f>
        <v>1.5919000000000001</v>
      </c>
      <c r="K187" s="3">
        <f t="shared" si="390"/>
        <v>2.5272248929200001</v>
      </c>
      <c r="L187" s="3">
        <f t="shared" si="391"/>
        <v>0.79599979463199999</v>
      </c>
      <c r="M187" s="5">
        <f t="shared" si="392"/>
        <v>3.6036437935230071E-2</v>
      </c>
      <c r="N187" s="5">
        <f t="shared" si="393"/>
        <v>9.1072183002080045E-2</v>
      </c>
      <c r="O187" s="5">
        <f t="shared" si="394"/>
        <v>2.8684997195711947E-2</v>
      </c>
      <c r="P187" s="5">
        <f t="shared" si="395"/>
        <v>7.2493438966343623E-2</v>
      </c>
      <c r="Q187" s="5">
        <f t="shared" si="396"/>
        <v>0.11507994396771123</v>
      </c>
      <c r="R187" s="5">
        <f t="shared" si="397"/>
        <v>1.1416625938403101E-2</v>
      </c>
      <c r="S187" s="5">
        <f t="shared" si="398"/>
        <v>3.6458228076069681E-2</v>
      </c>
      <c r="T187" s="5">
        <f t="shared" si="399"/>
        <v>9.1603611764560194E-2</v>
      </c>
      <c r="U187" s="5">
        <f t="shared" si="400"/>
        <v>2.8852381264688472E-2</v>
      </c>
      <c r="V187" s="5">
        <f t="shared" si="401"/>
        <v>8.1491046386744752E-3</v>
      </c>
      <c r="W187" s="5">
        <f t="shared" si="402"/>
        <v>9.6944299690346195E-2</v>
      </c>
      <c r="X187" s="5">
        <f t="shared" si="403"/>
        <v>7.7167642644258627E-2</v>
      </c>
      <c r="Y187" s="5">
        <f t="shared" si="404"/>
        <v>3.0712713848532712E-2</v>
      </c>
      <c r="Z187" s="5">
        <f t="shared" si="405"/>
        <v>3.0292106341197446E-3</v>
      </c>
      <c r="AA187" s="5">
        <f t="shared" si="406"/>
        <v>7.6554965204453972E-3</v>
      </c>
      <c r="AB187" s="5">
        <f t="shared" si="407"/>
        <v>9.6735806870660284E-3</v>
      </c>
      <c r="AC187" s="5">
        <f t="shared" si="408"/>
        <v>1.0245820855266851E-3</v>
      </c>
      <c r="AD187" s="5">
        <f t="shared" si="409"/>
        <v>6.1250011851034875E-2</v>
      </c>
      <c r="AE187" s="5">
        <f t="shared" si="410"/>
        <v>4.8754996854631326E-2</v>
      </c>
      <c r="AF187" s="5">
        <f t="shared" si="411"/>
        <v>1.9404483741785168E-2</v>
      </c>
      <c r="AG187" s="5">
        <f t="shared" si="412"/>
        <v>5.1486550244669929E-3</v>
      </c>
      <c r="AH187" s="5">
        <f t="shared" si="413"/>
        <v>6.0281276066409669E-4</v>
      </c>
      <c r="AI187" s="5">
        <f t="shared" si="414"/>
        <v>1.5234434145201313E-3</v>
      </c>
      <c r="AJ187" s="5">
        <f t="shared" si="415"/>
        <v>1.9250420600651597E-3</v>
      </c>
      <c r="AK187" s="5">
        <f t="shared" si="416"/>
        <v>1.6216714047048897E-3</v>
      </c>
      <c r="AL187" s="5">
        <f t="shared" si="417"/>
        <v>8.2444862077252532E-5</v>
      </c>
      <c r="AM187" s="5">
        <f t="shared" si="418"/>
        <v>3.0958510928316078E-2</v>
      </c>
      <c r="AN187" s="5">
        <f t="shared" si="419"/>
        <v>2.4642968341052125E-2</v>
      </c>
      <c r="AO187" s="5">
        <f t="shared" si="420"/>
        <v>9.8078988693001828E-3</v>
      </c>
      <c r="AP187" s="5">
        <f t="shared" si="421"/>
        <v>2.6023618285781237E-3</v>
      </c>
      <c r="AQ187" s="5">
        <f t="shared" si="422"/>
        <v>5.1786987027658551E-4</v>
      </c>
      <c r="AR187" s="5">
        <f t="shared" si="423"/>
        <v>9.596776673803401E-5</v>
      </c>
      <c r="AS187" s="5">
        <f t="shared" si="424"/>
        <v>2.4253212901829954E-4</v>
      </c>
      <c r="AT187" s="5">
        <f t="shared" si="425"/>
        <v>3.0646661689396595E-4</v>
      </c>
      <c r="AU187" s="5">
        <f t="shared" si="426"/>
        <v>2.581700210211359E-4</v>
      </c>
      <c r="AV187" s="5">
        <f t="shared" si="427"/>
        <v>1.6311342593257355E-4</v>
      </c>
      <c r="AW187" s="5">
        <f t="shared" si="428"/>
        <v>4.606997126868075E-6</v>
      </c>
      <c r="AX187" s="5">
        <f t="shared" si="429"/>
        <v>1.3039853244296049E-2</v>
      </c>
      <c r="AY187" s="5">
        <f t="shared" si="430"/>
        <v>1.0379720504491074E-2</v>
      </c>
      <c r="AZ187" s="5">
        <f t="shared" si="431"/>
        <v>4.1311276949562263E-3</v>
      </c>
      <c r="BA187" s="5">
        <f t="shared" si="432"/>
        <v>1.096125598927908E-3</v>
      </c>
      <c r="BB187" s="5">
        <f t="shared" si="433"/>
        <v>2.1812893790937316E-4</v>
      </c>
      <c r="BC187" s="5">
        <f t="shared" si="434"/>
        <v>3.4726117955831476E-5</v>
      </c>
      <c r="BD187" s="5">
        <f t="shared" si="435"/>
        <v>1.2731720435794454E-5</v>
      </c>
      <c r="BE187" s="5">
        <f t="shared" si="436"/>
        <v>3.2175920815038019E-5</v>
      </c>
      <c r="BF187" s="5">
        <f t="shared" si="437"/>
        <v>4.065789401819344E-5</v>
      </c>
      <c r="BG187" s="5">
        <f t="shared" si="438"/>
        <v>3.4250547285493866E-5</v>
      </c>
      <c r="BH187" s="5">
        <f t="shared" si="439"/>
        <v>2.1639708924008405E-5</v>
      </c>
      <c r="BI187" s="5">
        <f t="shared" si="440"/>
        <v>1.0937682213659425E-5</v>
      </c>
      <c r="BJ187" s="8">
        <f t="shared" si="441"/>
        <v>0.73456783432546702</v>
      </c>
      <c r="BK187" s="8">
        <f t="shared" si="442"/>
        <v>0.16462395706841287</v>
      </c>
      <c r="BL187" s="8">
        <f t="shared" si="443"/>
        <v>9.317469467956542E-2</v>
      </c>
      <c r="BM187" s="8">
        <f t="shared" si="444"/>
        <v>0.63023695619472075</v>
      </c>
      <c r="BN187" s="8">
        <f t="shared" si="445"/>
        <v>0.35478362700548005</v>
      </c>
    </row>
    <row r="188" spans="1:66" x14ac:dyDescent="0.25">
      <c r="A188" t="s">
        <v>338</v>
      </c>
      <c r="B188" t="s">
        <v>89</v>
      </c>
      <c r="C188" t="s">
        <v>93</v>
      </c>
      <c r="D188" t="s">
        <v>354</v>
      </c>
      <c r="E188">
        <f>VLOOKUP(A188,home!$A$2:$E$405,3,FALSE)</f>
        <v>1.2436</v>
      </c>
      <c r="F188">
        <f>VLOOKUP(B188,home!$B$2:$E$405,3,FALSE)</f>
        <v>0.53610000000000002</v>
      </c>
      <c r="G188">
        <f>VLOOKUP(C188,away!$B$2:$E$405,4,FALSE)</f>
        <v>1.3402000000000001</v>
      </c>
      <c r="H188">
        <f>VLOOKUP(A188,away!$A$2:$E$405,3,FALSE)</f>
        <v>0.89739999999999998</v>
      </c>
      <c r="I188">
        <f>VLOOKUP(C188,away!$B$2:$E$405,3,FALSE)</f>
        <v>0.92859999999999998</v>
      </c>
      <c r="J188">
        <f>VLOOKUP(B188,home!$B$2:$E$405,4,FALSE)</f>
        <v>0.37140000000000001</v>
      </c>
      <c r="K188" s="3">
        <f t="shared" si="390"/>
        <v>0.89350324519200008</v>
      </c>
      <c r="L188" s="3">
        <f t="shared" si="391"/>
        <v>0.30949714269599998</v>
      </c>
      <c r="M188" s="5">
        <f t="shared" si="392"/>
        <v>0.30029186681642683</v>
      </c>
      <c r="N188" s="5">
        <f t="shared" si="393"/>
        <v>0.26831175750524122</v>
      </c>
      <c r="O188" s="5">
        <f t="shared" si="394"/>
        <v>9.2939474754531862E-2</v>
      </c>
      <c r="P188" s="5">
        <f t="shared" si="395"/>
        <v>8.3041722299614179E-2</v>
      </c>
      <c r="Q188" s="5">
        <f t="shared" si="396"/>
        <v>0.119868713027051</v>
      </c>
      <c r="R188" s="5">
        <f t="shared" si="397"/>
        <v>1.4382250940097317E-2</v>
      </c>
      <c r="S188" s="5">
        <f t="shared" si="398"/>
        <v>5.741020990340232E-3</v>
      </c>
      <c r="T188" s="5">
        <f t="shared" si="399"/>
        <v>3.7099024180519073E-2</v>
      </c>
      <c r="U188" s="5">
        <f t="shared" si="400"/>
        <v>1.2850587888142645E-2</v>
      </c>
      <c r="V188" s="5">
        <f t="shared" si="401"/>
        <v>1.7640033413356601E-4</v>
      </c>
      <c r="W188" s="5">
        <f t="shared" si="402"/>
        <v>3.5701028028886229E-2</v>
      </c>
      <c r="X188" s="5">
        <f t="shared" si="403"/>
        <v>1.1049366166250095E-2</v>
      </c>
      <c r="Y188" s="5">
        <f t="shared" si="404"/>
        <v>1.7098736285281297E-3</v>
      </c>
      <c r="Z188" s="5">
        <f t="shared" si="405"/>
        <v>1.4837551904989935E-3</v>
      </c>
      <c r="AA188" s="5">
        <f t="shared" si="406"/>
        <v>1.3257400777813249E-3</v>
      </c>
      <c r="AB188" s="5">
        <f t="shared" si="407"/>
        <v>5.9227653088935416E-4</v>
      </c>
      <c r="AC188" s="5">
        <f t="shared" si="408"/>
        <v>3.0488229076883486E-6</v>
      </c>
      <c r="AD188" s="5">
        <f t="shared" si="409"/>
        <v>7.974746100125097E-3</v>
      </c>
      <c r="AE188" s="5">
        <f t="shared" si="410"/>
        <v>2.4681611317147862E-3</v>
      </c>
      <c r="AF188" s="5">
        <f t="shared" si="411"/>
        <v>3.8194440898952595E-4</v>
      </c>
      <c r="AG188" s="5">
        <f t="shared" si="412"/>
        <v>3.9403567750323577E-5</v>
      </c>
      <c r="AH188" s="5">
        <f t="shared" si="413"/>
        <v>1.1480449797994937E-4</v>
      </c>
      <c r="AI188" s="5">
        <f t="shared" si="414"/>
        <v>1.0257819150772317E-4</v>
      </c>
      <c r="AJ188" s="5">
        <f t="shared" si="415"/>
        <v>4.5826973499038554E-5</v>
      </c>
      <c r="AK188" s="5">
        <f t="shared" si="416"/>
        <v>1.3648849846239584E-5</v>
      </c>
      <c r="AL188" s="5">
        <f t="shared" si="417"/>
        <v>3.3724457198933174E-8</v>
      </c>
      <c r="AM188" s="5">
        <f t="shared" si="418"/>
        <v>1.4250923040088044E-3</v>
      </c>
      <c r="AN188" s="5">
        <f t="shared" si="419"/>
        <v>4.4106199616878437E-4</v>
      </c>
      <c r="AO188" s="5">
        <f t="shared" si="420"/>
        <v>6.8253713783016415E-5</v>
      </c>
      <c r="AP188" s="5">
        <f t="shared" si="421"/>
        <v>7.0414431314113928E-6</v>
      </c>
      <c r="AQ188" s="5">
        <f t="shared" si="422"/>
        <v>5.4482663240704994E-7</v>
      </c>
      <c r="AR188" s="5">
        <f t="shared" si="423"/>
        <v>7.1063328186886059E-6</v>
      </c>
      <c r="AS188" s="5">
        <f t="shared" si="424"/>
        <v>6.3495314349126816E-6</v>
      </c>
      <c r="AT188" s="5">
        <f t="shared" si="425"/>
        <v>2.8366634712715491E-6</v>
      </c>
      <c r="AU188" s="5">
        <f t="shared" si="426"/>
        <v>8.4485600569957798E-7</v>
      </c>
      <c r="AV188" s="5">
        <f t="shared" si="427"/>
        <v>1.8872039570313088E-7</v>
      </c>
      <c r="AW188" s="5">
        <f t="shared" si="428"/>
        <v>2.5905694859741295E-10</v>
      </c>
      <c r="AX188" s="5">
        <f t="shared" si="429"/>
        <v>2.1222076638833512E-4</v>
      </c>
      <c r="AY188" s="5">
        <f t="shared" si="430"/>
        <v>6.5681720817945029E-5</v>
      </c>
      <c r="AZ188" s="5">
        <f t="shared" si="431"/>
        <v>1.016415246025518E-5</v>
      </c>
      <c r="BA188" s="5">
        <f t="shared" si="432"/>
        <v>1.048592048125166E-6</v>
      </c>
      <c r="BB188" s="5">
        <f t="shared" si="433"/>
        <v>8.1134060687121316E-8</v>
      </c>
      <c r="BC188" s="5">
        <f t="shared" si="434"/>
        <v>5.0221519915975811E-9</v>
      </c>
      <c r="BD188" s="5">
        <f t="shared" si="435"/>
        <v>3.6656495040515601E-7</v>
      </c>
      <c r="BE188" s="5">
        <f t="shared" si="436"/>
        <v>3.2752697276065141E-7</v>
      </c>
      <c r="BF188" s="5">
        <f t="shared" si="437"/>
        <v>1.4632320652477692E-7</v>
      </c>
      <c r="BG188" s="5">
        <f t="shared" si="438"/>
        <v>4.3580086625595822E-8</v>
      </c>
      <c r="BH188" s="5">
        <f t="shared" si="439"/>
        <v>9.734737206429582E-9</v>
      </c>
      <c r="BI188" s="5">
        <f t="shared" si="440"/>
        <v>1.739603857007228E-9</v>
      </c>
      <c r="BJ188" s="8">
        <f t="shared" si="441"/>
        <v>0.48683521341670721</v>
      </c>
      <c r="BK188" s="8">
        <f t="shared" si="442"/>
        <v>0.38931977470869761</v>
      </c>
      <c r="BL188" s="8">
        <f t="shared" si="443"/>
        <v>0.1223854102779591</v>
      </c>
      <c r="BM188" s="8">
        <f t="shared" si="444"/>
        <v>0.12112268678913961</v>
      </c>
      <c r="BN188" s="8">
        <f t="shared" si="445"/>
        <v>0.87883578534296247</v>
      </c>
    </row>
    <row r="189" spans="1:66" s="10" customFormat="1" x14ac:dyDescent="0.25">
      <c r="A189" t="s">
        <v>350</v>
      </c>
      <c r="B189" t="s">
        <v>98</v>
      </c>
      <c r="C189" t="s">
        <v>97</v>
      </c>
      <c r="D189" t="s">
        <v>354</v>
      </c>
      <c r="E189">
        <f>VLOOKUP(A189,home!$A$2:$E$405,3,FALSE)</f>
        <v>1.6042000000000001</v>
      </c>
      <c r="F189">
        <f>VLOOKUP(B189,home!$B$2:$E$405,3,FALSE)</f>
        <v>0.93500000000000005</v>
      </c>
      <c r="G189">
        <f>VLOOKUP(C189,away!$B$2:$E$405,4,FALSE)</f>
        <v>1.5584</v>
      </c>
      <c r="H189">
        <f>VLOOKUP(A189,away!$A$2:$E$405,3,FALSE)</f>
        <v>1.25</v>
      </c>
      <c r="I189">
        <f>VLOOKUP(C189,away!$B$2:$E$405,3,FALSE)</f>
        <v>0.6</v>
      </c>
      <c r="J189">
        <f>VLOOKUP(B189,home!$B$2:$E$405,4,FALSE)</f>
        <v>0.6</v>
      </c>
      <c r="K189" s="3">
        <f t="shared" si="390"/>
        <v>2.3374862368000002</v>
      </c>
      <c r="L189" s="3">
        <f t="shared" si="391"/>
        <v>0.44999999999999996</v>
      </c>
      <c r="M189" s="5">
        <f t="shared" si="392"/>
        <v>6.1575806525440584E-2</v>
      </c>
      <c r="N189" s="5">
        <f t="shared" si="393"/>
        <v>0.143932600273077</v>
      </c>
      <c r="O189" s="5">
        <f t="shared" si="394"/>
        <v>2.7709112936448257E-2</v>
      </c>
      <c r="P189" s="5">
        <f t="shared" si="395"/>
        <v>6.4769670122884648E-2</v>
      </c>
      <c r="Q189" s="5">
        <f t="shared" si="396"/>
        <v>0.16822023608257675</v>
      </c>
      <c r="R189" s="5">
        <f t="shared" si="397"/>
        <v>6.2345504107008572E-3</v>
      </c>
      <c r="S189" s="5">
        <f t="shared" si="398"/>
        <v>1.7032298903360891E-2</v>
      </c>
      <c r="T189" s="5">
        <f t="shared" si="399"/>
        <v>7.5699106237159516E-2</v>
      </c>
      <c r="U189" s="5">
        <f t="shared" si="400"/>
        <v>1.4573175777649041E-2</v>
      </c>
      <c r="V189" s="5">
        <f t="shared" si="401"/>
        <v>1.9906382133834904E-3</v>
      </c>
      <c r="W189" s="5">
        <f t="shared" si="402"/>
        <v>0.13107082886475663</v>
      </c>
      <c r="X189" s="5">
        <f t="shared" si="403"/>
        <v>5.8981872989140482E-2</v>
      </c>
      <c r="Y189" s="5">
        <f t="shared" si="404"/>
        <v>1.3270921422556606E-2</v>
      </c>
      <c r="Z189" s="5">
        <f t="shared" si="405"/>
        <v>9.351825616051284E-4</v>
      </c>
      <c r="AA189" s="5">
        <f t="shared" si="406"/>
        <v>2.1859763666473558E-3</v>
      </c>
      <c r="AB189" s="5">
        <f t="shared" si="407"/>
        <v>2.554844835504133E-3</v>
      </c>
      <c r="AC189" s="5">
        <f t="shared" si="408"/>
        <v>1.3086814011277646E-4</v>
      </c>
      <c r="AD189" s="5">
        <f t="shared" si="409"/>
        <v>7.6594064629334255E-2</v>
      </c>
      <c r="AE189" s="5">
        <f t="shared" si="410"/>
        <v>3.446732908320041E-2</v>
      </c>
      <c r="AF189" s="5">
        <f t="shared" si="411"/>
        <v>7.7551490437200903E-3</v>
      </c>
      <c r="AG189" s="5">
        <f t="shared" si="412"/>
        <v>1.1632723565580133E-3</v>
      </c>
      <c r="AH189" s="5">
        <f t="shared" si="413"/>
        <v>1.052080381805769E-4</v>
      </c>
      <c r="AI189" s="5">
        <f t="shared" si="414"/>
        <v>2.4592234124782745E-4</v>
      </c>
      <c r="AJ189" s="5">
        <f t="shared" si="415"/>
        <v>2.8742004399421488E-4</v>
      </c>
      <c r="AK189" s="5">
        <f t="shared" si="416"/>
        <v>2.2394679900564261E-4</v>
      </c>
      <c r="AL189" s="5">
        <f t="shared" si="417"/>
        <v>5.5062445742861167E-6</v>
      </c>
      <c r="AM189" s="5">
        <f t="shared" si="418"/>
        <v>3.5807514378327659E-2</v>
      </c>
      <c r="AN189" s="5">
        <f t="shared" si="419"/>
        <v>1.6113381470247445E-2</v>
      </c>
      <c r="AO189" s="5">
        <f t="shared" si="420"/>
        <v>3.6255108308056744E-3</v>
      </c>
      <c r="AP189" s="5">
        <f t="shared" si="421"/>
        <v>5.438266246208511E-4</v>
      </c>
      <c r="AQ189" s="5">
        <f t="shared" si="422"/>
        <v>6.1180495269845718E-5</v>
      </c>
      <c r="AR189" s="5">
        <f t="shared" si="423"/>
        <v>9.4687234362519249E-6</v>
      </c>
      <c r="AS189" s="5">
        <f t="shared" si="424"/>
        <v>2.213301071230448E-5</v>
      </c>
      <c r="AT189" s="5">
        <f t="shared" si="425"/>
        <v>2.5867803959479347E-5</v>
      </c>
      <c r="AU189" s="5">
        <f t="shared" si="426"/>
        <v>2.0155211910507841E-5</v>
      </c>
      <c r="AV189" s="5">
        <f t="shared" si="427"/>
        <v>1.1778132610149884E-5</v>
      </c>
      <c r="AW189" s="5">
        <f t="shared" si="428"/>
        <v>1.6088463636060599E-7</v>
      </c>
      <c r="AX189" s="5">
        <f t="shared" si="429"/>
        <v>1.3949928672226514E-2</v>
      </c>
      <c r="AY189" s="5">
        <f t="shared" si="430"/>
        <v>6.2774679025019309E-3</v>
      </c>
      <c r="AZ189" s="5">
        <f t="shared" si="431"/>
        <v>1.4124302780629341E-3</v>
      </c>
      <c r="BA189" s="5">
        <f t="shared" si="432"/>
        <v>2.1186454170944008E-4</v>
      </c>
      <c r="BB189" s="5">
        <f t="shared" si="433"/>
        <v>2.3834760942312002E-5</v>
      </c>
      <c r="BC189" s="5">
        <f t="shared" si="434"/>
        <v>2.1451284848080809E-6</v>
      </c>
      <c r="BD189" s="5">
        <f t="shared" si="435"/>
        <v>7.1015425771889399E-7</v>
      </c>
      <c r="BE189" s="5">
        <f t="shared" si="436"/>
        <v>1.659975803422835E-6</v>
      </c>
      <c r="BF189" s="5">
        <f t="shared" si="437"/>
        <v>1.9400852969609499E-6</v>
      </c>
      <c r="BG189" s="5">
        <f t="shared" si="438"/>
        <v>1.5116408932880874E-6</v>
      </c>
      <c r="BH189" s="5">
        <f t="shared" si="439"/>
        <v>8.8335994576124095E-7</v>
      </c>
      <c r="BI189" s="5">
        <f t="shared" si="440"/>
        <v>4.1296834307145855E-7</v>
      </c>
      <c r="BJ189" s="8">
        <f t="shared" si="441"/>
        <v>0.78918446606527914</v>
      </c>
      <c r="BK189" s="8">
        <f t="shared" si="442"/>
        <v>0.15178225605225865</v>
      </c>
      <c r="BL189" s="8">
        <f t="shared" si="443"/>
        <v>5.4216678616546832E-2</v>
      </c>
      <c r="BM189" s="8">
        <f t="shared" si="444"/>
        <v>0.51739929992669609</v>
      </c>
      <c r="BN189" s="8">
        <f t="shared" si="445"/>
        <v>0.47244197635112811</v>
      </c>
    </row>
    <row r="190" spans="1:66" x14ac:dyDescent="0.25">
      <c r="A190" t="s">
        <v>350</v>
      </c>
      <c r="B190" t="s">
        <v>101</v>
      </c>
      <c r="C190" t="s">
        <v>99</v>
      </c>
      <c r="D190" t="s">
        <v>354</v>
      </c>
      <c r="E190">
        <f>VLOOKUP(A190,home!$A$2:$E$405,3,FALSE)</f>
        <v>1.6042000000000001</v>
      </c>
      <c r="F190">
        <f>VLOOKUP(B190,home!$B$2:$E$405,3,FALSE)</f>
        <v>0.41560000000000002</v>
      </c>
      <c r="G190">
        <f>VLOOKUP(C190,away!$B$2:$E$405,4,FALSE)</f>
        <v>0.62339999999999995</v>
      </c>
      <c r="H190">
        <f>VLOOKUP(A190,away!$A$2:$E$405,3,FALSE)</f>
        <v>1.25</v>
      </c>
      <c r="I190">
        <f>VLOOKUP(C190,away!$B$2:$E$405,3,FALSE)</f>
        <v>0.6</v>
      </c>
      <c r="J190">
        <f>VLOOKUP(B190,home!$B$2:$E$405,4,FALSE)</f>
        <v>1.0667</v>
      </c>
      <c r="K190" s="3">
        <f t="shared" si="390"/>
        <v>0.41562422116800002</v>
      </c>
      <c r="L190" s="3">
        <f t="shared" si="391"/>
        <v>0.80002499999999999</v>
      </c>
      <c r="M190" s="5">
        <f t="shared" si="392"/>
        <v>0.29651744638835209</v>
      </c>
      <c r="N190" s="5">
        <f t="shared" si="393"/>
        <v>0.12323983271788304</v>
      </c>
      <c r="O190" s="5">
        <f t="shared" si="394"/>
        <v>0.23722137004684138</v>
      </c>
      <c r="P190" s="5">
        <f t="shared" si="395"/>
        <v>9.8594947170124375E-2</v>
      </c>
      <c r="Q190" s="5">
        <f t="shared" si="396"/>
        <v>2.5610729745122372E-2</v>
      </c>
      <c r="R190" s="5">
        <f t="shared" si="397"/>
        <v>9.4891513285862136E-2</v>
      </c>
      <c r="S190" s="5">
        <f t="shared" si="398"/>
        <v>8.1959457410374133E-3</v>
      </c>
      <c r="T190" s="5">
        <f t="shared" si="399"/>
        <v>2.0489224064341525E-2</v>
      </c>
      <c r="U190" s="5">
        <f t="shared" si="400"/>
        <v>3.9439211304889372E-2</v>
      </c>
      <c r="V190" s="5">
        <f t="shared" si="401"/>
        <v>3.0280355701358053E-4</v>
      </c>
      <c r="W190" s="5">
        <f t="shared" si="402"/>
        <v>3.5481465346202065E-3</v>
      </c>
      <c r="X190" s="5">
        <f t="shared" si="403"/>
        <v>2.8386059313595304E-3</v>
      </c>
      <c r="Y190" s="5">
        <f t="shared" si="404"/>
        <v>1.1354778551179543E-3</v>
      </c>
      <c r="Z190" s="5">
        <f t="shared" si="405"/>
        <v>2.5305194305507289E-2</v>
      </c>
      <c r="AA190" s="5">
        <f t="shared" si="406"/>
        <v>1.0517451674731376E-2</v>
      </c>
      <c r="AB190" s="5">
        <f t="shared" si="407"/>
        <v>2.1856538304911529E-3</v>
      </c>
      <c r="AC190" s="5">
        <f t="shared" si="408"/>
        <v>6.2928212720530812E-6</v>
      </c>
      <c r="AD190" s="5">
        <f t="shared" si="409"/>
        <v>3.6867391001036532E-4</v>
      </c>
      <c r="AE190" s="5">
        <f t="shared" si="410"/>
        <v>2.9494834485604249E-4</v>
      </c>
      <c r="AF190" s="5">
        <f t="shared" si="411"/>
        <v>1.1798302479672769E-4</v>
      </c>
      <c r="AG190" s="5">
        <f t="shared" si="412"/>
        <v>3.1463123137667367E-5</v>
      </c>
      <c r="AH190" s="5">
        <f t="shared" si="413"/>
        <v>5.0611970185658658E-3</v>
      </c>
      <c r="AI190" s="5">
        <f t="shared" si="414"/>
        <v>2.1035560690192416E-3</v>
      </c>
      <c r="AJ190" s="5">
        <f t="shared" si="415"/>
        <v>4.3714442643467098E-4</v>
      </c>
      <c r="AK190" s="5">
        <f t="shared" si="416"/>
        <v>6.0562603924947419E-5</v>
      </c>
      <c r="AL190" s="5">
        <f t="shared" si="417"/>
        <v>8.3696981533627708E-8</v>
      </c>
      <c r="AM190" s="5">
        <f t="shared" si="418"/>
        <v>3.0645961342603886E-5</v>
      </c>
      <c r="AN190" s="5">
        <f t="shared" si="419"/>
        <v>2.451753522311667E-5</v>
      </c>
      <c r="AO190" s="5">
        <f t="shared" si="420"/>
        <v>9.8073205584369567E-6</v>
      </c>
      <c r="AP190" s="5">
        <f t="shared" si="421"/>
        <v>2.6153672099211762E-6</v>
      </c>
      <c r="AQ190" s="5">
        <f t="shared" si="422"/>
        <v>5.230897880292971E-7</v>
      </c>
      <c r="AR190" s="5">
        <f t="shared" si="423"/>
        <v>8.0981682895563166E-4</v>
      </c>
      <c r="AS190" s="5">
        <f t="shared" si="424"/>
        <v>3.365794888234239E-4</v>
      </c>
      <c r="AT190" s="5">
        <f t="shared" si="425"/>
        <v>6.9945293951679562E-5</v>
      </c>
      <c r="AU190" s="5">
        <f t="shared" si="426"/>
        <v>9.6903194410112155E-6</v>
      </c>
      <c r="AV190" s="5">
        <f t="shared" si="427"/>
        <v>1.0068828676348538E-6</v>
      </c>
      <c r="AW190" s="5">
        <f t="shared" si="428"/>
        <v>7.7305732982056365E-10</v>
      </c>
      <c r="AX190" s="5">
        <f t="shared" si="429"/>
        <v>2.1228673024940631E-6</v>
      </c>
      <c r="AY190" s="5">
        <f t="shared" si="430"/>
        <v>1.6983469136778128E-6</v>
      </c>
      <c r="AZ190" s="5">
        <f t="shared" si="431"/>
        <v>6.7935999480754601E-7</v>
      </c>
      <c r="BA190" s="5">
        <f t="shared" si="432"/>
        <v>1.8116832661530238E-7</v>
      </c>
      <c r="BB190" s="5">
        <f t="shared" si="433"/>
        <v>3.623479762510181E-8</v>
      </c>
      <c r="BC190" s="5">
        <f t="shared" si="434"/>
        <v>5.7977487940044181E-9</v>
      </c>
      <c r="BD190" s="5">
        <f t="shared" si="435"/>
        <v>1.0797895143087148E-4</v>
      </c>
      <c r="BE190" s="5">
        <f t="shared" si="436"/>
        <v>4.4878667590993262E-5</v>
      </c>
      <c r="BF190" s="5">
        <f t="shared" si="437"/>
        <v>9.3263306322820697E-6</v>
      </c>
      <c r="BG190" s="5">
        <f t="shared" si="438"/>
        <v>1.2920829684658323E-6</v>
      </c>
      <c r="BH190" s="5">
        <f t="shared" si="439"/>
        <v>1.3425524436326225E-7</v>
      </c>
      <c r="BI190" s="5">
        <f t="shared" si="440"/>
        <v>1.115994627524008E-8</v>
      </c>
      <c r="BJ190" s="8">
        <f t="shared" si="441"/>
        <v>0.17774791830045161</v>
      </c>
      <c r="BK190" s="8">
        <f t="shared" si="442"/>
        <v>0.40361921772169473</v>
      </c>
      <c r="BL190" s="8">
        <f t="shared" si="443"/>
        <v>0.39330832052261283</v>
      </c>
      <c r="BM190" s="8">
        <f t="shared" si="444"/>
        <v>0.12390311392222458</v>
      </c>
      <c r="BN190" s="8">
        <f t="shared" si="445"/>
        <v>0.87607583935418532</v>
      </c>
    </row>
    <row r="191" spans="1:66" x14ac:dyDescent="0.25">
      <c r="A191" t="s">
        <v>350</v>
      </c>
      <c r="B191" t="s">
        <v>102</v>
      </c>
      <c r="C191" t="s">
        <v>103</v>
      </c>
      <c r="D191" t="s">
        <v>354</v>
      </c>
      <c r="E191">
        <f>VLOOKUP(A191,home!$A$2:$E$405,3,FALSE)</f>
        <v>1.6042000000000001</v>
      </c>
      <c r="F191">
        <f>VLOOKUP(B191,home!$B$2:$E$405,3,FALSE)</f>
        <v>0.46750000000000003</v>
      </c>
      <c r="G191">
        <f>VLOOKUP(C191,away!$B$2:$E$405,4,FALSE)</f>
        <v>0.93500000000000005</v>
      </c>
      <c r="H191">
        <f>VLOOKUP(A191,away!$A$2:$E$405,3,FALSE)</f>
        <v>1.25</v>
      </c>
      <c r="I191">
        <f>VLOOKUP(C191,away!$B$2:$E$405,3,FALSE)</f>
        <v>0.6</v>
      </c>
      <c r="J191">
        <f>VLOOKUP(B191,home!$B$2:$E$405,4,FALSE)</f>
        <v>1.4</v>
      </c>
      <c r="K191" s="3">
        <f t="shared" si="390"/>
        <v>0.70121587250000017</v>
      </c>
      <c r="L191" s="3">
        <f t="shared" si="391"/>
        <v>1.0499999999999998</v>
      </c>
      <c r="M191" s="5">
        <f t="shared" si="392"/>
        <v>0.17356278488834537</v>
      </c>
      <c r="N191" s="5">
        <f t="shared" si="393"/>
        <v>0.12170497963901095</v>
      </c>
      <c r="O191" s="5">
        <f t="shared" si="394"/>
        <v>0.18224092413276258</v>
      </c>
      <c r="P191" s="5">
        <f t="shared" si="395"/>
        <v>0.12779022862096145</v>
      </c>
      <c r="Q191" s="5">
        <f t="shared" si="396"/>
        <v>4.2670731742581902E-2</v>
      </c>
      <c r="R191" s="5">
        <f t="shared" si="397"/>
        <v>9.5676485169700329E-2</v>
      </c>
      <c r="S191" s="5">
        <f t="shared" si="398"/>
        <v>2.352224087309826E-2</v>
      </c>
      <c r="T191" s="5">
        <f t="shared" si="399"/>
        <v>4.4804268329710982E-2</v>
      </c>
      <c r="U191" s="5">
        <f t="shared" si="400"/>
        <v>6.708987002600475E-2</v>
      </c>
      <c r="V191" s="5">
        <f t="shared" si="401"/>
        <v>1.9243196766482226E-3</v>
      </c>
      <c r="W191" s="5">
        <f t="shared" si="402"/>
        <v>9.9737981296960081E-3</v>
      </c>
      <c r="X191" s="5">
        <f t="shared" si="403"/>
        <v>1.0472488036180807E-2</v>
      </c>
      <c r="Y191" s="5">
        <f t="shared" si="404"/>
        <v>5.4980562189949223E-3</v>
      </c>
      <c r="Z191" s="5">
        <f t="shared" si="405"/>
        <v>3.3486769809395113E-2</v>
      </c>
      <c r="AA191" s="5">
        <f t="shared" si="406"/>
        <v>2.3481454509101659E-2</v>
      </c>
      <c r="AB191" s="5">
        <f t="shared" si="407"/>
        <v>8.2327843055843911E-3</v>
      </c>
      <c r="AC191" s="5">
        <f t="shared" si="408"/>
        <v>8.8551979755080681E-5</v>
      </c>
      <c r="AD191" s="5">
        <f t="shared" si="409"/>
        <v>1.7484463894134139E-3</v>
      </c>
      <c r="AE191" s="5">
        <f t="shared" si="410"/>
        <v>1.8358687088840841E-3</v>
      </c>
      <c r="AF191" s="5">
        <f t="shared" si="411"/>
        <v>9.6383107216414386E-4</v>
      </c>
      <c r="AG191" s="5">
        <f t="shared" si="412"/>
        <v>3.3734087525745033E-4</v>
      </c>
      <c r="AH191" s="5">
        <f t="shared" si="413"/>
        <v>8.7902770749662146E-3</v>
      </c>
      <c r="AI191" s="5">
        <f t="shared" si="414"/>
        <v>6.1638818086391838E-3</v>
      </c>
      <c r="AJ191" s="5">
        <f t="shared" si="415"/>
        <v>2.1611058802159019E-3</v>
      </c>
      <c r="AK191" s="5">
        <f t="shared" si="416"/>
        <v>5.051339151201582E-4</v>
      </c>
      <c r="AL191" s="5">
        <f t="shared" si="417"/>
        <v>2.6079502573135734E-6</v>
      </c>
      <c r="AM191" s="5">
        <f t="shared" si="418"/>
        <v>2.4520767209440048E-4</v>
      </c>
      <c r="AN191" s="5">
        <f t="shared" si="419"/>
        <v>2.5746805569912046E-4</v>
      </c>
      <c r="AO191" s="5">
        <f t="shared" si="420"/>
        <v>1.351707292420382E-4</v>
      </c>
      <c r="AP191" s="5">
        <f t="shared" si="421"/>
        <v>4.7309755234713368E-5</v>
      </c>
      <c r="AQ191" s="5">
        <f t="shared" si="422"/>
        <v>1.2418810749112255E-5</v>
      </c>
      <c r="AR191" s="5">
        <f t="shared" si="423"/>
        <v>1.8459581857429052E-3</v>
      </c>
      <c r="AS191" s="5">
        <f t="shared" si="424"/>
        <v>1.2944151798142285E-3</v>
      </c>
      <c r="AT191" s="5">
        <f t="shared" si="425"/>
        <v>4.538322348453394E-4</v>
      </c>
      <c r="AU191" s="5">
        <f t="shared" si="426"/>
        <v>1.0607812217523324E-4</v>
      </c>
      <c r="AV191" s="5">
        <f t="shared" si="427"/>
        <v>1.8595915748566943E-5</v>
      </c>
      <c r="AW191" s="5">
        <f t="shared" si="428"/>
        <v>5.3338136690963124E-8</v>
      </c>
      <c r="AX191" s="5">
        <f t="shared" si="429"/>
        <v>2.8657251955228149E-5</v>
      </c>
      <c r="AY191" s="5">
        <f t="shared" si="430"/>
        <v>3.0090114552989546E-5</v>
      </c>
      <c r="AZ191" s="5">
        <f t="shared" si="431"/>
        <v>1.5797310140319508E-5</v>
      </c>
      <c r="BA191" s="5">
        <f t="shared" si="432"/>
        <v>5.5290585491118274E-6</v>
      </c>
      <c r="BB191" s="5">
        <f t="shared" si="433"/>
        <v>1.4513778691418542E-6</v>
      </c>
      <c r="BC191" s="5">
        <f t="shared" si="434"/>
        <v>3.0478935251978939E-7</v>
      </c>
      <c r="BD191" s="5">
        <f t="shared" si="435"/>
        <v>3.2304268250500824E-4</v>
      </c>
      <c r="BE191" s="5">
        <f t="shared" si="436"/>
        <v>2.2652265646748993E-4</v>
      </c>
      <c r="BF191" s="5">
        <f t="shared" si="437"/>
        <v>7.9420641097934365E-5</v>
      </c>
      <c r="BG191" s="5">
        <f t="shared" si="438"/>
        <v>1.8563671380665809E-5</v>
      </c>
      <c r="BH191" s="5">
        <f t="shared" si="439"/>
        <v>3.2542852559992137E-6</v>
      </c>
      <c r="BI191" s="5">
        <f t="shared" si="440"/>
        <v>4.5639129502987518E-7</v>
      </c>
      <c r="BJ191" s="8">
        <f t="shared" si="441"/>
        <v>0.24078921406733333</v>
      </c>
      <c r="BK191" s="8">
        <f t="shared" si="442"/>
        <v>0.32692082410361872</v>
      </c>
      <c r="BL191" s="8">
        <f t="shared" si="443"/>
        <v>0.39871205678842347</v>
      </c>
      <c r="BM191" s="8">
        <f t="shared" si="444"/>
        <v>0.25623269379899177</v>
      </c>
      <c r="BN191" s="8">
        <f t="shared" si="445"/>
        <v>0.74364613419336245</v>
      </c>
    </row>
    <row r="192" spans="1:66" x14ac:dyDescent="0.25">
      <c r="A192" t="s">
        <v>339</v>
      </c>
      <c r="B192" t="s">
        <v>127</v>
      </c>
      <c r="C192" t="s">
        <v>125</v>
      </c>
      <c r="D192" t="s">
        <v>354</v>
      </c>
      <c r="E192">
        <f>VLOOKUP(A192,home!$A$2:$E$405,3,FALSE)</f>
        <v>1.1578999999999999</v>
      </c>
      <c r="F192">
        <f>VLOOKUP(B192,home!$B$2:$E$405,3,FALSE)</f>
        <v>0.77729999999999999</v>
      </c>
      <c r="G192">
        <f>VLOOKUP(C192,away!$B$2:$E$405,4,FALSE)</f>
        <v>0.67169999999999996</v>
      </c>
      <c r="H192">
        <f>VLOOKUP(A192,away!$A$2:$E$405,3,FALSE)</f>
        <v>1.0478000000000001</v>
      </c>
      <c r="I192">
        <f>VLOOKUP(C192,away!$B$2:$E$405,3,FALSE)</f>
        <v>1.2725</v>
      </c>
      <c r="J192">
        <f>VLOOKUP(B192,home!$B$2:$E$405,4,FALSE)</f>
        <v>0.76349999999999996</v>
      </c>
      <c r="K192" s="3">
        <f t="shared" si="390"/>
        <v>0.60455395953899993</v>
      </c>
      <c r="L192" s="3">
        <f t="shared" si="391"/>
        <v>1.0179940192499999</v>
      </c>
      <c r="M192" s="5">
        <f t="shared" si="392"/>
        <v>0.1973950992492827</v>
      </c>
      <c r="N192" s="5">
        <f t="shared" si="393"/>
        <v>0.11933598884474772</v>
      </c>
      <c r="O192" s="5">
        <f t="shared" si="394"/>
        <v>0.20094703046502993</v>
      </c>
      <c r="P192" s="5">
        <f t="shared" si="395"/>
        <v>0.12148332292523789</v>
      </c>
      <c r="Q192" s="5">
        <f t="shared" si="396"/>
        <v>3.6072522285797076E-2</v>
      </c>
      <c r="R192" s="5">
        <f t="shared" si="397"/>
        <v>0.10228143759972397</v>
      </c>
      <c r="S192" s="5">
        <f t="shared" si="398"/>
        <v>1.8691190669227382E-2</v>
      </c>
      <c r="T192" s="5">
        <f t="shared" si="399"/>
        <v>3.6721611946203762E-2</v>
      </c>
      <c r="U192" s="5">
        <f t="shared" si="400"/>
        <v>6.1834648088254271E-2</v>
      </c>
      <c r="V192" s="5">
        <f t="shared" si="401"/>
        <v>1.2781291939997878E-3</v>
      </c>
      <c r="W192" s="5">
        <f t="shared" si="402"/>
        <v>7.2692620594791476E-3</v>
      </c>
      <c r="X192" s="5">
        <f t="shared" si="403"/>
        <v>7.4000653009107095E-3</v>
      </c>
      <c r="Y192" s="5">
        <f t="shared" si="404"/>
        <v>3.7666111091932755E-3</v>
      </c>
      <c r="Z192" s="5">
        <f t="shared" si="405"/>
        <v>3.4707297252270362E-2</v>
      </c>
      <c r="AA192" s="5">
        <f t="shared" si="406"/>
        <v>2.0982433978757098E-2</v>
      </c>
      <c r="AB192" s="5">
        <f t="shared" si="407"/>
        <v>6.3425067713116269E-3</v>
      </c>
      <c r="AC192" s="5">
        <f t="shared" si="408"/>
        <v>4.9162625555727425E-5</v>
      </c>
      <c r="AD192" s="5">
        <f t="shared" si="409"/>
        <v>1.0986652902461858E-3</v>
      </c>
      <c r="AE192" s="5">
        <f t="shared" si="410"/>
        <v>1.1184346946281824E-3</v>
      </c>
      <c r="AF192" s="5">
        <f t="shared" si="411"/>
        <v>5.6927991502659465E-4</v>
      </c>
      <c r="AG192" s="5">
        <f t="shared" si="412"/>
        <v>1.9317451625874051E-4</v>
      </c>
      <c r="AH192" s="5">
        <f t="shared" si="413"/>
        <v>8.8329552567857957E-3</v>
      </c>
      <c r="AI192" s="5">
        <f t="shared" si="414"/>
        <v>5.3399980749206759E-3</v>
      </c>
      <c r="AJ192" s="5">
        <f t="shared" si="415"/>
        <v>1.6141584900619657E-3</v>
      </c>
      <c r="AK192" s="5">
        <f t="shared" si="416"/>
        <v>3.2528196883015165E-4</v>
      </c>
      <c r="AL192" s="5">
        <f t="shared" si="417"/>
        <v>1.2102507385346236E-6</v>
      </c>
      <c r="AM192" s="5">
        <f t="shared" si="418"/>
        <v>1.3284049028527929E-4</v>
      </c>
      <c r="AN192" s="5">
        <f t="shared" si="419"/>
        <v>1.3523082462465203E-4</v>
      </c>
      <c r="AO192" s="5">
        <f t="shared" si="420"/>
        <v>6.8832085343070672E-5</v>
      </c>
      <c r="AP192" s="5">
        <f t="shared" si="421"/>
        <v>2.3356883737250508E-5</v>
      </c>
      <c r="AQ192" s="5">
        <f t="shared" si="422"/>
        <v>5.944291988209651E-6</v>
      </c>
      <c r="AR192" s="5">
        <f t="shared" si="423"/>
        <v>1.7983791247421579E-3</v>
      </c>
      <c r="AS192" s="5">
        <f t="shared" si="424"/>
        <v>1.0872172206151526E-3</v>
      </c>
      <c r="AT192" s="5">
        <f t="shared" si="425"/>
        <v>3.286407378009384E-4</v>
      </c>
      <c r="AU192" s="5">
        <f t="shared" si="426"/>
        <v>6.6227019767791883E-5</v>
      </c>
      <c r="AV192" s="5">
        <f t="shared" si="427"/>
        <v>1.0009451757271548E-5</v>
      </c>
      <c r="AW192" s="5">
        <f t="shared" si="428"/>
        <v>2.0689650386045271E-8</v>
      </c>
      <c r="AX192" s="5">
        <f t="shared" si="429"/>
        <v>1.3384874064844602E-5</v>
      </c>
      <c r="AY192" s="5">
        <f t="shared" si="430"/>
        <v>1.3625721746426239E-5</v>
      </c>
      <c r="AZ192" s="5">
        <f t="shared" si="431"/>
        <v>6.9354516229132861E-6</v>
      </c>
      <c r="BA192" s="5">
        <f t="shared" si="432"/>
        <v>2.3534160909744774E-6</v>
      </c>
      <c r="BB192" s="5">
        <f t="shared" si="433"/>
        <v>5.9894087635468281E-7</v>
      </c>
      <c r="BC192" s="5">
        <f t="shared" si="434"/>
        <v>1.219436460026842E-7</v>
      </c>
      <c r="BD192" s="5">
        <f t="shared" si="435"/>
        <v>3.0512319888859426E-4</v>
      </c>
      <c r="BE192" s="5">
        <f t="shared" si="436"/>
        <v>1.8446343803530546E-4</v>
      </c>
      <c r="BF192" s="5">
        <f t="shared" si="437"/>
        <v>5.5759050927210426E-5</v>
      </c>
      <c r="BG192" s="5">
        <f t="shared" si="438"/>
        <v>1.1236451672727271E-5</v>
      </c>
      <c r="BH192" s="5">
        <f t="shared" si="439"/>
        <v>1.6982603374789723E-6</v>
      </c>
      <c r="BI192" s="5">
        <f t="shared" si="440"/>
        <v>2.0533800227019026E-7</v>
      </c>
      <c r="BJ192" s="8">
        <f t="shared" si="441"/>
        <v>0.21394884088651742</v>
      </c>
      <c r="BK192" s="8">
        <f t="shared" si="442"/>
        <v>0.33891174063578833</v>
      </c>
      <c r="BL192" s="8">
        <f t="shared" si="443"/>
        <v>0.41234940998622238</v>
      </c>
      <c r="BM192" s="8">
        <f t="shared" si="444"/>
        <v>0.2223882823588833</v>
      </c>
      <c r="BN192" s="8">
        <f t="shared" si="445"/>
        <v>0.77751540136981923</v>
      </c>
    </row>
    <row r="193" spans="1:66" x14ac:dyDescent="0.25">
      <c r="A193" t="s">
        <v>340</v>
      </c>
      <c r="B193" t="s">
        <v>144</v>
      </c>
      <c r="C193" t="s">
        <v>131</v>
      </c>
      <c r="D193" t="s">
        <v>354</v>
      </c>
      <c r="E193">
        <f>VLOOKUP(A193,home!$A$2:$E$405,3,FALSE)</f>
        <v>1.4554</v>
      </c>
      <c r="F193">
        <f>VLOOKUP(B193,home!$B$2:$E$405,3,FALSE)</f>
        <v>0.68710000000000004</v>
      </c>
      <c r="G193">
        <f>VLOOKUP(C193,away!$B$2:$E$405,4,FALSE)</f>
        <v>0.88339999999999996</v>
      </c>
      <c r="H193">
        <f>VLOOKUP(A193,away!$A$2:$E$405,3,FALSE)</f>
        <v>1.2321</v>
      </c>
      <c r="I193">
        <f>VLOOKUP(C193,away!$B$2:$E$405,3,FALSE)</f>
        <v>1.3914</v>
      </c>
      <c r="J193">
        <f>VLOOKUP(B193,home!$B$2:$E$405,4,FALSE)</f>
        <v>1.1595</v>
      </c>
      <c r="K193" s="3">
        <f t="shared" si="390"/>
        <v>0.88340471735600012</v>
      </c>
      <c r="L193" s="3">
        <f t="shared" si="391"/>
        <v>1.9877817984299999</v>
      </c>
      <c r="M193" s="5">
        <f t="shared" si="392"/>
        <v>5.6631692303563561E-2</v>
      </c>
      <c r="N193" s="5">
        <f t="shared" si="393"/>
        <v>5.0028704132821539E-2</v>
      </c>
      <c r="O193" s="5">
        <f t="shared" si="394"/>
        <v>0.11257144717531198</v>
      </c>
      <c r="P193" s="5">
        <f t="shared" si="395"/>
        <v>9.9446147474262378E-2</v>
      </c>
      <c r="Q193" s="5">
        <f t="shared" si="396"/>
        <v>2.2097796617071078E-2</v>
      </c>
      <c r="R193" s="5">
        <f t="shared" si="397"/>
        <v>0.11188373685900468</v>
      </c>
      <c r="S193" s="5">
        <f t="shared" si="398"/>
        <v>4.3657251996204412E-2</v>
      </c>
      <c r="T193" s="5">
        <f t="shared" si="399"/>
        <v>4.3925597900821921E-2</v>
      </c>
      <c r="U193" s="5">
        <f t="shared" si="400"/>
        <v>9.8838620936662139E-2</v>
      </c>
      <c r="V193" s="5">
        <f t="shared" si="401"/>
        <v>8.5180916741490111E-3</v>
      </c>
      <c r="W193" s="5">
        <f t="shared" si="402"/>
        <v>6.5070992582313509E-3</v>
      </c>
      <c r="X193" s="5">
        <f t="shared" si="403"/>
        <v>1.2934693466089636E-2</v>
      </c>
      <c r="Y193" s="5">
        <f t="shared" si="404"/>
        <v>1.2855674120082212E-2</v>
      </c>
      <c r="Z193" s="5">
        <f t="shared" si="405"/>
        <v>7.4133485222887097E-2</v>
      </c>
      <c r="AA193" s="5">
        <f t="shared" si="406"/>
        <v>6.5489870559939795E-2</v>
      </c>
      <c r="AB193" s="5">
        <f t="shared" si="407"/>
        <v>2.8927030295842315E-2</v>
      </c>
      <c r="AC193" s="5">
        <f t="shared" si="408"/>
        <v>9.3486898233372873E-4</v>
      </c>
      <c r="AD193" s="5">
        <f t="shared" si="409"/>
        <v>1.4371005452563264E-3</v>
      </c>
      <c r="AE193" s="5">
        <f t="shared" si="410"/>
        <v>2.8566423063743542E-3</v>
      </c>
      <c r="AF193" s="5">
        <f t="shared" si="411"/>
        <v>2.8391907906180182E-3</v>
      </c>
      <c r="AG193" s="5">
        <f t="shared" si="412"/>
        <v>1.8812305919535266E-3</v>
      </c>
      <c r="AH193" s="5">
        <f t="shared" si="413"/>
        <v>3.6840298145058591E-2</v>
      </c>
      <c r="AI193" s="5">
        <f t="shared" si="414"/>
        <v>3.2544893170146257E-2</v>
      </c>
      <c r="AJ193" s="5">
        <f t="shared" si="415"/>
        <v>1.4375156076177134E-2</v>
      </c>
      <c r="AK193" s="5">
        <f t="shared" si="416"/>
        <v>4.2330268968078831E-3</v>
      </c>
      <c r="AL193" s="5">
        <f t="shared" si="417"/>
        <v>6.5665788822223458E-5</v>
      </c>
      <c r="AM193" s="5">
        <f t="shared" si="418"/>
        <v>2.5390828019886374E-4</v>
      </c>
      <c r="AN193" s="5">
        <f t="shared" si="419"/>
        <v>5.0471425784996585E-4</v>
      </c>
      <c r="AO193" s="5">
        <f t="shared" si="420"/>
        <v>5.0163090758113392E-4</v>
      </c>
      <c r="AP193" s="5">
        <f t="shared" si="421"/>
        <v>3.3237759587323326E-4</v>
      </c>
      <c r="AQ193" s="5">
        <f t="shared" si="422"/>
        <v>1.6517353382068385E-4</v>
      </c>
      <c r="AR193" s="5">
        <f t="shared" si="423"/>
        <v>1.4646094820296386E-2</v>
      </c>
      <c r="AS193" s="5">
        <f t="shared" si="424"/>
        <v>1.2938429255093108E-2</v>
      </c>
      <c r="AT193" s="5">
        <f t="shared" si="425"/>
        <v>5.7149347195630633E-3</v>
      </c>
      <c r="AU193" s="5">
        <f t="shared" si="426"/>
        <v>1.6828667635478667E-3</v>
      </c>
      <c r="AV193" s="5">
        <f t="shared" si="427"/>
        <v>3.7166310939995253E-4</v>
      </c>
      <c r="AW193" s="5">
        <f t="shared" si="428"/>
        <v>3.203060107239677E-6</v>
      </c>
      <c r="AX193" s="5">
        <f t="shared" si="429"/>
        <v>3.7383962083904206E-5</v>
      </c>
      <c r="AY193" s="5">
        <f t="shared" si="430"/>
        <v>7.4311159383582044E-5</v>
      </c>
      <c r="AZ193" s="5">
        <f t="shared" si="431"/>
        <v>7.3857185021457541E-5</v>
      </c>
      <c r="BA193" s="5">
        <f t="shared" si="432"/>
        <v>4.8937322689643387E-5</v>
      </c>
      <c r="BB193" s="5">
        <f t="shared" si="433"/>
        <v>2.4319179826592147E-5</v>
      </c>
      <c r="BC193" s="5">
        <f t="shared" si="434"/>
        <v>9.6682446024091803E-6</v>
      </c>
      <c r="BD193" s="5">
        <f t="shared" si="435"/>
        <v>4.8522067836441769E-3</v>
      </c>
      <c r="BE193" s="5">
        <f t="shared" si="436"/>
        <v>4.2864623622580512E-3</v>
      </c>
      <c r="BF193" s="5">
        <f t="shared" si="437"/>
        <v>1.8933405357938525E-3</v>
      </c>
      <c r="BG193" s="5">
        <f t="shared" si="438"/>
        <v>5.5752865362720873E-4</v>
      </c>
      <c r="BH193" s="5">
        <f t="shared" si="439"/>
        <v>1.2313086066885392E-4</v>
      </c>
      <c r="BI193" s="5">
        <f t="shared" si="440"/>
        <v>2.1754876633393991E-5</v>
      </c>
      <c r="BJ193" s="8">
        <f t="shared" si="441"/>
        <v>0.15939001135825143</v>
      </c>
      <c r="BK193" s="8">
        <f t="shared" si="442"/>
        <v>0.20932802937871889</v>
      </c>
      <c r="BL193" s="8">
        <f t="shared" si="443"/>
        <v>0.55279249285547682</v>
      </c>
      <c r="BM193" s="8">
        <f t="shared" si="444"/>
        <v>0.54291338615402263</v>
      </c>
      <c r="BN193" s="8">
        <f t="shared" si="445"/>
        <v>0.45265952456203518</v>
      </c>
    </row>
    <row r="194" spans="1:66" x14ac:dyDescent="0.25">
      <c r="A194" t="s">
        <v>340</v>
      </c>
      <c r="B194" t="s">
        <v>133</v>
      </c>
      <c r="C194" t="s">
        <v>129</v>
      </c>
      <c r="D194" t="s">
        <v>354</v>
      </c>
      <c r="E194">
        <f>VLOOKUP(A194,home!$A$2:$E$405,3,FALSE)</f>
        <v>1.4554</v>
      </c>
      <c r="F194">
        <f>VLOOKUP(B194,home!$B$2:$E$405,3,FALSE)</f>
        <v>0.49080000000000001</v>
      </c>
      <c r="G194">
        <f>VLOOKUP(C194,away!$B$2:$E$405,4,FALSE)</f>
        <v>0.98160000000000003</v>
      </c>
      <c r="H194">
        <f>VLOOKUP(A194,away!$A$2:$E$405,3,FALSE)</f>
        <v>1.2321</v>
      </c>
      <c r="I194">
        <f>VLOOKUP(C194,away!$B$2:$E$405,3,FALSE)</f>
        <v>0.69569999999999999</v>
      </c>
      <c r="J194">
        <f>VLOOKUP(B194,home!$B$2:$E$405,4,FALSE)</f>
        <v>1.6232</v>
      </c>
      <c r="K194" s="3">
        <f t="shared" si="390"/>
        <v>0.70116701011200011</v>
      </c>
      <c r="L194" s="3">
        <f t="shared" si="391"/>
        <v>1.3913615417039999</v>
      </c>
      <c r="M194" s="5">
        <f t="shared" si="392"/>
        <v>0.12337478155395951</v>
      </c>
      <c r="N194" s="5">
        <f t="shared" si="393"/>
        <v>8.6506326705410919E-2</v>
      </c>
      <c r="O194" s="5">
        <f t="shared" si="394"/>
        <v>0.17165892627031132</v>
      </c>
      <c r="P194" s="5">
        <f t="shared" si="395"/>
        <v>0.12036157609199045</v>
      </c>
      <c r="Q194" s="5">
        <f t="shared" si="396"/>
        <v>3.0327691225902422E-2</v>
      </c>
      <c r="R194" s="5">
        <f t="shared" si="397"/>
        <v>0.11941981415135683</v>
      </c>
      <c r="S194" s="5">
        <f t="shared" si="398"/>
        <v>2.9355490678238769E-2</v>
      </c>
      <c r="T194" s="5">
        <f t="shared" si="399"/>
        <v>4.2196783220394468E-2</v>
      </c>
      <c r="U194" s="5">
        <f t="shared" si="400"/>
        <v>8.3733234036637585E-2</v>
      </c>
      <c r="V194" s="5">
        <f t="shared" si="401"/>
        <v>3.1820595573219409E-3</v>
      </c>
      <c r="W194" s="5">
        <f t="shared" si="402"/>
        <v>7.0882588601553151E-3</v>
      </c>
      <c r="X194" s="5">
        <f t="shared" si="403"/>
        <v>9.8623307756627362E-3</v>
      </c>
      <c r="Y194" s="5">
        <f t="shared" si="404"/>
        <v>6.8610338764104562E-3</v>
      </c>
      <c r="Z194" s="5">
        <f t="shared" si="405"/>
        <v>5.5385378909212322E-2</v>
      </c>
      <c r="AA194" s="5">
        <f t="shared" si="406"/>
        <v>3.883440053369263E-2</v>
      </c>
      <c r="AB194" s="5">
        <f t="shared" si="407"/>
        <v>1.3614700255850562E-2</v>
      </c>
      <c r="AC194" s="5">
        <f t="shared" si="408"/>
        <v>1.940214699439719E-4</v>
      </c>
      <c r="AD194" s="5">
        <f t="shared" si="409"/>
        <v>1.2425133179687488E-3</v>
      </c>
      <c r="AE194" s="5">
        <f t="shared" si="410"/>
        <v>1.7287852456767507E-3</v>
      </c>
      <c r="AF194" s="5">
        <f t="shared" si="411"/>
        <v>1.2026826523499662E-3</v>
      </c>
      <c r="AG194" s="5">
        <f t="shared" si="412"/>
        <v>5.5778879645143489E-4</v>
      </c>
      <c r="AH194" s="5">
        <f t="shared" si="413"/>
        <v>1.9265271546745479E-2</v>
      </c>
      <c r="AI194" s="5">
        <f t="shared" si="414"/>
        <v>1.3508172849427314E-2</v>
      </c>
      <c r="AJ194" s="5">
        <f t="shared" si="415"/>
        <v>4.7357425844545232E-3</v>
      </c>
      <c r="AK194" s="5">
        <f t="shared" si="416"/>
        <v>1.1068488228673516E-3</v>
      </c>
      <c r="AL194" s="5">
        <f t="shared" si="417"/>
        <v>7.5713138857077063E-6</v>
      </c>
      <c r="AM194" s="5">
        <f t="shared" si="418"/>
        <v>1.7424186963689776E-4</v>
      </c>
      <c r="AN194" s="5">
        <f t="shared" si="419"/>
        <v>2.4243343636738145E-4</v>
      </c>
      <c r="AO194" s="5">
        <f t="shared" si="420"/>
        <v>1.6865627989235923E-4</v>
      </c>
      <c r="AP194" s="5">
        <f t="shared" si="421"/>
        <v>7.8220620536364745E-5</v>
      </c>
      <c r="AQ194" s="5">
        <f t="shared" si="422"/>
        <v>2.7208290795630022E-5</v>
      </c>
      <c r="AR194" s="5">
        <f t="shared" si="423"/>
        <v>5.3609915841251968E-3</v>
      </c>
      <c r="AS194" s="5">
        <f t="shared" si="424"/>
        <v>3.7589504402766594E-3</v>
      </c>
      <c r="AT194" s="5">
        <f t="shared" si="425"/>
        <v>1.3178260206839858E-3</v>
      </c>
      <c r="AU194" s="5">
        <f t="shared" si="426"/>
        <v>3.0800537692359512E-4</v>
      </c>
      <c r="AV194" s="5">
        <f t="shared" si="427"/>
        <v>5.3990802308984192E-5</v>
      </c>
      <c r="AW194" s="5">
        <f t="shared" si="428"/>
        <v>2.0517772957343353E-7</v>
      </c>
      <c r="AX194" s="5">
        <f t="shared" si="429"/>
        <v>2.0362108461604745E-5</v>
      </c>
      <c r="AY194" s="5">
        <f t="shared" si="430"/>
        <v>2.833105462148244E-5</v>
      </c>
      <c r="AZ194" s="5">
        <f t="shared" si="431"/>
        <v>1.9709369918123023E-5</v>
      </c>
      <c r="BA194" s="5">
        <f t="shared" si="432"/>
        <v>9.1409531050980278E-6</v>
      </c>
      <c r="BB194" s="5">
        <f t="shared" si="433"/>
        <v>3.1795926512382917E-6</v>
      </c>
      <c r="BC194" s="5">
        <f t="shared" si="434"/>
        <v>8.8479258664352342E-7</v>
      </c>
      <c r="BD194" s="5">
        <f t="shared" si="435"/>
        <v>1.2431795859250991E-3</v>
      </c>
      <c r="BE194" s="5">
        <f t="shared" si="436"/>
        <v>8.7167651329537598E-4</v>
      </c>
      <c r="BF194" s="5">
        <f t="shared" si="437"/>
        <v>3.0559540730608592E-4</v>
      </c>
      <c r="BG194" s="5">
        <f t="shared" si="438"/>
        <v>7.142447268158906E-5</v>
      </c>
      <c r="BH194" s="5">
        <f t="shared" si="439"/>
        <v>1.2520120989744006E-5</v>
      </c>
      <c r="BI194" s="5">
        <f t="shared" si="440"/>
        <v>1.7557391601238605E-6</v>
      </c>
      <c r="BJ194" s="8">
        <f t="shared" si="441"/>
        <v>0.18834656304495601</v>
      </c>
      <c r="BK194" s="8">
        <f t="shared" si="442"/>
        <v>0.27650383171996185</v>
      </c>
      <c r="BL194" s="8">
        <f t="shared" si="443"/>
        <v>0.47918302711501998</v>
      </c>
      <c r="BM194" s="8">
        <f t="shared" si="444"/>
        <v>0.34774155891332692</v>
      </c>
      <c r="BN194" s="8">
        <f t="shared" si="445"/>
        <v>0.65164911599893149</v>
      </c>
    </row>
    <row r="195" spans="1:66" x14ac:dyDescent="0.25">
      <c r="A195" t="s">
        <v>340</v>
      </c>
      <c r="B195" t="s">
        <v>136</v>
      </c>
      <c r="C195" t="s">
        <v>143</v>
      </c>
      <c r="D195" t="s">
        <v>354</v>
      </c>
      <c r="E195">
        <f>VLOOKUP(A195,home!$A$2:$E$405,3,FALSE)</f>
        <v>1.4554</v>
      </c>
      <c r="F195">
        <f>VLOOKUP(B195,home!$B$2:$E$405,3,FALSE)</f>
        <v>0.7853</v>
      </c>
      <c r="G195">
        <f>VLOOKUP(C195,away!$B$2:$E$405,4,FALSE)</f>
        <v>0.98160000000000003</v>
      </c>
      <c r="H195">
        <f>VLOOKUP(A195,away!$A$2:$E$405,3,FALSE)</f>
        <v>1.2321</v>
      </c>
      <c r="I195">
        <f>VLOOKUP(C195,away!$B$2:$E$405,3,FALSE)</f>
        <v>0.2319</v>
      </c>
      <c r="J195">
        <f>VLOOKUP(B195,home!$B$2:$E$405,4,FALSE)</f>
        <v>0.46379999999999999</v>
      </c>
      <c r="K195" s="3">
        <f t="shared" si="390"/>
        <v>1.121895788592</v>
      </c>
      <c r="L195" s="3">
        <f t="shared" si="391"/>
        <v>0.132518786562</v>
      </c>
      <c r="M195" s="5">
        <f t="shared" si="392"/>
        <v>0.2852427875694511</v>
      </c>
      <c r="N195" s="5">
        <f t="shared" si="393"/>
        <v>0.32001268210040962</v>
      </c>
      <c r="O195" s="5">
        <f t="shared" si="394"/>
        <v>3.7800028084265996E-2</v>
      </c>
      <c r="P195" s="5">
        <f t="shared" si="395"/>
        <v>4.2407692316397343E-2</v>
      </c>
      <c r="Q195" s="5">
        <f t="shared" si="396"/>
        <v>0.17951044017224008</v>
      </c>
      <c r="R195" s="5">
        <f t="shared" si="397"/>
        <v>2.5046069268682262E-3</v>
      </c>
      <c r="S195" s="5">
        <f t="shared" si="398"/>
        <v>1.5762119551965435E-3</v>
      </c>
      <c r="T195" s="5">
        <f t="shared" si="399"/>
        <v>2.3788505706835755E-2</v>
      </c>
      <c r="U195" s="5">
        <f t="shared" si="400"/>
        <v>2.809907963331814E-3</v>
      </c>
      <c r="V195" s="5">
        <f t="shared" si="401"/>
        <v>2.6037667455532469E-5</v>
      </c>
      <c r="W195" s="5">
        <f t="shared" si="402"/>
        <v>6.7130668945844102E-2</v>
      </c>
      <c r="X195" s="5">
        <f t="shared" si="403"/>
        <v>8.8960747897985967E-3</v>
      </c>
      <c r="Y195" s="5">
        <f t="shared" si="404"/>
        <v>5.8944851815445479E-4</v>
      </c>
      <c r="Z195" s="5">
        <f t="shared" si="405"/>
        <v>1.1063582358778578E-4</v>
      </c>
      <c r="AA195" s="5">
        <f t="shared" si="406"/>
        <v>1.2412186455054431E-4</v>
      </c>
      <c r="AB195" s="5">
        <f t="shared" si="407"/>
        <v>6.9625898555721174E-5</v>
      </c>
      <c r="AC195" s="5">
        <f t="shared" si="408"/>
        <v>2.4194244302803862E-7</v>
      </c>
      <c r="AD195" s="5">
        <f t="shared" si="409"/>
        <v>1.8828403693926566E-2</v>
      </c>
      <c r="AE195" s="5">
        <f t="shared" si="410"/>
        <v>2.4951172104186272E-3</v>
      </c>
      <c r="AF195" s="5">
        <f t="shared" si="411"/>
        <v>1.6532495252731948E-4</v>
      </c>
      <c r="AG195" s="5">
        <f t="shared" si="412"/>
        <v>7.3028873657802145E-6</v>
      </c>
      <c r="AH195" s="5">
        <f t="shared" si="413"/>
        <v>3.6653312730352168E-6</v>
      </c>
      <c r="AI195" s="5">
        <f t="shared" si="414"/>
        <v>4.112119719012764E-6</v>
      </c>
      <c r="AJ195" s="5">
        <f t="shared" si="415"/>
        <v>2.3066848974732695E-6</v>
      </c>
      <c r="AK195" s="5">
        <f t="shared" si="416"/>
        <v>8.6262002402801012E-7</v>
      </c>
      <c r="AL195" s="5">
        <f t="shared" si="417"/>
        <v>1.4388052745715654E-9</v>
      </c>
      <c r="AM195" s="5">
        <f t="shared" si="418"/>
        <v>4.2247013620252561E-3</v>
      </c>
      <c r="AN195" s="5">
        <f t="shared" si="419"/>
        <v>5.5985229808241564E-4</v>
      </c>
      <c r="AO195" s="5">
        <f t="shared" si="420"/>
        <v>3.7095473597914429E-5</v>
      </c>
      <c r="AP195" s="5">
        <f t="shared" si="421"/>
        <v>1.6386157160461103E-6</v>
      </c>
      <c r="AQ195" s="5">
        <f t="shared" si="422"/>
        <v>5.4286841582963313E-8</v>
      </c>
      <c r="AR195" s="5">
        <f t="shared" si="423"/>
        <v>9.7145050530075597E-8</v>
      </c>
      <c r="AS195" s="5">
        <f t="shared" si="424"/>
        <v>1.0898662307224886E-7</v>
      </c>
      <c r="AT195" s="5">
        <f t="shared" si="425"/>
        <v>6.1135816718809861E-8</v>
      </c>
      <c r="AU195" s="5">
        <f t="shared" si="426"/>
        <v>2.2862671769655054E-8</v>
      </c>
      <c r="AV195" s="5">
        <f t="shared" si="427"/>
        <v>6.4123837935843042E-9</v>
      </c>
      <c r="AW195" s="5">
        <f t="shared" si="428"/>
        <v>5.9419567826918641E-12</v>
      </c>
      <c r="AX195" s="5">
        <f t="shared" si="429"/>
        <v>7.8994577768583577E-4</v>
      </c>
      <c r="AY195" s="5">
        <f t="shared" si="430"/>
        <v>1.0468265590870238E-4</v>
      </c>
      <c r="AZ195" s="5">
        <f t="shared" si="431"/>
        <v>6.9362092675543107E-6</v>
      </c>
      <c r="BA195" s="5">
        <f t="shared" si="432"/>
        <v>3.0639267849213218E-7</v>
      </c>
      <c r="BB195" s="5">
        <f t="shared" si="433"/>
        <v>1.0150696491314586E-8</v>
      </c>
      <c r="BC195" s="5">
        <f t="shared" si="434"/>
        <v>2.6903159635763218E-10</v>
      </c>
      <c r="BD195" s="5">
        <f t="shared" si="435"/>
        <v>2.1455907027916316E-9</v>
      </c>
      <c r="BE195" s="5">
        <f t="shared" si="436"/>
        <v>2.407129173504081E-9</v>
      </c>
      <c r="BF195" s="5">
        <f t="shared" si="437"/>
        <v>1.3502740411755853E-9</v>
      </c>
      <c r="BG195" s="5">
        <f t="shared" si="438"/>
        <v>5.0495558674666337E-10</v>
      </c>
      <c r="BH195" s="5">
        <f t="shared" si="439"/>
        <v>1.4162688654927099E-10</v>
      </c>
      <c r="BI195" s="5">
        <f t="shared" si="440"/>
        <v>3.1778121514204834E-11</v>
      </c>
      <c r="BJ195" s="8">
        <f t="shared" si="441"/>
        <v>0.62714919246905265</v>
      </c>
      <c r="BK195" s="8">
        <f t="shared" si="442"/>
        <v>0.32935765554565749</v>
      </c>
      <c r="BL195" s="8">
        <f t="shared" si="443"/>
        <v>4.3319540617386257E-2</v>
      </c>
      <c r="BM195" s="8">
        <f t="shared" si="444"/>
        <v>0.13235410463608518</v>
      </c>
      <c r="BN195" s="8">
        <f t="shared" si="445"/>
        <v>0.86747823716963224</v>
      </c>
    </row>
    <row r="196" spans="1:66" x14ac:dyDescent="0.25">
      <c r="A196" t="s">
        <v>340</v>
      </c>
      <c r="B196" t="s">
        <v>140</v>
      </c>
      <c r="C196" t="s">
        <v>141</v>
      </c>
      <c r="D196" t="s">
        <v>354</v>
      </c>
      <c r="E196">
        <f>VLOOKUP(A196,home!$A$2:$E$405,3,FALSE)</f>
        <v>1.4554</v>
      </c>
      <c r="F196">
        <f>VLOOKUP(B196,home!$B$2:$E$405,3,FALSE)</f>
        <v>1.5705</v>
      </c>
      <c r="G196">
        <f>VLOOKUP(C196,away!$B$2:$E$405,4,FALSE)</f>
        <v>1.0797000000000001</v>
      </c>
      <c r="H196">
        <f>VLOOKUP(A196,away!$A$2:$E$405,3,FALSE)</f>
        <v>1.2321</v>
      </c>
      <c r="I196">
        <f>VLOOKUP(C196,away!$B$2:$E$405,3,FALSE)</f>
        <v>1.5073000000000001</v>
      </c>
      <c r="J196">
        <f>VLOOKUP(B196,home!$B$2:$E$405,4,FALSE)</f>
        <v>0.1159</v>
      </c>
      <c r="K196" s="3">
        <f t="shared" si="390"/>
        <v>2.4678764442899999</v>
      </c>
      <c r="L196" s="3">
        <f t="shared" si="391"/>
        <v>0.21524302784700003</v>
      </c>
      <c r="M196" s="5">
        <f t="shared" si="392"/>
        <v>6.834960655633085E-2</v>
      </c>
      <c r="N196" s="5">
        <f t="shared" si="393"/>
        <v>0.16867838399685822</v>
      </c>
      <c r="O196" s="5">
        <f t="shared" si="394"/>
        <v>1.4711776267335818E-2</v>
      </c>
      <c r="P196" s="5">
        <f t="shared" si="395"/>
        <v>3.6306846103822718E-2</v>
      </c>
      <c r="Q196" s="5">
        <f t="shared" si="396"/>
        <v>0.20813870526337491</v>
      </c>
      <c r="R196" s="5">
        <f t="shared" si="397"/>
        <v>1.5833036343944991E-3</v>
      </c>
      <c r="S196" s="5">
        <f t="shared" si="398"/>
        <v>4.821487424804244E-3</v>
      </c>
      <c r="T196" s="5">
        <f t="shared" si="399"/>
        <v>4.480040513304314E-2</v>
      </c>
      <c r="U196" s="5">
        <f t="shared" si="400"/>
        <v>3.9073977434809296E-3</v>
      </c>
      <c r="V196" s="5">
        <f t="shared" si="401"/>
        <v>2.8457125837393229E-4</v>
      </c>
      <c r="W196" s="5">
        <f t="shared" si="402"/>
        <v>0.17122020262150064</v>
      </c>
      <c r="X196" s="5">
        <f t="shared" si="403"/>
        <v>3.6853954840828651E-2</v>
      </c>
      <c r="Y196" s="5">
        <f t="shared" si="404"/>
        <v>3.9662784140382821E-3</v>
      </c>
      <c r="Z196" s="5">
        <f t="shared" si="405"/>
        <v>1.1359835608941049E-4</v>
      </c>
      <c r="AA196" s="5">
        <f t="shared" si="406"/>
        <v>2.8034670710312356E-4</v>
      </c>
      <c r="AB196" s="5">
        <f t="shared" si="407"/>
        <v>3.4593051734703342E-4</v>
      </c>
      <c r="AC196" s="5">
        <f t="shared" si="408"/>
        <v>9.4476448035937447E-6</v>
      </c>
      <c r="AD196" s="5">
        <f t="shared" si="409"/>
        <v>0.1056375762090406</v>
      </c>
      <c r="AE196" s="5">
        <f t="shared" si="410"/>
        <v>2.2737751757652115E-2</v>
      </c>
      <c r="AF196" s="5">
        <f t="shared" si="411"/>
        <v>2.4470712673752442E-3</v>
      </c>
      <c r="AG196" s="5">
        <f t="shared" si="412"/>
        <v>1.7557167631574778E-4</v>
      </c>
      <c r="AH196" s="5">
        <f t="shared" si="413"/>
        <v>6.1128135307816029E-6</v>
      </c>
      <c r="AI196" s="5">
        <f t="shared" si="414"/>
        <v>1.5085668520953099E-5</v>
      </c>
      <c r="AJ196" s="5">
        <f t="shared" si="415"/>
        <v>1.8614782994613664E-5</v>
      </c>
      <c r="AK196" s="5">
        <f t="shared" si="416"/>
        <v>1.531299482265904E-5</v>
      </c>
      <c r="AL196" s="5">
        <f t="shared" si="417"/>
        <v>2.0074098635518022E-7</v>
      </c>
      <c r="AM196" s="5">
        <f t="shared" si="418"/>
        <v>5.2140097191636189E-2</v>
      </c>
      <c r="AN196" s="5">
        <f t="shared" si="419"/>
        <v>1.1222792391764637E-2</v>
      </c>
      <c r="AO196" s="5">
        <f t="shared" si="420"/>
        <v>1.207813907650848E-3</v>
      </c>
      <c r="AP196" s="5">
        <f t="shared" si="421"/>
        <v>8.6657840852828453E-5</v>
      </c>
      <c r="AQ196" s="5">
        <f t="shared" si="422"/>
        <v>4.6631240129615634E-6</v>
      </c>
      <c r="AR196" s="5">
        <f t="shared" si="423"/>
        <v>2.6314809860590877E-7</v>
      </c>
      <c r="AS196" s="5">
        <f t="shared" si="424"/>
        <v>6.4941699390922443E-7</v>
      </c>
      <c r="AT196" s="5">
        <f t="shared" si="425"/>
        <v>8.0134045089509883E-7</v>
      </c>
      <c r="AU196" s="5">
        <f t="shared" si="426"/>
        <v>6.5920307420691385E-7</v>
      </c>
      <c r="AV196" s="5">
        <f t="shared" si="427"/>
        <v>4.0670793470969899E-7</v>
      </c>
      <c r="AW196" s="5">
        <f t="shared" si="428"/>
        <v>2.9620068487805538E-9</v>
      </c>
      <c r="AX196" s="5">
        <f t="shared" si="429"/>
        <v>2.1445886277038348E-2</v>
      </c>
      <c r="AY196" s="5">
        <f t="shared" si="430"/>
        <v>4.6160774971321606E-3</v>
      </c>
      <c r="AZ196" s="5">
        <f t="shared" si="431"/>
        <v>4.9678924862956396E-4</v>
      </c>
      <c r="BA196" s="5">
        <f t="shared" si="432"/>
        <v>3.5643474025621148E-5</v>
      </c>
      <c r="BB196" s="5">
        <f t="shared" si="433"/>
        <v>1.9180023180651494E-6</v>
      </c>
      <c r="BC196" s="5">
        <f t="shared" si="434"/>
        <v>8.2567325271581555E-8</v>
      </c>
      <c r="BD196" s="5">
        <f t="shared" si="435"/>
        <v>9.440132252686114E-9</v>
      </c>
      <c r="BE196" s="5">
        <f t="shared" si="436"/>
        <v>2.329708001738635E-8</v>
      </c>
      <c r="BF196" s="5">
        <f t="shared" si="437"/>
        <v>2.8747157497823527E-8</v>
      </c>
      <c r="BG196" s="5">
        <f t="shared" si="438"/>
        <v>2.364814427639111E-8</v>
      </c>
      <c r="BH196" s="5">
        <f t="shared" si="439"/>
        <v>1.4590174552719254E-8</v>
      </c>
      <c r="BI196" s="5">
        <f t="shared" si="440"/>
        <v>7.2013496193470448E-9</v>
      </c>
      <c r="BJ196" s="8">
        <f t="shared" si="441"/>
        <v>0.85591432270241408</v>
      </c>
      <c r="BK196" s="8">
        <f t="shared" si="442"/>
        <v>0.11438823722625387</v>
      </c>
      <c r="BL196" s="8">
        <f t="shared" si="443"/>
        <v>2.0886767870120952E-2</v>
      </c>
      <c r="BM196" s="8">
        <f t="shared" si="444"/>
        <v>0.48891822979763605</v>
      </c>
      <c r="BN196" s="8">
        <f t="shared" si="445"/>
        <v>0.49776862182211706</v>
      </c>
    </row>
    <row r="197" spans="1:66" x14ac:dyDescent="0.25">
      <c r="A197" t="s">
        <v>341</v>
      </c>
      <c r="B197" t="s">
        <v>319</v>
      </c>
      <c r="C197" t="s">
        <v>149</v>
      </c>
      <c r="D197" t="s">
        <v>354</v>
      </c>
      <c r="E197">
        <f>VLOOKUP(A197,home!$A$2:$E$405,3,FALSE)</f>
        <v>1.2963</v>
      </c>
      <c r="F197">
        <f>VLOOKUP(B197,home!$B$2:$E$405,3,FALSE)</f>
        <v>0.96430000000000005</v>
      </c>
      <c r="G197">
        <f>VLOOKUP(C197,away!$B$2:$E$405,4,FALSE)</f>
        <v>0.30859999999999999</v>
      </c>
      <c r="H197">
        <f>VLOOKUP(A197,away!$A$2:$E$405,3,FALSE)</f>
        <v>1.1852</v>
      </c>
      <c r="I197">
        <f>VLOOKUP(C197,away!$B$2:$E$405,3,FALSE)</f>
        <v>1.0125</v>
      </c>
      <c r="J197">
        <f>VLOOKUP(B197,home!$B$2:$E$405,4,FALSE)</f>
        <v>1.4764999999999999</v>
      </c>
      <c r="K197" s="3">
        <f t="shared" si="390"/>
        <v>0.38575681697399999</v>
      </c>
      <c r="L197" s="3">
        <f t="shared" si="391"/>
        <v>1.7718221475</v>
      </c>
      <c r="M197" s="5">
        <f t="shared" si="392"/>
        <v>0.11560466551014113</v>
      </c>
      <c r="N197" s="5">
        <f t="shared" si="393"/>
        <v>4.4595287794536004E-2</v>
      </c>
      <c r="O197" s="5">
        <f t="shared" si="394"/>
        <v>0.20483090670519741</v>
      </c>
      <c r="P197" s="5">
        <f t="shared" si="395"/>
        <v>7.9014918588495311E-2</v>
      </c>
      <c r="Q197" s="5">
        <f t="shared" si="396"/>
        <v>8.6014681358298397E-3</v>
      </c>
      <c r="R197" s="5">
        <f t="shared" si="397"/>
        <v>0.1814619684963876</v>
      </c>
      <c r="S197" s="5">
        <f t="shared" si="398"/>
        <v>1.3501525505038683E-2</v>
      </c>
      <c r="T197" s="5">
        <f t="shared" si="399"/>
        <v>1.5240271744078847E-2</v>
      </c>
      <c r="U197" s="5">
        <f t="shared" si="400"/>
        <v>7.0000191369002748E-2</v>
      </c>
      <c r="V197" s="5">
        <f t="shared" si="401"/>
        <v>1.0253545601520923E-3</v>
      </c>
      <c r="W197" s="5">
        <f t="shared" si="402"/>
        <v>1.1060249897936682E-3</v>
      </c>
      <c r="X197" s="5">
        <f t="shared" si="403"/>
        <v>1.9596795726048825E-3</v>
      </c>
      <c r="Y197" s="5">
        <f t="shared" si="404"/>
        <v>1.7361018343723335E-3</v>
      </c>
      <c r="Z197" s="5">
        <f t="shared" si="405"/>
        <v>0.10717277823694894</v>
      </c>
      <c r="AA197" s="5">
        <f t="shared" si="406"/>
        <v>4.1342629798945804E-2</v>
      </c>
      <c r="AB197" s="5">
        <f t="shared" si="407"/>
        <v>7.9741006382878874E-3</v>
      </c>
      <c r="AC197" s="5">
        <f t="shared" si="408"/>
        <v>4.3801382678437884E-5</v>
      </c>
      <c r="AD197" s="5">
        <f t="shared" si="409"/>
        <v>1.0666416988912656E-4</v>
      </c>
      <c r="AE197" s="5">
        <f t="shared" si="410"/>
        <v>1.8898993855425705E-4</v>
      </c>
      <c r="AF197" s="5">
        <f t="shared" si="411"/>
        <v>1.6742827939254847E-4</v>
      </c>
      <c r="AG197" s="5">
        <f t="shared" si="412"/>
        <v>9.888437784851174E-5</v>
      </c>
      <c r="AH197" s="5">
        <f t="shared" si="413"/>
        <v>4.747277552233304E-2</v>
      </c>
      <c r="AI197" s="5">
        <f t="shared" si="414"/>
        <v>1.8312946778416415E-2</v>
      </c>
      <c r="AJ197" s="5">
        <f t="shared" si="415"/>
        <v>3.5321720293280917E-3</v>
      </c>
      <c r="AK197" s="5">
        <f t="shared" si="416"/>
        <v>4.5418647967939964E-4</v>
      </c>
      <c r="AL197" s="5">
        <f t="shared" si="417"/>
        <v>1.1975166127172246E-6</v>
      </c>
      <c r="AM197" s="5">
        <f t="shared" si="418"/>
        <v>8.2292861323206894E-6</v>
      </c>
      <c r="AN197" s="5">
        <f t="shared" si="419"/>
        <v>1.4580831427360412E-5</v>
      </c>
      <c r="AO197" s="5">
        <f t="shared" si="420"/>
        <v>1.2917320025980614E-5</v>
      </c>
      <c r="AP197" s="5">
        <f t="shared" si="421"/>
        <v>7.6290645694592418E-6</v>
      </c>
      <c r="AQ197" s="5">
        <f t="shared" si="422"/>
        <v>3.3793363922188596E-6</v>
      </c>
      <c r="AR197" s="5">
        <f t="shared" si="423"/>
        <v>1.6822663014753114E-2</v>
      </c>
      <c r="AS197" s="5">
        <f t="shared" si="424"/>
        <v>6.4894569375973966E-3</v>
      </c>
      <c r="AT197" s="5">
        <f t="shared" si="425"/>
        <v>1.2516761260687066E-3</v>
      </c>
      <c r="AU197" s="5">
        <f t="shared" si="426"/>
        <v>1.6094753275820381E-4</v>
      </c>
      <c r="AV197" s="5">
        <f t="shared" si="427"/>
        <v>1.5521651984155825E-5</v>
      </c>
      <c r="AW197" s="5">
        <f t="shared" si="428"/>
        <v>2.2735933047885119E-8</v>
      </c>
      <c r="AX197" s="5">
        <f t="shared" si="429"/>
        <v>5.2908387072871788E-7</v>
      </c>
      <c r="AY197" s="5">
        <f t="shared" si="430"/>
        <v>9.3744252004216921E-7</v>
      </c>
      <c r="AZ197" s="5">
        <f t="shared" si="431"/>
        <v>8.3049070950946438E-7</v>
      </c>
      <c r="BA197" s="5">
        <f t="shared" si="432"/>
        <v>4.904939441339526E-7</v>
      </c>
      <c r="BB197" s="5">
        <f t="shared" si="433"/>
        <v>2.1726700835779128E-7</v>
      </c>
      <c r="BC197" s="5">
        <f t="shared" si="434"/>
        <v>7.6991699465880442E-8</v>
      </c>
      <c r="BD197" s="5">
        <f t="shared" si="435"/>
        <v>4.9677944849114419E-3</v>
      </c>
      <c r="BE197" s="5">
        <f t="shared" si="436"/>
        <v>1.9163605878804296E-3</v>
      </c>
      <c r="BF197" s="5">
        <f t="shared" si="437"/>
        <v>3.6962458027758893E-4</v>
      </c>
      <c r="BG197" s="5">
        <f t="shared" si="438"/>
        <v>4.752840052107782E-5</v>
      </c>
      <c r="BH197" s="5">
        <f t="shared" si="439"/>
        <v>4.5836011252190954E-6</v>
      </c>
      <c r="BI197" s="5">
        <f t="shared" si="440"/>
        <v>3.5363107606859268E-7</v>
      </c>
      <c r="BJ197" s="8">
        <f t="shared" si="441"/>
        <v>7.3850618445199592E-2</v>
      </c>
      <c r="BK197" s="8">
        <f t="shared" si="442"/>
        <v>0.20919240050563842</v>
      </c>
      <c r="BL197" s="8">
        <f t="shared" si="443"/>
        <v>0.6074283883665319</v>
      </c>
      <c r="BM197" s="8">
        <f t="shared" si="444"/>
        <v>0.36353405561714452</v>
      </c>
      <c r="BN197" s="8">
        <f t="shared" si="445"/>
        <v>0.63410921523058728</v>
      </c>
    </row>
    <row r="198" spans="1:66" x14ac:dyDescent="0.25">
      <c r="A198" t="s">
        <v>351</v>
      </c>
      <c r="B198" t="s">
        <v>156</v>
      </c>
      <c r="C198" t="s">
        <v>157</v>
      </c>
      <c r="D198" t="s">
        <v>354</v>
      </c>
      <c r="E198">
        <f>VLOOKUP(A198,home!$A$2:$E$405,3,FALSE)</f>
        <v>1.224</v>
      </c>
      <c r="F198">
        <f>VLOOKUP(B198,home!$B$2:$E$405,3,FALSE)</f>
        <v>0.73529999999999995</v>
      </c>
      <c r="G198">
        <f>VLOOKUP(C198,away!$B$2:$E$405,4,FALSE)</f>
        <v>0.27229999999999999</v>
      </c>
      <c r="H198">
        <f>VLOOKUP(A198,away!$A$2:$E$405,3,FALSE)</f>
        <v>1.1359999999999999</v>
      </c>
      <c r="I198">
        <f>VLOOKUP(C198,away!$B$2:$E$405,3,FALSE)</f>
        <v>1.0759000000000001</v>
      </c>
      <c r="J198">
        <f>VLOOKUP(B198,home!$B$2:$E$405,4,FALSE)</f>
        <v>1.0563</v>
      </c>
      <c r="K198" s="3">
        <f t="shared" si="390"/>
        <v>0.24507196055999997</v>
      </c>
      <c r="L198" s="3">
        <f t="shared" si="391"/>
        <v>1.2910335211199999</v>
      </c>
      <c r="M198" s="5">
        <f t="shared" si="392"/>
        <v>0.21521764045489758</v>
      </c>
      <c r="N198" s="5">
        <f t="shared" si="393"/>
        <v>5.2743809093378904E-2</v>
      </c>
      <c r="O198" s="5">
        <f t="shared" si="394"/>
        <v>0.27785318816362459</v>
      </c>
      <c r="P198" s="5">
        <f t="shared" si="395"/>
        <v>6.809402557110604E-2</v>
      </c>
      <c r="Q198" s="5">
        <f t="shared" si="396"/>
        <v>6.46301435095836E-3</v>
      </c>
      <c r="R198" s="5">
        <f t="shared" si="397"/>
        <v>0.17935888993465107</v>
      </c>
      <c r="S198" s="5">
        <f t="shared" si="398"/>
        <v>5.3861713062621384E-3</v>
      </c>
      <c r="T198" s="5">
        <f t="shared" si="399"/>
        <v>8.3439681745668629E-3</v>
      </c>
      <c r="U198" s="5">
        <f t="shared" si="400"/>
        <v>4.3955834800150181E-2</v>
      </c>
      <c r="V198" s="5">
        <f t="shared" si="401"/>
        <v>1.8935152025836209E-4</v>
      </c>
      <c r="W198" s="5">
        <f t="shared" si="402"/>
        <v>5.2796786603892694E-4</v>
      </c>
      <c r="X198" s="5">
        <f t="shared" si="403"/>
        <v>6.8162421313044833E-4</v>
      </c>
      <c r="Y198" s="5">
        <f t="shared" si="404"/>
        <v>4.3999985397922609E-4</v>
      </c>
      <c r="Z198" s="5">
        <f t="shared" si="405"/>
        <v>7.7186113072169063E-2</v>
      </c>
      <c r="AA198" s="5">
        <f t="shared" si="406"/>
        <v>1.8916152058602313E-2</v>
      </c>
      <c r="AB198" s="5">
        <f t="shared" si="407"/>
        <v>2.3179092356263734E-3</v>
      </c>
      <c r="AC198" s="5">
        <f t="shared" si="408"/>
        <v>3.7443803500342021E-6</v>
      </c>
      <c r="AD198" s="5">
        <f t="shared" si="409"/>
        <v>3.2347530010709814E-5</v>
      </c>
      <c r="AE198" s="5">
        <f t="shared" si="410"/>
        <v>4.1761745569261564E-5</v>
      </c>
      <c r="AF198" s="5">
        <f t="shared" si="411"/>
        <v>2.6957906715200659E-5</v>
      </c>
      <c r="AG198" s="5">
        <f t="shared" si="412"/>
        <v>1.1601187076183337E-5</v>
      </c>
      <c r="AH198" s="5">
        <f t="shared" si="413"/>
        <v>2.4912464835282217E-2</v>
      </c>
      <c r="AI198" s="5">
        <f t="shared" si="414"/>
        <v>6.105346599564669E-3</v>
      </c>
      <c r="AJ198" s="5">
        <f t="shared" si="415"/>
        <v>7.4812463052682104E-4</v>
      </c>
      <c r="AK198" s="5">
        <f t="shared" si="416"/>
        <v>6.1114789982144544E-5</v>
      </c>
      <c r="AL198" s="5">
        <f t="shared" si="417"/>
        <v>4.7388296008497291E-8</v>
      </c>
      <c r="AM198" s="5">
        <f t="shared" si="418"/>
        <v>1.5854945197996188E-6</v>
      </c>
      <c r="AN198" s="5">
        <f t="shared" si="419"/>
        <v>2.0469265726133654E-6</v>
      </c>
      <c r="AO198" s="5">
        <f t="shared" si="420"/>
        <v>1.3213254102575635E-6</v>
      </c>
      <c r="AP198" s="5">
        <f t="shared" si="421"/>
        <v>5.6862513231671711E-7</v>
      </c>
      <c r="AQ198" s="5">
        <f t="shared" si="422"/>
        <v>1.8352852669304424E-7</v>
      </c>
      <c r="AR198" s="5">
        <f t="shared" si="423"/>
        <v>6.4325654392145062E-3</v>
      </c>
      <c r="AS198" s="5">
        <f t="shared" si="424"/>
        <v>1.5764414236187961E-3</v>
      </c>
      <c r="AT198" s="5">
        <f t="shared" si="425"/>
        <v>1.9317079519712787E-4</v>
      </c>
      <c r="AU198" s="5">
        <f t="shared" si="426"/>
        <v>1.5780248500631451E-5</v>
      </c>
      <c r="AV198" s="5">
        <f t="shared" si="427"/>
        <v>9.6682410954343739E-7</v>
      </c>
      <c r="AW198" s="5">
        <f t="shared" si="428"/>
        <v>4.1648535580505355E-10</v>
      </c>
      <c r="AX198" s="5">
        <f t="shared" si="429"/>
        <v>6.4760041737404645E-8</v>
      </c>
      <c r="AY198" s="5">
        <f t="shared" si="430"/>
        <v>8.3607384712119676E-8</v>
      </c>
      <c r="AZ198" s="5">
        <f t="shared" si="431"/>
        <v>5.3969968138261171E-8</v>
      </c>
      <c r="BA198" s="5">
        <f t="shared" si="432"/>
        <v>2.3225679333424517E-8</v>
      </c>
      <c r="BB198" s="5">
        <f t="shared" si="433"/>
        <v>7.4962826425587656E-9</v>
      </c>
      <c r="BC198" s="5">
        <f t="shared" si="434"/>
        <v>1.9355904350666731E-9</v>
      </c>
      <c r="BD198" s="5">
        <f t="shared" si="435"/>
        <v>1.3841096014706547E-3</v>
      </c>
      <c r="BE198" s="5">
        <f t="shared" si="436"/>
        <v>3.3920645366233349E-4</v>
      </c>
      <c r="BF198" s="5">
        <f t="shared" si="437"/>
        <v>4.1564995316816417E-5</v>
      </c>
      <c r="BG198" s="5">
        <f t="shared" si="438"/>
        <v>3.3954716309864721E-6</v>
      </c>
      <c r="BH198" s="5">
        <f t="shared" si="439"/>
        <v>2.0803372240792886E-7</v>
      </c>
      <c r="BI198" s="5">
        <f t="shared" si="440"/>
        <v>1.0196646442621189E-8</v>
      </c>
      <c r="BJ198" s="8">
        <f t="shared" si="441"/>
        <v>6.9318992816532754E-2</v>
      </c>
      <c r="BK198" s="8">
        <f t="shared" si="442"/>
        <v>0.28889106422855487</v>
      </c>
      <c r="BL198" s="8">
        <f t="shared" si="443"/>
        <v>0.56421644453110065</v>
      </c>
      <c r="BM198" s="8">
        <f t="shared" si="444"/>
        <v>0.19988196388884141</v>
      </c>
      <c r="BN198" s="8">
        <f t="shared" si="445"/>
        <v>0.79973056756861649</v>
      </c>
    </row>
    <row r="199" spans="1:66" x14ac:dyDescent="0.25">
      <c r="A199" t="s">
        <v>351</v>
      </c>
      <c r="B199" t="s">
        <v>158</v>
      </c>
      <c r="C199" t="s">
        <v>166</v>
      </c>
      <c r="D199" t="s">
        <v>354</v>
      </c>
      <c r="E199">
        <f>VLOOKUP(A199,home!$A$2:$E$405,3,FALSE)</f>
        <v>1.224</v>
      </c>
      <c r="F199">
        <f>VLOOKUP(B199,home!$B$2:$E$405,3,FALSE)</f>
        <v>1.3889</v>
      </c>
      <c r="G199">
        <f>VLOOKUP(C199,away!$B$2:$E$405,4,FALSE)</f>
        <v>0.89129999999999998</v>
      </c>
      <c r="H199">
        <f>VLOOKUP(A199,away!$A$2:$E$405,3,FALSE)</f>
        <v>1.1359999999999999</v>
      </c>
      <c r="I199">
        <f>VLOOKUP(C199,away!$B$2:$E$405,3,FALSE)</f>
        <v>0.56020000000000003</v>
      </c>
      <c r="J199">
        <f>VLOOKUP(B199,home!$B$2:$E$405,4,FALSE)</f>
        <v>0.61619999999999997</v>
      </c>
      <c r="K199" s="3">
        <f t="shared" si="390"/>
        <v>1.5152221216799999</v>
      </c>
      <c r="L199" s="3">
        <f t="shared" si="391"/>
        <v>0.39214179263999993</v>
      </c>
      <c r="M199" s="5">
        <f t="shared" si="392"/>
        <v>0.14847125413587553</v>
      </c>
      <c r="N199" s="5">
        <f t="shared" si="393"/>
        <v>0.22496692870025176</v>
      </c>
      <c r="O199" s="5">
        <f t="shared" si="394"/>
        <v>5.8221783752351222E-2</v>
      </c>
      <c r="P199" s="5">
        <f t="shared" si="395"/>
        <v>8.8218934705231761E-2</v>
      </c>
      <c r="Q199" s="5">
        <f t="shared" si="396"/>
        <v>0.17043743350651439</v>
      </c>
      <c r="R199" s="5">
        <f t="shared" si="397"/>
        <v>1.1415597325672716E-2</v>
      </c>
      <c r="S199" s="5">
        <f t="shared" si="398"/>
        <v>1.3104523979779297E-2</v>
      </c>
      <c r="T199" s="5">
        <f t="shared" si="399"/>
        <v>6.6835640708205329E-2</v>
      </c>
      <c r="U199" s="5">
        <f t="shared" si="400"/>
        <v>1.7297165600050346E-2</v>
      </c>
      <c r="V199" s="5">
        <f t="shared" si="401"/>
        <v>8.6516346738391646E-4</v>
      </c>
      <c r="W199" s="5">
        <f t="shared" si="402"/>
        <v>8.6083523203811546E-2</v>
      </c>
      <c r="X199" s="5">
        <f t="shared" si="403"/>
        <v>3.3756947105909686E-2</v>
      </c>
      <c r="Y199" s="5">
        <f t="shared" si="404"/>
        <v>6.6187548760825417E-3</v>
      </c>
      <c r="Z199" s="5">
        <f t="shared" si="405"/>
        <v>1.4921775997818964E-3</v>
      </c>
      <c r="AA199" s="5">
        <f t="shared" si="406"/>
        <v>2.2609805086648946E-3</v>
      </c>
      <c r="AB199" s="5">
        <f t="shared" si="407"/>
        <v>1.7129438417081738E-3</v>
      </c>
      <c r="AC199" s="5">
        <f t="shared" si="408"/>
        <v>3.212903058352496E-5</v>
      </c>
      <c r="AD199" s="5">
        <f t="shared" si="409"/>
        <v>3.2608914667642208E-2</v>
      </c>
      <c r="AE199" s="5">
        <f t="shared" si="410"/>
        <v>1.2787318253814E-2</v>
      </c>
      <c r="AF199" s="5">
        <f t="shared" si="411"/>
        <v>2.5072209515544083E-3</v>
      </c>
      <c r="AG199" s="5">
        <f t="shared" si="412"/>
        <v>3.2772870616237077E-4</v>
      </c>
      <c r="AH199" s="5">
        <f t="shared" si="413"/>
        <v>1.4628629972893127E-4</v>
      </c>
      <c r="AI199" s="5">
        <f t="shared" si="414"/>
        <v>2.2165623744798763E-4</v>
      </c>
      <c r="AJ199" s="5">
        <f t="shared" si="415"/>
        <v>1.6792921719477287E-4</v>
      </c>
      <c r="AK199" s="5">
        <f t="shared" si="416"/>
        <v>8.4816688256641765E-5</v>
      </c>
      <c r="AL199" s="5">
        <f t="shared" si="417"/>
        <v>7.6361956196489102E-7</v>
      </c>
      <c r="AM199" s="5">
        <f t="shared" si="418"/>
        <v>9.8819497736773714E-3</v>
      </c>
      <c r="AN199" s="5">
        <f t="shared" si="419"/>
        <v>3.8751254990282858E-3</v>
      </c>
      <c r="AO199" s="5">
        <f t="shared" si="420"/>
        <v>7.5979932994696322E-4</v>
      </c>
      <c r="AP199" s="5">
        <f t="shared" si="421"/>
        <v>9.9316357097357675E-5</v>
      </c>
      <c r="AQ199" s="5">
        <f t="shared" si="422"/>
        <v>9.7365235776580524E-6</v>
      </c>
      <c r="AR199" s="5">
        <f t="shared" si="423"/>
        <v>1.1472994362875092E-5</v>
      </c>
      <c r="AS199" s="5">
        <f t="shared" si="424"/>
        <v>1.7384134860538272E-5</v>
      </c>
      <c r="AT199" s="5">
        <f t="shared" si="425"/>
        <v>1.3170412853478029E-5</v>
      </c>
      <c r="AU199" s="5">
        <f t="shared" si="426"/>
        <v>6.6520336357495074E-6</v>
      </c>
      <c r="AV199" s="5">
        <f t="shared" si="427"/>
        <v>2.5198271297617728E-6</v>
      </c>
      <c r="AW199" s="5">
        <f t="shared" si="428"/>
        <v>1.2603581576315657E-8</v>
      </c>
      <c r="AX199" s="5">
        <f t="shared" si="429"/>
        <v>2.495558150401104E-3</v>
      </c>
      <c r="AY199" s="5">
        <f t="shared" si="430"/>
        <v>9.7861264673565138E-4</v>
      </c>
      <c r="AZ199" s="5">
        <f t="shared" si="431"/>
        <v>1.9187745879554669E-4</v>
      </c>
      <c r="BA199" s="5">
        <f t="shared" si="432"/>
        <v>2.5081056886431139E-5</v>
      </c>
      <c r="BB199" s="5">
        <f t="shared" si="433"/>
        <v>2.45883265218773E-6</v>
      </c>
      <c r="BC199" s="5">
        <f t="shared" si="434"/>
        <v>1.9284220880613241E-7</v>
      </c>
      <c r="BD199" s="5">
        <f t="shared" si="435"/>
        <v>7.4984009606774196E-7</v>
      </c>
      <c r="BE199" s="5">
        <f t="shared" si="436"/>
        <v>1.136174301284499E-6</v>
      </c>
      <c r="BF199" s="5">
        <f t="shared" si="437"/>
        <v>8.6077821769529509E-7</v>
      </c>
      <c r="BG199" s="5">
        <f t="shared" si="438"/>
        <v>4.3475673243739798E-7</v>
      </c>
      <c r="BH199" s="5">
        <f t="shared" si="439"/>
        <v>1.6468825463461452E-7</v>
      </c>
      <c r="BI199" s="5">
        <f t="shared" si="440"/>
        <v>4.990785732064731E-8</v>
      </c>
      <c r="BJ199" s="8">
        <f t="shared" si="441"/>
        <v>0.65525011915095555</v>
      </c>
      <c r="BK199" s="8">
        <f t="shared" si="442"/>
        <v>0.25167138158515168</v>
      </c>
      <c r="BL199" s="8">
        <f t="shared" si="443"/>
        <v>9.1583755019377502E-2</v>
      </c>
      <c r="BM199" s="8">
        <f t="shared" si="444"/>
        <v>0.29728690118621537</v>
      </c>
      <c r="BN199" s="8">
        <f t="shared" si="445"/>
        <v>0.70173193212589746</v>
      </c>
    </row>
    <row r="200" spans="1:66" x14ac:dyDescent="0.25">
      <c r="A200" t="s">
        <v>342</v>
      </c>
      <c r="B200" t="s">
        <v>172</v>
      </c>
      <c r="C200" t="s">
        <v>168</v>
      </c>
      <c r="D200" t="s">
        <v>354</v>
      </c>
      <c r="E200">
        <f>VLOOKUP(A200,home!$A$2:$E$405,3,FALSE)</f>
        <v>1.3533999999999999</v>
      </c>
      <c r="F200">
        <f>VLOOKUP(B200,home!$B$2:$E$405,3,FALSE)</f>
        <v>0.42220000000000002</v>
      </c>
      <c r="G200">
        <f>VLOOKUP(C200,away!$B$2:$E$405,4,FALSE)</f>
        <v>0.85260000000000002</v>
      </c>
      <c r="H200">
        <f>VLOOKUP(A200,away!$A$2:$E$405,3,FALSE)</f>
        <v>1.2030000000000001</v>
      </c>
      <c r="I200">
        <f>VLOOKUP(C200,away!$B$2:$E$405,3,FALSE)</f>
        <v>1.087</v>
      </c>
      <c r="J200">
        <f>VLOOKUP(B200,home!$B$2:$E$405,4,FALSE)</f>
        <v>1.3063</v>
      </c>
      <c r="K200" s="3">
        <f t="shared" si="390"/>
        <v>0.48718031224800001</v>
      </c>
      <c r="L200" s="3">
        <f t="shared" si="391"/>
        <v>1.7081975643</v>
      </c>
      <c r="M200" s="5">
        <f t="shared" si="392"/>
        <v>0.11131648966558221</v>
      </c>
      <c r="N200" s="5">
        <f t="shared" si="393"/>
        <v>5.4231202193629598E-2</v>
      </c>
      <c r="O200" s="5">
        <f t="shared" si="394"/>
        <v>0.19015055651317361</v>
      </c>
      <c r="P200" s="5">
        <f t="shared" si="395"/>
        <v>9.2637607496218896E-2</v>
      </c>
      <c r="Q200" s="5">
        <f t="shared" si="396"/>
        <v>1.3210187009138445E-2</v>
      </c>
      <c r="R200" s="5">
        <f t="shared" si="397"/>
        <v>0.1624073587430464</v>
      </c>
      <c r="S200" s="5">
        <f t="shared" si="398"/>
        <v>1.9273259398506003E-2</v>
      </c>
      <c r="T200" s="5">
        <f t="shared" si="399"/>
        <v>2.2565609272957792E-2</v>
      </c>
      <c r="U200" s="5">
        <f t="shared" si="400"/>
        <v>7.9121667743810284E-2</v>
      </c>
      <c r="V200" s="5">
        <f t="shared" si="401"/>
        <v>1.7821345294099023E-3</v>
      </c>
      <c r="W200" s="5">
        <f t="shared" si="402"/>
        <v>2.1452476773221804E-3</v>
      </c>
      <c r="X200" s="5">
        <f t="shared" si="403"/>
        <v>3.664506857221981E-3</v>
      </c>
      <c r="Y200" s="5">
        <f t="shared" si="404"/>
        <v>3.1298508439336187E-3</v>
      </c>
      <c r="Z200" s="5">
        <f t="shared" si="405"/>
        <v>9.247461820975604E-2</v>
      </c>
      <c r="AA200" s="5">
        <f t="shared" si="406"/>
        <v>4.5051813374443535E-2</v>
      </c>
      <c r="AB200" s="5">
        <f t="shared" si="407"/>
        <v>1.0974178253550012E-2</v>
      </c>
      <c r="AC200" s="5">
        <f t="shared" si="408"/>
        <v>9.2693297022360512E-5</v>
      </c>
      <c r="AD200" s="5">
        <f t="shared" si="409"/>
        <v>2.612806083217792E-4</v>
      </c>
      <c r="AE200" s="5">
        <f t="shared" si="410"/>
        <v>4.4631889873408549E-4</v>
      </c>
      <c r="AF200" s="5">
        <f t="shared" si="411"/>
        <v>3.8120042785931172E-4</v>
      </c>
      <c r="AG200" s="5">
        <f t="shared" si="412"/>
        <v>2.170552141264647E-4</v>
      </c>
      <c r="AH200" s="5">
        <f t="shared" si="413"/>
        <v>3.9491229396369433E-2</v>
      </c>
      <c r="AI200" s="5">
        <f t="shared" si="414"/>
        <v>1.9239349468380657E-2</v>
      </c>
      <c r="AJ200" s="5">
        <f t="shared" si="415"/>
        <v>4.6865161407270402E-3</v>
      </c>
      <c r="AK200" s="5">
        <f t="shared" si="416"/>
        <v>7.6105946559823056E-4</v>
      </c>
      <c r="AL200" s="5">
        <f t="shared" si="417"/>
        <v>3.0855752972033694E-6</v>
      </c>
      <c r="AM200" s="5">
        <f t="shared" si="418"/>
        <v>2.5458153669310359E-5</v>
      </c>
      <c r="AN200" s="5">
        <f t="shared" si="419"/>
        <v>4.3487556089491057E-5</v>
      </c>
      <c r="AO200" s="5">
        <f t="shared" si="420"/>
        <v>3.7142668694714141E-5</v>
      </c>
      <c r="AP200" s="5">
        <f t="shared" si="421"/>
        <v>2.1149005398637517E-5</v>
      </c>
      <c r="AQ200" s="5">
        <f t="shared" si="422"/>
        <v>9.0316698773300406E-6</v>
      </c>
      <c r="AR200" s="5">
        <f t="shared" si="423"/>
        <v>1.3491764373218158E-2</v>
      </c>
      <c r="AS200" s="5">
        <f t="shared" si="424"/>
        <v>6.5729219801208636E-3</v>
      </c>
      <c r="AT200" s="5">
        <f t="shared" si="425"/>
        <v>1.6010990913285124E-3</v>
      </c>
      <c r="AU200" s="5">
        <f t="shared" si="426"/>
        <v>2.6000798508447128E-4</v>
      </c>
      <c r="AV200" s="5">
        <f t="shared" si="427"/>
        <v>3.1667692840106515E-5</v>
      </c>
      <c r="AW200" s="5">
        <f t="shared" si="428"/>
        <v>7.132823471294385E-8</v>
      </c>
      <c r="AX200" s="5">
        <f t="shared" si="429"/>
        <v>2.0671185423120306E-6</v>
      </c>
      <c r="AY200" s="5">
        <f t="shared" si="430"/>
        <v>3.5310468590967769E-6</v>
      </c>
      <c r="AZ200" s="5">
        <f t="shared" si="431"/>
        <v>3.015862822069141E-6</v>
      </c>
      <c r="BA200" s="5">
        <f t="shared" si="432"/>
        <v>1.7172298423071433E-6</v>
      </c>
      <c r="BB200" s="5">
        <f t="shared" si="433"/>
        <v>7.3334195849308401E-7</v>
      </c>
      <c r="BC200" s="5">
        <f t="shared" si="434"/>
        <v>2.5053858945937544E-7</v>
      </c>
      <c r="BD200" s="5">
        <f t="shared" si="435"/>
        <v>3.8410998400734658E-3</v>
      </c>
      <c r="BE200" s="5">
        <f t="shared" si="436"/>
        <v>1.8713082194627337E-3</v>
      </c>
      <c r="BF200" s="5">
        <f t="shared" si="437"/>
        <v>4.5583226133505178E-4</v>
      </c>
      <c r="BG200" s="5">
        <f t="shared" si="438"/>
        <v>7.4024167803307499E-5</v>
      </c>
      <c r="BH200" s="5">
        <f t="shared" si="439"/>
        <v>9.0157792960784238E-6</v>
      </c>
      <c r="BI200" s="5">
        <f t="shared" si="440"/>
        <v>8.7846203452450817E-7</v>
      </c>
      <c r="BJ200" s="8">
        <f t="shared" si="441"/>
        <v>0.10040004319558848</v>
      </c>
      <c r="BK200" s="8">
        <f t="shared" si="442"/>
        <v>0.22510880100889566</v>
      </c>
      <c r="BL200" s="8">
        <f t="shared" si="443"/>
        <v>0.58009334895169662</v>
      </c>
      <c r="BM200" s="8">
        <f t="shared" si="444"/>
        <v>0.37411995002652321</v>
      </c>
      <c r="BN200" s="8">
        <f t="shared" si="445"/>
        <v>0.62395340162078916</v>
      </c>
    </row>
    <row r="201" spans="1:66" x14ac:dyDescent="0.25">
      <c r="A201" t="s">
        <v>344</v>
      </c>
      <c r="B201" t="s">
        <v>205</v>
      </c>
      <c r="C201" t="s">
        <v>208</v>
      </c>
      <c r="D201" t="s">
        <v>354</v>
      </c>
      <c r="E201">
        <f>VLOOKUP(A201,home!$A$2:$E$405,3,FALSE)</f>
        <v>1.3976999999999999</v>
      </c>
      <c r="F201">
        <f>VLOOKUP(B201,home!$B$2:$E$405,3,FALSE)</f>
        <v>0.96799999999999997</v>
      </c>
      <c r="G201">
        <f>VLOOKUP(C201,away!$B$2:$E$405,4,FALSE)</f>
        <v>0.68140000000000001</v>
      </c>
      <c r="H201">
        <f>VLOOKUP(A201,away!$A$2:$E$405,3,FALSE)</f>
        <v>1.0585</v>
      </c>
      <c r="I201">
        <f>VLOOKUP(C201,away!$B$2:$E$405,3,FALSE)</f>
        <v>1.1247</v>
      </c>
      <c r="J201">
        <f>VLOOKUP(B201,home!$B$2:$E$405,4,FALSE)</f>
        <v>1.2782</v>
      </c>
      <c r="K201" s="3">
        <f t="shared" si="390"/>
        <v>0.92191621103999988</v>
      </c>
      <c r="L201" s="3">
        <f t="shared" si="391"/>
        <v>1.5216906450899998</v>
      </c>
      <c r="M201" s="5">
        <f t="shared" si="392"/>
        <v>8.6847041085237442E-2</v>
      </c>
      <c r="N201" s="5">
        <f t="shared" si="393"/>
        <v>8.006569505733728E-2</v>
      </c>
      <c r="O201" s="5">
        <f t="shared" si="394"/>
        <v>0.13215432997315268</v>
      </c>
      <c r="P201" s="5">
        <f t="shared" si="395"/>
        <v>0.12183521916137878</v>
      </c>
      <c r="Q201" s="5">
        <f t="shared" si="396"/>
        <v>3.6906931110772222E-2</v>
      </c>
      <c r="R201" s="5">
        <f t="shared" si="397"/>
        <v>0.10054900381414172</v>
      </c>
      <c r="S201" s="5">
        <f t="shared" si="398"/>
        <v>4.2729782277592214E-2</v>
      </c>
      <c r="T201" s="5">
        <f t="shared" si="399"/>
        <v>5.6160931810243161E-2</v>
      </c>
      <c r="U201" s="5">
        <f t="shared" si="400"/>
        <v>9.2697756620180025E-2</v>
      </c>
      <c r="V201" s="5">
        <f t="shared" si="401"/>
        <v>6.6604871218978907E-3</v>
      </c>
      <c r="W201" s="5">
        <f t="shared" si="402"/>
        <v>1.1341699363585808E-2</v>
      </c>
      <c r="X201" s="5">
        <f t="shared" si="403"/>
        <v>1.7258557820991727E-2</v>
      </c>
      <c r="Y201" s="5">
        <f t="shared" si="404"/>
        <v>1.3131092991973986E-2</v>
      </c>
      <c r="Z201" s="5">
        <f t="shared" si="405"/>
        <v>5.10014928256994E-2</v>
      </c>
      <c r="AA201" s="5">
        <f t="shared" si="406"/>
        <v>4.7019103023252518E-2</v>
      </c>
      <c r="AB201" s="5">
        <f t="shared" si="407"/>
        <v>2.1673836652848184E-2</v>
      </c>
      <c r="AC201" s="5">
        <f t="shared" si="408"/>
        <v>5.8398787834171046E-4</v>
      </c>
      <c r="AD201" s="5">
        <f t="shared" si="409"/>
        <v>2.614024126007951E-3</v>
      </c>
      <c r="AE201" s="5">
        <f t="shared" si="410"/>
        <v>3.9777360585858618E-3</v>
      </c>
      <c r="AF201" s="5">
        <f t="shared" si="411"/>
        <v>3.0264418744936376E-3</v>
      </c>
      <c r="AG201" s="5">
        <f t="shared" si="412"/>
        <v>1.5351027627752041E-3</v>
      </c>
      <c r="AH201" s="5">
        <f t="shared" si="413"/>
        <v>1.9402123629622882E-2</v>
      </c>
      <c r="AI201" s="5">
        <f t="shared" si="414"/>
        <v>1.7887132302751574E-2</v>
      </c>
      <c r="AJ201" s="5">
        <f t="shared" si="415"/>
        <v>8.2452186194619612E-3</v>
      </c>
      <c r="AK201" s="5">
        <f t="shared" si="416"/>
        <v>2.53380023628361E-3</v>
      </c>
      <c r="AL201" s="5">
        <f t="shared" si="417"/>
        <v>3.2770392753171301E-5</v>
      </c>
      <c r="AM201" s="5">
        <f t="shared" si="418"/>
        <v>4.8198224356327962E-4</v>
      </c>
      <c r="AN201" s="5">
        <f t="shared" si="419"/>
        <v>7.334278711297323E-4</v>
      </c>
      <c r="AO201" s="5">
        <f t="shared" si="420"/>
        <v>5.5802516517319399E-4</v>
      </c>
      <c r="AP201" s="5">
        <f t="shared" si="421"/>
        <v>2.8304722452295045E-4</v>
      </c>
      <c r="AQ201" s="5">
        <f t="shared" si="422"/>
        <v>1.0767757841881564E-4</v>
      </c>
      <c r="AR201" s="5">
        <f t="shared" si="423"/>
        <v>5.9048060044153503E-3</v>
      </c>
      <c r="AS201" s="5">
        <f t="shared" si="424"/>
        <v>5.4437363785168396E-3</v>
      </c>
      <c r="AT201" s="5">
        <f t="shared" si="425"/>
        <v>2.5093344079914278E-3</v>
      </c>
      <c r="AU201" s="5">
        <f t="shared" si="426"/>
        <v>7.7113202321591953E-4</v>
      </c>
      <c r="AV201" s="5">
        <f t="shared" si="427"/>
        <v>1.7772977826370739E-4</v>
      </c>
      <c r="AW201" s="5">
        <f t="shared" si="428"/>
        <v>1.277017850770174E-6</v>
      </c>
      <c r="AX201" s="5">
        <f t="shared" si="429"/>
        <v>7.4057873962402827E-5</v>
      </c>
      <c r="AY201" s="5">
        <f t="shared" si="430"/>
        <v>1.1269317400384265E-4</v>
      </c>
      <c r="AZ201" s="5">
        <f t="shared" si="431"/>
        <v>8.5742074323573493E-5</v>
      </c>
      <c r="BA201" s="5">
        <f t="shared" si="432"/>
        <v>4.349097079626442E-5</v>
      </c>
      <c r="BB201" s="5">
        <f t="shared" si="433"/>
        <v>1.654495085163949E-5</v>
      </c>
      <c r="BC201" s="5">
        <f t="shared" si="434"/>
        <v>5.0352593868827241E-6</v>
      </c>
      <c r="BD201" s="5">
        <f t="shared" si="435"/>
        <v>1.4975480096650153E-3</v>
      </c>
      <c r="BE201" s="5">
        <f t="shared" si="436"/>
        <v>1.3806137869208639E-3</v>
      </c>
      <c r="BF201" s="5">
        <f t="shared" si="437"/>
        <v>6.3640511567383427E-4</v>
      </c>
      <c r="BG201" s="5">
        <f t="shared" si="438"/>
        <v>1.9557073097616474E-4</v>
      </c>
      <c r="BH201" s="5">
        <f t="shared" si="439"/>
        <v>4.5074956822967221E-5</v>
      </c>
      <c r="BI201" s="5">
        <f t="shared" si="440"/>
        <v>8.3110666814043088E-6</v>
      </c>
      <c r="BJ201" s="8">
        <f t="shared" si="441"/>
        <v>0.22851993736289941</v>
      </c>
      <c r="BK201" s="8">
        <f t="shared" si="442"/>
        <v>0.25880198109120506</v>
      </c>
      <c r="BL201" s="8">
        <f t="shared" si="443"/>
        <v>0.46073256713083871</v>
      </c>
      <c r="BM201" s="8">
        <f t="shared" si="444"/>
        <v>0.44058634205246927</v>
      </c>
      <c r="BN201" s="8">
        <f t="shared" si="445"/>
        <v>0.55835822020202008</v>
      </c>
    </row>
    <row r="202" spans="1:66" x14ac:dyDescent="0.25">
      <c r="A202" t="s">
        <v>344</v>
      </c>
      <c r="B202" t="s">
        <v>209</v>
      </c>
      <c r="C202" t="s">
        <v>203</v>
      </c>
      <c r="D202" t="s">
        <v>354</v>
      </c>
      <c r="E202">
        <f>VLOOKUP(A202,home!$A$2:$E$405,3,FALSE)</f>
        <v>1.3976999999999999</v>
      </c>
      <c r="F202">
        <f>VLOOKUP(B202,home!$B$2:$E$405,3,FALSE)</f>
        <v>0.93010000000000004</v>
      </c>
      <c r="G202">
        <f>VLOOKUP(C202,away!$B$2:$E$405,4,FALSE)</f>
        <v>0.89429999999999998</v>
      </c>
      <c r="H202">
        <f>VLOOKUP(A202,away!$A$2:$E$405,3,FALSE)</f>
        <v>1.0585</v>
      </c>
      <c r="I202">
        <f>VLOOKUP(C202,away!$B$2:$E$405,3,FALSE)</f>
        <v>1.1809000000000001</v>
      </c>
      <c r="J202">
        <f>VLOOKUP(B202,home!$B$2:$E$405,4,FALSE)</f>
        <v>0.89749999999999996</v>
      </c>
      <c r="K202" s="3">
        <f t="shared" si="390"/>
        <v>1.162590688611</v>
      </c>
      <c r="L202" s="3">
        <f t="shared" si="391"/>
        <v>1.1218594283749999</v>
      </c>
      <c r="M202" s="5">
        <f t="shared" si="392"/>
        <v>0.10183004132390167</v>
      </c>
      <c r="N202" s="5">
        <f t="shared" si="393"/>
        <v>0.11838665786404144</v>
      </c>
      <c r="O202" s="5">
        <f t="shared" si="394"/>
        <v>0.11423899195103494</v>
      </c>
      <c r="P202" s="5">
        <f t="shared" si="395"/>
        <v>0.13281318831858022</v>
      </c>
      <c r="Q202" s="5">
        <f t="shared" si="396"/>
        <v>6.8817613044255405E-2</v>
      </c>
      <c r="R202" s="5">
        <f t="shared" si="397"/>
        <v>6.4080045104162153E-2</v>
      </c>
      <c r="S202" s="5">
        <f t="shared" si="398"/>
        <v>4.330584266198842E-2</v>
      </c>
      <c r="T202" s="5">
        <f t="shared" si="399"/>
        <v>7.7203688031960302E-2</v>
      </c>
      <c r="U202" s="5">
        <f t="shared" si="400"/>
        <v>7.4498863763871825E-2</v>
      </c>
      <c r="V202" s="5">
        <f t="shared" si="401"/>
        <v>6.2758024842009775E-3</v>
      </c>
      <c r="W202" s="5">
        <f t="shared" si="402"/>
        <v>2.6668905379228752E-2</v>
      </c>
      <c r="X202" s="5">
        <f t="shared" si="403"/>
        <v>2.9918762944128527E-2</v>
      </c>
      <c r="Y202" s="5">
        <f t="shared" si="404"/>
        <v>1.6782323147093582E-2</v>
      </c>
      <c r="Z202" s="5">
        <f t="shared" si="405"/>
        <v>2.3962934256933185E-2</v>
      </c>
      <c r="AA202" s="5">
        <f t="shared" si="406"/>
        <v>2.7859084238908077E-2</v>
      </c>
      <c r="AB202" s="5">
        <f t="shared" si="407"/>
        <v>1.6194355964692E-2</v>
      </c>
      <c r="AC202" s="5">
        <f t="shared" si="408"/>
        <v>5.1158118858385631E-4</v>
      </c>
      <c r="AD202" s="5">
        <f t="shared" si="409"/>
        <v>7.7512552673347839E-3</v>
      </c>
      <c r="AE202" s="5">
        <f t="shared" si="410"/>
        <v>8.6958188034009076E-3</v>
      </c>
      <c r="AF202" s="5">
        <f t="shared" si="411"/>
        <v>4.8777431560179602E-3</v>
      </c>
      <c r="AG202" s="5">
        <f t="shared" si="412"/>
        <v>1.8240473829234586E-3</v>
      </c>
      <c r="AH202" s="5">
        <f t="shared" si="413"/>
        <v>6.720760931917689E-3</v>
      </c>
      <c r="AI202" s="5">
        <f t="shared" si="414"/>
        <v>7.8134940798280927E-3</v>
      </c>
      <c r="AJ202" s="5">
        <f t="shared" si="415"/>
        <v>4.5419477313626572E-3</v>
      </c>
      <c r="AK202" s="5">
        <f t="shared" si="416"/>
        <v>1.7601420468800276E-3</v>
      </c>
      <c r="AL202" s="5">
        <f t="shared" si="417"/>
        <v>2.6689463288544387E-5</v>
      </c>
      <c r="AM202" s="5">
        <f t="shared" si="418"/>
        <v>1.8023074397700784E-3</v>
      </c>
      <c r="AN202" s="5">
        <f t="shared" si="419"/>
        <v>2.0219355941364699E-3</v>
      </c>
      <c r="AO202" s="5">
        <f t="shared" si="420"/>
        <v>1.1341637549245032E-3</v>
      </c>
      <c r="AP202" s="5">
        <f t="shared" si="421"/>
        <v>4.2412410059441545E-4</v>
      </c>
      <c r="AQ202" s="5">
        <f t="shared" si="422"/>
        <v>1.1895190526322793E-4</v>
      </c>
      <c r="AR202" s="5">
        <f t="shared" si="423"/>
        <v>1.5079498034652411E-3</v>
      </c>
      <c r="AS202" s="5">
        <f t="shared" si="424"/>
        <v>1.753128400401477E-3</v>
      </c>
      <c r="AT202" s="5">
        <f t="shared" si="425"/>
        <v>1.0190853771231271E-3</v>
      </c>
      <c r="AU202" s="5">
        <f t="shared" si="426"/>
        <v>3.9492639011432581E-4</v>
      </c>
      <c r="AV202" s="5">
        <f t="shared" si="427"/>
        <v>1.1478443595841754E-4</v>
      </c>
      <c r="AW202" s="5">
        <f t="shared" si="428"/>
        <v>9.6694689279916782E-7</v>
      </c>
      <c r="AX202" s="5">
        <f t="shared" si="429"/>
        <v>3.4922430791517044E-4</v>
      </c>
      <c r="AY202" s="5">
        <f t="shared" si="430"/>
        <v>3.9178058245236807E-4</v>
      </c>
      <c r="AZ202" s="5">
        <f t="shared" si="431"/>
        <v>2.1976137013921915E-4</v>
      </c>
      <c r="BA202" s="5">
        <f t="shared" si="432"/>
        <v>8.2180455027763708E-5</v>
      </c>
      <c r="BB202" s="5">
        <f t="shared" si="433"/>
        <v>2.3048729575261086E-5</v>
      </c>
      <c r="BC202" s="5">
        <f t="shared" si="434"/>
        <v>5.1714869172144681E-6</v>
      </c>
      <c r="BD202" s="5">
        <f t="shared" si="435"/>
        <v>2.8195128408895116E-4</v>
      </c>
      <c r="BE202" s="5">
        <f t="shared" si="436"/>
        <v>3.2779393752372944E-4</v>
      </c>
      <c r="BF202" s="5">
        <f t="shared" si="437"/>
        <v>1.9054508977411189E-4</v>
      </c>
      <c r="BG202" s="5">
        <f t="shared" si="438"/>
        <v>7.384198237730987E-5</v>
      </c>
      <c r="BH202" s="5">
        <f t="shared" si="439"/>
        <v>2.146200028510949E-5</v>
      </c>
      <c r="BI202" s="5">
        <f t="shared" si="440"/>
        <v>4.9903043380869866E-6</v>
      </c>
      <c r="BJ202" s="8">
        <f t="shared" si="441"/>
        <v>0.36749946474710082</v>
      </c>
      <c r="BK202" s="8">
        <f t="shared" si="442"/>
        <v>0.28515492602299602</v>
      </c>
      <c r="BL202" s="8">
        <f t="shared" si="443"/>
        <v>0.32339814481810747</v>
      </c>
      <c r="BM202" s="8">
        <f t="shared" si="444"/>
        <v>0.39945811860360214</v>
      </c>
      <c r="BN202" s="8">
        <f t="shared" si="445"/>
        <v>0.60016653760597571</v>
      </c>
    </row>
    <row r="203" spans="1:66" x14ac:dyDescent="0.25">
      <c r="A203" t="s">
        <v>344</v>
      </c>
      <c r="B203" t="s">
        <v>200</v>
      </c>
      <c r="C203" t="s">
        <v>201</v>
      </c>
      <c r="D203" t="s">
        <v>354</v>
      </c>
      <c r="E203">
        <f>VLOOKUP(A203,home!$A$2:$E$405,3,FALSE)</f>
        <v>1.3976999999999999</v>
      </c>
      <c r="F203">
        <f>VLOOKUP(B203,home!$B$2:$E$405,3,FALSE)</f>
        <v>1.2264999999999999</v>
      </c>
      <c r="G203">
        <f>VLOOKUP(C203,away!$B$2:$E$405,4,FALSE)</f>
        <v>1.2625999999999999</v>
      </c>
      <c r="H203">
        <f>VLOOKUP(A203,away!$A$2:$E$405,3,FALSE)</f>
        <v>1.0585</v>
      </c>
      <c r="I203">
        <f>VLOOKUP(C203,away!$B$2:$E$405,3,FALSE)</f>
        <v>0.61129999999999995</v>
      </c>
      <c r="J203">
        <f>VLOOKUP(B203,home!$B$2:$E$405,4,FALSE)</f>
        <v>0.8548</v>
      </c>
      <c r="K203" s="3">
        <f t="shared" si="390"/>
        <v>2.1644487285299996</v>
      </c>
      <c r="L203" s="3">
        <f t="shared" si="391"/>
        <v>0.55310778553999995</v>
      </c>
      <c r="M203" s="5">
        <f t="shared" si="392"/>
        <v>6.603591527893804E-2</v>
      </c>
      <c r="N203" s="5">
        <f t="shared" si="393"/>
        <v>0.14293135286281222</v>
      </c>
      <c r="O203" s="5">
        <f t="shared" si="394"/>
        <v>3.6524978866040468E-2</v>
      </c>
      <c r="P203" s="5">
        <f t="shared" si="395"/>
        <v>7.9056444066186379E-2</v>
      </c>
      <c r="Q203" s="5">
        <f t="shared" si="396"/>
        <v>0.15468379248549335</v>
      </c>
      <c r="R203" s="5">
        <f t="shared" si="397"/>
        <v>1.010112508874547E-2</v>
      </c>
      <c r="S203" s="5">
        <f t="shared" si="398"/>
        <v>2.3661068836519378E-2</v>
      </c>
      <c r="T203" s="5">
        <f t="shared" si="399"/>
        <v>8.555680992058011E-2</v>
      </c>
      <c r="U203" s="5">
        <f t="shared" si="400"/>
        <v>2.1863367355057606E-2</v>
      </c>
      <c r="V203" s="5">
        <f t="shared" si="401"/>
        <v>3.14737813863052E-3</v>
      </c>
      <c r="W203" s="5">
        <f t="shared" si="402"/>
        <v>0.11160171265647478</v>
      </c>
      <c r="X203" s="5">
        <f t="shared" si="403"/>
        <v>6.1727776149894151E-2</v>
      </c>
      <c r="Y203" s="5">
        <f t="shared" si="404"/>
        <v>1.7071056786288386E-2</v>
      </c>
      <c r="Z203" s="5">
        <f t="shared" si="405"/>
        <v>1.8623369764328478E-3</v>
      </c>
      <c r="AA203" s="5">
        <f t="shared" si="406"/>
        <v>4.030932900734481E-3</v>
      </c>
      <c r="AB203" s="5">
        <f t="shared" si="407"/>
        <v>4.3623737958922463E-3</v>
      </c>
      <c r="AC203" s="5">
        <f t="shared" si="408"/>
        <v>2.35497345195371E-4</v>
      </c>
      <c r="AD203" s="5">
        <f t="shared" si="409"/>
        <v>6.0389046265269315E-2</v>
      </c>
      <c r="AE203" s="5">
        <f t="shared" si="410"/>
        <v>3.3401651650655714E-2</v>
      </c>
      <c r="AF203" s="5">
        <f t="shared" si="411"/>
        <v>9.2373567889363316E-3</v>
      </c>
      <c r="AG203" s="5">
        <f t="shared" si="412"/>
        <v>1.7030846525904867E-3</v>
      </c>
      <c r="AH203" s="5">
        <f t="shared" si="413"/>
        <v>2.5751827024100778E-4</v>
      </c>
      <c r="AI203" s="5">
        <f t="shared" si="414"/>
        <v>5.5738509259639407E-4</v>
      </c>
      <c r="AJ203" s="5">
        <f t="shared" si="415"/>
        <v>6.0321572748592083E-4</v>
      </c>
      <c r="AK203" s="5">
        <f t="shared" si="416"/>
        <v>4.3520983812873334E-4</v>
      </c>
      <c r="AL203" s="5">
        <f t="shared" si="417"/>
        <v>1.1277246704028812E-5</v>
      </c>
      <c r="AM203" s="5">
        <f t="shared" si="418"/>
        <v>2.6141798881200308E-2</v>
      </c>
      <c r="AN203" s="5">
        <f t="shared" si="419"/>
        <v>1.4459232489212749E-2</v>
      </c>
      <c r="AO203" s="5">
        <f t="shared" si="420"/>
        <v>3.9987570313582419E-3</v>
      </c>
      <c r="AP203" s="5">
        <f t="shared" si="421"/>
        <v>7.3724788217568733E-4</v>
      </c>
      <c r="AQ203" s="5">
        <f t="shared" si="422"/>
        <v>1.0194438587606228E-4</v>
      </c>
      <c r="AR203" s="5">
        <f t="shared" si="423"/>
        <v>2.8487072037819022E-5</v>
      </c>
      <c r="AS203" s="5">
        <f t="shared" si="424"/>
        <v>6.1658806851799876E-5</v>
      </c>
      <c r="AT203" s="5">
        <f t="shared" si="425"/>
        <v>6.6728663046527556E-5</v>
      </c>
      <c r="AU203" s="5">
        <f t="shared" si="426"/>
        <v>4.8143589962521113E-5</v>
      </c>
      <c r="AV203" s="5">
        <f t="shared" si="427"/>
        <v>2.6051083020312123E-5</v>
      </c>
      <c r="AW203" s="5">
        <f t="shared" si="428"/>
        <v>3.7502278516493867E-7</v>
      </c>
      <c r="AX203" s="5">
        <f t="shared" si="429"/>
        <v>9.4304305583168217E-3</v>
      </c>
      <c r="AY203" s="5">
        <f t="shared" si="430"/>
        <v>5.2160445627993622E-3</v>
      </c>
      <c r="AZ203" s="5">
        <f t="shared" si="431"/>
        <v>1.4425174287039559E-3</v>
      </c>
      <c r="BA203" s="5">
        <f t="shared" si="432"/>
        <v>2.659558735311E-4</v>
      </c>
      <c r="BB203" s="5">
        <f t="shared" si="433"/>
        <v>3.6775566065035746E-5</v>
      </c>
      <c r="BC203" s="5">
        <f t="shared" si="434"/>
        <v>4.0681703816423782E-6</v>
      </c>
      <c r="BD203" s="5">
        <f t="shared" si="435"/>
        <v>2.626070221892755E-6</v>
      </c>
      <c r="BE203" s="5">
        <f t="shared" si="436"/>
        <v>5.6839943528062669E-6</v>
      </c>
      <c r="BF203" s="5">
        <f t="shared" si="437"/>
        <v>6.1513571749516135E-6</v>
      </c>
      <c r="BG203" s="5">
        <f t="shared" si="438"/>
        <v>4.438099072019303E-6</v>
      </c>
      <c r="BH203" s="5">
        <f t="shared" si="439"/>
        <v>2.4015094733805882E-6</v>
      </c>
      <c r="BI203" s="5">
        <f t="shared" si="440"/>
        <v>1.039588825242273E-6</v>
      </c>
      <c r="BJ203" s="8">
        <f t="shared" si="441"/>
        <v>0.74013841304861572</v>
      </c>
      <c r="BK203" s="8">
        <f t="shared" si="442"/>
        <v>0.17736362547497311</v>
      </c>
      <c r="BL203" s="8">
        <f t="shared" si="443"/>
        <v>7.8989516768961612E-2</v>
      </c>
      <c r="BM203" s="8">
        <f t="shared" si="444"/>
        <v>0.5038046140807535</v>
      </c>
      <c r="BN203" s="8">
        <f t="shared" si="445"/>
        <v>0.4893336086482159</v>
      </c>
    </row>
    <row r="204" spans="1:66" x14ac:dyDescent="0.25">
      <c r="A204" t="s">
        <v>346</v>
      </c>
      <c r="B204" t="s">
        <v>241</v>
      </c>
      <c r="C204" t="s">
        <v>237</v>
      </c>
      <c r="D204" t="s">
        <v>354</v>
      </c>
      <c r="E204">
        <f>VLOOKUP(A204,home!$A$2:$E$405,3,FALSE)</f>
        <v>1.5146999999999999</v>
      </c>
      <c r="F204">
        <f>VLOOKUP(B204,home!$B$2:$E$405,3,FALSE)</f>
        <v>0.66020000000000001</v>
      </c>
      <c r="G204">
        <f>VLOOKUP(C204,away!$B$2:$E$405,4,FALSE)</f>
        <v>0.3301</v>
      </c>
      <c r="H204">
        <f>VLOOKUP(A204,away!$A$2:$E$405,3,FALSE)</f>
        <v>1.0882000000000001</v>
      </c>
      <c r="I204">
        <f>VLOOKUP(C204,away!$B$2:$E$405,3,FALSE)</f>
        <v>0.68920000000000003</v>
      </c>
      <c r="J204">
        <f>VLOOKUP(B204,home!$B$2:$E$405,4,FALSE)</f>
        <v>1.3784000000000001</v>
      </c>
      <c r="K204" s="3">
        <f t="shared" si="390"/>
        <v>0.330101630694</v>
      </c>
      <c r="L204" s="3">
        <f t="shared" si="391"/>
        <v>1.0337826872960001</v>
      </c>
      <c r="M204" s="5">
        <f t="shared" si="392"/>
        <v>0.25566575861518714</v>
      </c>
      <c r="N204" s="5">
        <f t="shared" si="393"/>
        <v>8.4395683831491847E-2</v>
      </c>
      <c r="O204" s="5">
        <f t="shared" si="394"/>
        <v>0.26430283499077861</v>
      </c>
      <c r="P204" s="5">
        <f t="shared" si="395"/>
        <v>8.724679682750322E-2</v>
      </c>
      <c r="Q204" s="5">
        <f t="shared" si="396"/>
        <v>1.3929576428155352E-2</v>
      </c>
      <c r="R204" s="5">
        <f t="shared" si="397"/>
        <v>0.1366158475083592</v>
      </c>
      <c r="S204" s="5">
        <f t="shared" si="398"/>
        <v>7.443315442288813E-3</v>
      </c>
      <c r="T204" s="5">
        <f t="shared" si="399"/>
        <v>1.4400154952793457E-2</v>
      </c>
      <c r="U204" s="5">
        <f t="shared" si="400"/>
        <v>4.5097114041152207E-2</v>
      </c>
      <c r="V204" s="5">
        <f t="shared" si="401"/>
        <v>2.8222848179848054E-4</v>
      </c>
      <c r="W204" s="5">
        <f t="shared" si="402"/>
        <v>1.532725297936929E-3</v>
      </c>
      <c r="X204" s="5">
        <f t="shared" si="403"/>
        <v>1.5845048773878005E-3</v>
      </c>
      <c r="Y204" s="5">
        <f t="shared" si="404"/>
        <v>8.1901685508978988E-4</v>
      </c>
      <c r="Z204" s="5">
        <f t="shared" si="405"/>
        <v>4.7077032654804042E-2</v>
      </c>
      <c r="AA204" s="5">
        <f t="shared" si="406"/>
        <v>1.5540205247585502E-2</v>
      </c>
      <c r="AB204" s="5">
        <f t="shared" si="407"/>
        <v>2.5649235467737146E-3</v>
      </c>
      <c r="AC204" s="5">
        <f t="shared" si="408"/>
        <v>6.0194634451099372E-6</v>
      </c>
      <c r="AD204" s="5">
        <f t="shared" si="409"/>
        <v>1.264887800637318E-4</v>
      </c>
      <c r="AE204" s="5">
        <f t="shared" si="410"/>
        <v>1.3076191096707737E-4</v>
      </c>
      <c r="AF204" s="5">
        <f t="shared" si="411"/>
        <v>6.7589699857752771E-5</v>
      </c>
      <c r="AG204" s="5">
        <f t="shared" si="412"/>
        <v>2.3291020517492579E-5</v>
      </c>
      <c r="AH204" s="5">
        <f t="shared" si="413"/>
        <v>1.2166855331951217E-2</v>
      </c>
      <c r="AI204" s="5">
        <f t="shared" si="414"/>
        <v>4.0162987854950854E-3</v>
      </c>
      <c r="AJ204" s="5">
        <f t="shared" si="415"/>
        <v>6.6289338922312954E-4</v>
      </c>
      <c r="AK204" s="5">
        <f t="shared" si="416"/>
        <v>7.2940729586275851E-5</v>
      </c>
      <c r="AL204" s="5">
        <f t="shared" si="417"/>
        <v>8.2166482840834066E-8</v>
      </c>
      <c r="AM204" s="5">
        <f t="shared" si="418"/>
        <v>8.350830512706524E-6</v>
      </c>
      <c r="AN204" s="5">
        <f t="shared" si="419"/>
        <v>8.6329440085791837E-6</v>
      </c>
      <c r="AO204" s="5">
        <f t="shared" si="420"/>
        <v>4.4622940282324457E-6</v>
      </c>
      <c r="AP204" s="5">
        <f t="shared" si="421"/>
        <v>1.5376807706703436E-6</v>
      </c>
      <c r="AQ204" s="5">
        <f t="shared" si="422"/>
        <v>3.9740693982674298E-7</v>
      </c>
      <c r="AR204" s="5">
        <f t="shared" si="423"/>
        <v>2.5155768802012403E-3</v>
      </c>
      <c r="AS204" s="5">
        <f t="shared" si="424"/>
        <v>8.3039603029055442E-4</v>
      </c>
      <c r="AT204" s="5">
        <f t="shared" si="425"/>
        <v>1.370575418603681E-4</v>
      </c>
      <c r="AU204" s="5">
        <f t="shared" si="426"/>
        <v>1.5080972689006227E-5</v>
      </c>
      <c r="AV204" s="5">
        <f t="shared" si="427"/>
        <v>1.2445634192731585E-6</v>
      </c>
      <c r="AW204" s="5">
        <f t="shared" si="428"/>
        <v>7.7887743327181399E-10</v>
      </c>
      <c r="AX204" s="5">
        <f t="shared" si="429"/>
        <v>4.5943712831560554E-7</v>
      </c>
      <c r="AY204" s="5">
        <f t="shared" si="430"/>
        <v>4.7495814915366387E-7</v>
      </c>
      <c r="AZ204" s="5">
        <f t="shared" si="431"/>
        <v>2.4550175589260452E-7</v>
      </c>
      <c r="BA204" s="5">
        <f t="shared" si="432"/>
        <v>8.4598488314181101E-8</v>
      </c>
      <c r="BB204" s="5">
        <f t="shared" si="433"/>
        <v>2.1864113147653347E-8</v>
      </c>
      <c r="BC204" s="5">
        <f t="shared" si="434"/>
        <v>4.5205483290249789E-9</v>
      </c>
      <c r="BD204" s="5">
        <f t="shared" si="435"/>
        <v>4.3342663788568757E-4</v>
      </c>
      <c r="BE204" s="5">
        <f t="shared" si="436"/>
        <v>1.430748399522833E-4</v>
      </c>
      <c r="BF204" s="5">
        <f t="shared" si="437"/>
        <v>2.3614618989765885E-5</v>
      </c>
      <c r="BG204" s="5">
        <f t="shared" si="438"/>
        <v>2.598408078913073E-6</v>
      </c>
      <c r="BH204" s="5">
        <f t="shared" si="439"/>
        <v>2.1443468601441729E-7</v>
      </c>
      <c r="BI204" s="5">
        <f t="shared" si="440"/>
        <v>1.4157047906143016E-8</v>
      </c>
      <c r="BJ204" s="8">
        <f t="shared" si="441"/>
        <v>0.11703446569070439</v>
      </c>
      <c r="BK204" s="8">
        <f t="shared" si="442"/>
        <v>0.35064467595485477</v>
      </c>
      <c r="BL204" s="8">
        <f t="shared" si="443"/>
        <v>0.48514221265600604</v>
      </c>
      <c r="BM204" s="8">
        <f t="shared" si="444"/>
        <v>0.15774141457562205</v>
      </c>
      <c r="BN204" s="8">
        <f t="shared" si="445"/>
        <v>0.84215649820147542</v>
      </c>
    </row>
    <row r="205" spans="1:66" x14ac:dyDescent="0.25">
      <c r="A205" t="s">
        <v>346</v>
      </c>
      <c r="B205" t="s">
        <v>320</v>
      </c>
      <c r="C205" t="s">
        <v>243</v>
      </c>
      <c r="D205" t="s">
        <v>354</v>
      </c>
      <c r="E205">
        <f>VLOOKUP(A205,home!$A$2:$E$405,3,FALSE)</f>
        <v>1.5146999999999999</v>
      </c>
      <c r="F205">
        <f>VLOOKUP(B205,home!$B$2:$E$405,3,FALSE)</f>
        <v>0.82520000000000004</v>
      </c>
      <c r="G205">
        <f>VLOOKUP(C205,away!$B$2:$E$405,4,FALSE)</f>
        <v>1.6505000000000001</v>
      </c>
      <c r="H205">
        <f>VLOOKUP(A205,away!$A$2:$E$405,3,FALSE)</f>
        <v>1.0882000000000001</v>
      </c>
      <c r="I205">
        <f>VLOOKUP(C205,away!$B$2:$E$405,3,FALSE)</f>
        <v>1.3784000000000001</v>
      </c>
      <c r="J205">
        <f>VLOOKUP(B205,home!$B$2:$E$405,4,FALSE)</f>
        <v>1.8379000000000001</v>
      </c>
      <c r="K205" s="3">
        <f t="shared" si="390"/>
        <v>2.0630101912200001</v>
      </c>
      <c r="L205" s="3">
        <f t="shared" si="391"/>
        <v>2.7568038319520003</v>
      </c>
      <c r="M205" s="5">
        <f t="shared" si="392"/>
        <v>8.0682875140970622E-3</v>
      </c>
      <c r="N205" s="5">
        <f t="shared" si="393"/>
        <v>1.6644959367275319E-2</v>
      </c>
      <c r="O205" s="5">
        <f t="shared" si="394"/>
        <v>2.2242685936153257E-2</v>
      </c>
      <c r="P205" s="5">
        <f t="shared" si="395"/>
        <v>4.5886887766389932E-2</v>
      </c>
      <c r="Q205" s="5">
        <f t="shared" si="396"/>
        <v>1.7169360403565898E-2</v>
      </c>
      <c r="R205" s="5">
        <f t="shared" si="397"/>
        <v>3.065936091084609E-2</v>
      </c>
      <c r="S205" s="5">
        <f t="shared" si="398"/>
        <v>6.5243289397109133E-2</v>
      </c>
      <c r="T205" s="5">
        <f t="shared" si="399"/>
        <v>4.7332558552715398E-2</v>
      </c>
      <c r="U205" s="5">
        <f t="shared" si="400"/>
        <v>6.3250574015367586E-2</v>
      </c>
      <c r="V205" s="5">
        <f t="shared" si="401"/>
        <v>4.1228788813878509E-2</v>
      </c>
      <c r="W205" s="5">
        <f t="shared" si="402"/>
        <v>1.180685516309519E-2</v>
      </c>
      <c r="X205" s="5">
        <f t="shared" si="403"/>
        <v>3.2549183556923073E-2</v>
      </c>
      <c r="Y205" s="5">
        <f t="shared" si="404"/>
        <v>4.4865856978317298E-2</v>
      </c>
      <c r="Z205" s="5">
        <f t="shared" si="405"/>
        <v>2.8173947881406626E-2</v>
      </c>
      <c r="AA205" s="5">
        <f t="shared" si="406"/>
        <v>5.8123141606242996E-2</v>
      </c>
      <c r="AB205" s="5">
        <f t="shared" si="407"/>
        <v>5.9954316739701266E-2</v>
      </c>
      <c r="AC205" s="5">
        <f t="shared" si="408"/>
        <v>1.4655067771050721E-2</v>
      </c>
      <c r="AD205" s="5">
        <f t="shared" si="409"/>
        <v>6.0894156319309641E-3</v>
      </c>
      <c r="AE205" s="5">
        <f t="shared" si="410"/>
        <v>1.6787324348455691E-2</v>
      </c>
      <c r="AF205" s="5">
        <f t="shared" si="411"/>
        <v>2.313968004602189E-2</v>
      </c>
      <c r="AG205" s="5">
        <f t="shared" si="412"/>
        <v>2.1263852873672131E-2</v>
      </c>
      <c r="AH205" s="5">
        <f t="shared" si="413"/>
        <v>1.9417511870169431E-2</v>
      </c>
      <c r="AI205" s="5">
        <f t="shared" si="414"/>
        <v>4.0058524876294854E-2</v>
      </c>
      <c r="AJ205" s="5">
        <f t="shared" si="415"/>
        <v>4.1320572532518099E-2</v>
      </c>
      <c r="AK205" s="5">
        <f t="shared" si="416"/>
        <v>2.8414920747210009E-2</v>
      </c>
      <c r="AL205" s="5">
        <f t="shared" si="417"/>
        <v>3.3339191189906479E-3</v>
      </c>
      <c r="AM205" s="5">
        <f t="shared" si="418"/>
        <v>2.5125053014495914E-3</v>
      </c>
      <c r="AN205" s="5">
        <f t="shared" si="419"/>
        <v>6.9264842428359485E-3</v>
      </c>
      <c r="AO205" s="5">
        <f t="shared" si="420"/>
        <v>9.5474791513026486E-3</v>
      </c>
      <c r="AP205" s="5">
        <f t="shared" si="421"/>
        <v>8.7735090365976594E-3</v>
      </c>
      <c r="AQ205" s="5">
        <f t="shared" si="422"/>
        <v>6.0467108329394816E-3</v>
      </c>
      <c r="AR205" s="5">
        <f t="shared" si="423"/>
        <v>1.0706054226131311E-2</v>
      </c>
      <c r="AS205" s="5">
        <f t="shared" si="424"/>
        <v>2.2086698976262843E-2</v>
      </c>
      <c r="AT205" s="5">
        <f t="shared" si="425"/>
        <v>2.2782542539219301E-2</v>
      </c>
      <c r="AU205" s="5">
        <f t="shared" si="426"/>
        <v>1.5666872480104194E-2</v>
      </c>
      <c r="AV205" s="5">
        <f t="shared" si="427"/>
        <v>8.0802293977497788E-3</v>
      </c>
      <c r="AW205" s="5">
        <f t="shared" si="428"/>
        <v>5.2669572821043118E-4</v>
      </c>
      <c r="AX205" s="5">
        <f t="shared" si="429"/>
        <v>8.6388734039746448E-4</v>
      </c>
      <c r="AY205" s="5">
        <f t="shared" si="430"/>
        <v>2.381567930382552E-3</v>
      </c>
      <c r="AZ205" s="5">
        <f t="shared" si="431"/>
        <v>3.2827577982663075E-3</v>
      </c>
      <c r="BA205" s="5">
        <f t="shared" si="432"/>
        <v>3.0166397592102899E-3</v>
      </c>
      <c r="BB205" s="5">
        <f t="shared" si="433"/>
        <v>2.0790710119524213E-3</v>
      </c>
      <c r="BC205" s="5">
        <f t="shared" si="434"/>
        <v>1.1463181865301519E-3</v>
      </c>
      <c r="BD205" s="5">
        <f t="shared" si="435"/>
        <v>4.9190818859474444E-3</v>
      </c>
      <c r="BE205" s="5">
        <f t="shared" si="436"/>
        <v>1.0148116062155276E-2</v>
      </c>
      <c r="BF205" s="5">
        <f t="shared" si="437"/>
        <v>1.0467833428954857E-2</v>
      </c>
      <c r="BG205" s="5">
        <f t="shared" si="438"/>
        <v>7.1984156813090878E-3</v>
      </c>
      <c r="BH205" s="5">
        <f t="shared" si="439"/>
        <v>3.712601227794628E-3</v>
      </c>
      <c r="BI205" s="5">
        <f t="shared" si="440"/>
        <v>1.5318268337752407E-3</v>
      </c>
      <c r="BJ205" s="8">
        <f t="shared" si="441"/>
        <v>0.28422597751383749</v>
      </c>
      <c r="BK205" s="8">
        <f t="shared" si="442"/>
        <v>0.18079780831189854</v>
      </c>
      <c r="BL205" s="8">
        <f t="shared" si="443"/>
        <v>0.48074188197390749</v>
      </c>
      <c r="BM205" s="8">
        <f t="shared" si="444"/>
        <v>0.83141320158055021</v>
      </c>
      <c r="BN205" s="8">
        <f t="shared" si="445"/>
        <v>0.14067154189832756</v>
      </c>
    </row>
    <row r="206" spans="1:66" x14ac:dyDescent="0.25">
      <c r="A206" t="s">
        <v>346</v>
      </c>
      <c r="B206" t="s">
        <v>321</v>
      </c>
      <c r="C206" t="s">
        <v>236</v>
      </c>
      <c r="D206" t="s">
        <v>354</v>
      </c>
      <c r="E206">
        <f>VLOOKUP(A206,home!$A$2:$E$405,3,FALSE)</f>
        <v>1.5146999999999999</v>
      </c>
      <c r="F206">
        <f>VLOOKUP(B206,home!$B$2:$E$405,3,FALSE)</f>
        <v>0.99029999999999996</v>
      </c>
      <c r="G206">
        <f>VLOOKUP(C206,away!$B$2:$E$405,4,FALSE)</f>
        <v>0.82520000000000004</v>
      </c>
      <c r="H206">
        <f>VLOOKUP(A206,away!$A$2:$E$405,3,FALSE)</f>
        <v>1.0882000000000001</v>
      </c>
      <c r="I206">
        <f>VLOOKUP(C206,away!$B$2:$E$405,3,FALSE)</f>
        <v>0.68920000000000003</v>
      </c>
      <c r="J206">
        <f>VLOOKUP(B206,home!$B$2:$E$405,4,FALSE)</f>
        <v>0.68920000000000003</v>
      </c>
      <c r="K206" s="3">
        <f t="shared" si="390"/>
        <v>1.2378061147319999</v>
      </c>
      <c r="L206" s="3">
        <f t="shared" si="391"/>
        <v>0.51689134364800005</v>
      </c>
      <c r="M206" s="5">
        <f t="shared" si="392"/>
        <v>0.17295956184293085</v>
      </c>
      <c r="N206" s="5">
        <f t="shared" si="393"/>
        <v>0.21409040325054732</v>
      </c>
      <c r="O206" s="5">
        <f t="shared" si="394"/>
        <v>8.9401300317761889E-2</v>
      </c>
      <c r="P206" s="5">
        <f t="shared" si="395"/>
        <v>0.11066147619831757</v>
      </c>
      <c r="Q206" s="5">
        <f t="shared" si="396"/>
        <v>0.13250120512448357</v>
      </c>
      <c r="R206" s="5">
        <f t="shared" si="397"/>
        <v>2.3105379122563156E-2</v>
      </c>
      <c r="S206" s="5">
        <f t="shared" si="398"/>
        <v>1.7700614790975948E-2</v>
      </c>
      <c r="T206" s="5">
        <f t="shared" si="399"/>
        <v>6.8488725951773591E-2</v>
      </c>
      <c r="U206" s="5">
        <f t="shared" si="400"/>
        <v>2.8599979561109767E-2</v>
      </c>
      <c r="V206" s="5">
        <f t="shared" si="401"/>
        <v>1.2583391950220313E-3</v>
      </c>
      <c r="W206" s="5">
        <f t="shared" si="402"/>
        <v>5.4670267304148229E-2</v>
      </c>
      <c r="X206" s="5">
        <f t="shared" si="403"/>
        <v>2.8258587924436505E-2</v>
      </c>
      <c r="Y206" s="5">
        <f t="shared" si="404"/>
        <v>7.3033097409285659E-3</v>
      </c>
      <c r="Z206" s="5">
        <f t="shared" si="405"/>
        <v>3.9809901533860402E-3</v>
      </c>
      <c r="AA206" s="5">
        <f t="shared" si="406"/>
        <v>4.9276939545491233E-3</v>
      </c>
      <c r="AB206" s="5">
        <f t="shared" si="407"/>
        <v>3.049764854234408E-3</v>
      </c>
      <c r="AC206" s="5">
        <f t="shared" si="408"/>
        <v>5.0318724574836242E-5</v>
      </c>
      <c r="AD206" s="5">
        <f t="shared" si="409"/>
        <v>1.6917797790776914E-2</v>
      </c>
      <c r="AE206" s="5">
        <f t="shared" si="410"/>
        <v>8.7446632316398459E-3</v>
      </c>
      <c r="AF206" s="5">
        <f t="shared" si="411"/>
        <v>2.2600203637757909E-3</v>
      </c>
      <c r="AG206" s="5">
        <f t="shared" si="412"/>
        <v>3.8939498750130354E-4</v>
      </c>
      <c r="AH206" s="5">
        <f t="shared" si="413"/>
        <v>5.14434837358292E-4</v>
      </c>
      <c r="AI206" s="5">
        <f t="shared" si="414"/>
        <v>6.3677058731325569E-4</v>
      </c>
      <c r="AJ206" s="5">
        <f t="shared" si="415"/>
        <v>3.940992633289175E-4</v>
      </c>
      <c r="AK206" s="5">
        <f t="shared" si="416"/>
        <v>1.6260615931997012E-4</v>
      </c>
      <c r="AL206" s="5">
        <f t="shared" si="417"/>
        <v>1.2877794745860166E-6</v>
      </c>
      <c r="AM206" s="5">
        <f t="shared" si="418"/>
        <v>4.1881907106446296E-3</v>
      </c>
      <c r="AN206" s="5">
        <f t="shared" si="419"/>
        <v>2.1648395238791748E-3</v>
      </c>
      <c r="AO206" s="5">
        <f t="shared" si="420"/>
        <v>5.5949340514010169E-4</v>
      </c>
      <c r="AP206" s="5">
        <f t="shared" si="421"/>
        <v>9.6399099315020695E-5</v>
      </c>
      <c r="AQ206" s="5">
        <f t="shared" si="422"/>
        <v>1.2456964992849509E-5</v>
      </c>
      <c r="AR206" s="5">
        <f t="shared" si="423"/>
        <v>5.318138286029359E-5</v>
      </c>
      <c r="AS206" s="5">
        <f t="shared" si="424"/>
        <v>6.5828240894374985E-5</v>
      </c>
      <c r="AT206" s="5">
        <f t="shared" si="425"/>
        <v>4.0741299550554231E-5</v>
      </c>
      <c r="AU206" s="5">
        <f t="shared" si="426"/>
        <v>1.6809943235268027E-5</v>
      </c>
      <c r="AV206" s="5">
        <f t="shared" si="427"/>
        <v>5.2018626312281489E-6</v>
      </c>
      <c r="AW206" s="5">
        <f t="shared" si="428"/>
        <v>2.2887105992535918E-8</v>
      </c>
      <c r="AX206" s="5">
        <f t="shared" si="429"/>
        <v>8.6402801188328003E-4</v>
      </c>
      <c r="AY206" s="5">
        <f t="shared" si="430"/>
        <v>4.4660860001185875E-4</v>
      </c>
      <c r="AZ206" s="5">
        <f t="shared" si="431"/>
        <v>1.1542405967244094E-4</v>
      </c>
      <c r="BA206" s="5">
        <f t="shared" si="432"/>
        <v>1.9887232431131648E-5</v>
      </c>
      <c r="BB206" s="5">
        <f t="shared" si="433"/>
        <v>2.5698845731919296E-6</v>
      </c>
      <c r="BC206" s="5">
        <f t="shared" si="434"/>
        <v>2.6567021801148875E-7</v>
      </c>
      <c r="BD206" s="5">
        <f t="shared" si="435"/>
        <v>4.581499407285978E-6</v>
      </c>
      <c r="BE206" s="5">
        <f t="shared" si="436"/>
        <v>5.6710079809796175E-6</v>
      </c>
      <c r="BF206" s="5">
        <f t="shared" si="437"/>
        <v>3.5098041777752724E-6</v>
      </c>
      <c r="BG206" s="5">
        <f t="shared" si="438"/>
        <v>1.4481523575873831E-6</v>
      </c>
      <c r="BH206" s="5">
        <f t="shared" si="439"/>
        <v>4.4813296082130646E-7</v>
      </c>
      <c r="BI206" s="5">
        <f t="shared" si="440"/>
        <v>1.1094034382351359E-7</v>
      </c>
      <c r="BJ206" s="8">
        <f t="shared" si="441"/>
        <v>0.54209453883277336</v>
      </c>
      <c r="BK206" s="8">
        <f t="shared" si="442"/>
        <v>0.30307820713130768</v>
      </c>
      <c r="BL206" s="8">
        <f t="shared" si="443"/>
        <v>0.15098956092393884</v>
      </c>
      <c r="BM206" s="8">
        <f t="shared" si="444"/>
        <v>0.25697738547189569</v>
      </c>
      <c r="BN206" s="8">
        <f t="shared" si="445"/>
        <v>0.74271932585660438</v>
      </c>
    </row>
    <row r="207" spans="1:66" x14ac:dyDescent="0.25">
      <c r="A207" t="s">
        <v>347</v>
      </c>
      <c r="B207" t="s">
        <v>253</v>
      </c>
      <c r="C207" t="s">
        <v>325</v>
      </c>
      <c r="D207" t="s">
        <v>354</v>
      </c>
      <c r="E207">
        <f>VLOOKUP(A207,home!$A$2:$E$405,3,FALSE)</f>
        <v>1.2639</v>
      </c>
      <c r="F207">
        <f>VLOOKUP(B207,home!$B$2:$E$405,3,FALSE)</f>
        <v>1.4241999999999999</v>
      </c>
      <c r="G207">
        <f>VLOOKUP(C207,away!$B$2:$E$405,4,FALSE)</f>
        <v>1.2659</v>
      </c>
      <c r="H207">
        <f>VLOOKUP(A207,away!$A$2:$E$405,3,FALSE)</f>
        <v>0.81940000000000002</v>
      </c>
      <c r="I207">
        <f>VLOOKUP(C207,away!$B$2:$E$405,3,FALSE)</f>
        <v>1.2203999999999999</v>
      </c>
      <c r="J207">
        <f>VLOOKUP(B207,home!$B$2:$E$405,4,FALSE)</f>
        <v>0.73219999999999996</v>
      </c>
      <c r="K207" s="3">
        <f t="shared" si="390"/>
        <v>2.2786787124419998</v>
      </c>
      <c r="L207" s="3">
        <f t="shared" si="391"/>
        <v>0.73219689547199995</v>
      </c>
      <c r="M207" s="5">
        <f t="shared" si="392"/>
        <v>4.9248537466630646E-2</v>
      </c>
      <c r="N207" s="5">
        <f t="shared" si="393"/>
        <v>0.1122215939441135</v>
      </c>
      <c r="O207" s="5">
        <f t="shared" si="394"/>
        <v>3.6059626239603432E-2</v>
      </c>
      <c r="P207" s="5">
        <f t="shared" si="395"/>
        <v>8.2168302690799305E-2</v>
      </c>
      <c r="Q207" s="5">
        <f t="shared" si="396"/>
        <v>0.12785847859838076</v>
      </c>
      <c r="R207" s="5">
        <f t="shared" si="397"/>
        <v>1.3201373192259148E-2</v>
      </c>
      <c r="S207" s="5">
        <f t="shared" si="398"/>
        <v>3.4273251117667811E-2</v>
      </c>
      <c r="T207" s="5">
        <f t="shared" si="399"/>
        <v>9.3617581089507546E-2</v>
      </c>
      <c r="U207" s="5">
        <f t="shared" si="400"/>
        <v>3.008168806820341E-2</v>
      </c>
      <c r="V207" s="5">
        <f t="shared" si="401"/>
        <v>6.3536570873183838E-3</v>
      </c>
      <c r="W207" s="5">
        <f t="shared" si="402"/>
        <v>9.71161311291171E-2</v>
      </c>
      <c r="X207" s="5">
        <f t="shared" si="403"/>
        <v>7.11081297129912E-2</v>
      </c>
      <c r="Y207" s="5">
        <f t="shared" si="404"/>
        <v>2.6032575909336209E-2</v>
      </c>
      <c r="Z207" s="5">
        <f t="shared" si="405"/>
        <v>3.2220014891131449E-3</v>
      </c>
      <c r="AA207" s="5">
        <f t="shared" si="406"/>
        <v>7.3419062046985476E-3</v>
      </c>
      <c r="AB207" s="5">
        <f t="shared" si="407"/>
        <v>8.364922688696208E-3</v>
      </c>
      <c r="AC207" s="5">
        <f t="shared" si="408"/>
        <v>6.625440642502047E-4</v>
      </c>
      <c r="AD207" s="5">
        <f t="shared" si="409"/>
        <v>5.532411515966125E-2</v>
      </c>
      <c r="AE207" s="5">
        <f t="shared" si="410"/>
        <v>4.0508145364639377E-2</v>
      </c>
      <c r="AF207" s="5">
        <f t="shared" si="411"/>
        <v>1.4829969138658717E-2</v>
      </c>
      <c r="AG207" s="5">
        <f t="shared" si="412"/>
        <v>3.6194857877571607E-3</v>
      </c>
      <c r="AH207" s="5">
        <f t="shared" si="413"/>
        <v>5.8978487188370129E-4</v>
      </c>
      <c r="AI207" s="5">
        <f t="shared" si="414"/>
        <v>1.3439302324817224E-3</v>
      </c>
      <c r="AJ207" s="5">
        <f t="shared" si="415"/>
        <v>1.5311926058816645E-3</v>
      </c>
      <c r="AK207" s="5">
        <f t="shared" si="416"/>
        <v>1.1630319985570473E-3</v>
      </c>
      <c r="AL207" s="5">
        <f t="shared" si="417"/>
        <v>4.4216639939157734E-5</v>
      </c>
      <c r="AM207" s="5">
        <f t="shared" si="418"/>
        <v>2.5213176699801942E-2</v>
      </c>
      <c r="AN207" s="5">
        <f t="shared" si="419"/>
        <v>1.8461009704581949E-2</v>
      </c>
      <c r="AO207" s="5">
        <f t="shared" si="420"/>
        <v>6.7585469964866812E-3</v>
      </c>
      <c r="AP207" s="5">
        <f t="shared" si="421"/>
        <v>1.6495290429097195E-3</v>
      </c>
      <c r="AQ207" s="5">
        <f t="shared" si="422"/>
        <v>3.0194501105234895E-4</v>
      </c>
      <c r="AR207" s="5">
        <f t="shared" si="423"/>
        <v>8.6367730437919495E-5</v>
      </c>
      <c r="AS207" s="5">
        <f t="shared" si="424"/>
        <v>1.9680430879081613E-4</v>
      </c>
      <c r="AT207" s="5">
        <f t="shared" si="425"/>
        <v>2.2422689447924732E-4</v>
      </c>
      <c r="AU207" s="5">
        <f t="shared" si="426"/>
        <v>1.7031368373561316E-4</v>
      </c>
      <c r="AV207" s="5">
        <f t="shared" si="427"/>
        <v>9.7022541391480265E-5</v>
      </c>
      <c r="AW207" s="5">
        <f t="shared" si="428"/>
        <v>2.049246559381783E-6</v>
      </c>
      <c r="AX207" s="5">
        <f t="shared" si="429"/>
        <v>9.5754548364795512E-3</v>
      </c>
      <c r="AY207" s="5">
        <f t="shared" si="430"/>
        <v>7.0111183040026748E-3</v>
      </c>
      <c r="AZ207" s="5">
        <f t="shared" si="431"/>
        <v>2.5667595279888354E-3</v>
      </c>
      <c r="BA207" s="5">
        <f t="shared" si="432"/>
        <v>6.2645778593886712E-4</v>
      </c>
      <c r="BB207" s="5">
        <f t="shared" si="433"/>
        <v>1.1467261150217529E-4</v>
      </c>
      <c r="BC207" s="5">
        <f t="shared" si="434"/>
        <v>1.6792586027511905E-5</v>
      </c>
      <c r="BD207" s="5">
        <f t="shared" si="435"/>
        <v>1.0539697349267866E-5</v>
      </c>
      <c r="BE207" s="5">
        <f t="shared" si="436"/>
        <v>2.4016583985358059E-5</v>
      </c>
      <c r="BF207" s="5">
        <f t="shared" si="437"/>
        <v>2.736303933650543E-5</v>
      </c>
      <c r="BG207" s="5">
        <f t="shared" si="438"/>
        <v>2.0783858414602666E-5</v>
      </c>
      <c r="BH207" s="5">
        <f t="shared" si="439"/>
        <v>1.1839933932940908E-5</v>
      </c>
      <c r="BI207" s="5">
        <f t="shared" si="440"/>
        <v>5.3958810819424213E-6</v>
      </c>
      <c r="BJ207" s="8">
        <f t="shared" si="441"/>
        <v>0.71453166894093512</v>
      </c>
      <c r="BK207" s="8">
        <f t="shared" si="442"/>
        <v>0.17976162737060819</v>
      </c>
      <c r="BL207" s="8">
        <f t="shared" si="443"/>
        <v>0.10055213025520059</v>
      </c>
      <c r="BM207" s="8">
        <f t="shared" si="444"/>
        <v>0.57030044686662684</v>
      </c>
      <c r="BN207" s="8">
        <f t="shared" si="445"/>
        <v>0.42075791213178676</v>
      </c>
    </row>
    <row r="208" spans="1:66" x14ac:dyDescent="0.25">
      <c r="A208" t="s">
        <v>347</v>
      </c>
      <c r="B208" t="s">
        <v>247</v>
      </c>
      <c r="C208" t="s">
        <v>248</v>
      </c>
      <c r="D208" t="s">
        <v>354</v>
      </c>
      <c r="E208">
        <f>VLOOKUP(A208,home!$A$2:$E$405,3,FALSE)</f>
        <v>1.2639</v>
      </c>
      <c r="F208">
        <f>VLOOKUP(B208,home!$B$2:$E$405,3,FALSE)</f>
        <v>1.5824</v>
      </c>
      <c r="G208">
        <f>VLOOKUP(C208,away!$B$2:$E$405,4,FALSE)</f>
        <v>0.63300000000000001</v>
      </c>
      <c r="H208">
        <f>VLOOKUP(A208,away!$A$2:$E$405,3,FALSE)</f>
        <v>0.81940000000000002</v>
      </c>
      <c r="I208">
        <f>VLOOKUP(C208,away!$B$2:$E$405,3,FALSE)</f>
        <v>0.48820000000000002</v>
      </c>
      <c r="J208">
        <f>VLOOKUP(B208,home!$B$2:$E$405,4,FALSE)</f>
        <v>0.73219999999999996</v>
      </c>
      <c r="K208" s="3">
        <f t="shared" si="390"/>
        <v>1.2659970628799999</v>
      </c>
      <c r="L208" s="3">
        <f t="shared" si="391"/>
        <v>0.29290275677600003</v>
      </c>
      <c r="M208" s="5">
        <f t="shared" si="392"/>
        <v>0.21036738599652913</v>
      </c>
      <c r="N208" s="5">
        <f t="shared" si="393"/>
        <v>0.26632449279734904</v>
      </c>
      <c r="O208" s="5">
        <f t="shared" si="394"/>
        <v>6.1617187294144268E-2</v>
      </c>
      <c r="P208" s="5">
        <f t="shared" si="395"/>
        <v>7.800717813731349E-2</v>
      </c>
      <c r="Q208" s="5">
        <f t="shared" si="396"/>
        <v>0.16858301282722482</v>
      </c>
      <c r="R208" s="5">
        <f t="shared" si="397"/>
        <v>9.0239220116189872E-3</v>
      </c>
      <c r="S208" s="5">
        <f t="shared" si="398"/>
        <v>7.2315390193693815E-3</v>
      </c>
      <c r="T208" s="5">
        <f t="shared" si="399"/>
        <v>4.9378429202697915E-2</v>
      </c>
      <c r="U208" s="5">
        <f t="shared" si="400"/>
        <v>1.1424258762367818E-2</v>
      </c>
      <c r="V208" s="5">
        <f t="shared" si="401"/>
        <v>2.9795068059339876E-4</v>
      </c>
      <c r="W208" s="5">
        <f t="shared" si="402"/>
        <v>7.1141866363575973E-2</v>
      </c>
      <c r="X208" s="5">
        <f t="shared" si="403"/>
        <v>2.0837648780081187E-2</v>
      </c>
      <c r="Y208" s="5">
        <f t="shared" si="404"/>
        <v>3.0517023862079162E-3</v>
      </c>
      <c r="Z208" s="5">
        <f t="shared" si="405"/>
        <v>8.8104387804494304E-4</v>
      </c>
      <c r="AA208" s="5">
        <f t="shared" si="406"/>
        <v>1.1153989618733027E-3</v>
      </c>
      <c r="AB208" s="5">
        <f t="shared" si="407"/>
        <v>7.0604590483550121E-4</v>
      </c>
      <c r="AC208" s="5">
        <f t="shared" si="408"/>
        <v>6.9052682843048128E-6</v>
      </c>
      <c r="AD208" s="5">
        <f t="shared" si="409"/>
        <v>2.2516348466022167E-2</v>
      </c>
      <c r="AE208" s="5">
        <f t="shared" si="410"/>
        <v>6.5951005382269504E-3</v>
      </c>
      <c r="AF208" s="5">
        <f t="shared" si="411"/>
        <v>9.6586156443077755E-4</v>
      </c>
      <c r="AG208" s="5">
        <f t="shared" si="412"/>
        <v>9.4301171628584965E-5</v>
      </c>
      <c r="AH208" s="5">
        <f t="shared" si="413"/>
        <v>6.4515045179995434E-5</v>
      </c>
      <c r="AI208" s="5">
        <f t="shared" si="414"/>
        <v>8.1675857709444707E-5</v>
      </c>
      <c r="AJ208" s="5">
        <f t="shared" si="415"/>
        <v>5.17006979841809E-5</v>
      </c>
      <c r="AK208" s="5">
        <f t="shared" si="416"/>
        <v>2.181764393227298E-5</v>
      </c>
      <c r="AL208" s="5">
        <f t="shared" si="417"/>
        <v>1.0242281437077781E-7</v>
      </c>
      <c r="AM208" s="5">
        <f t="shared" si="418"/>
        <v>5.7011262049533277E-3</v>
      </c>
      <c r="AN208" s="5">
        <f t="shared" si="419"/>
        <v>1.6698755821587244E-3</v>
      </c>
      <c r="AO208" s="5">
        <f t="shared" si="420"/>
        <v>2.4455558074360911E-4</v>
      </c>
      <c r="AP208" s="5">
        <f t="shared" si="421"/>
        <v>2.3877001261586256E-5</v>
      </c>
      <c r="AQ208" s="5">
        <f t="shared" si="422"/>
        <v>1.7484098732656609E-6</v>
      </c>
      <c r="AR208" s="5">
        <f t="shared" si="423"/>
        <v>3.7793269173497722E-6</v>
      </c>
      <c r="AS208" s="5">
        <f t="shared" si="424"/>
        <v>4.7846167770281351E-6</v>
      </c>
      <c r="AT208" s="5">
        <f t="shared" si="425"/>
        <v>3.0286553933619958E-6</v>
      </c>
      <c r="AU208" s="5">
        <f t="shared" si="426"/>
        <v>1.2780896108239855E-6</v>
      </c>
      <c r="AV208" s="5">
        <f t="shared" si="427"/>
        <v>4.0451442335015206E-7</v>
      </c>
      <c r="AW208" s="5">
        <f t="shared" si="428"/>
        <v>1.0549949038623104E-9</v>
      </c>
      <c r="AX208" s="5">
        <f t="shared" si="429"/>
        <v>1.2029348384298524E-3</v>
      </c>
      <c r="AY208" s="5">
        <f t="shared" si="430"/>
        <v>3.5234293039799585E-4</v>
      </c>
      <c r="AZ208" s="5">
        <f t="shared" si="431"/>
        <v>5.1601107822053636E-5</v>
      </c>
      <c r="BA208" s="5">
        <f t="shared" si="432"/>
        <v>5.0380355779250426E-6</v>
      </c>
      <c r="BB208" s="5">
        <f t="shared" si="433"/>
        <v>3.689136273774533E-7</v>
      </c>
      <c r="BC208" s="5">
        <f t="shared" si="434"/>
        <v>2.1611163694218029E-8</v>
      </c>
      <c r="BD208" s="5">
        <f t="shared" si="435"/>
        <v>1.8449587880824828E-7</v>
      </c>
      <c r="BE208" s="5">
        <f t="shared" si="436"/>
        <v>2.3357124068470672E-7</v>
      </c>
      <c r="BF208" s="5">
        <f t="shared" si="437"/>
        <v>1.4785025234003815E-7</v>
      </c>
      <c r="BG208" s="5">
        <f t="shared" si="438"/>
        <v>6.2392661736185024E-8</v>
      </c>
      <c r="BH208" s="5">
        <f t="shared" si="439"/>
        <v>1.9747231625818903E-8</v>
      </c>
      <c r="BI208" s="5">
        <f t="shared" si="440"/>
        <v>4.9999874476595531E-9</v>
      </c>
      <c r="BJ208" s="8">
        <f t="shared" si="441"/>
        <v>0.61874225431345486</v>
      </c>
      <c r="BK208" s="8">
        <f t="shared" si="442"/>
        <v>0.29626340445530208</v>
      </c>
      <c r="BL208" s="8">
        <f t="shared" si="443"/>
        <v>8.4120450440020353E-2</v>
      </c>
      <c r="BM208" s="8">
        <f t="shared" si="444"/>
        <v>0.20573163214723914</v>
      </c>
      <c r="BN208" s="8">
        <f t="shared" si="445"/>
        <v>0.79392317906417975</v>
      </c>
    </row>
    <row r="209" spans="1:66" x14ac:dyDescent="0.25">
      <c r="A209" t="s">
        <v>348</v>
      </c>
      <c r="B209" t="s">
        <v>271</v>
      </c>
      <c r="C209" t="s">
        <v>263</v>
      </c>
      <c r="D209" t="s">
        <v>354</v>
      </c>
      <c r="E209">
        <f>VLOOKUP(A209,home!$A$2:$E$405,3,FALSE)</f>
        <v>1.4218999999999999</v>
      </c>
      <c r="F209">
        <f>VLOOKUP(B209,home!$B$2:$E$405,3,FALSE)</f>
        <v>1.1253</v>
      </c>
      <c r="G209">
        <f>VLOOKUP(C209,away!$B$2:$E$405,4,FALSE)</f>
        <v>0.56259999999999999</v>
      </c>
      <c r="H209">
        <f>VLOOKUP(A209,away!$A$2:$E$405,3,FALSE)</f>
        <v>1.2968999999999999</v>
      </c>
      <c r="I209">
        <f>VLOOKUP(C209,away!$B$2:$E$405,3,FALSE)</f>
        <v>1.2337</v>
      </c>
      <c r="J209">
        <f>VLOOKUP(B209,home!$B$2:$E$405,4,FALSE)</f>
        <v>1.3878999999999999</v>
      </c>
      <c r="K209" s="3">
        <f t="shared" si="390"/>
        <v>0.90019604578199997</v>
      </c>
      <c r="L209" s="3">
        <f t="shared" si="391"/>
        <v>2.2206199170869998</v>
      </c>
      <c r="M209" s="5">
        <f t="shared" si="392"/>
        <v>4.4121152505684762E-2</v>
      </c>
      <c r="N209" s="5">
        <f t="shared" si="393"/>
        <v>3.9717687020961998E-2</v>
      </c>
      <c r="O209" s="5">
        <f t="shared" si="394"/>
        <v>9.7976310018956556E-2</v>
      </c>
      <c r="P209" s="5">
        <f t="shared" si="395"/>
        <v>8.8197886859376032E-2</v>
      </c>
      <c r="Q209" s="5">
        <f t="shared" si="396"/>
        <v>1.7876852401938526E-2</v>
      </c>
      <c r="R209" s="5">
        <f t="shared" si="397"/>
        <v>0.10878407271539278</v>
      </c>
      <c r="S209" s="5">
        <f t="shared" si="398"/>
        <v>4.4076745532978974E-2</v>
      </c>
      <c r="T209" s="5">
        <f t="shared" si="399"/>
        <v>3.9697694498569261E-2</v>
      </c>
      <c r="U209" s="5">
        <f t="shared" si="400"/>
        <v>9.792699210245813E-2</v>
      </c>
      <c r="V209" s="5">
        <f t="shared" si="401"/>
        <v>9.789901957762295E-3</v>
      </c>
      <c r="W209" s="5">
        <f t="shared" si="402"/>
        <v>5.3642239477511705E-3</v>
      </c>
      <c r="X209" s="5">
        <f t="shared" si="403"/>
        <v>1.1911902538091301E-2</v>
      </c>
      <c r="Y209" s="5">
        <f t="shared" si="404"/>
        <v>1.3225904013242367E-2</v>
      </c>
      <c r="Z209" s="5">
        <f t="shared" si="405"/>
        <v>8.0522692844547217E-2</v>
      </c>
      <c r="AA209" s="5">
        <f t="shared" si="406"/>
        <v>7.2486209694379952E-2</v>
      </c>
      <c r="AB209" s="5">
        <f t="shared" si="407"/>
        <v>3.2625899670302848E-2</v>
      </c>
      <c r="AC209" s="5">
        <f t="shared" si="408"/>
        <v>1.2231217570810458E-3</v>
      </c>
      <c r="AD209" s="5">
        <f t="shared" si="409"/>
        <v>1.207213296613678E-3</v>
      </c>
      <c r="AE209" s="5">
        <f t="shared" si="410"/>
        <v>2.6807618906325892E-3</v>
      </c>
      <c r="AF209" s="5">
        <f t="shared" si="411"/>
        <v>2.9764766236532658E-3</v>
      </c>
      <c r="AG209" s="5">
        <f t="shared" si="412"/>
        <v>2.2032077577427691E-3</v>
      </c>
      <c r="AH209" s="5">
        <f t="shared" si="413"/>
        <v>4.4702573877020105E-2</v>
      </c>
      <c r="AI209" s="5">
        <f t="shared" si="414"/>
        <v>4.0241080240371228E-2</v>
      </c>
      <c r="AJ209" s="5">
        <f t="shared" si="415"/>
        <v>1.8112430655189173E-2</v>
      </c>
      <c r="AK209" s="5">
        <f t="shared" si="416"/>
        <v>5.4349128184339917E-3</v>
      </c>
      <c r="AL209" s="5">
        <f t="shared" si="417"/>
        <v>9.7800486360709633E-5</v>
      </c>
      <c r="AM209" s="5">
        <f t="shared" si="418"/>
        <v>2.1734572720541719E-4</v>
      </c>
      <c r="AN209" s="5">
        <f t="shared" si="419"/>
        <v>4.8264225072610712E-4</v>
      </c>
      <c r="AO209" s="5">
        <f t="shared" si="420"/>
        <v>5.3588249739504573E-4</v>
      </c>
      <c r="AP209" s="5">
        <f t="shared" si="421"/>
        <v>3.9666378231125354E-4</v>
      </c>
      <c r="AQ209" s="5">
        <f t="shared" si="422"/>
        <v>2.202098738468579E-4</v>
      </c>
      <c r="AR209" s="5">
        <f t="shared" si="423"/>
        <v>1.9853485179272767E-2</v>
      </c>
      <c r="AS209" s="5">
        <f t="shared" si="424"/>
        <v>1.7872028853372888E-2</v>
      </c>
      <c r="AT209" s="5">
        <f t="shared" si="425"/>
        <v>8.0441648519540415E-3</v>
      </c>
      <c r="AU209" s="5">
        <f t="shared" si="426"/>
        <v>2.4137751304491918E-3</v>
      </c>
      <c r="AV209" s="5">
        <f t="shared" si="427"/>
        <v>5.4321770695932336E-4</v>
      </c>
      <c r="AW209" s="5">
        <f t="shared" si="428"/>
        <v>5.4306253859897066E-6</v>
      </c>
      <c r="AX209" s="5">
        <f t="shared" si="429"/>
        <v>3.2608960699654957E-5</v>
      </c>
      <c r="AY209" s="5">
        <f t="shared" si="430"/>
        <v>7.2412107605161012E-5</v>
      </c>
      <c r="AZ209" s="5">
        <f t="shared" si="431"/>
        <v>8.0399884193133804E-5</v>
      </c>
      <c r="BA209" s="5">
        <f t="shared" si="432"/>
        <v>5.951252805692039E-5</v>
      </c>
      <c r="BB209" s="5">
        <f t="shared" si="433"/>
        <v>3.3038676279849081E-5</v>
      </c>
      <c r="BC209" s="5">
        <f t="shared" si="434"/>
        <v>1.4673268516244535E-5</v>
      </c>
      <c r="BD209" s="5">
        <f t="shared" si="435"/>
        <v>7.3478407687807834E-3</v>
      </c>
      <c r="BE209" s="5">
        <f t="shared" si="436"/>
        <v>6.614497205092231E-3</v>
      </c>
      <c r="BF209" s="5">
        <f t="shared" si="437"/>
        <v>2.977172114430058E-3</v>
      </c>
      <c r="BG209" s="5">
        <f t="shared" si="438"/>
        <v>8.9334618834079147E-4</v>
      </c>
      <c r="BH209" s="5">
        <f t="shared" si="439"/>
        <v>2.0104667656470056E-4</v>
      </c>
      <c r="BI209" s="5">
        <f t="shared" si="440"/>
        <v>3.6196284652231233E-5</v>
      </c>
      <c r="BJ209" s="8">
        <f t="shared" si="441"/>
        <v>0.13900731354603263</v>
      </c>
      <c r="BK209" s="8">
        <f t="shared" si="442"/>
        <v>0.18757902120684899</v>
      </c>
      <c r="BL209" s="8">
        <f t="shared" si="443"/>
        <v>0.58508725275237372</v>
      </c>
      <c r="BM209" s="8">
        <f t="shared" si="444"/>
        <v>0.59545533734527256</v>
      </c>
      <c r="BN209" s="8">
        <f t="shared" si="445"/>
        <v>0.3966739615223106</v>
      </c>
    </row>
    <row r="210" spans="1:66" x14ac:dyDescent="0.25">
      <c r="A210" t="s">
        <v>348</v>
      </c>
      <c r="B210" t="s">
        <v>262</v>
      </c>
      <c r="C210" t="s">
        <v>267</v>
      </c>
      <c r="D210" t="s">
        <v>354</v>
      </c>
      <c r="E210">
        <f>VLOOKUP(A210,home!$A$2:$E$405,3,FALSE)</f>
        <v>1.4218999999999999</v>
      </c>
      <c r="F210">
        <f>VLOOKUP(B210,home!$B$2:$E$405,3,FALSE)</f>
        <v>0.87909999999999999</v>
      </c>
      <c r="G210">
        <f>VLOOKUP(C210,away!$B$2:$E$405,4,FALSE)</f>
        <v>0.52749999999999997</v>
      </c>
      <c r="H210">
        <f>VLOOKUP(A210,away!$A$2:$E$405,3,FALSE)</f>
        <v>1.2968999999999999</v>
      </c>
      <c r="I210">
        <f>VLOOKUP(C210,away!$B$2:$E$405,3,FALSE)</f>
        <v>0.77110000000000001</v>
      </c>
      <c r="J210">
        <f>VLOOKUP(B210,home!$B$2:$E$405,4,FALSE)</f>
        <v>0.38550000000000001</v>
      </c>
      <c r="K210" s="3">
        <f t="shared" si="390"/>
        <v>0.65937093297499993</v>
      </c>
      <c r="L210" s="3">
        <f t="shared" si="391"/>
        <v>0.38551526194499997</v>
      </c>
      <c r="M210" s="5">
        <f t="shared" si="392"/>
        <v>0.35173184597127821</v>
      </c>
      <c r="N210" s="5">
        <f t="shared" si="393"/>
        <v>0.23192175543510066</v>
      </c>
      <c r="O210" s="5">
        <f t="shared" si="394"/>
        <v>0.13559799473401571</v>
      </c>
      <c r="P210" s="5">
        <f t="shared" si="395"/>
        <v>8.9409376297307053E-2</v>
      </c>
      <c r="Q210" s="5">
        <f t="shared" si="396"/>
        <v>7.6461232129221027E-2</v>
      </c>
      <c r="R210" s="5">
        <f t="shared" si="397"/>
        <v>2.6137548229550389E-2</v>
      </c>
      <c r="S210" s="5">
        <f t="shared" si="398"/>
        <v>5.6819112780352489E-3</v>
      </c>
      <c r="T210" s="5">
        <f t="shared" si="399"/>
        <v>2.9476971932934096E-2</v>
      </c>
      <c r="U210" s="5">
        <f t="shared" si="400"/>
        <v>1.72343395617977E-2</v>
      </c>
      <c r="V210" s="5">
        <f t="shared" si="401"/>
        <v>1.6048088570393807E-4</v>
      </c>
      <c r="W210" s="5">
        <f t="shared" si="402"/>
        <v>1.6805437988487503E-2</v>
      </c>
      <c r="X210" s="5">
        <f t="shared" si="403"/>
        <v>6.4787528282322137E-3</v>
      </c>
      <c r="Y210" s="5">
        <f t="shared" si="404"/>
        <v>1.2488290468264255E-3</v>
      </c>
      <c r="Z210" s="5">
        <f t="shared" si="405"/>
        <v>3.3588079174383975E-3</v>
      </c>
      <c r="AA210" s="5">
        <f t="shared" si="406"/>
        <v>2.2147003102051727E-3</v>
      </c>
      <c r="AB210" s="5">
        <f t="shared" si="407"/>
        <v>7.301545049000031E-4</v>
      </c>
      <c r="AC210" s="5">
        <f t="shared" si="408"/>
        <v>2.5496155776722365E-6</v>
      </c>
      <c r="AD210" s="5">
        <f t="shared" si="409"/>
        <v>2.770254331380628E-3</v>
      </c>
      <c r="AE210" s="5">
        <f t="shared" si="410"/>
        <v>1.0679753242164736E-3</v>
      </c>
      <c r="AF210" s="5">
        <f t="shared" si="411"/>
        <v>2.05860393433055E-4</v>
      </c>
      <c r="AG210" s="5">
        <f t="shared" si="412"/>
        <v>2.6454107832814992E-5</v>
      </c>
      <c r="AH210" s="5">
        <f t="shared" si="413"/>
        <v>3.2371792852855087E-4</v>
      </c>
      <c r="AI210" s="5">
        <f t="shared" si="414"/>
        <v>2.1345019255460492E-4</v>
      </c>
      <c r="AJ210" s="5">
        <f t="shared" si="415"/>
        <v>7.0371426304211612E-5</v>
      </c>
      <c r="AK210" s="5">
        <f t="shared" si="416"/>
        <v>1.5466957672329819E-5</v>
      </c>
      <c r="AL210" s="5">
        <f t="shared" si="417"/>
        <v>2.5924242141689685E-8</v>
      </c>
      <c r="AM210" s="5">
        <f t="shared" si="418"/>
        <v>3.653250366120959E-4</v>
      </c>
      <c r="AN210" s="5">
        <f t="shared" si="419"/>
        <v>1.4083837718457885E-4</v>
      </c>
      <c r="AO210" s="5">
        <f t="shared" si="420"/>
        <v>2.714767193611081E-5</v>
      </c>
      <c r="AP210" s="5">
        <f t="shared" si="421"/>
        <v>3.4886139525488957E-6</v>
      </c>
      <c r="AQ210" s="5">
        <f t="shared" si="422"/>
        <v>3.3622848043546724E-7</v>
      </c>
      <c r="AR210" s="5">
        <f t="shared" si="423"/>
        <v>2.4959640402595407E-5</v>
      </c>
      <c r="AS210" s="5">
        <f t="shared" si="424"/>
        <v>1.6457661378979837E-5</v>
      </c>
      <c r="AT210" s="5">
        <f t="shared" si="425"/>
        <v>5.4258517690222785E-6</v>
      </c>
      <c r="AU210" s="5">
        <f t="shared" si="426"/>
        <v>1.1925496477080912E-6</v>
      </c>
      <c r="AV210" s="5">
        <f t="shared" si="427"/>
        <v>1.965831434570729E-7</v>
      </c>
      <c r="AW210" s="5">
        <f t="shared" si="428"/>
        <v>1.8305219566629355E-10</v>
      </c>
      <c r="AX210" s="5">
        <f t="shared" si="429"/>
        <v>4.0147451705007261E-5</v>
      </c>
      <c r="AY210" s="5">
        <f t="shared" si="430"/>
        <v>1.5477455360480111E-5</v>
      </c>
      <c r="AZ210" s="5">
        <f t="shared" si="431"/>
        <v>2.9833976287687666E-6</v>
      </c>
      <c r="BA210" s="5">
        <f t="shared" si="432"/>
        <v>3.8338177278029438E-7</v>
      </c>
      <c r="BB210" s="5">
        <f t="shared" si="433"/>
        <v>3.6949881139583408E-8</v>
      </c>
      <c r="BC210" s="5">
        <f t="shared" si="434"/>
        <v>2.8489486212726217E-9</v>
      </c>
      <c r="BD210" s="5">
        <f t="shared" si="435"/>
        <v>1.6037203846432623E-6</v>
      </c>
      <c r="BE210" s="5">
        <f t="shared" si="436"/>
        <v>1.0574466062532536E-6</v>
      </c>
      <c r="BF210" s="5">
        <f t="shared" si="437"/>
        <v>3.4862477766822755E-7</v>
      </c>
      <c r="BG210" s="5">
        <f t="shared" si="438"/>
        <v>7.6624348303100368E-8</v>
      </c>
      <c r="BH210" s="5">
        <f t="shared" si="439"/>
        <v>1.263096700730416E-8</v>
      </c>
      <c r="BI210" s="5">
        <f t="shared" si="440"/>
        <v>1.6656984999965179E-9</v>
      </c>
      <c r="BJ210" s="8">
        <f t="shared" si="441"/>
        <v>0.3670596909311275</v>
      </c>
      <c r="BK210" s="8">
        <f t="shared" si="442"/>
        <v>0.44700166742750469</v>
      </c>
      <c r="BL210" s="8">
        <f t="shared" si="443"/>
        <v>0.18258907684465275</v>
      </c>
      <c r="BM210" s="8">
        <f t="shared" si="444"/>
        <v>8.8734013051942104E-2</v>
      </c>
      <c r="BN210" s="8">
        <f t="shared" si="445"/>
        <v>0.91125975279647309</v>
      </c>
    </row>
    <row r="211" spans="1:66" x14ac:dyDescent="0.25">
      <c r="A211" t="s">
        <v>349</v>
      </c>
      <c r="B211" t="s">
        <v>275</v>
      </c>
      <c r="C211" t="s">
        <v>289</v>
      </c>
      <c r="D211" t="s">
        <v>354</v>
      </c>
      <c r="E211">
        <f>VLOOKUP(A211,home!$A$2:$E$405,3,FALSE)</f>
        <v>1.4875</v>
      </c>
      <c r="F211">
        <f>VLOOKUP(B211,home!$B$2:$E$405,3,FALSE)</f>
        <v>0.97109999999999996</v>
      </c>
      <c r="G211">
        <f>VLOOKUP(C211,away!$B$2:$E$405,4,FALSE)</f>
        <v>0.87390000000000001</v>
      </c>
      <c r="H211">
        <f>VLOOKUP(A211,away!$A$2:$E$405,3,FALSE)</f>
        <v>1.05</v>
      </c>
      <c r="I211">
        <f>VLOOKUP(C211,away!$B$2:$E$405,3,FALSE)</f>
        <v>1.2381</v>
      </c>
      <c r="J211">
        <f>VLOOKUP(B211,home!$B$2:$E$405,4,FALSE)</f>
        <v>1.2698</v>
      </c>
      <c r="K211" s="3">
        <f t="shared" si="390"/>
        <v>1.2623583813749999</v>
      </c>
      <c r="L211" s="3">
        <f t="shared" si="391"/>
        <v>1.6507463490000001</v>
      </c>
      <c r="M211" s="5">
        <f t="shared" si="392"/>
        <v>5.4306859699786769E-2</v>
      </c>
      <c r="N211" s="5">
        <f t="shared" si="393"/>
        <v>6.8554719508182038E-2</v>
      </c>
      <c r="O211" s="5">
        <f t="shared" si="394"/>
        <v>8.9646850375078246E-2</v>
      </c>
      <c r="P211" s="5">
        <f t="shared" si="395"/>
        <v>0.11316645293485057</v>
      </c>
      <c r="Q211" s="5">
        <f t="shared" si="396"/>
        <v>4.3270312376982915E-2</v>
      </c>
      <c r="R211" s="5">
        <f t="shared" si="397"/>
        <v>7.399210547800486E-2</v>
      </c>
      <c r="S211" s="5">
        <f t="shared" si="398"/>
        <v>5.8955011119461026E-2</v>
      </c>
      <c r="T211" s="5">
        <f t="shared" si="399"/>
        <v>7.1428310176394047E-2</v>
      </c>
      <c r="U211" s="5">
        <f t="shared" si="400"/>
        <v>9.3404554505742476E-2</v>
      </c>
      <c r="V211" s="5">
        <f t="shared" si="401"/>
        <v>1.3650269613996379E-2</v>
      </c>
      <c r="W211" s="5">
        <f t="shared" si="402"/>
        <v>1.8207547164599582E-2</v>
      </c>
      <c r="X211" s="5">
        <f t="shared" si="403"/>
        <v>3.005604200620806E-2</v>
      </c>
      <c r="Y211" s="5">
        <f t="shared" si="404"/>
        <v>2.48074508035693E-2</v>
      </c>
      <c r="Z211" s="5">
        <f t="shared" si="405"/>
        <v>4.0714065990879809E-2</v>
      </c>
      <c r="AA211" s="5">
        <f t="shared" si="406"/>
        <v>5.1395742443441965E-2</v>
      </c>
      <c r="AB211" s="5">
        <f t="shared" si="407"/>
        <v>3.2439923120234894E-2</v>
      </c>
      <c r="AC211" s="5">
        <f t="shared" si="408"/>
        <v>1.77780555987756E-3</v>
      </c>
      <c r="AD211" s="5">
        <f t="shared" si="409"/>
        <v>5.7461124418782287E-3</v>
      </c>
      <c r="AE211" s="5">
        <f t="shared" si="410"/>
        <v>9.4853741343739612E-3</v>
      </c>
      <c r="AF211" s="5">
        <f t="shared" si="411"/>
        <v>7.8289733606084263E-3</v>
      </c>
      <c r="AG211" s="5">
        <f t="shared" si="412"/>
        <v>4.3078830638142076E-3</v>
      </c>
      <c r="AH211" s="5">
        <f t="shared" si="413"/>
        <v>1.6802148946847485E-2</v>
      </c>
      <c r="AI211" s="5">
        <f t="shared" si="414"/>
        <v>2.121033354816405E-2</v>
      </c>
      <c r="AJ211" s="5">
        <f t="shared" si="415"/>
        <v>1.3387521163142117E-2</v>
      </c>
      <c r="AK211" s="5">
        <f t="shared" si="416"/>
        <v>5.6332831820425436E-3</v>
      </c>
      <c r="AL211" s="5">
        <f t="shared" si="417"/>
        <v>1.4818603051723798E-4</v>
      </c>
      <c r="AM211" s="5">
        <f t="shared" si="418"/>
        <v>1.4507306402656286E-3</v>
      </c>
      <c r="AN211" s="5">
        <f t="shared" si="419"/>
        <v>2.3947883078009186E-3</v>
      </c>
      <c r="AO211" s="5">
        <f t="shared" si="420"/>
        <v>1.9765940278651277E-3</v>
      </c>
      <c r="AP211" s="5">
        <f t="shared" si="421"/>
        <v>1.0876184583178546E-3</v>
      </c>
      <c r="AQ211" s="5">
        <f t="shared" si="422"/>
        <v>4.4884554979330205E-4</v>
      </c>
      <c r="AR211" s="5">
        <f t="shared" si="423"/>
        <v>5.5472172058725275E-3</v>
      </c>
      <c r="AS211" s="5">
        <f t="shared" si="424"/>
        <v>7.0025761331407935E-3</v>
      </c>
      <c r="AT211" s="5">
        <f t="shared" si="425"/>
        <v>4.4198803364434098E-3</v>
      </c>
      <c r="AU211" s="5">
        <f t="shared" si="426"/>
        <v>1.8598243291279633E-3</v>
      </c>
      <c r="AV211" s="5">
        <f t="shared" si="427"/>
        <v>5.8694120743995562E-4</v>
      </c>
      <c r="AW211" s="5">
        <f t="shared" si="428"/>
        <v>8.5776392505864226E-6</v>
      </c>
      <c r="AX211" s="5">
        <f t="shared" si="429"/>
        <v>3.0522366380947226E-4</v>
      </c>
      <c r="AY211" s="5">
        <f t="shared" si="430"/>
        <v>5.0384684866188964E-4</v>
      </c>
      <c r="AZ211" s="5">
        <f t="shared" si="431"/>
        <v>4.1586167294188506E-4</v>
      </c>
      <c r="BA211" s="5">
        <f t="shared" si="432"/>
        <v>2.2882737943261629E-4</v>
      </c>
      <c r="BB211" s="5">
        <f t="shared" si="433"/>
        <v>9.4433990287407302E-5</v>
      </c>
      <c r="BC211" s="5">
        <f t="shared" si="434"/>
        <v>3.1177312937687763E-5</v>
      </c>
      <c r="BD211" s="5">
        <f t="shared" si="435"/>
        <v>1.5261747582840093E-3</v>
      </c>
      <c r="BE211" s="5">
        <f t="shared" si="436"/>
        <v>1.9265794975627838E-3</v>
      </c>
      <c r="BF211" s="5">
        <f t="shared" si="437"/>
        <v>1.2160168880668083E-3</v>
      </c>
      <c r="BG211" s="5">
        <f t="shared" si="438"/>
        <v>5.1168303684822659E-4</v>
      </c>
      <c r="BH211" s="5">
        <f t="shared" si="439"/>
        <v>1.6148184254319309E-4</v>
      </c>
      <c r="BI211" s="5">
        <f t="shared" si="440"/>
        <v>4.0769591474855526E-5</v>
      </c>
      <c r="BJ211" s="8">
        <f t="shared" si="441"/>
        <v>0.29263067288872457</v>
      </c>
      <c r="BK211" s="8">
        <f t="shared" si="442"/>
        <v>0.24250843180715143</v>
      </c>
      <c r="BL211" s="8">
        <f t="shared" si="443"/>
        <v>0.42271160758950327</v>
      </c>
      <c r="BM211" s="8">
        <f t="shared" si="444"/>
        <v>0.55513220869396207</v>
      </c>
      <c r="BN211" s="8">
        <f t="shared" si="445"/>
        <v>0.44293730037288537</v>
      </c>
    </row>
    <row r="212" spans="1:66" x14ac:dyDescent="0.25">
      <c r="A212" t="s">
        <v>357</v>
      </c>
      <c r="B212" t="s">
        <v>333</v>
      </c>
      <c r="C212" t="s">
        <v>330</v>
      </c>
      <c r="D212" t="s">
        <v>354</v>
      </c>
      <c r="E212">
        <f>VLOOKUP(A212,home!$A$2:$E$405,3,FALSE)</f>
        <v>1.8529</v>
      </c>
      <c r="F212">
        <f>VLOOKUP(B212,home!$B$2:$E$405,3,FALSE)</f>
        <v>1.2593000000000001</v>
      </c>
      <c r="G212">
        <f>VLOOKUP(C212,away!$B$2:$E$405,4,FALSE)</f>
        <v>1.2593000000000001</v>
      </c>
      <c r="H212">
        <f>VLOOKUP(A212,away!$A$2:$E$405,3,FALSE)</f>
        <v>1.5588</v>
      </c>
      <c r="I212">
        <f>VLOOKUP(C212,away!$B$2:$E$405,3,FALSE)</f>
        <v>0.64149999999999996</v>
      </c>
      <c r="J212">
        <f>VLOOKUP(B212,home!$B$2:$E$405,4,FALSE)</f>
        <v>0.85540000000000005</v>
      </c>
      <c r="K212" s="3">
        <f t="shared" si="390"/>
        <v>2.9383964323210003</v>
      </c>
      <c r="L212" s="3">
        <f t="shared" si="391"/>
        <v>0.85537450908000001</v>
      </c>
      <c r="M212" s="5">
        <f t="shared" si="392"/>
        <v>2.2510555613589764E-2</v>
      </c>
      <c r="N212" s="5">
        <f t="shared" si="393"/>
        <v>6.6144936304535648E-2</v>
      </c>
      <c r="O212" s="5">
        <f t="shared" si="394"/>
        <v>1.9254955457092382E-2</v>
      </c>
      <c r="P212" s="5">
        <f t="shared" si="395"/>
        <v>5.6578692419620047E-2</v>
      </c>
      <c r="Q212" s="5">
        <f t="shared" si="396"/>
        <v>9.7180022426673673E-2</v>
      </c>
      <c r="R212" s="5">
        <f t="shared" si="397"/>
        <v>8.2350990357338318E-3</v>
      </c>
      <c r="S212" s="5">
        <f t="shared" si="398"/>
        <v>3.555163731699959E-2</v>
      </c>
      <c r="T212" s="5">
        <f t="shared" si="399"/>
        <v>8.3125313975599385E-2</v>
      </c>
      <c r="U212" s="5">
        <f t="shared" si="400"/>
        <v>2.4197985626410408E-2</v>
      </c>
      <c r="V212" s="5">
        <f t="shared" si="401"/>
        <v>9.9285034062374187E-3</v>
      </c>
      <c r="W212" s="5">
        <f t="shared" si="402"/>
        <v>9.5184477063804243E-2</v>
      </c>
      <c r="X212" s="5">
        <f t="shared" si="403"/>
        <v>8.1418375340488069E-2</v>
      </c>
      <c r="Y212" s="5">
        <f t="shared" si="404"/>
        <v>3.4821601418480584E-2</v>
      </c>
      <c r="Z212" s="5">
        <f t="shared" si="405"/>
        <v>2.3480312649720022E-3</v>
      </c>
      <c r="AA212" s="5">
        <f t="shared" si="406"/>
        <v>6.8994466919718982E-3</v>
      </c>
      <c r="AB212" s="5">
        <f t="shared" si="407"/>
        <v>1.0136654772339576E-2</v>
      </c>
      <c r="AC212" s="5">
        <f t="shared" si="408"/>
        <v>1.5596620260383801E-3</v>
      </c>
      <c r="AD212" s="5">
        <f t="shared" si="409"/>
        <v>6.9922431954155623E-2</v>
      </c>
      <c r="AE212" s="5">
        <f t="shared" si="410"/>
        <v>5.9809865906465573E-2</v>
      </c>
      <c r="AF212" s="5">
        <f t="shared" si="411"/>
        <v>2.557991734394181E-2</v>
      </c>
      <c r="AG212" s="5">
        <f t="shared" si="412"/>
        <v>7.2934697467937331E-3</v>
      </c>
      <c r="AH212" s="5">
        <f t="shared" si="413"/>
        <v>5.0211152264497934E-4</v>
      </c>
      <c r="AI212" s="5">
        <f t="shared" si="414"/>
        <v>1.4754027067672728E-3</v>
      </c>
      <c r="AJ212" s="5">
        <f t="shared" si="415"/>
        <v>2.1676590249008506E-3</v>
      </c>
      <c r="AK212" s="5">
        <f t="shared" si="416"/>
        <v>2.1231471817523594E-3</v>
      </c>
      <c r="AL212" s="5">
        <f t="shared" si="417"/>
        <v>1.5680401597286856E-4</v>
      </c>
      <c r="AM212" s="5">
        <f t="shared" si="418"/>
        <v>4.1091964918659726E-2</v>
      </c>
      <c r="AN212" s="5">
        <f t="shared" si="419"/>
        <v>3.5149019319431145E-2</v>
      </c>
      <c r="AO212" s="5">
        <f t="shared" si="420"/>
        <v>1.5032787572500927E-2</v>
      </c>
      <c r="AP212" s="5">
        <f t="shared" si="421"/>
        <v>4.2862210966439678E-3</v>
      </c>
      <c r="AQ212" s="5">
        <f t="shared" si="422"/>
        <v>9.1658106658754307E-4</v>
      </c>
      <c r="AR212" s="5">
        <f t="shared" si="423"/>
        <v>8.5898679437172143E-5</v>
      </c>
      <c r="AS212" s="5">
        <f t="shared" si="424"/>
        <v>2.5240437319927191E-4</v>
      </c>
      <c r="AT212" s="5">
        <f t="shared" si="425"/>
        <v>3.7083205485547946E-4</v>
      </c>
      <c r="AU212" s="5">
        <f t="shared" si="426"/>
        <v>3.6321719565920215E-4</v>
      </c>
      <c r="AV212" s="5">
        <f t="shared" si="427"/>
        <v>2.668190279706596E-4</v>
      </c>
      <c r="AW212" s="5">
        <f t="shared" si="428"/>
        <v>1.0947661796956886E-5</v>
      </c>
      <c r="AX212" s="5">
        <f t="shared" si="429"/>
        <v>2.0124080519008259E-2</v>
      </c>
      <c r="AY212" s="5">
        <f t="shared" si="430"/>
        <v>1.7213625494633081E-2</v>
      </c>
      <c r="AZ212" s="5">
        <f t="shared" si="431"/>
        <v>7.3620482284793721E-3</v>
      </c>
      <c r="BA212" s="5">
        <f t="shared" si="432"/>
        <v>2.0991027964196085E-3</v>
      </c>
      <c r="BB212" s="5">
        <f t="shared" si="433"/>
        <v>4.4887975599896933E-4</v>
      </c>
      <c r="BC212" s="5">
        <f t="shared" si="434"/>
        <v>7.6792060184713745E-5</v>
      </c>
      <c r="BD212" s="5">
        <f t="shared" si="435"/>
        <v>1.2245923459031898E-5</v>
      </c>
      <c r="BE212" s="5">
        <f t="shared" si="436"/>
        <v>3.5983377802495381E-5</v>
      </c>
      <c r="BF212" s="5">
        <f t="shared" si="437"/>
        <v>5.2866714478855553E-5</v>
      </c>
      <c r="BG212" s="5">
        <f t="shared" si="438"/>
        <v>5.178112173773404E-5</v>
      </c>
      <c r="BH212" s="5">
        <f t="shared" si="439"/>
        <v>3.803836584393428E-5</v>
      </c>
      <c r="BI212" s="5">
        <f t="shared" si="440"/>
        <v>2.2354359697427479E-5</v>
      </c>
      <c r="BJ212" s="8">
        <f t="shared" si="441"/>
        <v>0.76428151430948565</v>
      </c>
      <c r="BK212" s="8">
        <f t="shared" si="442"/>
        <v>0.14349948029309118</v>
      </c>
      <c r="BL212" s="8">
        <f t="shared" si="443"/>
        <v>7.6544903213754803E-2</v>
      </c>
      <c r="BM212" s="8">
        <f t="shared" si="444"/>
        <v>0.69956698999122235</v>
      </c>
      <c r="BN212" s="8">
        <f t="shared" si="445"/>
        <v>0.26990426125724531</v>
      </c>
    </row>
    <row r="213" spans="1:66" x14ac:dyDescent="0.25">
      <c r="A213" t="s">
        <v>357</v>
      </c>
      <c r="B213" t="s">
        <v>329</v>
      </c>
      <c r="C213" t="s">
        <v>334</v>
      </c>
      <c r="D213" t="s">
        <v>354</v>
      </c>
      <c r="E213">
        <f>VLOOKUP(A213,home!$A$2:$E$405,3,FALSE)</f>
        <v>1.8529</v>
      </c>
      <c r="F213">
        <f>VLOOKUP(B213,home!$B$2:$E$405,3,FALSE)</f>
        <v>1.0793999999999999</v>
      </c>
      <c r="G213">
        <f>VLOOKUP(C213,away!$B$2:$E$405,4,FALSE)</f>
        <v>0.53969999999999996</v>
      </c>
      <c r="H213">
        <f>VLOOKUP(A213,away!$A$2:$E$405,3,FALSE)</f>
        <v>1.5588</v>
      </c>
      <c r="I213">
        <f>VLOOKUP(C213,away!$B$2:$E$405,3,FALSE)</f>
        <v>0.48110000000000003</v>
      </c>
      <c r="J213">
        <f>VLOOKUP(B213,home!$B$2:$E$405,4,FALSE)</f>
        <v>0</v>
      </c>
      <c r="K213" s="3">
        <f t="shared" si="390"/>
        <v>1.0794109343219997</v>
      </c>
      <c r="L213" s="3">
        <f t="shared" si="391"/>
        <v>0</v>
      </c>
      <c r="M213" s="5">
        <f t="shared" si="392"/>
        <v>0.33979562864461732</v>
      </c>
      <c r="N213" s="5">
        <f t="shared" si="393"/>
        <v>0.36677911699381766</v>
      </c>
      <c r="O213" s="5">
        <f t="shared" si="394"/>
        <v>0</v>
      </c>
      <c r="P213" s="5">
        <f t="shared" si="395"/>
        <v>0</v>
      </c>
      <c r="Q213" s="5">
        <f t="shared" si="396"/>
        <v>0.19795269468204738</v>
      </c>
      <c r="R213" s="5">
        <f t="shared" si="397"/>
        <v>0</v>
      </c>
      <c r="S213" s="5">
        <f t="shared" si="398"/>
        <v>0</v>
      </c>
      <c r="T213" s="5">
        <f t="shared" si="399"/>
        <v>0</v>
      </c>
      <c r="U213" s="5">
        <f t="shared" si="400"/>
        <v>0</v>
      </c>
      <c r="V213" s="5">
        <f t="shared" si="401"/>
        <v>0</v>
      </c>
      <c r="W213" s="5">
        <f t="shared" si="402"/>
        <v>7.1224101039435439E-2</v>
      </c>
      <c r="X213" s="5">
        <f t="shared" si="403"/>
        <v>0</v>
      </c>
      <c r="Y213" s="5">
        <f t="shared" si="404"/>
        <v>0</v>
      </c>
      <c r="Z213" s="5">
        <f t="shared" si="405"/>
        <v>0</v>
      </c>
      <c r="AA213" s="5">
        <f t="shared" si="406"/>
        <v>0</v>
      </c>
      <c r="AB213" s="5">
        <f t="shared" si="407"/>
        <v>0</v>
      </c>
      <c r="AC213" s="5">
        <f t="shared" si="408"/>
        <v>0</v>
      </c>
      <c r="AD213" s="5">
        <f t="shared" si="409"/>
        <v>1.9220018362305379E-2</v>
      </c>
      <c r="AE213" s="5">
        <f t="shared" si="410"/>
        <v>0</v>
      </c>
      <c r="AF213" s="5">
        <f t="shared" si="411"/>
        <v>0</v>
      </c>
      <c r="AG213" s="5">
        <f t="shared" si="412"/>
        <v>0</v>
      </c>
      <c r="AH213" s="5">
        <f t="shared" si="413"/>
        <v>0</v>
      </c>
      <c r="AI213" s="5">
        <f t="shared" si="414"/>
        <v>0</v>
      </c>
      <c r="AJ213" s="5">
        <f t="shared" si="415"/>
        <v>0</v>
      </c>
      <c r="AK213" s="5">
        <f t="shared" si="416"/>
        <v>0</v>
      </c>
      <c r="AL213" s="5">
        <f t="shared" si="417"/>
        <v>0</v>
      </c>
      <c r="AM213" s="5">
        <f t="shared" si="418"/>
        <v>4.1492595956284092E-3</v>
      </c>
      <c r="AN213" s="5">
        <f t="shared" si="419"/>
        <v>0</v>
      </c>
      <c r="AO213" s="5">
        <f t="shared" si="420"/>
        <v>0</v>
      </c>
      <c r="AP213" s="5">
        <f t="shared" si="421"/>
        <v>0</v>
      </c>
      <c r="AQ213" s="5">
        <f t="shared" si="422"/>
        <v>0</v>
      </c>
      <c r="AR213" s="5">
        <f t="shared" si="423"/>
        <v>0</v>
      </c>
      <c r="AS213" s="5">
        <f t="shared" si="424"/>
        <v>0</v>
      </c>
      <c r="AT213" s="5">
        <f t="shared" si="425"/>
        <v>0</v>
      </c>
      <c r="AU213" s="5">
        <f t="shared" si="426"/>
        <v>0</v>
      </c>
      <c r="AV213" s="5">
        <f t="shared" si="427"/>
        <v>0</v>
      </c>
      <c r="AW213" s="5">
        <f t="shared" si="428"/>
        <v>0</v>
      </c>
      <c r="AX213" s="5">
        <f t="shared" si="429"/>
        <v>7.4645936281029699E-4</v>
      </c>
      <c r="AY213" s="5">
        <f t="shared" si="430"/>
        <v>0</v>
      </c>
      <c r="AZ213" s="5">
        <f t="shared" si="431"/>
        <v>0</v>
      </c>
      <c r="BA213" s="5">
        <f t="shared" si="432"/>
        <v>0</v>
      </c>
      <c r="BB213" s="5">
        <f t="shared" si="433"/>
        <v>0</v>
      </c>
      <c r="BC213" s="5">
        <f t="shared" si="434"/>
        <v>0</v>
      </c>
      <c r="BD213" s="5">
        <f t="shared" si="435"/>
        <v>0</v>
      </c>
      <c r="BE213" s="5">
        <f t="shared" si="436"/>
        <v>0</v>
      </c>
      <c r="BF213" s="5">
        <f t="shared" si="437"/>
        <v>0</v>
      </c>
      <c r="BG213" s="5">
        <f t="shared" si="438"/>
        <v>0</v>
      </c>
      <c r="BH213" s="5">
        <f t="shared" si="439"/>
        <v>0</v>
      </c>
      <c r="BI213" s="5">
        <f t="shared" si="440"/>
        <v>0</v>
      </c>
      <c r="BJ213" s="8">
        <f t="shared" si="441"/>
        <v>0.66007165003604451</v>
      </c>
      <c r="BK213" s="8">
        <f t="shared" si="442"/>
        <v>0.33979562864461732</v>
      </c>
      <c r="BL213" s="8">
        <f t="shared" si="443"/>
        <v>0</v>
      </c>
      <c r="BM213" s="8">
        <f t="shared" si="444"/>
        <v>9.5339838360179535E-2</v>
      </c>
      <c r="BN213" s="8">
        <f t="shared" si="445"/>
        <v>0.90452744032048238</v>
      </c>
    </row>
    <row r="214" spans="1:66" x14ac:dyDescent="0.25">
      <c r="A214" t="s">
        <v>290</v>
      </c>
      <c r="B214" t="s">
        <v>307</v>
      </c>
      <c r="C214" t="s">
        <v>296</v>
      </c>
      <c r="D214" t="s">
        <v>354</v>
      </c>
      <c r="E214">
        <f>VLOOKUP(A214,home!$A$2:$E$405,3,FALSE)</f>
        <v>1.6083000000000001</v>
      </c>
      <c r="F214">
        <f>VLOOKUP(B214,home!$B$2:$E$405,3,FALSE)</f>
        <v>1.5025999999999999</v>
      </c>
      <c r="G214">
        <f>VLOOKUP(C214,away!$B$2:$E$405,4,FALSE)</f>
        <v>0.7994</v>
      </c>
      <c r="H214">
        <f>VLOOKUP(A214,away!$A$2:$E$405,3,FALSE)</f>
        <v>1.1513</v>
      </c>
      <c r="I214">
        <f>VLOOKUP(C214,away!$B$2:$E$405,3,FALSE)</f>
        <v>0.55840000000000001</v>
      </c>
      <c r="J214">
        <f>VLOOKUP(B214,home!$B$2:$E$405,4,FALSE)</f>
        <v>0.79620000000000002</v>
      </c>
      <c r="K214" s="3">
        <f t="shared" si="390"/>
        <v>1.9318552850519999</v>
      </c>
      <c r="L214" s="3">
        <f t="shared" si="391"/>
        <v>0.51186576950399998</v>
      </c>
      <c r="M214" s="5">
        <f t="shared" si="392"/>
        <v>8.6837123856119497E-2</v>
      </c>
      <c r="N214" s="5">
        <f t="shared" si="393"/>
        <v>0.16775675666015955</v>
      </c>
      <c r="O214" s="5">
        <f t="shared" si="394"/>
        <v>4.4448951224126752E-2</v>
      </c>
      <c r="P214" s="5">
        <f t="shared" si="395"/>
        <v>8.5868941337347834E-2</v>
      </c>
      <c r="Q214" s="5">
        <f t="shared" si="396"/>
        <v>0.16204088847855577</v>
      </c>
      <c r="R214" s="5">
        <f t="shared" si="397"/>
        <v>1.13759483109917E-2</v>
      </c>
      <c r="S214" s="5">
        <f t="shared" si="398"/>
        <v>2.1227888370111154E-2</v>
      </c>
      <c r="T214" s="5">
        <f t="shared" si="399"/>
        <v>8.2943184072187787E-2</v>
      </c>
      <c r="U214" s="5">
        <f t="shared" si="400"/>
        <v>2.1976685867067684E-2</v>
      </c>
      <c r="V214" s="5">
        <f t="shared" si="401"/>
        <v>2.3323566647589188E-3</v>
      </c>
      <c r="W214" s="5">
        <f t="shared" si="402"/>
        <v>0.10434651560060658</v>
      </c>
      <c r="X214" s="5">
        <f t="shared" si="403"/>
        <v>5.3411409502965621E-2</v>
      </c>
      <c r="Y214" s="5">
        <f t="shared" si="404"/>
        <v>1.3669736112764374E-2</v>
      </c>
      <c r="Z214" s="5">
        <f t="shared" si="405"/>
        <v>1.9409861786811658E-3</v>
      </c>
      <c r="AA214" s="5">
        <f t="shared" si="406"/>
        <v>3.7497044074980956E-3</v>
      </c>
      <c r="AB214" s="5">
        <f t="shared" si="407"/>
        <v>3.6219431385039872E-3</v>
      </c>
      <c r="AC214" s="5">
        <f t="shared" si="408"/>
        <v>1.4414701680167554E-4</v>
      </c>
      <c r="AD214" s="5">
        <f t="shared" si="409"/>
        <v>5.0395591909948183E-2</v>
      </c>
      <c r="AE214" s="5">
        <f t="shared" si="410"/>
        <v>2.579577843259518E-2</v>
      </c>
      <c r="AF214" s="5">
        <f t="shared" si="411"/>
        <v>6.6019879886775081E-3</v>
      </c>
      <c r="AG214" s="5">
        <f t="shared" si="412"/>
        <v>1.1264438873601931E-3</v>
      </c>
      <c r="AH214" s="5">
        <f t="shared" si="413"/>
        <v>2.4838109598681576E-4</v>
      </c>
      <c r="AI214" s="5">
        <f t="shared" si="414"/>
        <v>4.7983633298913814E-4</v>
      </c>
      <c r="AJ214" s="5">
        <f t="shared" si="415"/>
        <v>4.634871779225189E-4</v>
      </c>
      <c r="AK214" s="5">
        <f t="shared" si="416"/>
        <v>2.9846338474115165E-4</v>
      </c>
      <c r="AL214" s="5">
        <f t="shared" si="417"/>
        <v>5.7015945162833704E-6</v>
      </c>
      <c r="AM214" s="5">
        <f t="shared" si="418"/>
        <v>1.9471398114911439E-2</v>
      </c>
      <c r="AN214" s="5">
        <f t="shared" si="419"/>
        <v>9.9667421794078764E-3</v>
      </c>
      <c r="AO214" s="5">
        <f t="shared" si="420"/>
        <v>2.5508170775552928E-3</v>
      </c>
      <c r="AP214" s="5">
        <f t="shared" si="421"/>
        <v>4.3522531542226163E-4</v>
      </c>
      <c r="AQ214" s="5">
        <f t="shared" si="422"/>
        <v>5.5694235246559251E-5</v>
      </c>
      <c r="AR214" s="5">
        <f t="shared" si="423"/>
        <v>2.5427556165507673E-5</v>
      </c>
      <c r="AS214" s="5">
        <f t="shared" si="424"/>
        <v>4.9122358764292561E-5</v>
      </c>
      <c r="AT214" s="5">
        <f t="shared" si="425"/>
        <v>4.7448644196509508E-5</v>
      </c>
      <c r="AU214" s="5">
        <f t="shared" si="426"/>
        <v>3.0554638019859607E-5</v>
      </c>
      <c r="AV214" s="5">
        <f t="shared" si="427"/>
        <v>1.4756784735379135E-5</v>
      </c>
      <c r="AW214" s="5">
        <f t="shared" si="428"/>
        <v>1.5661180869655187E-7</v>
      </c>
      <c r="AX214" s="5">
        <f t="shared" si="429"/>
        <v>6.2693205592738721E-3</v>
      </c>
      <c r="AY214" s="5">
        <f t="shared" si="430"/>
        <v>3.2090505923399676E-3</v>
      </c>
      <c r="AZ214" s="5">
        <f t="shared" si="431"/>
        <v>8.21301575412682E-4</v>
      </c>
      <c r="BA214" s="5">
        <f t="shared" si="432"/>
        <v>1.4013205429782004E-4</v>
      </c>
      <c r="BB214" s="5">
        <f t="shared" si="433"/>
        <v>1.7932200451332488E-5</v>
      </c>
      <c r="BC214" s="5">
        <f t="shared" si="434"/>
        <v>1.8357759165842562E-6</v>
      </c>
      <c r="BD214" s="5">
        <f t="shared" si="435"/>
        <v>2.1692492672106275E-6</v>
      </c>
      <c r="BE214" s="5">
        <f t="shared" si="436"/>
        <v>4.1906756614560282E-6</v>
      </c>
      <c r="BF214" s="5">
        <f t="shared" si="437"/>
        <v>4.047889462261307E-6</v>
      </c>
      <c r="BG214" s="5">
        <f t="shared" si="438"/>
        <v>2.6066455503252687E-6</v>
      </c>
      <c r="BH214" s="5">
        <f t="shared" si="439"/>
        <v>1.2589154956632871E-6</v>
      </c>
      <c r="BI214" s="5">
        <f t="shared" si="440"/>
        <v>4.8640851074619576E-7</v>
      </c>
      <c r="BJ214" s="8">
        <f t="shared" si="441"/>
        <v>0.71102774232605648</v>
      </c>
      <c r="BK214" s="8">
        <f t="shared" si="442"/>
        <v>0.19962520943199535</v>
      </c>
      <c r="BL214" s="8">
        <f t="shared" si="443"/>
        <v>8.6845470705657082E-2</v>
      </c>
      <c r="BM214" s="8">
        <f t="shared" si="444"/>
        <v>0.43790190479455765</v>
      </c>
      <c r="BN214" s="8">
        <f t="shared" si="445"/>
        <v>0.55832860986730104</v>
      </c>
    </row>
    <row r="215" spans="1:66" x14ac:dyDescent="0.25">
      <c r="A215" t="s">
        <v>290</v>
      </c>
      <c r="B215" t="s">
        <v>309</v>
      </c>
      <c r="C215" t="s">
        <v>291</v>
      </c>
      <c r="D215" t="s">
        <v>354</v>
      </c>
      <c r="E215">
        <f>VLOOKUP(A215,home!$A$2:$E$405,3,FALSE)</f>
        <v>1.6083000000000001</v>
      </c>
      <c r="F215">
        <f>VLOOKUP(B215,home!$B$2:$E$405,3,FALSE)</f>
        <v>1.1001000000000001</v>
      </c>
      <c r="G215">
        <f>VLOOKUP(C215,away!$B$2:$E$405,4,FALSE)</f>
        <v>0.98450000000000004</v>
      </c>
      <c r="H215">
        <f>VLOOKUP(A215,away!$A$2:$E$405,3,FALSE)</f>
        <v>1.1513</v>
      </c>
      <c r="I215">
        <f>VLOOKUP(C215,away!$B$2:$E$405,3,FALSE)</f>
        <v>1.0857000000000001</v>
      </c>
      <c r="J215">
        <f>VLOOKUP(B215,home!$B$2:$E$405,4,FALSE)</f>
        <v>0.86860000000000004</v>
      </c>
      <c r="K215" s="3">
        <f t="shared" si="390"/>
        <v>1.7418668221350002</v>
      </c>
      <c r="L215" s="3">
        <f t="shared" si="391"/>
        <v>1.0857208237260001</v>
      </c>
      <c r="M215" s="5">
        <f t="shared" si="392"/>
        <v>5.9155385420660123E-2</v>
      </c>
      <c r="N215" s="5">
        <f t="shared" si="393"/>
        <v>0.10304080321485636</v>
      </c>
      <c r="O215" s="5">
        <f t="shared" si="394"/>
        <v>6.4226233786748119E-2</v>
      </c>
      <c r="P215" s="5">
        <f t="shared" si="395"/>
        <v>0.11187354574382251</v>
      </c>
      <c r="Q215" s="5">
        <f t="shared" si="396"/>
        <v>8.9741678223049917E-2</v>
      </c>
      <c r="R215" s="5">
        <f t="shared" si="397"/>
        <v>3.4865879725883411E-2</v>
      </c>
      <c r="S215" s="5">
        <f t="shared" si="398"/>
        <v>5.2893283292361197E-2</v>
      </c>
      <c r="T215" s="5">
        <f t="shared" si="399"/>
        <v>9.7434408802883399E-2</v>
      </c>
      <c r="U215" s="5">
        <f t="shared" si="400"/>
        <v>6.0731719119065664E-2</v>
      </c>
      <c r="V215" s="5">
        <f t="shared" si="401"/>
        <v>1.1114530741312289E-2</v>
      </c>
      <c r="W215" s="5">
        <f t="shared" si="402"/>
        <v>5.2106017286481884E-2</v>
      </c>
      <c r="X215" s="5">
        <f t="shared" si="403"/>
        <v>5.6572588009360311E-2</v>
      </c>
      <c r="Y215" s="5">
        <f t="shared" si="404"/>
        <v>3.0711018426917154E-2</v>
      </c>
      <c r="Z215" s="5">
        <f t="shared" si="405"/>
        <v>1.2618203885305929E-2</v>
      </c>
      <c r="AA215" s="5">
        <f t="shared" si="406"/>
        <v>2.1979230702749347E-2</v>
      </c>
      <c r="AB215" s="5">
        <f t="shared" si="407"/>
        <v>1.9142446368585028E-2</v>
      </c>
      <c r="AC215" s="5">
        <f t="shared" si="408"/>
        <v>1.3137243913500219E-3</v>
      </c>
      <c r="AD215" s="5">
        <f t="shared" si="409"/>
        <v>2.2690435686228912E-2</v>
      </c>
      <c r="AE215" s="5">
        <f t="shared" si="410"/>
        <v>2.4635478523954282E-2</v>
      </c>
      <c r="AF215" s="5">
        <f t="shared" si="411"/>
        <v>1.3373626017955912E-2</v>
      </c>
      <c r="AG215" s="5">
        <f t="shared" si="412"/>
        <v>4.8400080854728543E-3</v>
      </c>
      <c r="AH215" s="5">
        <f t="shared" si="413"/>
        <v>3.424961679074242E-3</v>
      </c>
      <c r="AI215" s="5">
        <f t="shared" si="414"/>
        <v>5.9658271158632035E-3</v>
      </c>
      <c r="AJ215" s="5">
        <f t="shared" si="415"/>
        <v>5.1958381598577281E-3</v>
      </c>
      <c r="AK215" s="5">
        <f t="shared" si="416"/>
        <v>3.0168193679463817E-3</v>
      </c>
      <c r="AL215" s="5">
        <f t="shared" si="417"/>
        <v>9.9379628580117114E-5</v>
      </c>
      <c r="AM215" s="5">
        <f t="shared" si="418"/>
        <v>7.9047434203260228E-3</v>
      </c>
      <c r="AN215" s="5">
        <f t="shared" si="419"/>
        <v>8.5823445376590479E-3</v>
      </c>
      <c r="AO215" s="5">
        <f t="shared" si="420"/>
        <v>4.6590150904637587E-3</v>
      </c>
      <c r="AP215" s="5">
        <f t="shared" si="421"/>
        <v>1.6861299005900593E-3</v>
      </c>
      <c r="AQ215" s="5">
        <f t="shared" si="422"/>
        <v>4.5766658614441942E-4</v>
      </c>
      <c r="AR215" s="5">
        <f t="shared" si="423"/>
        <v>7.4371044308689429E-4</v>
      </c>
      <c r="AS215" s="5">
        <f t="shared" si="424"/>
        <v>1.2954445460883813E-3</v>
      </c>
      <c r="AT215" s="5">
        <f t="shared" si="425"/>
        <v>1.1282459373735437E-3</v>
      </c>
      <c r="AU215" s="5">
        <f t="shared" si="426"/>
        <v>6.5508472183985948E-4</v>
      </c>
      <c r="AV215" s="5">
        <f t="shared" si="427"/>
        <v>2.8526758566509684E-4</v>
      </c>
      <c r="AW215" s="5">
        <f t="shared" si="428"/>
        <v>5.220690927847108E-6</v>
      </c>
      <c r="AX215" s="5">
        <f t="shared" si="429"/>
        <v>2.294835050225973E-3</v>
      </c>
      <c r="AY215" s="5">
        <f t="shared" si="430"/>
        <v>2.4915502010466402E-3</v>
      </c>
      <c r="AZ215" s="5">
        <f t="shared" si="431"/>
        <v>1.3525639683175197E-3</v>
      </c>
      <c r="BA215" s="5">
        <f t="shared" si="432"/>
        <v>4.8950228860793503E-4</v>
      </c>
      <c r="BB215" s="5">
        <f t="shared" si="433"/>
        <v>1.3286570700079235E-4</v>
      </c>
      <c r="BC215" s="5">
        <f t="shared" si="434"/>
        <v>2.8851012969967536E-5</v>
      </c>
      <c r="BD215" s="5">
        <f t="shared" si="435"/>
        <v>1.3457698581365515E-4</v>
      </c>
      <c r="BE215" s="5">
        <f t="shared" si="436"/>
        <v>2.3441518661173846E-4</v>
      </c>
      <c r="BF215" s="5">
        <f t="shared" si="437"/>
        <v>2.0416001808178607E-4</v>
      </c>
      <c r="BG215" s="5">
        <f t="shared" si="438"/>
        <v>1.1853985396771491E-4</v>
      </c>
      <c r="BH215" s="5">
        <f t="shared" si="439"/>
        <v>5.1620159681772678E-5</v>
      </c>
      <c r="BI215" s="5">
        <f t="shared" si="440"/>
        <v>1.7983088700598106E-5</v>
      </c>
      <c r="BJ215" s="8">
        <f t="shared" si="441"/>
        <v>0.525226130040513</v>
      </c>
      <c r="BK215" s="8">
        <f t="shared" si="442"/>
        <v>0.23894139941913292</v>
      </c>
      <c r="BL215" s="8">
        <f t="shared" si="443"/>
        <v>0.22341800455268415</v>
      </c>
      <c r="BM215" s="8">
        <f t="shared" si="444"/>
        <v>0.53481388227249682</v>
      </c>
      <c r="BN215" s="8">
        <f t="shared" si="445"/>
        <v>0.46290352611502045</v>
      </c>
    </row>
    <row r="216" spans="1:66" x14ac:dyDescent="0.25">
      <c r="A216" t="s">
        <v>290</v>
      </c>
      <c r="B216" t="s">
        <v>303</v>
      </c>
      <c r="C216" t="s">
        <v>311</v>
      </c>
      <c r="D216" t="s">
        <v>354</v>
      </c>
      <c r="E216">
        <f>VLOOKUP(A216,home!$A$2:$E$405,3,FALSE)</f>
        <v>1.6083000000000001</v>
      </c>
      <c r="F216">
        <f>VLOOKUP(B216,home!$B$2:$E$405,3,FALSE)</f>
        <v>1.0044</v>
      </c>
      <c r="G216">
        <f>VLOOKUP(C216,away!$B$2:$E$405,4,FALSE)</f>
        <v>1.1478999999999999</v>
      </c>
      <c r="H216">
        <f>VLOOKUP(A216,away!$A$2:$E$405,3,FALSE)</f>
        <v>1.1513</v>
      </c>
      <c r="I216">
        <f>VLOOKUP(C216,away!$B$2:$E$405,3,FALSE)</f>
        <v>1.0022</v>
      </c>
      <c r="J216">
        <f>VLOOKUP(B216,home!$B$2:$E$405,4,FALSE)</f>
        <v>1.0022</v>
      </c>
      <c r="K216" s="3">
        <f t="shared" si="390"/>
        <v>1.8542907073079999</v>
      </c>
      <c r="L216" s="3">
        <f t="shared" si="391"/>
        <v>1.156371292292</v>
      </c>
      <c r="M216" s="5">
        <f t="shared" si="392"/>
        <v>4.9259058487334598E-2</v>
      </c>
      <c r="N216" s="5">
        <f t="shared" si="393"/>
        <v>9.1340614403805795E-2</v>
      </c>
      <c r="O216" s="5">
        <f t="shared" si="394"/>
        <v>5.6961761120086316E-2</v>
      </c>
      <c r="P216" s="5">
        <f t="shared" si="395"/>
        <v>0.10562366431687417</v>
      </c>
      <c r="Q216" s="5">
        <f t="shared" si="396"/>
        <v>8.4686026244390172E-2</v>
      </c>
      <c r="R216" s="5">
        <f t="shared" si="397"/>
        <v>3.2934472658831218E-2</v>
      </c>
      <c r="S216" s="5">
        <f t="shared" si="398"/>
        <v>5.6620847039698441E-2</v>
      </c>
      <c r="T216" s="5">
        <f t="shared" si="399"/>
        <v>9.792848960729969E-2</v>
      </c>
      <c r="U216" s="5">
        <f t="shared" si="400"/>
        <v>6.1070086601360124E-2</v>
      </c>
      <c r="V216" s="5">
        <f t="shared" si="401"/>
        <v>1.348990763145261E-2</v>
      </c>
      <c r="W216" s="5">
        <f t="shared" si="402"/>
        <v>5.2344170501271381E-2</v>
      </c>
      <c r="X216" s="5">
        <f t="shared" si="403"/>
        <v>6.0529296086507964E-2</v>
      </c>
      <c r="Y216" s="5">
        <f t="shared" si="404"/>
        <v>3.4997170168540169E-2</v>
      </c>
      <c r="Z216" s="5">
        <f t="shared" si="405"/>
        <v>1.2694826236482732E-2</v>
      </c>
      <c r="AA216" s="5">
        <f t="shared" si="406"/>
        <v>2.353989832119972E-2</v>
      </c>
      <c r="AB216" s="5">
        <f t="shared" si="407"/>
        <v>2.1824907353987916E-2</v>
      </c>
      <c r="AC216" s="5">
        <f t="shared" si="408"/>
        <v>1.8078571727276132E-3</v>
      </c>
      <c r="AD216" s="5">
        <f t="shared" si="409"/>
        <v>2.426532723556326E-2</v>
      </c>
      <c r="AE216" s="5">
        <f t="shared" si="410"/>
        <v>2.8059727813276546E-2</v>
      </c>
      <c r="AF216" s="5">
        <f t="shared" si="411"/>
        <v>1.6223731856400195E-2</v>
      </c>
      <c r="AG216" s="5">
        <f t="shared" si="412"/>
        <v>6.2535525908614603E-3</v>
      </c>
      <c r="AH216" s="5">
        <f t="shared" si="413"/>
        <v>3.6699831551259814E-3</v>
      </c>
      <c r="AI216" s="5">
        <f t="shared" si="414"/>
        <v>6.805215660527001E-3</v>
      </c>
      <c r="AJ216" s="5">
        <f t="shared" si="415"/>
        <v>6.309424080271046E-3</v>
      </c>
      <c r="AK216" s="5">
        <f t="shared" si="416"/>
        <v>3.8998354801706419E-3</v>
      </c>
      <c r="AL216" s="5">
        <f t="shared" si="417"/>
        <v>1.5505980423408382E-4</v>
      </c>
      <c r="AM216" s="5">
        <f t="shared" si="418"/>
        <v>8.9989941605385336E-3</v>
      </c>
      <c r="AN216" s="5">
        <f t="shared" si="419"/>
        <v>1.0406178506750106E-2</v>
      </c>
      <c r="AO216" s="5">
        <f t="shared" si="420"/>
        <v>6.0167030438359297E-3</v>
      </c>
      <c r="AP216" s="5">
        <f t="shared" si="421"/>
        <v>2.3191808913792548E-3</v>
      </c>
      <c r="AQ216" s="5">
        <f t="shared" si="422"/>
        <v>6.7045855110578533E-4</v>
      </c>
      <c r="AR216" s="5">
        <f t="shared" si="423"/>
        <v>8.4877263275658077E-4</v>
      </c>
      <c r="AS216" s="5">
        <f t="shared" si="424"/>
        <v>1.5738712055378733E-3</v>
      </c>
      <c r="AT216" s="5">
        <f t="shared" si="425"/>
        <v>1.459207375464259E-3</v>
      </c>
      <c r="AU216" s="5">
        <f t="shared" si="426"/>
        <v>9.019315587862238E-4</v>
      </c>
      <c r="AV216" s="5">
        <f t="shared" si="427"/>
        <v>4.1811082702127841E-4</v>
      </c>
      <c r="AW216" s="5">
        <f t="shared" si="428"/>
        <v>9.2357433075945257E-6</v>
      </c>
      <c r="AX216" s="5">
        <f t="shared" si="429"/>
        <v>2.7811252078342621E-3</v>
      </c>
      <c r="AY216" s="5">
        <f t="shared" si="430"/>
        <v>3.2160133506091626E-3</v>
      </c>
      <c r="AZ216" s="5">
        <f t="shared" si="431"/>
        <v>1.859452757136122E-3</v>
      </c>
      <c r="BA216" s="5">
        <f t="shared" si="432"/>
        <v>7.1673926257513989E-4</v>
      </c>
      <c r="BB216" s="5">
        <f t="shared" si="433"/>
        <v>2.0720417682510743E-4</v>
      </c>
      <c r="BC216" s="5">
        <f t="shared" si="434"/>
        <v>4.7920992344709926E-5</v>
      </c>
      <c r="BD216" s="5">
        <f t="shared" si="435"/>
        <v>1.635827177004681E-4</v>
      </c>
      <c r="BE216" s="5">
        <f t="shared" si="436"/>
        <v>3.0332991330816588E-4</v>
      </c>
      <c r="BF216" s="5">
        <f t="shared" si="437"/>
        <v>2.812309197479366E-4</v>
      </c>
      <c r="BG216" s="5">
        <f t="shared" si="438"/>
        <v>1.7382796036542693E-4</v>
      </c>
      <c r="BH216" s="5">
        <f t="shared" si="439"/>
        <v>8.058189289397861E-5</v>
      </c>
      <c r="BI216" s="5">
        <f t="shared" si="440"/>
        <v>2.988445103411862E-5</v>
      </c>
      <c r="BJ216" s="8">
        <f t="shared" si="441"/>
        <v>0.53386807740885078</v>
      </c>
      <c r="BK216" s="8">
        <f t="shared" si="442"/>
        <v>0.23017240780293069</v>
      </c>
      <c r="BL216" s="8">
        <f t="shared" si="443"/>
        <v>0.22324991588617626</v>
      </c>
      <c r="BM216" s="8">
        <f t="shared" si="444"/>
        <v>0.57597285249581676</v>
      </c>
      <c r="BN216" s="8">
        <f t="shared" si="445"/>
        <v>0.42080559723132227</v>
      </c>
    </row>
    <row r="217" spans="1:66" x14ac:dyDescent="0.25">
      <c r="A217" t="s">
        <v>290</v>
      </c>
      <c r="B217" t="s">
        <v>314</v>
      </c>
      <c r="C217" t="s">
        <v>313</v>
      </c>
      <c r="D217" t="s">
        <v>354</v>
      </c>
      <c r="E217">
        <f>VLOOKUP(A217,home!$A$2:$E$405,3,FALSE)</f>
        <v>1.6083000000000001</v>
      </c>
      <c r="F217">
        <f>VLOOKUP(B217,home!$B$2:$E$405,3,FALSE)</f>
        <v>0.90869999999999995</v>
      </c>
      <c r="G217">
        <f>VLOOKUP(C217,away!$B$2:$E$405,4,FALSE)</f>
        <v>0.90869999999999995</v>
      </c>
      <c r="H217">
        <f>VLOOKUP(A217,away!$A$2:$E$405,3,FALSE)</f>
        <v>1.1513</v>
      </c>
      <c r="I217">
        <f>VLOOKUP(C217,away!$B$2:$E$405,3,FALSE)</f>
        <v>1.069</v>
      </c>
      <c r="J217">
        <f>VLOOKUP(B217,home!$B$2:$E$405,4,FALSE)</f>
        <v>0.73499999999999999</v>
      </c>
      <c r="K217" s="3">
        <f t="shared" si="390"/>
        <v>1.3280307102269999</v>
      </c>
      <c r="L217" s="3">
        <f t="shared" si="391"/>
        <v>0.90459367950000003</v>
      </c>
      <c r="M217" s="5">
        <f t="shared" si="392"/>
        <v>0.10724660360147169</v>
      </c>
      <c r="N217" s="5">
        <f t="shared" si="393"/>
        <v>0.14242678315029597</v>
      </c>
      <c r="O217" s="5">
        <f t="shared" si="394"/>
        <v>9.7014599765733248E-2</v>
      </c>
      <c r="P217" s="5">
        <f t="shared" si="395"/>
        <v>0.12883836782927485</v>
      </c>
      <c r="Q217" s="5">
        <f t="shared" si="396"/>
        <v>9.4573570991217243E-2</v>
      </c>
      <c r="R217" s="5">
        <f t="shared" si="397"/>
        <v>4.3879396883652229E-2</v>
      </c>
      <c r="S217" s="5">
        <f t="shared" si="398"/>
        <v>3.8694290698926478E-2</v>
      </c>
      <c r="T217" s="5">
        <f t="shared" si="399"/>
        <v>8.5550654566399681E-2</v>
      </c>
      <c r="U217" s="5">
        <f t="shared" si="400"/>
        <v>5.8273186607729073E-2</v>
      </c>
      <c r="V217" s="5">
        <f t="shared" si="401"/>
        <v>5.1649491199082997E-3</v>
      </c>
      <c r="W217" s="5">
        <f t="shared" si="402"/>
        <v>4.1865535550723289E-2</v>
      </c>
      <c r="X217" s="5">
        <f t="shared" si="403"/>
        <v>3.7871298848066837E-2</v>
      </c>
      <c r="Y217" s="5">
        <f t="shared" si="404"/>
        <v>1.7129068786208446E-2</v>
      </c>
      <c r="Z217" s="5">
        <f t="shared" si="405"/>
        <v>1.3231008360407939E-2</v>
      </c>
      <c r="AA217" s="5">
        <f t="shared" si="406"/>
        <v>1.7571185429891924E-2</v>
      </c>
      <c r="AB217" s="5">
        <f t="shared" si="407"/>
        <v>1.1667536932994845E-2</v>
      </c>
      <c r="AC217" s="5">
        <f t="shared" si="408"/>
        <v>3.8779993502348039E-4</v>
      </c>
      <c r="AD217" s="5">
        <f t="shared" si="409"/>
        <v>1.389967922786519E-2</v>
      </c>
      <c r="AE217" s="5">
        <f t="shared" si="410"/>
        <v>1.2573561976604293E-2</v>
      </c>
      <c r="AF217" s="5">
        <f t="shared" si="411"/>
        <v>5.6869823464188842E-3</v>
      </c>
      <c r="AG217" s="5">
        <f t="shared" si="412"/>
        <v>1.7148027619995345E-3</v>
      </c>
      <c r="AH217" s="5">
        <f t="shared" si="413"/>
        <v>2.9921716340591694E-3</v>
      </c>
      <c r="AI217" s="5">
        <f t="shared" si="414"/>
        <v>3.9736958203006809E-3</v>
      </c>
      <c r="AJ217" s="5">
        <f t="shared" si="415"/>
        <v>2.6385950412299878E-3</v>
      </c>
      <c r="AK217" s="5">
        <f t="shared" si="416"/>
        <v>1.1680450822020337E-3</v>
      </c>
      <c r="AL217" s="5">
        <f t="shared" si="417"/>
        <v>1.863499970904008E-5</v>
      </c>
      <c r="AM217" s="5">
        <f t="shared" si="418"/>
        <v>3.6918401753818571E-3</v>
      </c>
      <c r="AN217" s="5">
        <f t="shared" si="419"/>
        <v>3.3396152883745996E-3</v>
      </c>
      <c r="AO217" s="5">
        <f t="shared" si="420"/>
        <v>1.5104974409126161E-3</v>
      </c>
      <c r="AP217" s="5">
        <f t="shared" si="421"/>
        <v>4.554621459834925E-4</v>
      </c>
      <c r="AQ217" s="5">
        <f t="shared" si="422"/>
        <v>1.0300204462704339E-4</v>
      </c>
      <c r="AR217" s="5">
        <f t="shared" si="423"/>
        <v>5.4133990962982226E-4</v>
      </c>
      <c r="AS217" s="5">
        <f t="shared" si="424"/>
        <v>7.1891602465991278E-4</v>
      </c>
      <c r="AT217" s="5">
        <f t="shared" si="425"/>
        <v>4.773712794113378E-4</v>
      </c>
      <c r="AU217" s="5">
        <f t="shared" si="426"/>
        <v>2.1132123974620354E-4</v>
      </c>
      <c r="AV217" s="5">
        <f t="shared" si="427"/>
        <v>7.0160274026550209E-5</v>
      </c>
      <c r="AW217" s="5">
        <f t="shared" si="428"/>
        <v>6.2185417802068808E-7</v>
      </c>
      <c r="AX217" s="5">
        <f t="shared" si="429"/>
        <v>8.1714618835948983E-4</v>
      </c>
      <c r="AY217" s="5">
        <f t="shared" si="430"/>
        <v>7.3918527721751105E-4</v>
      </c>
      <c r="AZ217" s="5">
        <f t="shared" si="431"/>
        <v>3.3433116487520788E-4</v>
      </c>
      <c r="BA217" s="5">
        <f t="shared" si="432"/>
        <v>1.0081128620199518E-4</v>
      </c>
      <c r="BB217" s="5">
        <f t="shared" si="433"/>
        <v>2.2798313080147596E-5</v>
      </c>
      <c r="BC217" s="5">
        <f t="shared" si="434"/>
        <v>4.1246419831127382E-6</v>
      </c>
      <c r="BD217" s="5">
        <f t="shared" si="435"/>
        <v>8.1615443452039734E-5</v>
      </c>
      <c r="BE217" s="5">
        <f t="shared" si="436"/>
        <v>1.0838781533310385E-4</v>
      </c>
      <c r="BF217" s="5">
        <f t="shared" si="437"/>
        <v>7.1971173688387423E-5</v>
      </c>
      <c r="BG217" s="5">
        <f t="shared" si="438"/>
        <v>3.1859976303086648E-5</v>
      </c>
      <c r="BH217" s="5">
        <f t="shared" si="439"/>
        <v>1.0577756739400888E-5</v>
      </c>
      <c r="BI217" s="5">
        <f t="shared" si="440"/>
        <v>2.8095171590469985E-6</v>
      </c>
      <c r="BJ217" s="8">
        <f t="shared" si="441"/>
        <v>0.46441075217279648</v>
      </c>
      <c r="BK217" s="8">
        <f t="shared" si="442"/>
        <v>0.28108983146153133</v>
      </c>
      <c r="BL217" s="8">
        <f t="shared" si="443"/>
        <v>0.24150474360794208</v>
      </c>
      <c r="BM217" s="8">
        <f t="shared" si="444"/>
        <v>0.38551844995799317</v>
      </c>
      <c r="BN217" s="8">
        <f t="shared" si="445"/>
        <v>0.6139793222216452</v>
      </c>
    </row>
    <row r="218" spans="1:66" s="15" customFormat="1" x14ac:dyDescent="0.25">
      <c r="A218" s="15" t="s">
        <v>290</v>
      </c>
      <c r="B218" s="15" t="s">
        <v>308</v>
      </c>
      <c r="C218" s="15" t="s">
        <v>306</v>
      </c>
      <c r="D218" s="15" t="s">
        <v>354</v>
      </c>
      <c r="E218" s="15">
        <f>VLOOKUP(A218,home!$A$2:$E$405,3,FALSE)</f>
        <v>1.6083000000000001</v>
      </c>
      <c r="F218" s="15">
        <f>VLOOKUP(B218,home!$B$2:$E$405,3,FALSE)</f>
        <v>0.7772</v>
      </c>
      <c r="G218" s="15">
        <f>VLOOKUP(C218,away!$B$2:$E$405,4,FALSE)</f>
        <v>0.7994</v>
      </c>
      <c r="H218" s="15">
        <f>VLOOKUP(A218,away!$A$2:$E$405,3,FALSE)</f>
        <v>1.1513</v>
      </c>
      <c r="I218" s="15">
        <f>VLOOKUP(C218,away!$B$2:$E$405,3,FALSE)</f>
        <v>1.5509999999999999</v>
      </c>
      <c r="J218" s="15">
        <f>VLOOKUP(B218,home!$B$2:$E$405,4,FALSE)</f>
        <v>0.7238</v>
      </c>
      <c r="K218" s="16">
        <f t="shared" si="390"/>
        <v>0.9992266255440001</v>
      </c>
      <c r="L218" s="16">
        <f t="shared" si="391"/>
        <v>1.2924652679399999</v>
      </c>
      <c r="M218" s="17">
        <f t="shared" si="392"/>
        <v>0.1010952746430237</v>
      </c>
      <c r="N218" s="17">
        <f t="shared" si="393"/>
        <v>0.10101709013999249</v>
      </c>
      <c r="O218" s="17">
        <f t="shared" si="394"/>
        <v>0.1306621312289635</v>
      </c>
      <c r="P218" s="17">
        <f t="shared" si="395"/>
        <v>0.13056108047430451</v>
      </c>
      <c r="Q218" s="17">
        <f t="shared" si="396"/>
        <v>5.0469483051429384E-2</v>
      </c>
      <c r="R218" s="17">
        <f t="shared" si="397"/>
        <v>8.4438133224226899E-2</v>
      </c>
      <c r="S218" s="17">
        <f t="shared" si="398"/>
        <v>4.2153789568329082E-2</v>
      </c>
      <c r="T218" s="17">
        <f t="shared" si="399"/>
        <v>6.5230053934858964E-2</v>
      </c>
      <c r="U218" s="17">
        <f t="shared" si="400"/>
        <v>8.437283092887897E-2</v>
      </c>
      <c r="V218" s="17">
        <f t="shared" si="401"/>
        <v>6.0489081892319066E-3</v>
      </c>
      <c r="W218" s="17">
        <f t="shared" si="402"/>
        <v>1.6810150414143299E-2</v>
      </c>
      <c r="X218" s="17">
        <f t="shared" si="403"/>
        <v>2.172653555912742E-2</v>
      </c>
      <c r="Y218" s="17">
        <f t="shared" si="404"/>
        <v>1.4040396301417783E-2</v>
      </c>
      <c r="Z218" s="17">
        <f t="shared" si="405"/>
        <v>3.6377784827334614E-2</v>
      </c>
      <c r="AA218" s="17">
        <f t="shared" si="406"/>
        <v>3.6349651177783292E-2</v>
      </c>
      <c r="AB218" s="17">
        <f t="shared" si="407"/>
        <v>1.8160769643038942E-2</v>
      </c>
      <c r="AC218" s="17">
        <f t="shared" si="408"/>
        <v>4.8824734369674438E-4</v>
      </c>
      <c r="AD218" s="17">
        <f t="shared" si="409"/>
        <v>4.1992874683028708E-3</v>
      </c>
      <c r="AE218" s="17">
        <f t="shared" si="410"/>
        <v>5.4274332028771532E-3</v>
      </c>
      <c r="AF218" s="17">
        <f t="shared" si="411"/>
        <v>3.5073844543915371E-3</v>
      </c>
      <c r="AG218" s="17">
        <f t="shared" si="412"/>
        <v>1.5110575295379162E-3</v>
      </c>
      <c r="AH218" s="17">
        <f t="shared" si="413"/>
        <v>1.1754255853481175E-2</v>
      </c>
      <c r="AI218" s="17">
        <f t="shared" si="414"/>
        <v>1.1745165412254805E-2</v>
      </c>
      <c r="AJ218" s="17">
        <f t="shared" si="415"/>
        <v>5.8680410006717362E-3</v>
      </c>
      <c r="AK218" s="17">
        <f t="shared" si="416"/>
        <v>1.9545009358850193E-3</v>
      </c>
      <c r="AL218" s="17">
        <f t="shared" si="417"/>
        <v>2.5222188062438777E-5</v>
      </c>
      <c r="AM218" s="17">
        <f t="shared" si="418"/>
        <v>8.3920796932829723E-4</v>
      </c>
      <c r="AN218" s="17">
        <f t="shared" si="419"/>
        <v>1.084647152935281E-3</v>
      </c>
      <c r="AO218" s="17">
        <f t="shared" si="420"/>
        <v>7.0093438656942822E-4</v>
      </c>
      <c r="AP218" s="17">
        <f t="shared" si="421"/>
        <v>3.0197778324860517E-4</v>
      </c>
      <c r="AQ218" s="17">
        <f t="shared" si="422"/>
        <v>9.7573949134583925E-5</v>
      </c>
      <c r="AR218" s="17">
        <f t="shared" si="423"/>
        <v>3.0383934882209705E-3</v>
      </c>
      <c r="AS218" s="17">
        <f t="shared" si="424"/>
        <v>3.0360436723099039E-3</v>
      </c>
      <c r="AT218" s="17">
        <f t="shared" si="425"/>
        <v>1.5168478368432195E-3</v>
      </c>
      <c r="AU218" s="17">
        <f t="shared" si="426"/>
        <v>5.0522491515752211E-4</v>
      </c>
      <c r="AV218" s="17">
        <f t="shared" si="427"/>
        <v>1.2620854677840114E-4</v>
      </c>
      <c r="AW218" s="17">
        <f t="shared" si="428"/>
        <v>9.0482197142637995E-7</v>
      </c>
      <c r="AX218" s="17">
        <f t="shared" si="429"/>
        <v>1.3975982455359114E-4</v>
      </c>
      <c r="AY218" s="17">
        <f t="shared" si="430"/>
        <v>1.8063471908890457E-4</v>
      </c>
      <c r="AZ218" s="17">
        <f t="shared" si="431"/>
        <v>1.1673205030325386E-4</v>
      </c>
      <c r="BA218" s="17">
        <f t="shared" si="432"/>
        <v>5.0290706890793521E-5</v>
      </c>
      <c r="BB218" s="17">
        <f t="shared" si="433"/>
        <v>1.6249747989125363E-5</v>
      </c>
      <c r="BC218" s="17">
        <f t="shared" si="434"/>
        <v>4.200446977744476E-6</v>
      </c>
      <c r="BD218" s="17">
        <f t="shared" si="435"/>
        <v>6.5450300897677827E-4</v>
      </c>
      <c r="BE218" s="17">
        <f t="shared" si="436"/>
        <v>6.5399683306826054E-4</v>
      </c>
      <c r="BF218" s="17">
        <f t="shared" si="437"/>
        <v>3.2674552431163033E-4</v>
      </c>
      <c r="BG218" s="17">
        <f t="shared" si="438"/>
        <v>1.0883094255650515E-4</v>
      </c>
      <c r="BH218" s="17">
        <f t="shared" si="439"/>
        <v>2.7186693871377385E-5</v>
      </c>
      <c r="BI218" s="17">
        <f t="shared" si="440"/>
        <v>5.4331336753588362E-6</v>
      </c>
      <c r="BJ218" s="18">
        <f t="shared" si="441"/>
        <v>0.28747108079309841</v>
      </c>
      <c r="BK218" s="18">
        <f t="shared" si="442"/>
        <v>0.28055315712573731</v>
      </c>
      <c r="BL218" s="18">
        <f t="shared" si="443"/>
        <v>0.3953048940009542</v>
      </c>
      <c r="BM218" s="18">
        <f t="shared" si="444"/>
        <v>0.40128399408806648</v>
      </c>
      <c r="BN218" s="18">
        <f t="shared" si="445"/>
        <v>0.59824319276194049</v>
      </c>
    </row>
    <row r="219" spans="1:66" x14ac:dyDescent="0.25">
      <c r="A219" t="s">
        <v>340</v>
      </c>
      <c r="B219" t="s">
        <v>130</v>
      </c>
      <c r="C219" t="s">
        <v>134</v>
      </c>
      <c r="D219" s="11">
        <v>44413</v>
      </c>
      <c r="E219" s="10">
        <f>VLOOKUP(A219,home!$A$2:$E$405,3,FALSE)</f>
        <v>1.4554</v>
      </c>
      <c r="F219" s="10">
        <f>VLOOKUP(B219,home!$B$2:$E$405,3,FALSE)</f>
        <v>0.49080000000000001</v>
      </c>
      <c r="G219" s="10">
        <f>VLOOKUP(C219,away!$B$2:$E$405,4,FALSE)</f>
        <v>0.68710000000000004</v>
      </c>
      <c r="H219" s="10">
        <f>VLOOKUP(A219,away!$A$2:$E$405,3,FALSE)</f>
        <v>1.2321</v>
      </c>
      <c r="I219" s="10">
        <f>VLOOKUP(C219,away!$B$2:$E$405,3,FALSE)</f>
        <v>0.81159999999999999</v>
      </c>
      <c r="J219" s="10">
        <f>VLOOKUP(B219,home!$B$2:$E$405,4,FALSE)</f>
        <v>0.92759999999999998</v>
      </c>
      <c r="K219" s="12">
        <f t="shared" ref="K219:K282" si="446">E219*F219*G219</f>
        <v>0.49080262087200005</v>
      </c>
      <c r="L219" s="12">
        <f t="shared" ref="L219:L282" si="447">H219*I219*J219</f>
        <v>0.927574361136</v>
      </c>
      <c r="M219" s="13">
        <f t="shared" ref="M219:M282" si="448">_xlfn.POISSON.DIST(0,K219,FALSE) * _xlfn.POISSON.DIST(0,L219,FALSE)</f>
        <v>0.24210664162769263</v>
      </c>
      <c r="N219" s="13">
        <f t="shared" ref="N219:N282" si="449">_xlfn.POISSON.DIST(1,K219,FALSE) * _xlfn.POISSON.DIST(0,L219,FALSE)</f>
        <v>0.11882657424138961</v>
      </c>
      <c r="O219" s="13">
        <f t="shared" ref="O219:O282" si="450">_xlfn.POISSON.DIST(0,K219,FALSE) * _xlfn.POISSON.DIST(1,L219,FALSE)</f>
        <v>0.22457191343458946</v>
      </c>
      <c r="P219" s="13">
        <f t="shared" ref="P219:P282" si="451">_xlfn.POISSON.DIST(1,K219,FALSE) * _xlfn.POISSON.DIST(1,L219,FALSE)</f>
        <v>0.11022048368793642</v>
      </c>
      <c r="Q219" s="13">
        <f t="shared" ref="Q219:Q282" si="452">_xlfn.POISSON.DIST(2,K219,FALSE) * _xlfn.POISSON.DIST(0,L219,FALSE)</f>
        <v>2.9160197033457656E-2</v>
      </c>
      <c r="R219" s="13">
        <f t="shared" ref="R219:R282" si="453">_xlfn.POISSON.DIST(0,K219,FALSE) * _xlfn.POISSON.DIST(2,L219,FALSE)</f>
        <v>0.10415357456658922</v>
      </c>
      <c r="S219" s="13">
        <f t="shared" ref="S219:S282" si="454">_xlfn.POISSON.DIST(2,K219,FALSE) * _xlfn.POISSON.DIST(2,L219,FALSE)</f>
        <v>1.2544632132691035E-2</v>
      </c>
      <c r="T219" s="13">
        <f t="shared" ref="T219:T282" si="455">_xlfn.POISSON.DIST(2,K219,FALSE) * _xlfn.POISSON.DIST(1,L219,FALSE)</f>
        <v>2.7048251133909365E-2</v>
      </c>
      <c r="U219" s="13">
        <f t="shared" ref="U219:U282" si="456">_xlfn.POISSON.DIST(1,K219,FALSE) * _xlfn.POISSON.DIST(2,L219,FALSE)</f>
        <v>5.1118847370469275E-2</v>
      </c>
      <c r="V219" s="13">
        <f t="shared" ref="V219:V282" si="457">_xlfn.POISSON.DIST(3,K219,FALSE) * _xlfn.POISSON.DIST(3,L219,FALSE)</f>
        <v>6.3455757074497494E-4</v>
      </c>
      <c r="W219" s="13">
        <f t="shared" ref="W219:W282" si="458">_xlfn.POISSON.DIST(3,K219,FALSE) * _xlfn.POISSON.DIST(0,L219,FALSE)</f>
        <v>4.7706337097216467E-3</v>
      </c>
      <c r="X219" s="13">
        <f t="shared" ref="X219:X282" si="459">_xlfn.POISSON.DIST(3,K219,FALSE) * _xlfn.POISSON.DIST(1,L219,FALSE)</f>
        <v>4.4251175155089213E-3</v>
      </c>
      <c r="Y219" s="13">
        <f t="shared" ref="Y219:Y282" si="460">_xlfn.POISSON.DIST(3,K219,FALSE) * _xlfn.POISSON.DIST(2,L219,FALSE)</f>
        <v>2.052312776199956E-3</v>
      </c>
      <c r="Z219" s="13">
        <f t="shared" ref="Z219:Z282" si="461">_xlfn.POISSON.DIST(0,K219,FALSE) * _xlfn.POISSON.DIST(3,L219,FALSE)</f>
        <v>3.2203395129544912E-2</v>
      </c>
      <c r="AA219" s="13">
        <f t="shared" ref="AA219:AA282" si="462">_xlfn.POISSON.DIST(1,K219,FALSE) * _xlfn.POISSON.DIST(3,L219,FALSE)</f>
        <v>1.5805510730557245E-2</v>
      </c>
      <c r="AB219" s="13">
        <f t="shared" ref="AB219:AB282" si="463">_xlfn.POISSON.DIST(2,K219,FALSE) * _xlfn.POISSON.DIST(3,L219,FALSE)</f>
        <v>3.8786930453890084E-3</v>
      </c>
      <c r="AC219" s="13">
        <f t="shared" ref="AC219:AC282" si="464">_xlfn.POISSON.DIST(4,K219,FALSE) * _xlfn.POISSON.DIST(4,L219,FALSE)</f>
        <v>1.8055380963822211E-5</v>
      </c>
      <c r="AD219" s="13">
        <f t="shared" ref="AD219:AD282" si="465">_xlfn.POISSON.DIST(4,K219,FALSE) * _xlfn.POISSON.DIST(0,L219,FALSE)</f>
        <v>5.8535988198792424E-4</v>
      </c>
      <c r="AE219" s="13">
        <f t="shared" ref="AE219:AE282" si="466">_xlfn.POISSON.DIST(4,K219,FALSE) * _xlfn.POISSON.DIST(1,L219,FALSE)</f>
        <v>5.4296481856959302E-4</v>
      </c>
      <c r="AF219" s="13">
        <f t="shared" ref="AF219:AF282" si="467">_xlfn.POISSON.DIST(4,K219,FALSE) * _xlfn.POISSON.DIST(2,L219,FALSE)</f>
        <v>2.5182012235200725E-4</v>
      </c>
      <c r="AG219" s="13">
        <f t="shared" ref="AG219:AG282" si="468">_xlfn.POISSON.DIST(4,K219,FALSE) * _xlfn.POISSON.DIST(3,L219,FALSE)</f>
        <v>7.7860629703950824E-5</v>
      </c>
      <c r="AH219" s="13">
        <f t="shared" ref="AH219:AH282" si="469">_xlfn.POISSON.DIST(0,K219,FALSE) * _xlfn.POISSON.DIST(4,L219,FALSE)</f>
        <v>7.4677609159244478E-3</v>
      </c>
      <c r="AI219" s="13">
        <f t="shared" ref="AI219:AI282" si="470">_xlfn.POISSON.DIST(1,K219,FALSE) * _xlfn.POISSON.DIST(4,L219,FALSE)</f>
        <v>3.6651966295812065E-3</v>
      </c>
      <c r="AJ219" s="13">
        <f t="shared" ref="AJ219:AJ282" si="471">_xlfn.POISSON.DIST(2,K219,FALSE) * _xlfn.POISSON.DIST(4,L219,FALSE)</f>
        <v>8.994440559048387E-4</v>
      </c>
      <c r="AK219" s="13">
        <f t="shared" ref="AK219:AK282" si="472">_xlfn.POISSON.DIST(3,K219,FALSE) * _xlfn.POISSON.DIST(4,L219,FALSE)</f>
        <v>1.4714983332194553E-4</v>
      </c>
      <c r="AL219" s="13">
        <f t="shared" ref="AL219:AL282" si="473">_xlfn.POISSON.DIST(5,K219,FALSE) * _xlfn.POISSON.DIST(5,L219,FALSE)</f>
        <v>3.2879276828146582E-7</v>
      </c>
      <c r="AM219" s="13">
        <f t="shared" ref="AM219:AM282" si="474">_xlfn.POISSON.DIST(5,K219,FALSE) * _xlfn.POISSON.DIST(0,L219,FALSE)</f>
        <v>5.7459232846599593E-5</v>
      </c>
      <c r="AN219" s="13">
        <f t="shared" ref="AN219:AN282" si="475">_xlfn.POISSON.DIST(5,K219,FALSE) * _xlfn.POISSON.DIST(1,L219,FALSE)</f>
        <v>5.3297711199049273E-5</v>
      </c>
      <c r="AO219" s="13">
        <f t="shared" ref="AO219:AO282" si="476">_xlfn.POISSON.DIST(5,K219,FALSE) * _xlfn.POISSON.DIST(2,L219,FALSE)</f>
        <v>2.4718795207734587E-5</v>
      </c>
      <c r="AP219" s="13">
        <f t="shared" ref="AP219:AP282" si="477">_xlfn.POISSON.DIST(5,K219,FALSE) * _xlfn.POISSON.DIST(3,L219,FALSE)</f>
        <v>7.6428402242886766E-6</v>
      </c>
      <c r="AQ219" s="13">
        <f t="shared" ref="AQ219:AQ282" si="478">_xlfn.POISSON.DIST(5,K219,FALSE) * _xlfn.POISSON.DIST(4,L219,FALSE)</f>
        <v>1.7723256595772726E-6</v>
      </c>
      <c r="AR219" s="13">
        <f t="shared" ref="AR219:AR282" si="479">_xlfn.POISSON.DIST(0,K219,FALSE) * _xlfn.POISSON.DIST(5,L219,FALSE)</f>
        <v>1.3853807121410025E-3</v>
      </c>
      <c r="AS219" s="13">
        <f t="shared" ref="AS219:AS282" si="480">_xlfn.POISSON.DIST(1,K219,FALSE) * _xlfn.POISSON.DIST(5,L219,FALSE)</f>
        <v>6.7994848442432193E-4</v>
      </c>
      <c r="AT219" s="13">
        <f t="shared" ref="AT219:AT282" si="481">_xlfn.POISSON.DIST(2,K219,FALSE) * _xlfn.POISSON.DIST(5,L219,FALSE)</f>
        <v>1.6686024910670075E-4</v>
      </c>
      <c r="AU219" s="13">
        <f t="shared" ref="AU219:AU282" si="482">_xlfn.POISSON.DIST(3,K219,FALSE) * _xlfn.POISSON.DIST(5,L219,FALSE)</f>
        <v>2.7298482526974515E-5</v>
      </c>
      <c r="AV219" s="13">
        <f t="shared" ref="AV219:AV282" si="483">_xlfn.POISSON.DIST(4,K219,FALSE) * _xlfn.POISSON.DIST(5,L219,FALSE)</f>
        <v>3.349541692516898E-6</v>
      </c>
      <c r="AW219" s="13">
        <f t="shared" ref="AW219:AW282" si="484">_xlfn.POISSON.DIST(6,K219,FALSE) * _xlfn.POISSON.DIST(6,L219,FALSE)</f>
        <v>4.1579126855281842E-9</v>
      </c>
      <c r="AX219" s="13">
        <f t="shared" ref="AX219:AX282" si="485">_xlfn.POISSON.DIST(6,K219,FALSE) * _xlfn.POISSON.DIST(0,L219,FALSE)</f>
        <v>4.7001903457342627E-6</v>
      </c>
      <c r="AY219" s="13">
        <f t="shared" ref="AY219:AY282" si="486">_xlfn.POISSON.DIST(6,K219,FALSE) * _xlfn.POISSON.DIST(1,L219,FALSE)</f>
        <v>4.3597760571620527E-6</v>
      </c>
      <c r="AZ219" s="13">
        <f t="shared" ref="AZ219:AZ282" si="487">_xlfn.POISSON.DIST(6,K219,FALSE) * _xlfn.POISSON.DIST(2,L219,FALSE)</f>
        <v>2.0220082454590605E-6</v>
      </c>
      <c r="BA219" s="13">
        <f t="shared" ref="BA219:BA282" si="488">_xlfn.POISSON.DIST(6,K219,FALSE) * _xlfn.POISSON.DIST(3,L219,FALSE)</f>
        <v>6.2518766883113743E-7</v>
      </c>
      <c r="BB219" s="13">
        <f t="shared" ref="BB219:BB282" si="489">_xlfn.POISSON.DIST(6,K219,FALSE) * _xlfn.POISSON.DIST(4,L219,FALSE)</f>
        <v>1.4497701312653683E-7</v>
      </c>
      <c r="BC219" s="13">
        <f t="shared" ref="BC219:BC282" si="490">_xlfn.POISSON.DIST(6,K219,FALSE) * _xlfn.POISSON.DIST(5,L219,FALSE)</f>
        <v>2.6895392066050586E-8</v>
      </c>
      <c r="BD219" s="13">
        <f t="shared" ref="BD219:BD282" si="491">_xlfn.POISSON.DIST(0,K219,FALSE) * _xlfn.POISSON.DIST(6,L219,FALSE)</f>
        <v>2.1417393816572109E-4</v>
      </c>
      <c r="BE219" s="13">
        <f t="shared" ref="BE219:BE282" si="492">_xlfn.POISSON.DIST(1,K219,FALSE) * _xlfn.POISSON.DIST(6,L219,FALSE)</f>
        <v>1.0511713017421359E-4</v>
      </c>
      <c r="BF219" s="13">
        <f t="shared" ref="BF219:BF282" si="493">_xlfn.POISSON.DIST(2,K219,FALSE) * _xlfn.POISSON.DIST(6,L219,FALSE)</f>
        <v>2.5795881494023614E-5</v>
      </c>
      <c r="BG219" s="13">
        <f t="shared" ref="BG219:BG282" si="494">_xlfn.POISSON.DIST(3,K219,FALSE) * _xlfn.POISSON.DIST(6,L219,FALSE)</f>
        <v>4.2202287483234391E-6</v>
      </c>
      <c r="BH219" s="13">
        <f t="shared" ref="BH219:BH282" si="495">_xlfn.POISSON.DIST(4,K219,FALSE) * _xlfn.POISSON.DIST(6,L219,FALSE)</f>
        <v>5.1782483258912605E-7</v>
      </c>
      <c r="BI219" s="13">
        <f t="shared" ref="BI219:BI282" si="496">_xlfn.POISSON.DIST(5,K219,FALSE) * _xlfn.POISSON.DIST(6,L219,FALSE)</f>
        <v>5.0829956997469564E-8</v>
      </c>
      <c r="BJ219" s="14">
        <f t="shared" ref="BJ219:BJ282" si="497">SUM(N219,Q219,T219,W219,X219,Y219,AD219,AE219,AF219,AG219,AM219,AN219,AO219,AP219,AQ219,AX219,AY219,AZ219,BA219,BB219,BC219)</f>
        <v>0.18789786180266022</v>
      </c>
      <c r="BK219" s="14">
        <f t="shared" ref="BK219:BK282" si="498">SUM(M219,P219,S219,V219,AC219,AL219,AY219)</f>
        <v>0.36552905896885435</v>
      </c>
      <c r="BL219" s="14">
        <f t="shared" ref="BL219:BL282" si="499">SUM(O219,R219,U219,AA219,AB219,AH219,AI219,AJ219,AK219,AR219,AS219,AT219,AU219,AV219,BD219,BE219,BF219,BG219,BH219,BI219)</f>
        <v>0.41432080388559001</v>
      </c>
      <c r="BM219" s="14">
        <f t="shared" ref="BM219:BM282" si="500">SUM(S219:BI219)</f>
        <v>0.17090737957685001</v>
      </c>
      <c r="BN219" s="14">
        <f t="shared" ref="BN219:BN282" si="501">SUM(M219:R219)</f>
        <v>0.82903938459165505</v>
      </c>
    </row>
    <row r="220" spans="1:66" x14ac:dyDescent="0.25">
      <c r="A220" t="s">
        <v>340</v>
      </c>
      <c r="B220" t="s">
        <v>139</v>
      </c>
      <c r="C220" t="s">
        <v>142</v>
      </c>
      <c r="D220" s="11">
        <v>44413</v>
      </c>
      <c r="E220" s="10">
        <f>VLOOKUP(A220,home!$A$2:$E$405,3,FALSE)</f>
        <v>1.4554</v>
      </c>
      <c r="F220" s="10">
        <f>VLOOKUP(B220,home!$B$2:$E$405,3,FALSE)</f>
        <v>1.3742000000000001</v>
      </c>
      <c r="G220" s="10">
        <f>VLOOKUP(C220,away!$B$2:$E$405,4,FALSE)</f>
        <v>1.1778999999999999</v>
      </c>
      <c r="H220" s="10">
        <f>VLOOKUP(A220,away!$A$2:$E$405,3,FALSE)</f>
        <v>1.2321</v>
      </c>
      <c r="I220" s="10">
        <f>VLOOKUP(C220,away!$B$2:$E$405,3,FALSE)</f>
        <v>1.8551</v>
      </c>
      <c r="J220" s="10">
        <f>VLOOKUP(B220,home!$B$2:$E$405,4,FALSE)</f>
        <v>0.46379999999999999</v>
      </c>
      <c r="K220" s="12">
        <f t="shared" si="446"/>
        <v>2.3558125799720004</v>
      </c>
      <c r="L220" s="12">
        <f t="shared" si="447"/>
        <v>1.060093147698</v>
      </c>
      <c r="M220" s="13">
        <f t="shared" si="448"/>
        <v>3.2846643111162067E-2</v>
      </c>
      <c r="N220" s="13">
        <f t="shared" si="449"/>
        <v>7.7380535051126242E-2</v>
      </c>
      <c r="O220" s="13">
        <f t="shared" si="450"/>
        <v>3.4820501287024623E-2</v>
      </c>
      <c r="P220" s="13">
        <f t="shared" si="451"/>
        <v>8.2030574972903836E-2</v>
      </c>
      <c r="Q220" s="13">
        <f t="shared" si="452"/>
        <v>9.1147018959203796E-2</v>
      </c>
      <c r="R220" s="13">
        <f t="shared" si="453"/>
        <v>1.8456487406892094E-2</v>
      </c>
      <c r="S220" s="13">
        <f t="shared" si="454"/>
        <v>5.1215395189794302E-2</v>
      </c>
      <c r="T220" s="13">
        <f t="shared" si="455"/>
        <v>9.662433023175164E-2</v>
      </c>
      <c r="U220" s="13">
        <f t="shared" si="456"/>
        <v>4.3480025215251197E-2</v>
      </c>
      <c r="V220" s="13">
        <f t="shared" si="457"/>
        <v>1.4211593693710393E-2</v>
      </c>
      <c r="W220" s="13">
        <f t="shared" si="458"/>
        <v>7.1575097963679571E-2</v>
      </c>
      <c r="X220" s="13">
        <f t="shared" si="459"/>
        <v>7.5876270897109799E-2</v>
      </c>
      <c r="Y220" s="13">
        <f t="shared" si="460"/>
        <v>4.0217957425451631E-2</v>
      </c>
      <c r="Z220" s="13">
        <f t="shared" si="461"/>
        <v>6.5218652768735804E-3</v>
      </c>
      <c r="AA220" s="13">
        <f t="shared" si="462"/>
        <v>1.5364292264141353E-2</v>
      </c>
      <c r="AB220" s="13">
        <f t="shared" si="463"/>
        <v>1.8097696499115353E-2</v>
      </c>
      <c r="AC220" s="13">
        <f t="shared" si="464"/>
        <v>2.2182350530292778E-3</v>
      </c>
      <c r="AD220" s="13">
        <f t="shared" si="465"/>
        <v>4.2154379048891168E-2</v>
      </c>
      <c r="AE220" s="13">
        <f t="shared" si="466"/>
        <v>4.4687568375193665E-2</v>
      </c>
      <c r="AF220" s="13">
        <f t="shared" si="467"/>
        <v>2.3686492510914321E-2</v>
      </c>
      <c r="AG220" s="13">
        <f t="shared" si="468"/>
        <v>8.3699628012734242E-3</v>
      </c>
      <c r="AH220" s="13">
        <f t="shared" si="469"/>
        <v>1.7284461725558002E-3</v>
      </c>
      <c r="AI220" s="13">
        <f t="shared" si="470"/>
        <v>4.0718952371114085E-3</v>
      </c>
      <c r="AJ220" s="13">
        <f t="shared" si="471"/>
        <v>4.7963110119575662E-3</v>
      </c>
      <c r="AK220" s="13">
        <f t="shared" si="472"/>
        <v>3.7664032731426233E-3</v>
      </c>
      <c r="AL220" s="13">
        <f t="shared" si="473"/>
        <v>2.2159110288284665E-4</v>
      </c>
      <c r="AM220" s="13">
        <f t="shared" si="474"/>
        <v>1.9861563292857182E-2</v>
      </c>
      <c r="AN220" s="13">
        <f t="shared" si="475"/>
        <v>2.1055107149328026E-2</v>
      </c>
      <c r="AO220" s="13">
        <f t="shared" si="476"/>
        <v>1.1160187406524903E-2</v>
      </c>
      <c r="AP220" s="13">
        <f t="shared" si="477"/>
        <v>3.9436127322275217E-3</v>
      </c>
      <c r="AQ220" s="13">
        <f t="shared" si="478"/>
        <v>1.0451492086522456E-3</v>
      </c>
      <c r="AR220" s="13">
        <f t="shared" si="479"/>
        <v>3.6646278873824785E-4</v>
      </c>
      <c r="AS220" s="13">
        <f t="shared" si="480"/>
        <v>8.633176478011858E-4</v>
      </c>
      <c r="AT220" s="13">
        <f t="shared" si="481"/>
        <v>1.0169072876009355E-3</v>
      </c>
      <c r="AU220" s="13">
        <f t="shared" si="482"/>
        <v>7.98547660265163E-4</v>
      </c>
      <c r="AV220" s="13">
        <f t="shared" si="483"/>
        <v>4.7030715593996959E-4</v>
      </c>
      <c r="AW220" s="13">
        <f t="shared" si="484"/>
        <v>1.537214888532056E-5</v>
      </c>
      <c r="AX220" s="13">
        <f t="shared" si="485"/>
        <v>7.7983534438705133E-3</v>
      </c>
      <c r="AY220" s="13">
        <f t="shared" si="486"/>
        <v>8.2669810491742303E-3</v>
      </c>
      <c r="AZ220" s="13">
        <f t="shared" si="487"/>
        <v>4.3818849811894118E-3</v>
      </c>
      <c r="BA220" s="13">
        <f t="shared" si="488"/>
        <v>1.5484020808532253E-3</v>
      </c>
      <c r="BB220" s="13">
        <f t="shared" si="489"/>
        <v>4.1036260894845709E-4</v>
      </c>
      <c r="BC220" s="13">
        <f t="shared" si="490"/>
        <v>8.7004517963546696E-5</v>
      </c>
      <c r="BD220" s="13">
        <f t="shared" si="491"/>
        <v>6.4747448537952706E-5</v>
      </c>
      <c r="BE220" s="13">
        <f t="shared" si="492"/>
        <v>1.5253285378679868E-4</v>
      </c>
      <c r="BF220" s="13">
        <f t="shared" si="493"/>
        <v>1.796694079049851E-4</v>
      </c>
      <c r="BG220" s="13">
        <f t="shared" si="494"/>
        <v>1.4108915045956156E-4</v>
      </c>
      <c r="BH220" s="13">
        <f t="shared" si="495"/>
        <v>8.3094898887549383E-5</v>
      </c>
      <c r="BI220" s="13">
        <f t="shared" si="496"/>
        <v>3.9151201626158029E-5</v>
      </c>
      <c r="BJ220" s="14">
        <f t="shared" si="497"/>
        <v>0.65127822173618466</v>
      </c>
      <c r="BK220" s="14">
        <f t="shared" si="498"/>
        <v>0.19101101417265695</v>
      </c>
      <c r="BL220" s="14">
        <f t="shared" si="499"/>
        <v>0.1487578858687405</v>
      </c>
      <c r="BM220" s="14">
        <f t="shared" si="500"/>
        <v>0.65263561736585418</v>
      </c>
      <c r="BN220" s="14">
        <f t="shared" si="501"/>
        <v>0.33668176078831269</v>
      </c>
    </row>
    <row r="221" spans="1:66" x14ac:dyDescent="0.25">
      <c r="A221" t="s">
        <v>340</v>
      </c>
      <c r="B221" t="s">
        <v>132</v>
      </c>
      <c r="C221" t="s">
        <v>138</v>
      </c>
      <c r="D221" s="11">
        <v>44413</v>
      </c>
      <c r="E221" s="10">
        <f>VLOOKUP(A221,home!$A$2:$E$405,3,FALSE)</f>
        <v>1.4554</v>
      </c>
      <c r="F221" s="10">
        <f>VLOOKUP(B221,home!$B$2:$E$405,3,FALSE)</f>
        <v>1.0797000000000001</v>
      </c>
      <c r="G221" s="10">
        <f>VLOOKUP(C221,away!$B$2:$E$405,4,FALSE)</f>
        <v>1.5705</v>
      </c>
      <c r="H221" s="10">
        <f>VLOOKUP(A221,away!$A$2:$E$405,3,FALSE)</f>
        <v>1.2321</v>
      </c>
      <c r="I221" s="10">
        <f>VLOOKUP(C221,away!$B$2:$E$405,3,FALSE)</f>
        <v>0.2319</v>
      </c>
      <c r="J221" s="10">
        <f>VLOOKUP(B221,home!$B$2:$E$405,4,FALSE)</f>
        <v>1.6232</v>
      </c>
      <c r="K221" s="12">
        <f t="shared" si="446"/>
        <v>2.4678764442900003</v>
      </c>
      <c r="L221" s="12">
        <f t="shared" si="447"/>
        <v>0.46378718056799995</v>
      </c>
      <c r="M221" s="13">
        <f t="shared" si="448"/>
        <v>5.330827935633E-2</v>
      </c>
      <c r="N221" s="13">
        <f t="shared" si="449"/>
        <v>0.13155824690911769</v>
      </c>
      <c r="O221" s="13">
        <f t="shared" si="450"/>
        <v>2.4723696583603606E-2</v>
      </c>
      <c r="P221" s="13">
        <f t="shared" si="451"/>
        <v>6.1015028414448488E-2</v>
      </c>
      <c r="Q221" s="13">
        <f t="shared" si="452"/>
        <v>0.16233474929954969</v>
      </c>
      <c r="R221" s="13">
        <f t="shared" si="453"/>
        <v>5.7332667658641038E-3</v>
      </c>
      <c r="S221" s="13">
        <f t="shared" si="454"/>
        <v>1.7458984501878768E-2</v>
      </c>
      <c r="T221" s="13">
        <f t="shared" si="455"/>
        <v>7.5288775685851253E-2</v>
      </c>
      <c r="U221" s="13">
        <f t="shared" si="456"/>
        <v>1.4148994000306732E-2</v>
      </c>
      <c r="V221" s="13">
        <f t="shared" si="457"/>
        <v>2.2203356033413777E-3</v>
      </c>
      <c r="W221" s="13">
        <f t="shared" si="458"/>
        <v>0.13354070129536044</v>
      </c>
      <c r="X221" s="13">
        <f t="shared" si="459"/>
        <v>6.1934465344848671E-2</v>
      </c>
      <c r="Y221" s="13">
        <f t="shared" si="460"/>
        <v>1.4362205531136931E-2</v>
      </c>
      <c r="Z221" s="13">
        <f t="shared" si="461"/>
        <v>8.8633854292810967E-4</v>
      </c>
      <c r="AA221" s="13">
        <f t="shared" si="462"/>
        <v>2.1873740117586029E-3</v>
      </c>
      <c r="AB221" s="13">
        <f t="shared" si="463"/>
        <v>2.6990843992355878E-3</v>
      </c>
      <c r="AC221" s="13">
        <f t="shared" si="464"/>
        <v>1.5883301989304307E-4</v>
      </c>
      <c r="AD221" s="13">
        <f t="shared" si="465"/>
        <v>8.2390487770196794E-2</v>
      </c>
      <c r="AE221" s="13">
        <f t="shared" si="466"/>
        <v>3.8211652028561846E-2</v>
      </c>
      <c r="AF221" s="13">
        <f t="shared" si="467"/>
        <v>8.8610371795860964E-3</v>
      </c>
      <c r="AG221" s="13">
        <f t="shared" si="468"/>
        <v>1.3698784834761531E-3</v>
      </c>
      <c r="AH221" s="13">
        <f t="shared" si="469"/>
        <v>1.0276811346334425E-4</v>
      </c>
      <c r="AI221" s="13">
        <f t="shared" si="470"/>
        <v>2.5361900644030929E-4</v>
      </c>
      <c r="AJ221" s="13">
        <f t="shared" si="471"/>
        <v>3.1295018590913665E-4</v>
      </c>
      <c r="AK221" s="13">
        <f t="shared" si="472"/>
        <v>2.5744079734711157E-4</v>
      </c>
      <c r="AL221" s="13">
        <f t="shared" si="473"/>
        <v>7.2718169402148707E-6</v>
      </c>
      <c r="AM221" s="13">
        <f t="shared" si="474"/>
        <v>4.0665908800326361E-2</v>
      </c>
      <c r="AN221" s="13">
        <f t="shared" si="475"/>
        <v>1.8860327187738783E-2</v>
      </c>
      <c r="AO221" s="13">
        <f t="shared" si="476"/>
        <v>4.3735889854956819E-3</v>
      </c>
      <c r="AP221" s="13">
        <f t="shared" si="477"/>
        <v>6.7613816818210069E-4</v>
      </c>
      <c r="AQ221" s="13">
        <f t="shared" si="478"/>
        <v>7.8396053673897127E-5</v>
      </c>
      <c r="AR221" s="13">
        <f t="shared" si="479"/>
        <v>9.5325067190913518E-6</v>
      </c>
      <c r="AS221" s="13">
        <f t="shared" si="480"/>
        <v>2.3525048787081697E-5</v>
      </c>
      <c r="AT221" s="13">
        <f t="shared" si="481"/>
        <v>2.902845687620599E-5</v>
      </c>
      <c r="AU221" s="13">
        <f t="shared" si="482"/>
        <v>2.3879548312958947E-5</v>
      </c>
      <c r="AV221" s="13">
        <f t="shared" si="483"/>
        <v>1.4732943695459102E-5</v>
      </c>
      <c r="AW221" s="13">
        <f t="shared" si="484"/>
        <v>2.3119721040480017E-7</v>
      </c>
      <c r="AX221" s="13">
        <f t="shared" si="485"/>
        <v>1.6726406402328482E-2</v>
      </c>
      <c r="AY221" s="13">
        <f t="shared" si="486"/>
        <v>7.7574928663704697E-3</v>
      </c>
      <c r="AZ221" s="13">
        <f t="shared" si="487"/>
        <v>1.798912872385166E-3</v>
      </c>
      <c r="BA221" s="13">
        <f t="shared" si="488"/>
        <v>2.781042430569996E-4</v>
      </c>
      <c r="BB221" s="13">
        <f t="shared" si="489"/>
        <v>3.224529569785089E-5</v>
      </c>
      <c r="BC221" s="13">
        <f t="shared" si="490"/>
        <v>2.9909909556575451E-6</v>
      </c>
      <c r="BD221" s="13">
        <f t="shared" si="491"/>
        <v>7.3684240249881575E-7</v>
      </c>
      <c r="BE221" s="13">
        <f t="shared" si="492"/>
        <v>1.8184360082808787E-6</v>
      </c>
      <c r="BF221" s="13">
        <f t="shared" si="493"/>
        <v>2.2438376951425587E-6</v>
      </c>
      <c r="BG221" s="13">
        <f t="shared" si="494"/>
        <v>1.8458380642174289E-6</v>
      </c>
      <c r="BH221" s="13">
        <f t="shared" si="495"/>
        <v>1.1388250696640116E-6</v>
      </c>
      <c r="BI221" s="13">
        <f t="shared" si="496"/>
        <v>5.6209591271814606E-7</v>
      </c>
      <c r="BJ221" s="14">
        <f t="shared" si="497"/>
        <v>0.8011027113938971</v>
      </c>
      <c r="BK221" s="14">
        <f t="shared" si="498"/>
        <v>0.14192622557920237</v>
      </c>
      <c r="BL221" s="14">
        <f t="shared" si="499"/>
        <v>5.0528238243471836E-2</v>
      </c>
      <c r="BM221" s="14">
        <f t="shared" si="500"/>
        <v>0.54801298476142601</v>
      </c>
      <c r="BN221" s="14">
        <f t="shared" si="501"/>
        <v>0.4386732673289136</v>
      </c>
    </row>
    <row r="222" spans="1:66" x14ac:dyDescent="0.25">
      <c r="A222" t="s">
        <v>340</v>
      </c>
      <c r="B222" t="s">
        <v>135</v>
      </c>
      <c r="C222" t="s">
        <v>137</v>
      </c>
      <c r="D222" s="11">
        <v>44413</v>
      </c>
      <c r="E222" s="10">
        <f>VLOOKUP(A222,home!$A$2:$E$405,3,FALSE)</f>
        <v>1.4554</v>
      </c>
      <c r="F222" s="10">
        <f>VLOOKUP(B222,home!$B$2:$E$405,3,FALSE)</f>
        <v>2.0613000000000001</v>
      </c>
      <c r="G222" s="10">
        <f>VLOOKUP(C222,away!$B$2:$E$405,4,FALSE)</f>
        <v>0.7853</v>
      </c>
      <c r="H222" s="10">
        <f>VLOOKUP(A222,away!$A$2:$E$405,3,FALSE)</f>
        <v>1.2321</v>
      </c>
      <c r="I222" s="10">
        <f>VLOOKUP(C222,away!$B$2:$E$405,3,FALSE)</f>
        <v>0.46379999999999999</v>
      </c>
      <c r="J222" s="10">
        <f>VLOOKUP(B222,home!$B$2:$E$405,4,FALSE)</f>
        <v>0.69569999999999999</v>
      </c>
      <c r="K222" s="12">
        <f t="shared" si="446"/>
        <v>2.3559125805060002</v>
      </c>
      <c r="L222" s="12">
        <f t="shared" si="447"/>
        <v>0.39755635968599995</v>
      </c>
      <c r="M222" s="13">
        <f t="shared" si="448"/>
        <v>6.3706483474631773E-2</v>
      </c>
      <c r="N222" s="13">
        <f t="shared" si="449"/>
        <v>0.15008690587768261</v>
      </c>
      <c r="O222" s="13">
        <f t="shared" si="450"/>
        <v>2.5326917658570921E-2</v>
      </c>
      <c r="P222" s="13">
        <f t="shared" si="451"/>
        <v>5.966800393726681E-2</v>
      </c>
      <c r="Q222" s="13">
        <f t="shared" si="452"/>
        <v>0.17679581486322621</v>
      </c>
      <c r="R222" s="13">
        <f t="shared" si="453"/>
        <v>5.0344385932042622E-3</v>
      </c>
      <c r="S222" s="13">
        <f t="shared" si="454"/>
        <v>1.3971382894157875E-2</v>
      </c>
      <c r="T222" s="13">
        <f t="shared" si="455"/>
        <v>7.028630056474422E-2</v>
      </c>
      <c r="U222" s="13">
        <f t="shared" si="456"/>
        <v>1.1860697217514852E-2</v>
      </c>
      <c r="V222" s="13">
        <f t="shared" si="457"/>
        <v>1.4539677109240395E-3</v>
      </c>
      <c r="W222" s="13">
        <f t="shared" si="458"/>
        <v>0.1388384948056948</v>
      </c>
      <c r="X222" s="13">
        <f t="shared" si="459"/>
        <v>5.519612657923563E-2</v>
      </c>
      <c r="Y222" s="13">
        <f t="shared" si="460"/>
        <v>1.0971785575804291E-2</v>
      </c>
      <c r="Z222" s="13">
        <f t="shared" si="461"/>
        <v>6.6715769339233133E-4</v>
      </c>
      <c r="AA222" s="13">
        <f t="shared" si="462"/>
        <v>1.5717652030443582E-3</v>
      </c>
      <c r="AB222" s="13">
        <f t="shared" si="463"/>
        <v>1.8514707077268858E-3</v>
      </c>
      <c r="AC222" s="13">
        <f t="shared" si="464"/>
        <v>8.5112364519598663E-5</v>
      </c>
      <c r="AD222" s="13">
        <f t="shared" si="465"/>
        <v>8.1772839142813344E-2</v>
      </c>
      <c r="AE222" s="13">
        <f t="shared" si="466"/>
        <v>3.2509312250805722E-2</v>
      </c>
      <c r="AF222" s="13">
        <f t="shared" si="467"/>
        <v>6.4621419171629006E-3</v>
      </c>
      <c r="AG222" s="13">
        <f t="shared" si="468"/>
        <v>8.5635520545386415E-4</v>
      </c>
      <c r="AH222" s="13">
        <f t="shared" si="469"/>
        <v>6.6308195980390908E-5</v>
      </c>
      <c r="AI222" s="13">
        <f t="shared" si="470"/>
        <v>1.5621631310086033E-4</v>
      </c>
      <c r="AJ222" s="13">
        <f t="shared" si="471"/>
        <v>1.840159886572906E-4</v>
      </c>
      <c r="AK222" s="13">
        <f t="shared" si="472"/>
        <v>1.4450852756398678E-4</v>
      </c>
      <c r="AL222" s="13">
        <f t="shared" si="473"/>
        <v>3.1886769598813446E-6</v>
      </c>
      <c r="AM222" s="13">
        <f t="shared" si="474"/>
        <v>3.8529932096049477E-2</v>
      </c>
      <c r="AN222" s="13">
        <f t="shared" si="475"/>
        <v>1.5317819543054199E-2</v>
      </c>
      <c r="AO222" s="13">
        <f t="shared" si="476"/>
        <v>3.0448482879318469E-3</v>
      </c>
      <c r="AP222" s="13">
        <f t="shared" si="477"/>
        <v>4.0349960038211163E-4</v>
      </c>
      <c r="AQ222" s="13">
        <f t="shared" si="478"/>
        <v>4.0103458065666986E-5</v>
      </c>
      <c r="AR222" s="13">
        <f t="shared" si="479"/>
        <v>5.2722490022620133E-6</v>
      </c>
      <c r="AS222" s="13">
        <f t="shared" si="480"/>
        <v>1.2420957751989285E-5</v>
      </c>
      <c r="AT222" s="13">
        <f t="shared" si="481"/>
        <v>1.4631345314922543E-5</v>
      </c>
      <c r="AU222" s="13">
        <f t="shared" si="482"/>
        <v>1.1490056832384515E-5</v>
      </c>
      <c r="AV222" s="13">
        <f t="shared" si="483"/>
        <v>6.7673923605359025E-6</v>
      </c>
      <c r="AW222" s="13">
        <f t="shared" si="484"/>
        <v>8.2959456758098308E-8</v>
      </c>
      <c r="AX222" s="13">
        <f t="shared" si="485"/>
        <v>1.5128858625187466E-2</v>
      </c>
      <c r="AY222" s="13">
        <f t="shared" si="486"/>
        <v>6.0145739612336713E-3</v>
      </c>
      <c r="AZ222" s="13">
        <f t="shared" si="487"/>
        <v>1.1955660645451313E-3</v>
      </c>
      <c r="BA222" s="13">
        <f t="shared" si="488"/>
        <v>1.584349641282266E-4</v>
      </c>
      <c r="BB222" s="13">
        <f t="shared" si="489"/>
        <v>1.5746706896449933E-5</v>
      </c>
      <c r="BC222" s="13">
        <f t="shared" si="490"/>
        <v>1.2520406941590133E-6</v>
      </c>
      <c r="BD222" s="13">
        <f t="shared" si="491"/>
        <v>3.4933602011623864E-7</v>
      </c>
      <c r="BE222" s="13">
        <f t="shared" si="492"/>
        <v>8.2300512461574377E-7</v>
      </c>
      <c r="BF222" s="13">
        <f t="shared" si="493"/>
        <v>9.6946406345156975E-7</v>
      </c>
      <c r="BG222" s="13">
        <f t="shared" si="494"/>
        <v>7.6132419447800685E-7</v>
      </c>
      <c r="BH222" s="13">
        <f t="shared" si="495"/>
        <v>4.4840331190358337E-7</v>
      </c>
      <c r="BI222" s="13">
        <f t="shared" si="496"/>
        <v>2.1127980073084151E-7</v>
      </c>
      <c r="BJ222" s="14">
        <f t="shared" si="497"/>
        <v>0.80362671213079195</v>
      </c>
      <c r="BK222" s="14">
        <f t="shared" si="498"/>
        <v>0.14490271301969365</v>
      </c>
      <c r="BL222" s="14">
        <f t="shared" si="499"/>
        <v>4.6250483219141193E-2</v>
      </c>
      <c r="BM222" s="14">
        <f t="shared" si="500"/>
        <v>0.50881401065665965</v>
      </c>
      <c r="BN222" s="14">
        <f t="shared" si="501"/>
        <v>0.48061856440458256</v>
      </c>
    </row>
    <row r="223" spans="1:66" x14ac:dyDescent="0.25">
      <c r="A223" t="s">
        <v>338</v>
      </c>
      <c r="B223" t="s">
        <v>93</v>
      </c>
      <c r="C223" t="s">
        <v>91</v>
      </c>
      <c r="D223" s="11">
        <v>44414</v>
      </c>
      <c r="E223" s="10">
        <f>VLOOKUP(A223,home!$A$2:$E$405,3,FALSE)</f>
        <v>1.2436</v>
      </c>
      <c r="F223" s="10">
        <f>VLOOKUP(B223,home!$B$2:$E$405,3,FALSE)</f>
        <v>0.80410000000000004</v>
      </c>
      <c r="G223" s="10">
        <f>VLOOKUP(C223,away!$B$2:$E$405,4,FALSE)</f>
        <v>1.0722</v>
      </c>
      <c r="H223" s="10">
        <f>VLOOKUP(A223,away!$A$2:$E$405,3,FALSE)</f>
        <v>0.89739999999999998</v>
      </c>
      <c r="I223" s="10">
        <f>VLOOKUP(C223,away!$B$2:$E$405,3,FALSE)</f>
        <v>1.4858</v>
      </c>
      <c r="J223" s="10">
        <f>VLOOKUP(B223,home!$B$2:$E$405,4,FALSE)</f>
        <v>0.92859999999999998</v>
      </c>
      <c r="K223" s="12">
        <f t="shared" si="446"/>
        <v>1.0721772264720002</v>
      </c>
      <c r="L223" s="12">
        <f t="shared" si="447"/>
        <v>1.2381552359119998</v>
      </c>
      <c r="M223" s="13">
        <f t="shared" si="448"/>
        <v>9.9228256412439875E-2</v>
      </c>
      <c r="N223" s="13">
        <f t="shared" si="449"/>
        <v>0.10639027674794226</v>
      </c>
      <c r="O223" s="13">
        <f t="shared" si="450"/>
        <v>0.1228599852274809</v>
      </c>
      <c r="P223" s="13">
        <f t="shared" si="451"/>
        <v>0.13172767820559136</v>
      </c>
      <c r="Q223" s="13">
        <f t="shared" si="452"/>
        <v>5.7034615923598625E-2</v>
      </c>
      <c r="R223" s="13">
        <f t="shared" si="453"/>
        <v>7.6059866996738223E-2</v>
      </c>
      <c r="S223" s="13">
        <f t="shared" si="454"/>
        <v>4.3717842660945062E-2</v>
      </c>
      <c r="T223" s="13">
        <f t="shared" si="455"/>
        <v>7.0617708334033552E-2</v>
      </c>
      <c r="U223" s="13">
        <f t="shared" si="456"/>
        <v>8.1549657242392021E-2</v>
      </c>
      <c r="V223" s="13">
        <f t="shared" si="457"/>
        <v>6.4484879140643261E-3</v>
      </c>
      <c r="W223" s="13">
        <f t="shared" si="458"/>
        <v>2.0383738771286589E-2</v>
      </c>
      <c r="X223" s="13">
        <f t="shared" si="459"/>
        <v>2.523823288713092E-2</v>
      </c>
      <c r="Y223" s="13">
        <f t="shared" si="460"/>
        <v>1.5624425097183791E-2</v>
      </c>
      <c r="Z223" s="13">
        <f t="shared" si="461"/>
        <v>3.1391307521593935E-2</v>
      </c>
      <c r="AA223" s="13">
        <f t="shared" si="462"/>
        <v>3.3657045033832218E-2</v>
      </c>
      <c r="AB223" s="13">
        <f t="shared" si="463"/>
        <v>1.8043158597808719E-2</v>
      </c>
      <c r="AC223" s="13">
        <f t="shared" si="464"/>
        <v>5.3503178653934466E-4</v>
      </c>
      <c r="AD223" s="13">
        <f t="shared" si="465"/>
        <v>5.4637451252319566E-3</v>
      </c>
      <c r="AE223" s="13">
        <f t="shared" si="466"/>
        <v>6.7649646344946123E-3</v>
      </c>
      <c r="AF223" s="13">
        <f t="shared" si="467"/>
        <v>4.1880381914795066E-3</v>
      </c>
      <c r="AG223" s="13">
        <f t="shared" si="468"/>
        <v>1.7284804716599254E-3</v>
      </c>
      <c r="AH223" s="13">
        <f t="shared" si="469"/>
        <v>9.7168279424963127E-3</v>
      </c>
      <c r="AI223" s="13">
        <f t="shared" si="470"/>
        <v>1.0418161633491328E-2</v>
      </c>
      <c r="AJ223" s="13">
        <f t="shared" si="471"/>
        <v>5.5850578225668671E-3</v>
      </c>
      <c r="AK223" s="13">
        <f t="shared" si="472"/>
        <v>1.9960572686284978E-3</v>
      </c>
      <c r="AL223" s="13">
        <f t="shared" si="473"/>
        <v>2.8410655414149488E-5</v>
      </c>
      <c r="AM223" s="13">
        <f t="shared" si="474"/>
        <v>1.1716206189042225E-3</v>
      </c>
      <c r="AN223" s="13">
        <f t="shared" si="475"/>
        <v>1.4506482037987206E-3</v>
      </c>
      <c r="AO223" s="13">
        <f t="shared" si="476"/>
        <v>8.9806383449986217E-4</v>
      </c>
      <c r="AP223" s="13">
        <f t="shared" si="477"/>
        <v>3.7064747962307085E-4</v>
      </c>
      <c r="AQ223" s="13">
        <f t="shared" si="478"/>
        <v>1.1472977939322279E-4</v>
      </c>
      <c r="AR223" s="13">
        <f t="shared" si="479"/>
        <v>2.4061882786915664E-3</v>
      </c>
      <c r="AS223" s="13">
        <f t="shared" si="480"/>
        <v>2.57986027501696E-3</v>
      </c>
      <c r="AT223" s="13">
        <f t="shared" si="481"/>
        <v>1.3830337171764878E-3</v>
      </c>
      <c r="AU223" s="13">
        <f t="shared" si="482"/>
        <v>4.9428575166651583E-4</v>
      </c>
      <c r="AV223" s="13">
        <f t="shared" si="483"/>
        <v>1.3249048157660818E-4</v>
      </c>
      <c r="AW223" s="13">
        <f t="shared" si="484"/>
        <v>1.047660159546563E-6</v>
      </c>
      <c r="AX223" s="13">
        <f t="shared" si="485"/>
        <v>2.0936415760902283E-4</v>
      </c>
      <c r="AY223" s="13">
        <f t="shared" si="486"/>
        <v>2.5922532795591674E-4</v>
      </c>
      <c r="AZ223" s="13">
        <f t="shared" si="487"/>
        <v>1.6048059854481184E-4</v>
      </c>
      <c r="BA223" s="13">
        <f t="shared" si="488"/>
        <v>6.6233297783516854E-5</v>
      </c>
      <c r="BB223" s="13">
        <f t="shared" si="489"/>
        <v>2.0501776110594996E-5</v>
      </c>
      <c r="BC223" s="13">
        <f t="shared" si="490"/>
        <v>5.0768762873657502E-6</v>
      </c>
      <c r="BD223" s="13">
        <f t="shared" si="491"/>
        <v>4.9653910264200758E-4</v>
      </c>
      <c r="BE223" s="13">
        <f t="shared" si="492"/>
        <v>5.3237791790560342E-4</v>
      </c>
      <c r="BF223" s="13">
        <f t="shared" si="493"/>
        <v>2.8540173972748403E-4</v>
      </c>
      <c r="BG223" s="13">
        <f t="shared" si="494"/>
        <v>1.0200041524376586E-4</v>
      </c>
      <c r="BH223" s="13">
        <f t="shared" si="495"/>
        <v>2.7340630578763297E-5</v>
      </c>
      <c r="BI223" s="13">
        <f t="shared" si="496"/>
        <v>5.8628002927867994E-6</v>
      </c>
      <c r="BJ223" s="14">
        <f t="shared" si="497"/>
        <v>0.31816081813455194</v>
      </c>
      <c r="BK223" s="14">
        <f t="shared" si="498"/>
        <v>0.28194493296295003</v>
      </c>
      <c r="BL223" s="14">
        <f t="shared" si="499"/>
        <v>0.3683311988759535</v>
      </c>
      <c r="BM223" s="14">
        <f t="shared" si="500"/>
        <v>0.40626940031346181</v>
      </c>
      <c r="BN223" s="14">
        <f t="shared" si="501"/>
        <v>0.59330067951379117</v>
      </c>
    </row>
    <row r="224" spans="1:66" x14ac:dyDescent="0.25">
      <c r="A224" t="s">
        <v>339</v>
      </c>
      <c r="B224" t="s">
        <v>128</v>
      </c>
      <c r="C224" t="s">
        <v>114</v>
      </c>
      <c r="D224" s="11">
        <v>44414</v>
      </c>
      <c r="E224" s="10">
        <f>VLOOKUP(A224,home!$A$2:$E$405,3,FALSE)</f>
        <v>1.1578999999999999</v>
      </c>
      <c r="F224" s="10">
        <f>VLOOKUP(B224,home!$B$2:$E$405,3,FALSE)</f>
        <v>0.157</v>
      </c>
      <c r="G224" s="10">
        <f>VLOOKUP(C224,away!$B$2:$E$405,4,FALSE)</f>
        <v>0.78510000000000002</v>
      </c>
      <c r="H224" s="10">
        <f>VLOOKUP(A224,away!$A$2:$E$405,3,FALSE)</f>
        <v>1.0478000000000001</v>
      </c>
      <c r="I224" s="10">
        <f>VLOOKUP(C224,away!$B$2:$E$405,3,FALSE)</f>
        <v>1.4750000000000001</v>
      </c>
      <c r="J224" s="10">
        <f>VLOOKUP(B224,home!$B$2:$E$405,4,FALSE)</f>
        <v>0.78090000000000004</v>
      </c>
      <c r="K224" s="12">
        <f t="shared" si="446"/>
        <v>0.14272356452999999</v>
      </c>
      <c r="L224" s="12">
        <f t="shared" si="447"/>
        <v>1.2068848545000002</v>
      </c>
      <c r="M224" s="13">
        <f t="shared" si="448"/>
        <v>0.25934179407660052</v>
      </c>
      <c r="N224" s="13">
        <f t="shared" si="449"/>
        <v>3.7014185282217664E-2</v>
      </c>
      <c r="O224" s="13">
        <f t="shared" si="450"/>
        <v>0.31299568340990697</v>
      </c>
      <c r="P224" s="13">
        <f t="shared" si="451"/>
        <v>4.4671859618765304E-2</v>
      </c>
      <c r="Q224" s="13">
        <f t="shared" si="452"/>
        <v>2.6413982308259839E-3</v>
      </c>
      <c r="R224" s="13">
        <f t="shared" si="453"/>
        <v>0.18887487491564689</v>
      </c>
      <c r="S224" s="13">
        <f t="shared" si="454"/>
        <v>1.9236920999409484E-3</v>
      </c>
      <c r="T224" s="13">
        <f t="shared" si="455"/>
        <v>3.1878635194869747E-3</v>
      </c>
      <c r="U224" s="13">
        <f t="shared" si="456"/>
        <v>2.6956895398119005E-2</v>
      </c>
      <c r="V224" s="13">
        <f t="shared" si="457"/>
        <v>3.6817523524319419E-5</v>
      </c>
      <c r="W224" s="13">
        <f t="shared" si="458"/>
        <v>1.2566325694890677E-4</v>
      </c>
      <c r="X224" s="13">
        <f t="shared" si="459"/>
        <v>1.5166108157877746E-4</v>
      </c>
      <c r="Y224" s="13">
        <f t="shared" si="460"/>
        <v>9.1518731187257768E-5</v>
      </c>
      <c r="Z224" s="13">
        <f t="shared" si="461"/>
        <v>7.5983408643758771E-2</v>
      </c>
      <c r="AA224" s="13">
        <f t="shared" si="462"/>
        <v>1.0844622926776864E-2</v>
      </c>
      <c r="AB224" s="13">
        <f t="shared" si="463"/>
        <v>7.7389162004667738E-4</v>
      </c>
      <c r="AC224" s="13">
        <f t="shared" si="464"/>
        <v>3.9636574203288553E-7</v>
      </c>
      <c r="AD224" s="13">
        <f t="shared" si="465"/>
        <v>4.4837769905493135E-6</v>
      </c>
      <c r="AE224" s="13">
        <f t="shared" si="466"/>
        <v>5.4114025408495561E-6</v>
      </c>
      <c r="AF224" s="13">
        <f t="shared" si="467"/>
        <v>3.2654698840770744E-6</v>
      </c>
      <c r="AG224" s="13">
        <f t="shared" si="468"/>
        <v>1.3136820486394981E-6</v>
      </c>
      <c r="AH224" s="13">
        <f t="shared" si="469"/>
        <v>2.2925806271359206E-2</v>
      </c>
      <c r="AI224" s="13">
        <f t="shared" si="470"/>
        <v>3.2720527907726142E-3</v>
      </c>
      <c r="AJ224" s="13">
        <f t="shared" si="471"/>
        <v>2.3349951881470083E-4</v>
      </c>
      <c r="AK224" s="13">
        <f t="shared" si="472"/>
        <v>1.1108627880424641E-5</v>
      </c>
      <c r="AL224" s="13">
        <f t="shared" si="473"/>
        <v>2.7309743651346766E-9</v>
      </c>
      <c r="AM224" s="13">
        <f t="shared" si="474"/>
        <v>1.2798812692975879E-7</v>
      </c>
      <c r="AN224" s="13">
        <f t="shared" si="475"/>
        <v>1.5446693194734949E-7</v>
      </c>
      <c r="AO224" s="13">
        <f t="shared" si="476"/>
        <v>9.3211900344169162E-8</v>
      </c>
      <c r="AP224" s="13">
        <f t="shared" si="477"/>
        <v>3.7498676928180391E-8</v>
      </c>
      <c r="AQ224" s="13">
        <f t="shared" si="478"/>
        <v>1.1314146312102372E-8</v>
      </c>
      <c r="AR224" s="13">
        <f t="shared" si="479"/>
        <v>5.5337616732209095E-3</v>
      </c>
      <c r="AS224" s="13">
        <f t="shared" si="480"/>
        <v>7.897981912615851E-4</v>
      </c>
      <c r="AT224" s="13">
        <f t="shared" si="481"/>
        <v>5.636140655810005E-5</v>
      </c>
      <c r="AU224" s="13">
        <f t="shared" si="482"/>
        <v>2.6813669486321875E-6</v>
      </c>
      <c r="AV224" s="13">
        <f t="shared" si="483"/>
        <v>9.5673562180428738E-8</v>
      </c>
      <c r="AW224" s="13">
        <f t="shared" si="484"/>
        <v>1.3067022645638792E-11</v>
      </c>
      <c r="AX224" s="13">
        <f t="shared" si="485"/>
        <v>3.0444869488222131E-9</v>
      </c>
      <c r="AY224" s="13">
        <f t="shared" si="486"/>
        <v>3.6743451882564457E-9</v>
      </c>
      <c r="AZ224" s="13">
        <f t="shared" si="487"/>
        <v>2.2172557789558285E-9</v>
      </c>
      <c r="BA224" s="13">
        <f t="shared" si="488"/>
        <v>8.9199080605813027E-10</v>
      </c>
      <c r="BB224" s="13">
        <f t="shared" si="489"/>
        <v>2.6913254854620098E-10</v>
      </c>
      <c r="BC224" s="13">
        <f t="shared" si="490"/>
        <v>6.4962399338679198E-11</v>
      </c>
      <c r="BD224" s="13">
        <f t="shared" si="491"/>
        <v>1.1131021919704824E-3</v>
      </c>
      <c r="BE224" s="13">
        <f t="shared" si="492"/>
        <v>1.5886591252418358E-4</v>
      </c>
      <c r="BF224" s="13">
        <f t="shared" si="493"/>
        <v>1.1336954658881321E-5</v>
      </c>
      <c r="BG224" s="13">
        <f t="shared" si="494"/>
        <v>5.3935019327684449E-7</v>
      </c>
      <c r="BH224" s="13">
        <f t="shared" si="495"/>
        <v>1.9244495528603907E-8</v>
      </c>
      <c r="BI224" s="13">
        <f t="shared" si="496"/>
        <v>5.4932859988479904E-10</v>
      </c>
      <c r="BJ224" s="14">
        <f t="shared" si="497"/>
        <v>4.3227199075665815E-2</v>
      </c>
      <c r="BK224" s="14">
        <f t="shared" si="498"/>
        <v>0.3059745660898926</v>
      </c>
      <c r="BL224" s="14">
        <f t="shared" si="499"/>
        <v>0.57455499799404575</v>
      </c>
      <c r="BM224" s="14">
        <f t="shared" si="500"/>
        <v>0.1542003726081215</v>
      </c>
      <c r="BN224" s="14">
        <f t="shared" si="501"/>
        <v>0.84553979553396341</v>
      </c>
    </row>
    <row r="225" spans="1:66" x14ac:dyDescent="0.25">
      <c r="A225" t="s">
        <v>340</v>
      </c>
      <c r="B225" t="s">
        <v>144</v>
      </c>
      <c r="C225" t="s">
        <v>143</v>
      </c>
      <c r="D225" s="11">
        <v>44414</v>
      </c>
      <c r="E225" s="10">
        <f>VLOOKUP(A225,home!$A$2:$E$405,3,FALSE)</f>
        <v>1.4554</v>
      </c>
      <c r="F225" s="10">
        <f>VLOOKUP(B225,home!$B$2:$E$405,3,FALSE)</f>
        <v>0.68710000000000004</v>
      </c>
      <c r="G225" s="10">
        <f>VLOOKUP(C225,away!$B$2:$E$405,4,FALSE)</f>
        <v>0.98160000000000003</v>
      </c>
      <c r="H225" s="10">
        <f>VLOOKUP(A225,away!$A$2:$E$405,3,FALSE)</f>
        <v>1.2321</v>
      </c>
      <c r="I225" s="10">
        <f>VLOOKUP(C225,away!$B$2:$E$405,3,FALSE)</f>
        <v>0.2319</v>
      </c>
      <c r="J225" s="10">
        <f>VLOOKUP(B225,home!$B$2:$E$405,4,FALSE)</f>
        <v>1.1595</v>
      </c>
      <c r="K225" s="12">
        <f t="shared" si="446"/>
        <v>0.98160524174400021</v>
      </c>
      <c r="L225" s="12">
        <f t="shared" si="447"/>
        <v>0.33129696640499995</v>
      </c>
      <c r="M225" s="13">
        <f t="shared" si="448"/>
        <v>0.26903811764162311</v>
      </c>
      <c r="N225" s="13">
        <f t="shared" si="449"/>
        <v>0.26408922650595623</v>
      </c>
      <c r="O225" s="13">
        <f t="shared" si="450"/>
        <v>8.9131512221981221E-2</v>
      </c>
      <c r="P225" s="13">
        <f t="shared" si="451"/>
        <v>8.7491959601666183E-2</v>
      </c>
      <c r="Q225" s="13">
        <f t="shared" si="452"/>
        <v>0.12961568451318259</v>
      </c>
      <c r="R225" s="13">
        <f t="shared" si="453"/>
        <v>1.4764499805116276E-2</v>
      </c>
      <c r="S225" s="13">
        <f t="shared" si="454"/>
        <v>7.1131584085943125E-3</v>
      </c>
      <c r="T225" s="13">
        <f t="shared" si="455"/>
        <v>4.294128307772492E-2</v>
      </c>
      <c r="U225" s="13">
        <f t="shared" si="456"/>
        <v>1.4492910400430407E-2</v>
      </c>
      <c r="V225" s="13">
        <f t="shared" si="457"/>
        <v>2.5702436747642918E-4</v>
      </c>
      <c r="W225" s="13">
        <f t="shared" si="458"/>
        <v>4.2410478443458889E-2</v>
      </c>
      <c r="X225" s="13">
        <f t="shared" si="459"/>
        <v>1.4050462852102572E-2</v>
      </c>
      <c r="Y225" s="13">
        <f t="shared" si="460"/>
        <v>2.3274378597438628E-3</v>
      </c>
      <c r="Z225" s="13">
        <f t="shared" si="461"/>
        <v>1.6304779986407454E-3</v>
      </c>
      <c r="AA225" s="13">
        <f t="shared" si="462"/>
        <v>1.6004857500140225E-3</v>
      </c>
      <c r="AB225" s="13">
        <f t="shared" si="463"/>
        <v>7.8552260077517102E-4</v>
      </c>
      <c r="AC225" s="13">
        <f t="shared" si="464"/>
        <v>5.2240658714591732E-6</v>
      </c>
      <c r="AD225" s="13">
        <f t="shared" si="465"/>
        <v>1.0407586986242541E-2</v>
      </c>
      <c r="AE225" s="13">
        <f t="shared" si="466"/>
        <v>3.4480019961383094E-3</v>
      </c>
      <c r="AF225" s="13">
        <f t="shared" si="467"/>
        <v>5.7115630073950303E-4</v>
      </c>
      <c r="AG225" s="13">
        <f t="shared" si="468"/>
        <v>6.3074116592699741E-5</v>
      </c>
      <c r="AH225" s="13">
        <f t="shared" si="469"/>
        <v>1.3504310368494361E-4</v>
      </c>
      <c r="AI225" s="13">
        <f t="shared" si="470"/>
        <v>1.3255901843851916E-4</v>
      </c>
      <c r="AJ225" s="13">
        <f t="shared" si="471"/>
        <v>6.5060313669844998E-5</v>
      </c>
      <c r="AK225" s="13">
        <f t="shared" si="472"/>
        <v>2.1287848309276226E-5</v>
      </c>
      <c r="AL225" s="13">
        <f t="shared" si="473"/>
        <v>6.7955242058448959E-8</v>
      </c>
      <c r="AM225" s="13">
        <f t="shared" si="474"/>
        <v>2.0432283879204646E-3</v>
      </c>
      <c r="AN225" s="13">
        <f t="shared" si="475"/>
        <v>6.7691536659062834E-4</v>
      </c>
      <c r="AO225" s="13">
        <f t="shared" si="476"/>
        <v>1.1213000373220179E-4</v>
      </c>
      <c r="AP225" s="13">
        <f t="shared" si="477"/>
        <v>1.238277669315326E-5</v>
      </c>
      <c r="AQ225" s="13">
        <f t="shared" si="478"/>
        <v>1.025594088528053E-6</v>
      </c>
      <c r="AR225" s="13">
        <f t="shared" si="479"/>
        <v>8.9478741169475368E-6</v>
      </c>
      <c r="AS225" s="13">
        <f t="shared" si="480"/>
        <v>8.7832801356611692E-6</v>
      </c>
      <c r="AT225" s="13">
        <f t="shared" si="481"/>
        <v>4.3108569104354785E-6</v>
      </c>
      <c r="AU225" s="13">
        <f t="shared" si="482"/>
        <v>1.4105199132306041E-6</v>
      </c>
      <c r="AV225" s="13">
        <f t="shared" si="483"/>
        <v>3.4614343510286323E-7</v>
      </c>
      <c r="AW225" s="13">
        <f t="shared" si="484"/>
        <v>6.138677119040885E-10</v>
      </c>
      <c r="AX225" s="13">
        <f t="shared" si="485"/>
        <v>3.3427394927714512E-4</v>
      </c>
      <c r="AY225" s="13">
        <f t="shared" si="486"/>
        <v>1.1074394534373699E-4</v>
      </c>
      <c r="AZ225" s="13">
        <f t="shared" si="487"/>
        <v>1.8344566570050589E-5</v>
      </c>
      <c r="BA225" s="13">
        <f t="shared" si="488"/>
        <v>2.0258330848907787E-6</v>
      </c>
      <c r="BB225" s="13">
        <f t="shared" si="489"/>
        <v>1.6778808886679941E-7</v>
      </c>
      <c r="BC225" s="13">
        <f t="shared" si="490"/>
        <v>1.1117536968092636E-8</v>
      </c>
      <c r="BD225" s="13">
        <f t="shared" si="491"/>
        <v>4.9406725845308945E-7</v>
      </c>
      <c r="BE225" s="13">
        <f t="shared" si="492"/>
        <v>4.8497901067164027E-7</v>
      </c>
      <c r="BF225" s="13">
        <f t="shared" si="493"/>
        <v>2.3802896950555078E-7</v>
      </c>
      <c r="BG225" s="13">
        <f t="shared" si="494"/>
        <v>7.7883494717857142E-8</v>
      </c>
      <c r="BH225" s="13">
        <f t="shared" si="495"/>
        <v>1.9112711665097428E-8</v>
      </c>
      <c r="BI225" s="13">
        <f t="shared" si="496"/>
        <v>3.7522275908802676E-9</v>
      </c>
      <c r="BJ225" s="14">
        <f t="shared" si="497"/>
        <v>0.51323564198080862</v>
      </c>
      <c r="BK225" s="14">
        <f t="shared" si="498"/>
        <v>0.36401629598581725</v>
      </c>
      <c r="BL225" s="14">
        <f t="shared" si="499"/>
        <v>0.12115399756060367</v>
      </c>
      <c r="BM225" s="14">
        <f t="shared" si="500"/>
        <v>0.14579466990486881</v>
      </c>
      <c r="BN225" s="14">
        <f t="shared" si="501"/>
        <v>0.85413100028952571</v>
      </c>
    </row>
    <row r="226" spans="1:66" x14ac:dyDescent="0.25">
      <c r="A226" t="s">
        <v>340</v>
      </c>
      <c r="B226" t="s">
        <v>141</v>
      </c>
      <c r="C226" t="s">
        <v>131</v>
      </c>
      <c r="D226" s="11">
        <v>44414</v>
      </c>
      <c r="E226" s="10">
        <f>VLOOKUP(A226,home!$A$2:$E$405,3,FALSE)</f>
        <v>1.4554</v>
      </c>
      <c r="F226" s="10">
        <f>VLOOKUP(B226,home!$B$2:$E$405,3,FALSE)</f>
        <v>0.7853</v>
      </c>
      <c r="G226" s="10">
        <f>VLOOKUP(C226,away!$B$2:$E$405,4,FALSE)</f>
        <v>0.88339999999999996</v>
      </c>
      <c r="H226" s="10">
        <f>VLOOKUP(A226,away!$A$2:$E$405,3,FALSE)</f>
        <v>1.2321</v>
      </c>
      <c r="I226" s="10">
        <f>VLOOKUP(C226,away!$B$2:$E$405,3,FALSE)</f>
        <v>1.3914</v>
      </c>
      <c r="J226" s="10">
        <f>VLOOKUP(B226,home!$B$2:$E$405,4,FALSE)</f>
        <v>0.69569999999999999</v>
      </c>
      <c r="K226" s="12">
        <f t="shared" si="446"/>
        <v>1.009660492708</v>
      </c>
      <c r="L226" s="12">
        <f t="shared" si="447"/>
        <v>1.1926690790579999</v>
      </c>
      <c r="M226" s="13">
        <f t="shared" si="448"/>
        <v>0.11054533487878193</v>
      </c>
      <c r="N226" s="13">
        <f t="shared" si="449"/>
        <v>0.11161325728028182</v>
      </c>
      <c r="O226" s="13">
        <f t="shared" si="450"/>
        <v>0.13184400274403504</v>
      </c>
      <c r="P226" s="13">
        <f t="shared" si="451"/>
        <v>0.13311768077113734</v>
      </c>
      <c r="Q226" s="13">
        <f t="shared" si="452"/>
        <v>5.6345748169177048E-2</v>
      </c>
      <c r="R226" s="13">
        <f t="shared" si="453"/>
        <v>7.8623132666024373E-2</v>
      </c>
      <c r="S226" s="13">
        <f t="shared" si="454"/>
        <v>4.0074773289432736E-2</v>
      </c>
      <c r="T226" s="13">
        <f t="shared" si="455"/>
        <v>6.720183157776638E-2</v>
      </c>
      <c r="U226" s="13">
        <f t="shared" si="456"/>
        <v>7.9382670865824609E-2</v>
      </c>
      <c r="V226" s="13">
        <f t="shared" si="457"/>
        <v>5.3619639234367905E-3</v>
      </c>
      <c r="W226" s="13">
        <f t="shared" si="458"/>
        <v>1.8963358619497397E-2</v>
      </c>
      <c r="X226" s="13">
        <f t="shared" si="459"/>
        <v>2.2617011460562549E-2</v>
      </c>
      <c r="Y226" s="13">
        <f t="shared" si="460"/>
        <v>1.3487305114856685E-2</v>
      </c>
      <c r="Z226" s="13">
        <f t="shared" si="461"/>
        <v>3.1257126409814075E-2</v>
      </c>
      <c r="AA226" s="13">
        <f t="shared" si="462"/>
        <v>3.1559085651569112E-2</v>
      </c>
      <c r="AB226" s="13">
        <f t="shared" si="463"/>
        <v>1.5931980984188621E-2</v>
      </c>
      <c r="AC226" s="13">
        <f t="shared" si="464"/>
        <v>4.0355174341430726E-4</v>
      </c>
      <c r="AD226" s="13">
        <f t="shared" si="465"/>
        <v>4.7866385017900593E-3</v>
      </c>
      <c r="AE226" s="13">
        <f t="shared" si="466"/>
        <v>5.7088757337135148E-3</v>
      </c>
      <c r="AF226" s="13">
        <f t="shared" si="467"/>
        <v>3.4043997818923315E-3</v>
      </c>
      <c r="AG226" s="13">
        <f t="shared" si="468"/>
        <v>1.3534407842049274E-3</v>
      </c>
      <c r="AH226" s="13">
        <f t="shared" si="469"/>
        <v>9.3198520422981164E-3</v>
      </c>
      <c r="AI226" s="13">
        <f t="shared" si="470"/>
        <v>9.4098864049923757E-3</v>
      </c>
      <c r="AJ226" s="13">
        <f t="shared" si="471"/>
        <v>4.7503952719954558E-3</v>
      </c>
      <c r="AK226" s="13">
        <f t="shared" si="472"/>
        <v>1.5987621436268954E-3</v>
      </c>
      <c r="AL226" s="13">
        <f t="shared" si="473"/>
        <v>1.9438132676830893E-5</v>
      </c>
      <c r="AM226" s="13">
        <f t="shared" si="474"/>
        <v>9.6657595762648723E-4</v>
      </c>
      <c r="AN226" s="13">
        <f t="shared" si="475"/>
        <v>1.1528052572219868E-3</v>
      </c>
      <c r="AO226" s="13">
        <f t="shared" si="476"/>
        <v>6.8745759223208405E-4</v>
      </c>
      <c r="AP226" s="13">
        <f t="shared" si="477"/>
        <v>2.7330313780628989E-4</v>
      </c>
      <c r="AQ226" s="13">
        <f t="shared" si="478"/>
        <v>8.1490050417772395E-5</v>
      </c>
      <c r="AR226" s="13">
        <f t="shared" si="479"/>
        <v>2.2230998704489001E-3</v>
      </c>
      <c r="AS226" s="13">
        <f t="shared" si="480"/>
        <v>2.2445761105365273E-3</v>
      </c>
      <c r="AT226" s="13">
        <f t="shared" si="481"/>
        <v>1.133129910842458E-3</v>
      </c>
      <c r="AU226" s="13">
        <f t="shared" si="482"/>
        <v>3.8135883469445612E-4</v>
      </c>
      <c r="AV226" s="13">
        <f t="shared" si="483"/>
        <v>9.6260737234038306E-5</v>
      </c>
      <c r="AW226" s="13">
        <f t="shared" si="484"/>
        <v>6.5020059751422437E-7</v>
      </c>
      <c r="AX226" s="13">
        <f t="shared" si="485"/>
        <v>1.6265225960281087E-4</v>
      </c>
      <c r="AY226" s="13">
        <f t="shared" si="486"/>
        <v>1.939903206671872E-4</v>
      </c>
      <c r="AZ226" s="13">
        <f t="shared" si="487"/>
        <v>1.1568312854815015E-4</v>
      </c>
      <c r="BA226" s="13">
        <f t="shared" si="488"/>
        <v>4.5990563462690147E-5</v>
      </c>
      <c r="BB226" s="13">
        <f t="shared" si="489"/>
        <v>1.3712880742601297E-5</v>
      </c>
      <c r="BC226" s="13">
        <f t="shared" si="490"/>
        <v>3.2709857693020901E-6</v>
      </c>
      <c r="BD226" s="13">
        <f t="shared" si="491"/>
        <v>4.4190374585704128E-4</v>
      </c>
      <c r="BE226" s="13">
        <f t="shared" si="492"/>
        <v>4.4617275377153108E-4</v>
      </c>
      <c r="BF226" s="13">
        <f t="shared" si="493"/>
        <v>2.2524150120292462E-4</v>
      </c>
      <c r="BG226" s="13">
        <f t="shared" si="494"/>
        <v>7.5805815027611491E-5</v>
      </c>
      <c r="BH226" s="13">
        <f t="shared" si="495"/>
        <v>1.9134534137727426E-5</v>
      </c>
      <c r="BI226" s="13">
        <f t="shared" si="496"/>
        <v>3.8638766330471855E-6</v>
      </c>
      <c r="BJ226" s="14">
        <f t="shared" si="497"/>
        <v>0.30917879915784013</v>
      </c>
      <c r="BK226" s="14">
        <f t="shared" si="498"/>
        <v>0.28971673305954715</v>
      </c>
      <c r="BL226" s="14">
        <f t="shared" si="499"/>
        <v>0.36971031646494079</v>
      </c>
      <c r="BM226" s="14">
        <f t="shared" si="500"/>
        <v>0.37758047846263498</v>
      </c>
      <c r="BN226" s="14">
        <f t="shared" si="501"/>
        <v>0.62208915650943764</v>
      </c>
    </row>
    <row r="227" spans="1:66" x14ac:dyDescent="0.25">
      <c r="A227" t="s">
        <v>340</v>
      </c>
      <c r="B227" t="s">
        <v>133</v>
      </c>
      <c r="C227" t="s">
        <v>140</v>
      </c>
      <c r="D227" s="11">
        <v>44414</v>
      </c>
      <c r="E227" s="10">
        <f>VLOOKUP(A227,home!$A$2:$E$405,3,FALSE)</f>
        <v>1.4554</v>
      </c>
      <c r="F227" s="10">
        <f>VLOOKUP(B227,home!$B$2:$E$405,3,FALSE)</f>
        <v>0.49080000000000001</v>
      </c>
      <c r="G227" s="10">
        <f>VLOOKUP(C227,away!$B$2:$E$405,4,FALSE)</f>
        <v>0.58889999999999998</v>
      </c>
      <c r="H227" s="10">
        <f>VLOOKUP(A227,away!$A$2:$E$405,3,FALSE)</f>
        <v>1.2321</v>
      </c>
      <c r="I227" s="10">
        <f>VLOOKUP(C227,away!$B$2:$E$405,3,FALSE)</f>
        <v>1.6232</v>
      </c>
      <c r="J227" s="10">
        <f>VLOOKUP(B227,home!$B$2:$E$405,4,FALSE)</f>
        <v>1.6232</v>
      </c>
      <c r="K227" s="12">
        <f t="shared" si="446"/>
        <v>0.42065734744800004</v>
      </c>
      <c r="L227" s="12">
        <f t="shared" si="447"/>
        <v>3.2463102695039998</v>
      </c>
      <c r="M227" s="13">
        <f t="shared" si="448"/>
        <v>2.5553841613246996E-2</v>
      </c>
      <c r="N227" s="13">
        <f t="shared" si="449"/>
        <v>1.0749411230134804E-2</v>
      </c>
      <c r="O227" s="13">
        <f t="shared" si="450"/>
        <v>8.2955698454362375E-2</v>
      </c>
      <c r="P227" s="13">
        <f t="shared" si="451"/>
        <v>3.4895924067508237E-2</v>
      </c>
      <c r="Q227" s="13">
        <f t="shared" si="452"/>
        <v>2.2609094073481246E-3</v>
      </c>
      <c r="R227" s="13">
        <f t="shared" si="453"/>
        <v>0.13464996790313685</v>
      </c>
      <c r="S227" s="13">
        <f t="shared" si="454"/>
        <v>1.1913331221929047E-2</v>
      </c>
      <c r="T227" s="13">
        <f t="shared" si="455"/>
        <v>7.3396134274924182E-3</v>
      </c>
      <c r="U227" s="13">
        <f t="shared" si="456"/>
        <v>5.6641498332091901E-2</v>
      </c>
      <c r="V227" s="13">
        <f t="shared" si="457"/>
        <v>1.8076286315313859E-3</v>
      </c>
      <c r="W227" s="13">
        <f t="shared" si="458"/>
        <v>3.1702271803843061E-4</v>
      </c>
      <c r="X227" s="13">
        <f t="shared" si="459"/>
        <v>1.0291541052342282E-3</v>
      </c>
      <c r="Y227" s="13">
        <f t="shared" si="460"/>
        <v>1.670476770362038E-3</v>
      </c>
      <c r="Z227" s="13">
        <f t="shared" si="461"/>
        <v>0.14570519119744571</v>
      </c>
      <c r="AA227" s="13">
        <f t="shared" si="462"/>
        <v>6.1291959238521196E-2</v>
      </c>
      <c r="AB227" s="13">
        <f t="shared" si="463"/>
        <v>1.2891456496583631E-2</v>
      </c>
      <c r="AC227" s="13">
        <f t="shared" si="464"/>
        <v>1.5427932623316722E-4</v>
      </c>
      <c r="AD227" s="13">
        <f t="shared" si="465"/>
        <v>3.3339483912700364E-5</v>
      </c>
      <c r="AE227" s="13">
        <f t="shared" si="466"/>
        <v>1.0823030900576259E-4</v>
      </c>
      <c r="AF227" s="13">
        <f t="shared" si="467"/>
        <v>1.756745817984992E-4</v>
      </c>
      <c r="AG227" s="13">
        <f t="shared" si="468"/>
        <v>1.9009806632776276E-4</v>
      </c>
      <c r="AH227" s="13">
        <f t="shared" si="469"/>
        <v>0.11825106462607796</v>
      </c>
      <c r="AI227" s="13">
        <f t="shared" si="470"/>
        <v>4.9743179178507985E-2</v>
      </c>
      <c r="AJ227" s="13">
        <f t="shared" si="471"/>
        <v>1.0462416903430876E-2</v>
      </c>
      <c r="AK227" s="13">
        <f t="shared" si="472"/>
        <v>1.4670308474974503E-3</v>
      </c>
      <c r="AL227" s="13">
        <f t="shared" si="473"/>
        <v>8.4272568248650949E-6</v>
      </c>
      <c r="AM227" s="13">
        <f t="shared" si="474"/>
        <v>2.8048997736003625E-6</v>
      </c>
      <c r="AN227" s="13">
        <f t="shared" si="475"/>
        <v>9.1055749399683013E-6</v>
      </c>
      <c r="AO227" s="13">
        <f t="shared" si="476"/>
        <v>1.4779760718678683E-5</v>
      </c>
      <c r="AP227" s="13">
        <f t="shared" si="477"/>
        <v>1.5993229667286139E-5</v>
      </c>
      <c r="AQ227" s="13">
        <f t="shared" si="478"/>
        <v>1.2979746427861761E-5</v>
      </c>
      <c r="AR227" s="13">
        <f t="shared" si="479"/>
        <v>7.6775929095083573E-2</v>
      </c>
      <c r="AS227" s="13">
        <f t="shared" si="480"/>
        <v>3.2296358680993592E-2</v>
      </c>
      <c r="AT227" s="13">
        <f t="shared" si="481"/>
        <v>6.7928502874879757E-3</v>
      </c>
      <c r="AU227" s="13">
        <f t="shared" si="482"/>
        <v>9.5248746118202542E-4</v>
      </c>
      <c r="AV227" s="13">
        <f t="shared" si="483"/>
        <v>1.0016771222457767E-4</v>
      </c>
      <c r="AW227" s="13">
        <f t="shared" si="484"/>
        <v>3.1967025926917398E-7</v>
      </c>
      <c r="AX227" s="13">
        <f t="shared" si="485"/>
        <v>1.9665028310337058E-7</v>
      </c>
      <c r="AY227" s="13">
        <f t="shared" si="486"/>
        <v>6.3838783353934073E-7</v>
      </c>
      <c r="AZ227" s="13">
        <f t="shared" si="487"/>
        <v>1.0362024899725861E-6</v>
      </c>
      <c r="BA227" s="13">
        <f t="shared" si="488"/>
        <v>1.1212782614945404E-6</v>
      </c>
      <c r="BB227" s="13">
        <f t="shared" si="489"/>
        <v>9.100042838153295E-7</v>
      </c>
      <c r="BC227" s="13">
        <f t="shared" si="490"/>
        <v>5.9083125036846715E-7</v>
      </c>
      <c r="BD227" s="13">
        <f t="shared" si="491"/>
        <v>4.1539747845346794E-2</v>
      </c>
      <c r="BE227" s="13">
        <f t="shared" si="492"/>
        <v>1.7474000142282359E-2</v>
      </c>
      <c r="BF227" s="13">
        <f t="shared" si="493"/>
        <v>3.6752832745792353E-3</v>
      </c>
      <c r="BG227" s="13">
        <f t="shared" si="494"/>
        <v>5.1534497113483362E-4</v>
      </c>
      <c r="BH227" s="13">
        <f t="shared" si="495"/>
        <v>5.4195912144561311E-5</v>
      </c>
      <c r="BI227" s="13">
        <f t="shared" si="496"/>
        <v>4.5595817290512053E-6</v>
      </c>
      <c r="BJ227" s="14">
        <f t="shared" si="497"/>
        <v>2.3934086665584459E-2</v>
      </c>
      <c r="BK227" s="14">
        <f t="shared" si="498"/>
        <v>7.4334070505107236E-2</v>
      </c>
      <c r="BL227" s="14">
        <f t="shared" si="499"/>
        <v>0.70853519694439882</v>
      </c>
      <c r="BM227" s="14">
        <f t="shared" si="500"/>
        <v>0.66144247391922451</v>
      </c>
      <c r="BN227" s="14">
        <f t="shared" si="501"/>
        <v>0.29106575267573742</v>
      </c>
    </row>
    <row r="228" spans="1:66" x14ac:dyDescent="0.25">
      <c r="A228" t="s">
        <v>340</v>
      </c>
      <c r="B228" t="s">
        <v>136</v>
      </c>
      <c r="C228" t="s">
        <v>129</v>
      </c>
      <c r="D228" s="11">
        <v>44414</v>
      </c>
      <c r="E228" s="10">
        <f>VLOOKUP(A228,home!$A$2:$E$405,3,FALSE)</f>
        <v>1.4554</v>
      </c>
      <c r="F228" s="10">
        <f>VLOOKUP(B228,home!$B$2:$E$405,3,FALSE)</f>
        <v>0.7853</v>
      </c>
      <c r="G228" s="10">
        <f>VLOOKUP(C228,away!$B$2:$E$405,4,FALSE)</f>
        <v>0.98160000000000003</v>
      </c>
      <c r="H228" s="10">
        <f>VLOOKUP(A228,away!$A$2:$E$405,3,FALSE)</f>
        <v>1.2321</v>
      </c>
      <c r="I228" s="10">
        <f>VLOOKUP(C228,away!$B$2:$E$405,3,FALSE)</f>
        <v>0.69569999999999999</v>
      </c>
      <c r="J228" s="10">
        <f>VLOOKUP(B228,home!$B$2:$E$405,4,FALSE)</f>
        <v>0.46379999999999999</v>
      </c>
      <c r="K228" s="12">
        <f t="shared" si="446"/>
        <v>1.121895788592</v>
      </c>
      <c r="L228" s="12">
        <f t="shared" si="447"/>
        <v>0.397556359686</v>
      </c>
      <c r="M228" s="13">
        <f t="shared" si="448"/>
        <v>0.21883174146435605</v>
      </c>
      <c r="N228" s="13">
        <f t="shared" si="449"/>
        <v>0.2455064091591144</v>
      </c>
      <c r="O228" s="13">
        <f t="shared" si="450"/>
        <v>8.6997950520317294E-2</v>
      </c>
      <c r="P228" s="13">
        <f t="shared" si="451"/>
        <v>9.7602634304879171E-2</v>
      </c>
      <c r="Q228" s="13">
        <f t="shared" si="452"/>
        <v>0.13771630325397746</v>
      </c>
      <c r="R228" s="13">
        <f t="shared" si="453"/>
        <v>1.7293294254500043E-2</v>
      </c>
      <c r="S228" s="13">
        <f t="shared" si="454"/>
        <v>1.0883103794158265E-2</v>
      </c>
      <c r="T228" s="13">
        <f t="shared" si="455"/>
        <v>5.4749992191064516E-2</v>
      </c>
      <c r="U228" s="13">
        <f t="shared" si="456"/>
        <v>1.9401273995005828E-2</v>
      </c>
      <c r="V228" s="13">
        <f t="shared" si="457"/>
        <v>5.3933857665925777E-4</v>
      </c>
      <c r="W228" s="13">
        <f t="shared" si="458"/>
        <v>5.1501113547032018E-2</v>
      </c>
      <c r="X228" s="13">
        <f t="shared" si="459"/>
        <v>2.0474595221533391E-2</v>
      </c>
      <c r="Y228" s="13">
        <f t="shared" si="460"/>
        <v>4.0699027711585912E-3</v>
      </c>
      <c r="Z228" s="13">
        <f t="shared" si="461"/>
        <v>2.2916863702659527E-3</v>
      </c>
      <c r="AA228" s="13">
        <f t="shared" si="462"/>
        <v>2.5710332875750587E-3</v>
      </c>
      <c r="AB228" s="13">
        <f t="shared" si="463"/>
        <v>1.4422157088301516E-3</v>
      </c>
      <c r="AC228" s="13">
        <f t="shared" si="464"/>
        <v>1.5034629320662868E-5</v>
      </c>
      <c r="AD228" s="13">
        <f t="shared" si="465"/>
        <v>1.4444720599053407E-2</v>
      </c>
      <c r="AE228" s="13">
        <f t="shared" si="466"/>
        <v>5.7425905380410498E-3</v>
      </c>
      <c r="AF228" s="13">
        <f t="shared" si="467"/>
        <v>1.1415016947354337E-3</v>
      </c>
      <c r="AG228" s="13">
        <f t="shared" si="468"/>
        <v>1.5127041944480623E-4</v>
      </c>
      <c r="AH228" s="13">
        <f t="shared" si="469"/>
        <v>2.277686227262387E-4</v>
      </c>
      <c r="AI228" s="13">
        <f t="shared" si="470"/>
        <v>2.5553265860996728E-4</v>
      </c>
      <c r="AJ228" s="13">
        <f t="shared" si="471"/>
        <v>1.433405067711198E-4</v>
      </c>
      <c r="AK228" s="13">
        <f t="shared" si="472"/>
        <v>5.36043702937208E-5</v>
      </c>
      <c r="AL228" s="13">
        <f t="shared" si="473"/>
        <v>2.6822789375518281E-7</v>
      </c>
      <c r="AM228" s="13">
        <f t="shared" si="474"/>
        <v>3.2410942414932272E-3</v>
      </c>
      <c r="AN228" s="13">
        <f t="shared" si="475"/>
        <v>1.2885176280473048E-3</v>
      </c>
      <c r="AO228" s="13">
        <f t="shared" si="476"/>
        <v>2.561291887988629E-4</v>
      </c>
      <c r="AP228" s="13">
        <f t="shared" si="477"/>
        <v>3.3941929302734719E-5</v>
      </c>
      <c r="AQ228" s="13">
        <f t="shared" si="478"/>
        <v>3.3734574635786967E-6</v>
      </c>
      <c r="AR228" s="13">
        <f t="shared" si="479"/>
        <v>1.8110172900347483E-5</v>
      </c>
      <c r="AS228" s="13">
        <f t="shared" si="480"/>
        <v>2.0317726707572806E-5</v>
      </c>
      <c r="AT228" s="13">
        <f t="shared" si="481"/>
        <v>1.1397186013494568E-5</v>
      </c>
      <c r="AU228" s="13">
        <f t="shared" si="482"/>
        <v>4.2621516634464009E-6</v>
      </c>
      <c r="AV228" s="13">
        <f t="shared" si="483"/>
        <v>1.1954225003902263E-6</v>
      </c>
      <c r="AW228" s="13">
        <f t="shared" si="484"/>
        <v>3.3231707878198061E-9</v>
      </c>
      <c r="AX228" s="13">
        <f t="shared" si="485"/>
        <v>6.0602832999350484E-4</v>
      </c>
      <c r="AY228" s="13">
        <f t="shared" si="486"/>
        <v>2.4093041673880374E-4</v>
      </c>
      <c r="AZ228" s="13">
        <f t="shared" si="487"/>
        <v>4.7891709708154854E-5</v>
      </c>
      <c r="BA228" s="13">
        <f t="shared" si="488"/>
        <v>6.346551256904237E-6</v>
      </c>
      <c r="BB228" s="13">
        <f t="shared" si="489"/>
        <v>6.3077795356386414E-7</v>
      </c>
      <c r="BC228" s="13">
        <f t="shared" si="490"/>
        <v>5.0153957397806929E-8</v>
      </c>
      <c r="BD228" s="13">
        <f t="shared" si="491"/>
        <v>1.1999690685910314E-6</v>
      </c>
      <c r="BE228" s="13">
        <f t="shared" si="492"/>
        <v>1.3462402444929429E-6</v>
      </c>
      <c r="BF228" s="13">
        <f t="shared" si="493"/>
        <v>7.551706303648486E-7</v>
      </c>
      <c r="BG228" s="13">
        <f t="shared" si="494"/>
        <v>2.8240758329156321E-7</v>
      </c>
      <c r="BH228" s="13">
        <f t="shared" si="495"/>
        <v>7.9207969590312319E-8</v>
      </c>
      <c r="BI228" s="13">
        <f t="shared" si="496"/>
        <v>1.7772617501258928E-8</v>
      </c>
      <c r="BJ228" s="14">
        <f t="shared" si="497"/>
        <v>0.5412233337798692</v>
      </c>
      <c r="BK228" s="14">
        <f t="shared" si="498"/>
        <v>0.32811305141400593</v>
      </c>
      <c r="BL228" s="14">
        <f t="shared" si="499"/>
        <v>0.12844497735252852</v>
      </c>
      <c r="BM228" s="14">
        <f t="shared" si="500"/>
        <v>0.19588378886595706</v>
      </c>
      <c r="BN228" s="14">
        <f t="shared" si="501"/>
        <v>0.8039483329571443</v>
      </c>
    </row>
    <row r="229" spans="1:66" x14ac:dyDescent="0.25">
      <c r="A229" t="s">
        <v>341</v>
      </c>
      <c r="B229" t="s">
        <v>318</v>
      </c>
      <c r="C229" t="s">
        <v>319</v>
      </c>
      <c r="D229" s="11">
        <v>44414</v>
      </c>
      <c r="E229" s="10">
        <f>VLOOKUP(A229,home!$A$2:$E$405,3,FALSE)</f>
        <v>1.2963</v>
      </c>
      <c r="F229" s="10">
        <f>VLOOKUP(B229,home!$B$2:$E$405,3,FALSE)</f>
        <v>0.92569999999999997</v>
      </c>
      <c r="G229" s="10">
        <f>VLOOKUP(C229,away!$B$2:$E$405,4,FALSE)</f>
        <v>1.3886000000000001</v>
      </c>
      <c r="H229" s="10">
        <f>VLOOKUP(A229,away!$A$2:$E$405,3,FALSE)</f>
        <v>1.1852</v>
      </c>
      <c r="I229" s="10">
        <f>VLOOKUP(C229,away!$B$2:$E$405,3,FALSE)</f>
        <v>1.1812</v>
      </c>
      <c r="J229" s="10">
        <f>VLOOKUP(B229,home!$B$2:$E$405,4,FALSE)</f>
        <v>0.67500000000000004</v>
      </c>
      <c r="K229" s="12">
        <f t="shared" si="446"/>
        <v>1.6662990460260001</v>
      </c>
      <c r="L229" s="12">
        <f t="shared" si="447"/>
        <v>0.94497181200000013</v>
      </c>
      <c r="M229" s="13">
        <f t="shared" si="448"/>
        <v>7.3441151154870085E-2</v>
      </c>
      <c r="N229" s="13">
        <f t="shared" si="449"/>
        <v>0.12237492010841132</v>
      </c>
      <c r="O229" s="13">
        <f t="shared" si="450"/>
        <v>6.9399817682183493E-2</v>
      </c>
      <c r="P229" s="13">
        <f t="shared" si="451"/>
        <v>0.11564084999820069</v>
      </c>
      <c r="Q229" s="13">
        <f t="shared" si="452"/>
        <v>0.1019566063170769</v>
      </c>
      <c r="R229" s="13">
        <f t="shared" si="453"/>
        <v>3.279043573380129E-2</v>
      </c>
      <c r="S229" s="13">
        <f t="shared" si="454"/>
        <v>4.5522183333245474E-2</v>
      </c>
      <c r="T229" s="13">
        <f t="shared" si="455"/>
        <v>9.6346119016818818E-2</v>
      </c>
      <c r="U229" s="13">
        <f t="shared" si="456"/>
        <v>5.4638671782009957E-2</v>
      </c>
      <c r="V229" s="13">
        <f t="shared" si="457"/>
        <v>7.9643873460434889E-3</v>
      </c>
      <c r="W229" s="13">
        <f t="shared" si="458"/>
        <v>5.6630065280731209E-2</v>
      </c>
      <c r="X229" s="13">
        <f t="shared" si="459"/>
        <v>5.3513815402010868E-2</v>
      </c>
      <c r="Y229" s="13">
        <f t="shared" si="460"/>
        <v>2.5284523553735862E-2</v>
      </c>
      <c r="Z229" s="13">
        <f t="shared" si="461"/>
        <v>1.0328679157213257E-2</v>
      </c>
      <c r="AA229" s="13">
        <f t="shared" si="462"/>
        <v>1.7210668226373078E-2</v>
      </c>
      <c r="AB229" s="13">
        <f t="shared" si="463"/>
        <v>1.433906002353773E-2</v>
      </c>
      <c r="AC229" s="13">
        <f t="shared" si="464"/>
        <v>7.8379807159237628E-4</v>
      </c>
      <c r="AD229" s="13">
        <f t="shared" si="465"/>
        <v>2.359065593841813E-2</v>
      </c>
      <c r="AE229" s="13">
        <f t="shared" si="466"/>
        <v>2.2292504888395542E-2</v>
      </c>
      <c r="AF229" s="13">
        <f t="shared" si="467"/>
        <v>1.0532894369202999E-2</v>
      </c>
      <c r="AG229" s="13">
        <f t="shared" si="468"/>
        <v>3.3177627592234529E-3</v>
      </c>
      <c r="AH229" s="13">
        <f t="shared" si="469"/>
        <v>2.4400776646896103E-3</v>
      </c>
      <c r="AI229" s="13">
        <f t="shared" si="470"/>
        <v>4.0658990849016478E-3</v>
      </c>
      <c r="AJ229" s="13">
        <f t="shared" si="471"/>
        <v>3.3875018832048021E-3</v>
      </c>
      <c r="AK229" s="13">
        <f t="shared" si="472"/>
        <v>1.8815303854651461E-3</v>
      </c>
      <c r="AL229" s="13">
        <f t="shared" si="473"/>
        <v>4.9366914216666577E-5</v>
      </c>
      <c r="AM229" s="13">
        <f t="shared" si="474"/>
        <v>7.8618174970627366E-3</v>
      </c>
      <c r="AN229" s="13">
        <f t="shared" si="475"/>
        <v>7.4291959258126795E-3</v>
      </c>
      <c r="AO229" s="13">
        <f t="shared" si="476"/>
        <v>3.5101903678591132E-3</v>
      </c>
      <c r="AP229" s="13">
        <f t="shared" si="477"/>
        <v>1.1056769841269246E-3</v>
      </c>
      <c r="AQ229" s="13">
        <f t="shared" si="478"/>
        <v>2.6120839579427878E-4</v>
      </c>
      <c r="AR229" s="13">
        <f t="shared" si="479"/>
        <v>4.6116092244449412E-4</v>
      </c>
      <c r="AS229" s="13">
        <f t="shared" si="480"/>
        <v>7.6843200513373078E-4</v>
      </c>
      <c r="AT229" s="13">
        <f t="shared" si="481"/>
        <v>6.4021875854509112E-4</v>
      </c>
      <c r="AU229" s="13">
        <f t="shared" si="482"/>
        <v>3.5559863553721166E-4</v>
      </c>
      <c r="AV229" s="13">
        <f t="shared" si="483"/>
        <v>1.4813341679095076E-4</v>
      </c>
      <c r="AW229" s="13">
        <f t="shared" si="484"/>
        <v>2.1592616945796369E-6</v>
      </c>
      <c r="AX229" s="13">
        <f t="shared" si="485"/>
        <v>2.1833564992310289E-3</v>
      </c>
      <c r="AY229" s="13">
        <f t="shared" si="486"/>
        <v>2.063210347320322E-3</v>
      </c>
      <c r="AZ229" s="13">
        <f t="shared" si="487"/>
        <v>9.7483781022221722E-4</v>
      </c>
      <c r="BA229" s="13">
        <f t="shared" si="488"/>
        <v>3.0706475064393369E-4</v>
      </c>
      <c r="BB229" s="13">
        <f t="shared" si="489"/>
        <v>7.2541883454331537E-5</v>
      </c>
      <c r="BC229" s="13">
        <f t="shared" si="490"/>
        <v>1.3710007010746504E-5</v>
      </c>
      <c r="BD229" s="13">
        <f t="shared" si="491"/>
        <v>7.2630678750994158E-5</v>
      </c>
      <c r="BE229" s="13">
        <f t="shared" si="492"/>
        <v>1.2102443071500244E-4</v>
      </c>
      <c r="BF229" s="13">
        <f t="shared" si="493"/>
        <v>1.0083144672312417E-4</v>
      </c>
      <c r="BG229" s="13">
        <f t="shared" si="494"/>
        <v>5.6005114494721067E-5</v>
      </c>
      <c r="BH229" s="13">
        <f t="shared" si="495"/>
        <v>2.3330317213782658E-5</v>
      </c>
      <c r="BI229" s="13">
        <f t="shared" si="496"/>
        <v>7.7750570633619932E-6</v>
      </c>
      <c r="BJ229" s="14">
        <f t="shared" si="497"/>
        <v>0.54162267810256348</v>
      </c>
      <c r="BK229" s="14">
        <f t="shared" si="498"/>
        <v>0.24546494716548911</v>
      </c>
      <c r="BL229" s="14">
        <f t="shared" si="499"/>
        <v>0.20290880324957924</v>
      </c>
      <c r="BM229" s="14">
        <f t="shared" si="500"/>
        <v>0.48266027559467539</v>
      </c>
      <c r="BN229" s="14">
        <f t="shared" si="501"/>
        <v>0.51560378099454374</v>
      </c>
    </row>
    <row r="230" spans="1:66" s="10" customFormat="1" x14ac:dyDescent="0.25">
      <c r="A230" t="s">
        <v>341</v>
      </c>
      <c r="B230" t="s">
        <v>149</v>
      </c>
      <c r="C230" t="s">
        <v>154</v>
      </c>
      <c r="D230" s="11">
        <v>44414</v>
      </c>
      <c r="E230" s="10">
        <f>VLOOKUP(A230,home!$A$2:$E$405,3,FALSE)</f>
        <v>1.2963</v>
      </c>
      <c r="F230" s="10">
        <f>VLOOKUP(B230,home!$B$2:$E$405,3,FALSE)</f>
        <v>1.9286000000000001</v>
      </c>
      <c r="G230" s="10">
        <f>VLOOKUP(C230,away!$B$2:$E$405,4,FALSE)</f>
        <v>1.7357</v>
      </c>
      <c r="H230" s="10">
        <f>VLOOKUP(A230,away!$A$2:$E$405,3,FALSE)</f>
        <v>1.1852</v>
      </c>
      <c r="I230" s="10">
        <f>VLOOKUP(C230,away!$B$2:$E$405,3,FALSE)</f>
        <v>0.4219</v>
      </c>
      <c r="J230" s="10">
        <f>VLOOKUP(B230,home!$B$2:$E$405,4,FALSE)</f>
        <v>0.63280000000000003</v>
      </c>
      <c r="K230" s="12">
        <f t="shared" si="446"/>
        <v>4.339326683226</v>
      </c>
      <c r="L230" s="12">
        <f t="shared" si="447"/>
        <v>0.31642270486399998</v>
      </c>
      <c r="M230" s="13">
        <f t="shared" si="448"/>
        <v>9.5067862994472636E-3</v>
      </c>
      <c r="N230" s="13">
        <f t="shared" si="449"/>
        <v>4.1253051460918878E-2</v>
      </c>
      <c r="O230" s="13">
        <f t="shared" si="450"/>
        <v>3.00816303543512E-3</v>
      </c>
      <c r="P230" s="13">
        <f t="shared" si="451"/>
        <v>1.3053402127157736E-2</v>
      </c>
      <c r="Q230" s="13">
        <f t="shared" si="452"/>
        <v>8.9505233484430305E-2</v>
      </c>
      <c r="R230" s="13">
        <f t="shared" si="453"/>
        <v>4.7592554217214061E-4</v>
      </c>
      <c r="S230" s="13">
        <f t="shared" si="454"/>
        <v>4.4807809318063892E-3</v>
      </c>
      <c r="T230" s="13">
        <f t="shared" si="455"/>
        <v>2.8321488078627298E-2</v>
      </c>
      <c r="U230" s="13">
        <f t="shared" si="456"/>
        <v>2.065196404376371E-3</v>
      </c>
      <c r="V230" s="13">
        <f t="shared" si="457"/>
        <v>6.8359863627066777E-4</v>
      </c>
      <c r="W230" s="13">
        <f t="shared" si="458"/>
        <v>0.12946414931578726</v>
      </c>
      <c r="X230" s="13">
        <f t="shared" si="459"/>
        <v>4.0965396309418173E-2</v>
      </c>
      <c r="Y230" s="13">
        <f t="shared" si="460"/>
        <v>6.4811907530259102E-3</v>
      </c>
      <c r="Z230" s="13">
        <f t="shared" si="461"/>
        <v>5.0197882455991473E-5</v>
      </c>
      <c r="AA230" s="13">
        <f t="shared" si="462"/>
        <v>2.1782501078272611E-4</v>
      </c>
      <c r="AB230" s="13">
        <f t="shared" si="463"/>
        <v>4.7260694078173732E-4</v>
      </c>
      <c r="AC230" s="13">
        <f t="shared" si="464"/>
        <v>5.866393497595809E-5</v>
      </c>
      <c r="AD230" s="13">
        <f t="shared" si="465"/>
        <v>0.14044680941178764</v>
      </c>
      <c r="AE230" s="13">
        <f t="shared" si="466"/>
        <v>4.4440559323596536E-2</v>
      </c>
      <c r="AF230" s="13">
        <f t="shared" si="467"/>
        <v>7.0310009934207345E-3</v>
      </c>
      <c r="AG230" s="13">
        <f t="shared" si="468"/>
        <v>7.4158945074655322E-4</v>
      </c>
      <c r="AH230" s="13">
        <f t="shared" si="469"/>
        <v>3.9709374362924866E-6</v>
      </c>
      <c r="AI230" s="13">
        <f t="shared" si="470"/>
        <v>1.7231194774725033E-5</v>
      </c>
      <c r="AJ230" s="13">
        <f t="shared" si="471"/>
        <v>3.7385891634914382E-5</v>
      </c>
      <c r="AK230" s="13">
        <f t="shared" si="472"/>
        <v>5.4076532382526568E-5</v>
      </c>
      <c r="AL230" s="13">
        <f t="shared" si="473"/>
        <v>3.2219675902345114E-6</v>
      </c>
      <c r="AM230" s="13">
        <f t="shared" si="474"/>
        <v>0.12188891753090531</v>
      </c>
      <c r="AN230" s="13">
        <f t="shared" si="475"/>
        <v>3.8568420978074079E-2</v>
      </c>
      <c r="AO230" s="13">
        <f t="shared" si="476"/>
        <v>6.1019620441078197E-3</v>
      </c>
      <c r="AP230" s="13">
        <f t="shared" si="477"/>
        <v>6.4359977832468618E-4</v>
      </c>
      <c r="AQ230" s="13">
        <f t="shared" si="478"/>
        <v>5.0912395676841982E-5</v>
      </c>
      <c r="AR230" s="13">
        <f t="shared" si="479"/>
        <v>2.5129895288747723E-7</v>
      </c>
      <c r="AS230" s="13">
        <f t="shared" si="480"/>
        <v>1.0904682517313834E-6</v>
      </c>
      <c r="AT230" s="13">
        <f t="shared" si="481"/>
        <v>2.3659489909743997E-6</v>
      </c>
      <c r="AU230" s="13">
        <f t="shared" si="482"/>
        <v>3.4222085292289483E-6</v>
      </c>
      <c r="AV230" s="13">
        <f t="shared" si="483"/>
        <v>3.7125201966116942E-6</v>
      </c>
      <c r="AW230" s="13">
        <f t="shared" si="484"/>
        <v>1.2288776690454429E-7</v>
      </c>
      <c r="AX230" s="13">
        <f t="shared" si="485"/>
        <v>8.8152638705231809E-2</v>
      </c>
      <c r="AY230" s="13">
        <f t="shared" si="486"/>
        <v>2.7893496380008386E-2</v>
      </c>
      <c r="AZ230" s="13">
        <f t="shared" si="487"/>
        <v>4.4130677863382225E-3</v>
      </c>
      <c r="BA230" s="13">
        <f t="shared" si="488"/>
        <v>4.6546494856710834E-4</v>
      </c>
      <c r="BB230" s="13">
        <f t="shared" si="489"/>
        <v>3.6820919511246749E-5</v>
      </c>
      <c r="BC230" s="13">
        <f t="shared" si="490"/>
        <v>2.3301949894656653E-6</v>
      </c>
      <c r="BD230" s="13">
        <f t="shared" si="491"/>
        <v>1.325278240035774E-8</v>
      </c>
      <c r="BE230" s="13">
        <f t="shared" si="492"/>
        <v>5.7508152296860262E-8</v>
      </c>
      <c r="BF230" s="13">
        <f t="shared" si="493"/>
        <v>1.2477332988239517E-7</v>
      </c>
      <c r="BG230" s="13">
        <f t="shared" si="494"/>
        <v>1.8047741323787917E-7</v>
      </c>
      <c r="BH230" s="13">
        <f t="shared" si="495"/>
        <v>1.9578761374568355E-7</v>
      </c>
      <c r="BI230" s="13">
        <f t="shared" si="496"/>
        <v>1.6991728331435801E-7</v>
      </c>
      <c r="BJ230" s="14">
        <f t="shared" si="497"/>
        <v>0.81686810024349465</v>
      </c>
      <c r="BK230" s="14">
        <f t="shared" si="498"/>
        <v>5.567995027725664E-2</v>
      </c>
      <c r="BL230" s="14">
        <f t="shared" si="499"/>
        <v>6.3639656512728638E-3</v>
      </c>
      <c r="BM230" s="14">
        <f t="shared" si="500"/>
        <v>0.69426627861267709</v>
      </c>
      <c r="BN230" s="14">
        <f t="shared" si="501"/>
        <v>0.15680256194956144</v>
      </c>
    </row>
    <row r="231" spans="1:66" x14ac:dyDescent="0.25">
      <c r="A231" t="s">
        <v>342</v>
      </c>
      <c r="B231" t="s">
        <v>168</v>
      </c>
      <c r="C231" t="s">
        <v>169</v>
      </c>
      <c r="D231" s="11">
        <v>44414</v>
      </c>
      <c r="E231" s="10">
        <f>VLOOKUP(A231,home!$A$2:$E$405,3,FALSE)</f>
        <v>1.3533999999999999</v>
      </c>
      <c r="F231" s="10">
        <f>VLOOKUP(B231,home!$B$2:$E$405,3,FALSE)</f>
        <v>1.0027999999999999</v>
      </c>
      <c r="G231" s="10">
        <f>VLOOKUP(C231,away!$B$2:$E$405,4,FALSE)</f>
        <v>1.0799000000000001</v>
      </c>
      <c r="H231" s="10">
        <f>VLOOKUP(A231,away!$A$2:$E$405,3,FALSE)</f>
        <v>1.2030000000000001</v>
      </c>
      <c r="I231" s="10">
        <f>VLOOKUP(C231,away!$B$2:$E$405,3,FALSE)</f>
        <v>1.3428</v>
      </c>
      <c r="J231" s="10">
        <f>VLOOKUP(B231,home!$B$2:$E$405,4,FALSE)</f>
        <v>1.1281000000000001</v>
      </c>
      <c r="K231" s="12">
        <f t="shared" si="446"/>
        <v>1.4656289626480001</v>
      </c>
      <c r="L231" s="12">
        <f t="shared" si="447"/>
        <v>1.8223196540400002</v>
      </c>
      <c r="M231" s="13">
        <f t="shared" si="448"/>
        <v>3.7330349760132671E-2</v>
      </c>
      <c r="N231" s="13">
        <f t="shared" si="449"/>
        <v>5.4712441794230272E-2</v>
      </c>
      <c r="O231" s="13">
        <f t="shared" si="450"/>
        <v>6.8027830060077163E-2</v>
      </c>
      <c r="P231" s="13">
        <f t="shared" si="451"/>
        <v>9.9703558002145351E-2</v>
      </c>
      <c r="Q231" s="13">
        <f t="shared" si="452"/>
        <v>4.0094069655408397E-2</v>
      </c>
      <c r="R231" s="13">
        <f t="shared" si="453"/>
        <v>6.1984225870085896E-2</v>
      </c>
      <c r="S231" s="13">
        <f t="shared" si="454"/>
        <v>6.6573173986863798E-2</v>
      </c>
      <c r="T231" s="13">
        <f t="shared" si="455"/>
        <v>7.3064211143499508E-2</v>
      </c>
      <c r="U231" s="13">
        <f t="shared" si="456"/>
        <v>9.0845876662513342E-2</v>
      </c>
      <c r="V231" s="13">
        <f t="shared" si="457"/>
        <v>1.9756288133846944E-2</v>
      </c>
      <c r="W231" s="13">
        <f t="shared" si="458"/>
        <v>1.9587676572464293E-2</v>
      </c>
      <c r="X231" s="13">
        <f t="shared" si="459"/>
        <v>3.5695007994980543E-2</v>
      </c>
      <c r="Y231" s="13">
        <f t="shared" si="460"/>
        <v>3.2523857310184007E-2</v>
      </c>
      <c r="Z231" s="13">
        <f t="shared" si="461"/>
        <v>3.7651691014504045E-2</v>
      </c>
      <c r="AA231" s="13">
        <f t="shared" si="462"/>
        <v>5.5183408843530596E-2</v>
      </c>
      <c r="AB231" s="13">
        <f t="shared" si="463"/>
        <v>4.0439201129362112E-2</v>
      </c>
      <c r="AC231" s="13">
        <f t="shared" si="464"/>
        <v>3.2978732996692696E-3</v>
      </c>
      <c r="AD231" s="13">
        <f t="shared" si="465"/>
        <v>7.1770665238963492E-3</v>
      </c>
      <c r="AE231" s="13">
        <f t="shared" si="466"/>
        <v>1.3078909384848861E-2</v>
      </c>
      <c r="AF231" s="13">
        <f t="shared" si="467"/>
        <v>1.1916976812709149E-2</v>
      </c>
      <c r="AG231" s="13">
        <f t="shared" si="468"/>
        <v>7.2388470208462775E-3</v>
      </c>
      <c r="AH231" s="13">
        <f t="shared" si="469"/>
        <v>1.7153354135893004E-2</v>
      </c>
      <c r="AI231" s="13">
        <f t="shared" si="470"/>
        <v>2.5140452628122648E-2</v>
      </c>
      <c r="AJ231" s="13">
        <f t="shared" si="471"/>
        <v>1.8423287752928293E-2</v>
      </c>
      <c r="AK231" s="13">
        <f t="shared" si="472"/>
        <v>9.0005680392966341E-3</v>
      </c>
      <c r="AL231" s="13">
        <f t="shared" si="473"/>
        <v>3.5232426583739875E-4</v>
      </c>
      <c r="AM231" s="13">
        <f t="shared" si="474"/>
        <v>2.1037833128547782E-3</v>
      </c>
      <c r="AN231" s="13">
        <f t="shared" si="475"/>
        <v>3.8337656788566452E-3</v>
      </c>
      <c r="AO231" s="13">
        <f t="shared" si="476"/>
        <v>3.4931732727822352E-3</v>
      </c>
      <c r="AP231" s="13">
        <f t="shared" si="477"/>
        <v>2.1218927699860985E-3</v>
      </c>
      <c r="AQ231" s="13">
        <f t="shared" si="478"/>
        <v>9.6669172462776165E-4</v>
      </c>
      <c r="AR231" s="13">
        <f t="shared" si="479"/>
        <v>6.2517788749092288E-3</v>
      </c>
      <c r="AS231" s="13">
        <f t="shared" si="480"/>
        <v>9.1627881871378953E-3</v>
      </c>
      <c r="AT231" s="13">
        <f t="shared" si="481"/>
        <v>6.714623872839132E-3</v>
      </c>
      <c r="AU231" s="13">
        <f t="shared" si="482"/>
        <v>3.2803824071069047E-3</v>
      </c>
      <c r="AV231" s="13">
        <f t="shared" si="483"/>
        <v>1.2019558661042116E-3</v>
      </c>
      <c r="AW231" s="13">
        <f t="shared" si="484"/>
        <v>2.6138980972287728E-5</v>
      </c>
      <c r="AX231" s="13">
        <f t="shared" si="485"/>
        <v>5.1389429240925304E-4</v>
      </c>
      <c r="AY231" s="13">
        <f t="shared" si="486"/>
        <v>9.3647966915636068E-4</v>
      </c>
      <c r="AZ231" s="13">
        <f t="shared" si="487"/>
        <v>8.5328265335625692E-4</v>
      </c>
      <c r="BA231" s="13">
        <f t="shared" si="488"/>
        <v>5.1831791655416895E-4</v>
      </c>
      <c r="BB231" s="13">
        <f t="shared" si="489"/>
        <v>2.3613523159443181E-4</v>
      </c>
      <c r="BC231" s="13">
        <f t="shared" si="490"/>
        <v>8.6062774709164052E-5</v>
      </c>
      <c r="BD231" s="13">
        <f t="shared" si="491"/>
        <v>1.8987899194098619E-3</v>
      </c>
      <c r="BE231" s="13">
        <f t="shared" si="492"/>
        <v>2.782921499871156E-3</v>
      </c>
      <c r="BF231" s="13">
        <f t="shared" si="493"/>
        <v>2.0393651754934895E-3</v>
      </c>
      <c r="BG231" s="13">
        <f t="shared" si="494"/>
        <v>9.9631755553965988E-4</v>
      </c>
      <c r="BH231" s="13">
        <f t="shared" si="495"/>
        <v>3.6505796634839601E-4</v>
      </c>
      <c r="BI231" s="13">
        <f t="shared" si="496"/>
        <v>1.0700790570511762E-4</v>
      </c>
      <c r="BJ231" s="14">
        <f t="shared" si="497"/>
        <v>0.31075254350995479</v>
      </c>
      <c r="BK231" s="14">
        <f t="shared" si="498"/>
        <v>0.22795004711765179</v>
      </c>
      <c r="BL231" s="14">
        <f t="shared" si="499"/>
        <v>0.42099919435227467</v>
      </c>
      <c r="BM231" s="14">
        <f t="shared" si="500"/>
        <v>0.63459066016412158</v>
      </c>
      <c r="BN231" s="14">
        <f t="shared" si="501"/>
        <v>0.36185247514207974</v>
      </c>
    </row>
    <row r="232" spans="1:66" x14ac:dyDescent="0.25">
      <c r="A232" t="s">
        <v>343</v>
      </c>
      <c r="B232" t="s">
        <v>180</v>
      </c>
      <c r="C232" t="s">
        <v>195</v>
      </c>
      <c r="D232" s="11">
        <v>44414</v>
      </c>
      <c r="E232" s="10">
        <f>VLOOKUP(A232,home!$A$2:$E$405,3,FALSE)</f>
        <v>1.2842</v>
      </c>
      <c r="F232" s="10">
        <f>VLOOKUP(B232,home!$B$2:$E$405,3,FALSE)</f>
        <v>0.66749999999999998</v>
      </c>
      <c r="G232" s="10">
        <f>VLOOKUP(C232,away!$B$2:$E$405,4,FALSE)</f>
        <v>0.9456</v>
      </c>
      <c r="H232" s="10">
        <f>VLOOKUP(A232,away!$A$2:$E$405,3,FALSE)</f>
        <v>1.1267</v>
      </c>
      <c r="I232" s="10">
        <f>VLOOKUP(C232,away!$B$2:$E$405,3,FALSE)</f>
        <v>1.8385</v>
      </c>
      <c r="J232" s="10">
        <f>VLOOKUP(B232,home!$B$2:$E$405,4,FALSE)</f>
        <v>1.2044999999999999</v>
      </c>
      <c r="K232" s="12">
        <f t="shared" si="446"/>
        <v>0.81057162959999995</v>
      </c>
      <c r="L232" s="12">
        <f t="shared" si="447"/>
        <v>2.4950470107749996</v>
      </c>
      <c r="M232" s="13">
        <f t="shared" si="448"/>
        <v>3.667651524345214E-2</v>
      </c>
      <c r="N232" s="13">
        <f t="shared" si="449"/>
        <v>2.9728942728934234E-2</v>
      </c>
      <c r="O232" s="13">
        <f t="shared" si="450"/>
        <v>9.1509629723818944E-2</v>
      </c>
      <c r="P232" s="13">
        <f t="shared" si="451"/>
        <v>7.41751096893285E-2</v>
      </c>
      <c r="Q232" s="13">
        <f t="shared" si="452"/>
        <v>1.2048718777038645E-2</v>
      </c>
      <c r="R232" s="13">
        <f t="shared" si="453"/>
        <v>0.11416041404977079</v>
      </c>
      <c r="S232" s="13">
        <f t="shared" si="454"/>
        <v>3.7503201032752023E-2</v>
      </c>
      <c r="T232" s="13">
        <f t="shared" si="455"/>
        <v>3.0062119768318876E-2</v>
      </c>
      <c r="U232" s="13">
        <f t="shared" si="456"/>
        <v>9.2535192852133422E-2</v>
      </c>
      <c r="V232" s="13">
        <f t="shared" si="457"/>
        <v>8.4274456521055453E-3</v>
      </c>
      <c r="W232" s="13">
        <f t="shared" si="458"/>
        <v>3.2554498712321117E-3</v>
      </c>
      <c r="X232" s="13">
        <f t="shared" si="459"/>
        <v>8.1225004699455351E-3</v>
      </c>
      <c r="Y232" s="13">
        <f t="shared" si="460"/>
        <v>1.0133010258778073E-2</v>
      </c>
      <c r="Z232" s="13">
        <f t="shared" si="461"/>
        <v>9.494519994123897E-2</v>
      </c>
      <c r="AA232" s="13">
        <f t="shared" si="462"/>
        <v>7.6959885439067885E-2</v>
      </c>
      <c r="AB232" s="13">
        <f t="shared" si="463"/>
        <v>3.1190749877087278E-2</v>
      </c>
      <c r="AC232" s="13">
        <f t="shared" si="464"/>
        <v>1.0652366737550531E-3</v>
      </c>
      <c r="AD232" s="13">
        <f t="shared" si="465"/>
        <v>6.5969382680143053E-4</v>
      </c>
      <c r="AE232" s="13">
        <f t="shared" si="466"/>
        <v>1.6459671105876292E-3</v>
      </c>
      <c r="AF232" s="13">
        <f t="shared" si="467"/>
        <v>2.0533826595528146E-3</v>
      </c>
      <c r="AG232" s="13">
        <f t="shared" si="468"/>
        <v>1.7077620888981562E-3</v>
      </c>
      <c r="AH232" s="13">
        <f t="shared" si="469"/>
        <v>5.9223184325205715E-2</v>
      </c>
      <c r="AI232" s="13">
        <f t="shared" si="470"/>
        <v>4.8004633028583162E-2</v>
      </c>
      <c r="AJ232" s="13">
        <f t="shared" si="471"/>
        <v>1.9455596811164318E-2</v>
      </c>
      <c r="AK232" s="13">
        <f t="shared" si="472"/>
        <v>5.2567182706886751E-3</v>
      </c>
      <c r="AL232" s="13">
        <f t="shared" si="473"/>
        <v>8.6173996189545788E-5</v>
      </c>
      <c r="AM232" s="13">
        <f t="shared" si="474"/>
        <v>1.0694582004549917E-4</v>
      </c>
      <c r="AN232" s="13">
        <f t="shared" si="475"/>
        <v>2.6683484861940367E-4</v>
      </c>
      <c r="AO232" s="13">
        <f t="shared" si="476"/>
        <v>3.3288274570922143E-4</v>
      </c>
      <c r="AP232" s="13">
        <f t="shared" si="477"/>
        <v>2.7685269987345575E-4</v>
      </c>
      <c r="AQ232" s="13">
        <f t="shared" si="478"/>
        <v>1.7269012531106342E-4</v>
      </c>
      <c r="AR232" s="13">
        <f t="shared" si="479"/>
        <v>2.9552925803836269E-2</v>
      </c>
      <c r="AS232" s="13">
        <f t="shared" si="480"/>
        <v>2.395476322826345E-2</v>
      </c>
      <c r="AT232" s="13">
        <f t="shared" si="481"/>
        <v>9.7085257333078302E-3</v>
      </c>
      <c r="AU232" s="13">
        <f t="shared" si="482"/>
        <v>2.6231518415536213E-3</v>
      </c>
      <c r="AV232" s="13">
        <f t="shared" si="483"/>
        <v>5.315631157240898E-4</v>
      </c>
      <c r="AW232" s="13">
        <f t="shared" si="484"/>
        <v>4.8410978897369597E-6</v>
      </c>
      <c r="AX232" s="13">
        <f t="shared" si="485"/>
        <v>1.4447874605531428E-5</v>
      </c>
      <c r="AY232" s="13">
        <f t="shared" si="486"/>
        <v>3.6048126346583204E-5</v>
      </c>
      <c r="AZ232" s="13">
        <f t="shared" si="487"/>
        <v>4.4970884942540984E-5</v>
      </c>
      <c r="BA232" s="13">
        <f t="shared" si="488"/>
        <v>3.7401490682597781E-5</v>
      </c>
      <c r="BB232" s="13">
        <f t="shared" si="489"/>
        <v>2.3329619381536138E-5</v>
      </c>
      <c r="BC232" s="13">
        <f t="shared" si="490"/>
        <v>1.1641699420084047E-5</v>
      </c>
      <c r="BD232" s="13">
        <f t="shared" si="491"/>
        <v>1.2289323197752843E-2</v>
      </c>
      <c r="BE232" s="13">
        <f t="shared" si="492"/>
        <v>9.9613767310836043E-3</v>
      </c>
      <c r="BF232" s="13">
        <f t="shared" si="493"/>
        <v>4.0372046849869786E-3</v>
      </c>
      <c r="BG232" s="13">
        <f t="shared" si="494"/>
        <v>1.0908145268462167E-3</v>
      </c>
      <c r="BH232" s="13">
        <f t="shared" si="495"/>
        <v>2.2104582715427266E-4</v>
      </c>
      <c r="BI232" s="13">
        <f t="shared" si="496"/>
        <v>3.5834695266543749E-5</v>
      </c>
      <c r="BJ232" s="14">
        <f t="shared" si="497"/>
        <v>0.10074159349502504</v>
      </c>
      <c r="BK232" s="14">
        <f t="shared" si="498"/>
        <v>0.15796973041392939</v>
      </c>
      <c r="BL232" s="14">
        <f t="shared" si="499"/>
        <v>0.63230253376329604</v>
      </c>
      <c r="BM232" s="14">
        <f t="shared" si="500"/>
        <v>0.62762852037268935</v>
      </c>
      <c r="BN232" s="14">
        <f t="shared" si="501"/>
        <v>0.35829933021234328</v>
      </c>
    </row>
    <row r="233" spans="1:66" x14ac:dyDescent="0.25">
      <c r="A233" t="s">
        <v>344</v>
      </c>
      <c r="B233" t="s">
        <v>210</v>
      </c>
      <c r="C233" t="s">
        <v>200</v>
      </c>
      <c r="D233" s="11">
        <v>44414</v>
      </c>
      <c r="E233" s="10">
        <f>VLOOKUP(A233,home!$A$2:$E$405,3,FALSE)</f>
        <v>1.3976999999999999</v>
      </c>
      <c r="F233" s="10">
        <f>VLOOKUP(B233,home!$B$2:$E$405,3,FALSE)</f>
        <v>1.1783999999999999</v>
      </c>
      <c r="G233" s="10">
        <f>VLOOKUP(C233,away!$B$2:$E$405,4,FALSE)</f>
        <v>0.85860000000000003</v>
      </c>
      <c r="H233" s="10">
        <f>VLOOKUP(A233,away!$A$2:$E$405,3,FALSE)</f>
        <v>1.0585</v>
      </c>
      <c r="I233" s="10">
        <f>VLOOKUP(C233,away!$B$2:$E$405,3,FALSE)</f>
        <v>1.2282</v>
      </c>
      <c r="J233" s="10">
        <f>VLOOKUP(B233,home!$B$2:$E$405,4,FALSE)</f>
        <v>0.94469999999999998</v>
      </c>
      <c r="K233" s="12">
        <f t="shared" si="446"/>
        <v>1.4141568552479999</v>
      </c>
      <c r="L233" s="12">
        <f t="shared" si="447"/>
        <v>1.2281569515899999</v>
      </c>
      <c r="M233" s="13">
        <f t="shared" si="448"/>
        <v>7.1196344239161588E-2</v>
      </c>
      <c r="N233" s="13">
        <f t="shared" si="449"/>
        <v>0.10068279827440681</v>
      </c>
      <c r="O233" s="13">
        <f t="shared" si="450"/>
        <v>8.744028510512096E-2</v>
      </c>
      <c r="P233" s="13">
        <f t="shared" si="451"/>
        <v>0.12365427860624638</v>
      </c>
      <c r="Q233" s="13">
        <f t="shared" si="452"/>
        <v>7.1190634692651966E-2</v>
      </c>
      <c r="R233" s="13">
        <f t="shared" si="453"/>
        <v>5.3695197000432925E-2</v>
      </c>
      <c r="S233" s="13">
        <f t="shared" si="454"/>
        <v>5.3690890947532398E-2</v>
      </c>
      <c r="T233" s="13">
        <f t="shared" si="455"/>
        <v>8.7433272885884733E-2</v>
      </c>
      <c r="U233" s="13">
        <f t="shared" si="456"/>
        <v>7.5933430932054055E-2</v>
      </c>
      <c r="V233" s="13">
        <f t="shared" si="457"/>
        <v>1.0361188030700286E-2</v>
      </c>
      <c r="W233" s="13">
        <f t="shared" si="458"/>
        <v>3.3558241360023298E-2</v>
      </c>
      <c r="X233" s="13">
        <f t="shared" si="459"/>
        <v>4.1214787409447673E-2</v>
      </c>
      <c r="Y233" s="13">
        <f t="shared" si="460"/>
        <v>2.5309113832608584E-2</v>
      </c>
      <c r="Z233" s="13">
        <f t="shared" si="461"/>
        <v>2.1982043154358737E-2</v>
      </c>
      <c r="AA233" s="13">
        <f t="shared" si="462"/>
        <v>3.1086057019093775E-2</v>
      </c>
      <c r="AB233" s="13">
        <f t="shared" si="463"/>
        <v>2.198028031809084E-2</v>
      </c>
      <c r="AC233" s="13">
        <f t="shared" si="464"/>
        <v>1.1247112168569664E-3</v>
      </c>
      <c r="AD233" s="13">
        <f t="shared" si="465"/>
        <v>1.1864154267335976E-2</v>
      </c>
      <c r="AE233" s="13">
        <f t="shared" si="466"/>
        <v>1.4571043538164843E-2</v>
      </c>
      <c r="AF233" s="13">
        <f t="shared" si="467"/>
        <v>8.9477642066588502E-3</v>
      </c>
      <c r="AG233" s="13">
        <f t="shared" si="468"/>
        <v>3.6630862705320831E-3</v>
      </c>
      <c r="AH233" s="13">
        <f t="shared" si="469"/>
        <v>6.7493497775442642E-3</v>
      </c>
      <c r="AI233" s="13">
        <f t="shared" si="470"/>
        <v>9.5446392563807835E-3</v>
      </c>
      <c r="AJ233" s="13">
        <f t="shared" si="471"/>
        <v>6.7488085176400309E-3</v>
      </c>
      <c r="AK233" s="13">
        <f t="shared" si="472"/>
        <v>3.1812912766589151E-3</v>
      </c>
      <c r="AL233" s="13">
        <f t="shared" si="473"/>
        <v>7.8136233340083839E-5</v>
      </c>
      <c r="AM233" s="13">
        <f t="shared" si="474"/>
        <v>3.3555550177745957E-3</v>
      </c>
      <c r="AN233" s="13">
        <f t="shared" si="475"/>
        <v>4.1211482215225761E-3</v>
      </c>
      <c r="AO233" s="13">
        <f t="shared" si="476"/>
        <v>2.5307084183978585E-3</v>
      </c>
      <c r="AP233" s="13">
        <f t="shared" si="477"/>
        <v>1.0360357121675548E-3</v>
      </c>
      <c r="AQ233" s="13">
        <f t="shared" si="478"/>
        <v>3.1810361549851969E-4</v>
      </c>
      <c r="AR233" s="13">
        <f t="shared" si="479"/>
        <v>1.6578521696006805E-3</v>
      </c>
      <c r="AS233" s="13">
        <f t="shared" si="480"/>
        <v>2.344463010628572E-3</v>
      </c>
      <c r="AT233" s="13">
        <f t="shared" si="481"/>
        <v>1.6577192191778805E-3</v>
      </c>
      <c r="AU233" s="13">
        <f t="shared" si="482"/>
        <v>7.8142499929225405E-4</v>
      </c>
      <c r="AV233" s="13">
        <f t="shared" si="483"/>
        <v>2.7626437990282607E-4</v>
      </c>
      <c r="AW233" s="13">
        <f t="shared" si="484"/>
        <v>3.7696534335704141E-6</v>
      </c>
      <c r="AX233" s="13">
        <f t="shared" si="485"/>
        <v>7.9088018859129481E-4</v>
      </c>
      <c r="AY233" s="13">
        <f t="shared" si="486"/>
        <v>9.7132500149320897E-4</v>
      </c>
      <c r="AZ233" s="13">
        <f t="shared" si="487"/>
        <v>5.9646977641852591E-4</v>
      </c>
      <c r="BA233" s="13">
        <f t="shared" si="488"/>
        <v>2.4418616744058188E-4</v>
      </c>
      <c r="BB233" s="13">
        <f t="shared" si="489"/>
        <v>7.4974734756067598E-5</v>
      </c>
      <c r="BC233" s="13">
        <f t="shared" si="490"/>
        <v>1.8416148336856149E-5</v>
      </c>
      <c r="BD233" s="13">
        <f t="shared" si="491"/>
        <v>3.3935044446727308E-4</v>
      </c>
      <c r="BE233" s="13">
        <f t="shared" si="492"/>
        <v>4.7989475737484993E-4</v>
      </c>
      <c r="BF233" s="13">
        <f t="shared" si="493"/>
        <v>3.3932323046960997E-4</v>
      </c>
      <c r="BG233" s="13">
        <f t="shared" si="494"/>
        <v>1.5995209083783204E-4</v>
      </c>
      <c r="BH233" s="13">
        <f t="shared" si="495"/>
        <v>5.6549336442392727E-5</v>
      </c>
      <c r="BI233" s="13">
        <f t="shared" si="496"/>
        <v>1.5993926357947041E-5</v>
      </c>
      <c r="BJ233" s="14">
        <f t="shared" si="497"/>
        <v>0.41249269974011243</v>
      </c>
      <c r="BK233" s="14">
        <f t="shared" si="498"/>
        <v>0.26107687427533094</v>
      </c>
      <c r="BL233" s="14">
        <f t="shared" si="499"/>
        <v>0.30446812676756863</v>
      </c>
      <c r="BM233" s="14">
        <f t="shared" si="500"/>
        <v>0.49119265067129053</v>
      </c>
      <c r="BN233" s="14">
        <f t="shared" si="501"/>
        <v>0.50785953791802063</v>
      </c>
    </row>
    <row r="234" spans="1:66" x14ac:dyDescent="0.25">
      <c r="A234" t="s">
        <v>346</v>
      </c>
      <c r="B234" t="s">
        <v>322</v>
      </c>
      <c r="C234" t="s">
        <v>242</v>
      </c>
      <c r="D234" s="11">
        <v>44414</v>
      </c>
      <c r="E234" s="10">
        <f>VLOOKUP(A234,home!$A$2:$E$405,3,FALSE)</f>
        <v>1.5146999999999999</v>
      </c>
      <c r="F234" s="10">
        <f>VLOOKUP(B234,home!$B$2:$E$405,3,FALSE)</f>
        <v>0.82520000000000004</v>
      </c>
      <c r="G234" s="10">
        <f>VLOOKUP(C234,away!$B$2:$E$405,4,FALSE)</f>
        <v>0.66020000000000001</v>
      </c>
      <c r="H234" s="10">
        <f>VLOOKUP(A234,away!$A$2:$E$405,3,FALSE)</f>
        <v>1.0882000000000001</v>
      </c>
      <c r="I234" s="10">
        <f>VLOOKUP(C234,away!$B$2:$E$405,3,FALSE)</f>
        <v>1.3784000000000001</v>
      </c>
      <c r="J234" s="10">
        <f>VLOOKUP(B234,home!$B$2:$E$405,4,FALSE)</f>
        <v>2.2974000000000001</v>
      </c>
      <c r="K234" s="12">
        <f t="shared" si="446"/>
        <v>0.82520407648799998</v>
      </c>
      <c r="L234" s="12">
        <f t="shared" si="447"/>
        <v>3.4460422893120004</v>
      </c>
      <c r="M234" s="13">
        <f t="shared" si="448"/>
        <v>1.3964367592327259E-2</v>
      </c>
      <c r="N234" s="13">
        <f t="shared" si="449"/>
        <v>1.152345306276537E-2</v>
      </c>
      <c r="O234" s="13">
        <f t="shared" si="450"/>
        <v>4.8121801266657736E-2</v>
      </c>
      <c r="P234" s="13">
        <f t="shared" si="451"/>
        <v>3.9710306573191363E-2</v>
      </c>
      <c r="Q234" s="13">
        <f t="shared" si="452"/>
        <v>4.7546002213060563E-3</v>
      </c>
      <c r="R234" s="13">
        <f t="shared" si="453"/>
        <v>8.2914881101385202E-2</v>
      </c>
      <c r="S234" s="13">
        <f t="shared" si="454"/>
        <v>2.823093200803594E-2</v>
      </c>
      <c r="T234" s="13">
        <f t="shared" si="455"/>
        <v>1.6384553431392865E-2</v>
      </c>
      <c r="U234" s="13">
        <f t="shared" si="456"/>
        <v>6.8421697886380889E-2</v>
      </c>
      <c r="V234" s="13">
        <f t="shared" si="457"/>
        <v>8.9199962967173325E-3</v>
      </c>
      <c r="W234" s="13">
        <f t="shared" si="458"/>
        <v>1.3078384948975016E-3</v>
      </c>
      <c r="X234" s="13">
        <f t="shared" si="459"/>
        <v>4.5068667610069476E-3</v>
      </c>
      <c r="Y234" s="13">
        <f t="shared" si="460"/>
        <v>7.7654267253622743E-3</v>
      </c>
      <c r="Z234" s="13">
        <f t="shared" si="461"/>
        <v>9.5242728896216572E-2</v>
      </c>
      <c r="AA234" s="13">
        <f t="shared" si="462"/>
        <v>7.8594688140999347E-2</v>
      </c>
      <c r="AB234" s="13">
        <f t="shared" si="463"/>
        <v>3.2428328522127861E-2</v>
      </c>
      <c r="AC234" s="13">
        <f t="shared" si="464"/>
        <v>1.5853554825900301E-3</v>
      </c>
      <c r="AD234" s="13">
        <f t="shared" si="465"/>
        <v>2.6980841434433712E-4</v>
      </c>
      <c r="AE234" s="13">
        <f t="shared" si="466"/>
        <v>9.297712058428003E-4</v>
      </c>
      <c r="AF234" s="13">
        <f t="shared" si="467"/>
        <v>1.602015447359452E-3</v>
      </c>
      <c r="AG234" s="13">
        <f t="shared" si="468"/>
        <v>1.8402043265772512E-3</v>
      </c>
      <c r="AH234" s="13">
        <f t="shared" si="469"/>
        <v>8.2052617881460108E-2</v>
      </c>
      <c r="AI234" s="13">
        <f t="shared" si="470"/>
        <v>6.7710154762293043E-2</v>
      </c>
      <c r="AJ234" s="13">
        <f t="shared" si="471"/>
        <v>2.7937347864738792E-2</v>
      </c>
      <c r="AK234" s="13">
        <f t="shared" si="472"/>
        <v>7.6846711147485923E-3</v>
      </c>
      <c r="AL234" s="13">
        <f t="shared" si="473"/>
        <v>1.8033026365112451E-4</v>
      </c>
      <c r="AM234" s="13">
        <f t="shared" si="474"/>
        <v>4.4529400677542082E-5</v>
      </c>
      <c r="AN234" s="13">
        <f t="shared" si="475"/>
        <v>1.5345019785252846E-4</v>
      </c>
      <c r="AO234" s="13">
        <f t="shared" si="476"/>
        <v>2.6439793555155336E-4</v>
      </c>
      <c r="AP234" s="13">
        <f t="shared" si="477"/>
        <v>3.0370882237248052E-4</v>
      </c>
      <c r="AQ234" s="13">
        <f t="shared" si="478"/>
        <v>2.6164836138317866E-4</v>
      </c>
      <c r="AR234" s="13">
        <f t="shared" si="479"/>
        <v>5.6551358233653912E-2</v>
      </c>
      <c r="AS234" s="13">
        <f t="shared" si="480"/>
        <v>4.6666411345344432E-2</v>
      </c>
      <c r="AT234" s="13">
        <f t="shared" si="481"/>
        <v>1.9254656438622036E-2</v>
      </c>
      <c r="AU234" s="13">
        <f t="shared" si="482"/>
        <v>5.2963403281756074E-3</v>
      </c>
      <c r="AV234" s="13">
        <f t="shared" si="483"/>
        <v>1.0926404073195756E-3</v>
      </c>
      <c r="AW234" s="13">
        <f t="shared" si="484"/>
        <v>1.4244528691934588E-5</v>
      </c>
      <c r="AX234" s="13">
        <f t="shared" si="485"/>
        <v>6.1243071604458719E-6</v>
      </c>
      <c r="AY234" s="13">
        <f t="shared" si="486"/>
        <v>2.1104621467632767E-5</v>
      </c>
      <c r="AZ234" s="13">
        <f t="shared" si="487"/>
        <v>3.6363709038692218E-5</v>
      </c>
      <c r="BA234" s="13">
        <f t="shared" si="488"/>
        <v>4.1770293047856802E-5</v>
      </c>
      <c r="BB234" s="13">
        <f t="shared" si="489"/>
        <v>3.5985549069967405E-5</v>
      </c>
      <c r="BC234" s="13">
        <f t="shared" si="490"/>
        <v>2.4801544779843956E-5</v>
      </c>
      <c r="BD234" s="13">
        <f t="shared" si="491"/>
        <v>3.2479728665200616E-2</v>
      </c>
      <c r="BE234" s="13">
        <f t="shared" si="492"/>
        <v>2.6802404497747692E-2</v>
      </c>
      <c r="BF234" s="13">
        <f t="shared" si="493"/>
        <v>1.1058726725610851E-2</v>
      </c>
      <c r="BG234" s="13">
        <f t="shared" si="494"/>
        <v>3.0419021249136224E-3</v>
      </c>
      <c r="BH234" s="13">
        <f t="shared" si="495"/>
        <v>6.2754750843905746E-4</v>
      </c>
      <c r="BI234" s="13">
        <f t="shared" si="496"/>
        <v>1.0357095243075957E-4</v>
      </c>
      <c r="BJ234" s="14">
        <f t="shared" si="497"/>
        <v>5.2078422833256581E-2</v>
      </c>
      <c r="BK234" s="14">
        <f t="shared" si="498"/>
        <v>9.2612392837980673E-2</v>
      </c>
      <c r="BL234" s="14">
        <f t="shared" si="499"/>
        <v>0.69884147576824973</v>
      </c>
      <c r="BM234" s="14">
        <f t="shared" si="500"/>
        <v>0.73777875042529484</v>
      </c>
      <c r="BN234" s="14">
        <f t="shared" si="501"/>
        <v>0.20098940981763297</v>
      </c>
    </row>
    <row r="235" spans="1:66" x14ac:dyDescent="0.25">
      <c r="A235" t="s">
        <v>346</v>
      </c>
      <c r="B235" t="s">
        <v>234</v>
      </c>
      <c r="C235" t="s">
        <v>231</v>
      </c>
      <c r="D235" s="11">
        <v>44414</v>
      </c>
      <c r="E235" s="10">
        <f>VLOOKUP(A235,home!$A$2:$E$405,3,FALSE)</f>
        <v>1.5146999999999999</v>
      </c>
      <c r="F235" s="10">
        <f>VLOOKUP(B235,home!$B$2:$E$405,3,FALSE)</f>
        <v>1.3204</v>
      </c>
      <c r="G235" s="10">
        <f>VLOOKUP(C235,away!$B$2:$E$405,4,FALSE)</f>
        <v>1.0563</v>
      </c>
      <c r="H235" s="10">
        <f>VLOOKUP(A235,away!$A$2:$E$405,3,FALSE)</f>
        <v>1.0882000000000001</v>
      </c>
      <c r="I235" s="10">
        <f>VLOOKUP(C235,away!$B$2:$E$405,3,FALSE)</f>
        <v>0.73519999999999996</v>
      </c>
      <c r="J235" s="10">
        <f>VLOOKUP(B235,home!$B$2:$E$405,4,FALSE)</f>
        <v>0.18379999999999999</v>
      </c>
      <c r="K235" s="12">
        <f t="shared" si="446"/>
        <v>2.1126104362440001</v>
      </c>
      <c r="L235" s="12">
        <f t="shared" si="447"/>
        <v>0.14704820483199998</v>
      </c>
      <c r="M235" s="13">
        <f t="shared" si="448"/>
        <v>0.10438611180441949</v>
      </c>
      <c r="N235" s="13">
        <f t="shared" si="449"/>
        <v>0.22052718919694961</v>
      </c>
      <c r="O235" s="13">
        <f t="shared" si="450"/>
        <v>1.5349790350232326E-2</v>
      </c>
      <c r="P235" s="13">
        <f t="shared" si="451"/>
        <v>3.2428127288058259E-2</v>
      </c>
      <c r="Q235" s="13">
        <f t="shared" si="452"/>
        <v>0.23294402068651548</v>
      </c>
      <c r="R235" s="13">
        <f t="shared" si="453"/>
        <v>1.1285795577746099E-3</v>
      </c>
      <c r="S235" s="13">
        <f t="shared" si="454"/>
        <v>2.5184946091793867E-3</v>
      </c>
      <c r="T235" s="13">
        <f t="shared" si="455"/>
        <v>3.4254000068300365E-2</v>
      </c>
      <c r="U235" s="13">
        <f t="shared" si="456"/>
        <v>2.3842489518862793E-3</v>
      </c>
      <c r="V235" s="13">
        <f t="shared" si="457"/>
        <v>8.6931598199339115E-5</v>
      </c>
      <c r="W235" s="13">
        <f t="shared" si="458"/>
        <v>0.16403998972099032</v>
      </c>
      <c r="X235" s="13">
        <f t="shared" si="459"/>
        <v>2.4121786009131351E-2</v>
      </c>
      <c r="Y235" s="13">
        <f t="shared" si="460"/>
        <v>1.7735326649922093E-3</v>
      </c>
      <c r="Z235" s="13">
        <f t="shared" si="461"/>
        <v>5.5318532660282968E-5</v>
      </c>
      <c r="AA235" s="13">
        <f t="shared" si="462"/>
        <v>1.1686650941581837E-4</v>
      </c>
      <c r="AB235" s="13">
        <f t="shared" si="463"/>
        <v>1.2344670371963282E-4</v>
      </c>
      <c r="AC235" s="13">
        <f t="shared" si="464"/>
        <v>1.6878615860821535E-6</v>
      </c>
      <c r="AD235" s="13">
        <f t="shared" si="465"/>
        <v>8.6638148561480638E-2</v>
      </c>
      <c r="AE235" s="13">
        <f t="shared" si="466"/>
        <v>1.2739984215933848E-2</v>
      </c>
      <c r="AF235" s="13">
        <f t="shared" si="467"/>
        <v>9.3669590427054362E-4</v>
      </c>
      <c r="AG235" s="13">
        <f t="shared" si="468"/>
        <v>4.591315039882348E-5</v>
      </c>
      <c r="AH235" s="13">
        <f t="shared" si="469"/>
        <v>2.0336227304087421E-6</v>
      </c>
      <c r="AI235" s="13">
        <f t="shared" si="470"/>
        <v>4.2962526036445268E-6</v>
      </c>
      <c r="AJ235" s="13">
        <f t="shared" si="471"/>
        <v>4.5381540435999436E-6</v>
      </c>
      <c r="AK235" s="13">
        <f t="shared" si="472"/>
        <v>3.1957838645973834E-6</v>
      </c>
      <c r="AL235" s="13">
        <f t="shared" si="473"/>
        <v>2.0973744269983888E-8</v>
      </c>
      <c r="AM235" s="13">
        <f t="shared" si="474"/>
        <v>3.6606531365568455E-2</v>
      </c>
      <c r="AN235" s="13">
        <f t="shared" si="475"/>
        <v>5.3829247224331418E-3</v>
      </c>
      <c r="AO235" s="13">
        <f t="shared" si="476"/>
        <v>3.9577470858979263E-4</v>
      </c>
      <c r="AP235" s="13">
        <f t="shared" si="477"/>
        <v>1.9399320138678989E-5</v>
      </c>
      <c r="AQ235" s="13">
        <f t="shared" si="478"/>
        <v>7.1315880033850227E-7</v>
      </c>
      <c r="AR235" s="13">
        <f t="shared" si="479"/>
        <v>5.9808114362431136E-8</v>
      </c>
      <c r="AS235" s="13">
        <f t="shared" si="480"/>
        <v>1.2635124657414668E-7</v>
      </c>
      <c r="AT235" s="13">
        <f t="shared" si="481"/>
        <v>1.3346548107249068E-7</v>
      </c>
      <c r="AU235" s="13">
        <f t="shared" si="482"/>
        <v>9.398685606402329E-8</v>
      </c>
      <c r="AV235" s="13">
        <f t="shared" si="483"/>
        <v>4.9639403247654565E-8</v>
      </c>
      <c r="AW235" s="13">
        <f t="shared" si="484"/>
        <v>1.8098918129191646E-10</v>
      </c>
      <c r="AX235" s="13">
        <f t="shared" si="485"/>
        <v>1.2889223366265528E-2</v>
      </c>
      <c r="AY235" s="13">
        <f t="shared" si="486"/>
        <v>1.8953371576880137E-3</v>
      </c>
      <c r="AZ235" s="13">
        <f t="shared" si="487"/>
        <v>1.3935296329470383E-4</v>
      </c>
      <c r="BA235" s="13">
        <f t="shared" si="488"/>
        <v>6.8305343635019326E-6</v>
      </c>
      <c r="BB235" s="13">
        <f t="shared" si="489"/>
        <v>2.5110445404906161E-7</v>
      </c>
      <c r="BC235" s="13">
        <f t="shared" si="490"/>
        <v>7.3848918386467863E-9</v>
      </c>
      <c r="BD235" s="13">
        <f t="shared" si="491"/>
        <v>1.4657793085637441E-9</v>
      </c>
      <c r="BE235" s="13">
        <f t="shared" si="492"/>
        <v>3.09662066450228E-9</v>
      </c>
      <c r="BF235" s="13">
        <f t="shared" si="493"/>
        <v>3.2709765664581744E-9</v>
      </c>
      <c r="BG235" s="13">
        <f t="shared" si="494"/>
        <v>2.3034330770030351E-9</v>
      </c>
      <c r="BH235" s="13">
        <f t="shared" si="495"/>
        <v>1.2165641894165602E-9</v>
      </c>
      <c r="BI235" s="13">
        <f t="shared" si="496"/>
        <v>5.1402524058443001E-10</v>
      </c>
      <c r="BJ235" s="14">
        <f t="shared" si="497"/>
        <v>0.83535760596545128</v>
      </c>
      <c r="BK235" s="14">
        <f t="shared" si="498"/>
        <v>0.14131671129287485</v>
      </c>
      <c r="BL235" s="14">
        <f t="shared" si="499"/>
        <v>1.9117471004771281E-2</v>
      </c>
      <c r="BM235" s="14">
        <f t="shared" si="500"/>
        <v>0.3871879509351091</v>
      </c>
      <c r="BN235" s="14">
        <f t="shared" si="501"/>
        <v>0.60676381888394981</v>
      </c>
    </row>
    <row r="236" spans="1:66" x14ac:dyDescent="0.25">
      <c r="A236" t="s">
        <v>347</v>
      </c>
      <c r="B236" t="s">
        <v>251</v>
      </c>
      <c r="C236" t="s">
        <v>259</v>
      </c>
      <c r="D236" s="11">
        <v>44414</v>
      </c>
      <c r="E236" s="10">
        <f>VLOOKUP(A236,home!$A$2:$E$405,3,FALSE)</f>
        <v>1.2639</v>
      </c>
      <c r="F236" s="10">
        <f>VLOOKUP(B236,home!$B$2:$E$405,3,FALSE)</f>
        <v>0.59340000000000004</v>
      </c>
      <c r="G236" s="10">
        <f>VLOOKUP(C236,away!$B$2:$E$405,4,FALSE)</f>
        <v>0.39560000000000001</v>
      </c>
      <c r="H236" s="10">
        <f>VLOOKUP(A236,away!$A$2:$E$405,3,FALSE)</f>
        <v>0.81940000000000002</v>
      </c>
      <c r="I236" s="10">
        <f>VLOOKUP(C236,away!$B$2:$E$405,3,FALSE)</f>
        <v>0.9153</v>
      </c>
      <c r="J236" s="10">
        <f>VLOOKUP(B236,home!$B$2:$E$405,4,FALSE)</f>
        <v>0.9153</v>
      </c>
      <c r="K236" s="12">
        <f t="shared" si="446"/>
        <v>0.296699311656</v>
      </c>
      <c r="L236" s="12">
        <f t="shared" si="447"/>
        <v>0.68647208934600001</v>
      </c>
      <c r="M236" s="13">
        <f t="shared" si="448"/>
        <v>0.37412272226183008</v>
      </c>
      <c r="N236" s="13">
        <f t="shared" si="449"/>
        <v>0.11100195416995384</v>
      </c>
      <c r="O236" s="13">
        <f t="shared" si="450"/>
        <v>0.25682480682289177</v>
      </c>
      <c r="P236" s="13">
        <f t="shared" si="451"/>
        <v>7.6199743400537159E-2</v>
      </c>
      <c r="Q236" s="13">
        <f t="shared" si="452"/>
        <v>1.646710169734808E-2</v>
      </c>
      <c r="R236" s="13">
        <f t="shared" si="453"/>
        <v>8.815153086779666E-2</v>
      </c>
      <c r="S236" s="13">
        <f t="shared" si="454"/>
        <v>3.8800108552642858E-3</v>
      </c>
      <c r="T236" s="13">
        <f t="shared" si="455"/>
        <v>1.13042057076516E-2</v>
      </c>
      <c r="U236" s="13">
        <f t="shared" si="456"/>
        <v>2.6154498529897905E-2</v>
      </c>
      <c r="V236" s="13">
        <f t="shared" si="457"/>
        <v>8.7807144545450487E-5</v>
      </c>
      <c r="W236" s="13">
        <f t="shared" si="458"/>
        <v>1.6285925795241755E-3</v>
      </c>
      <c r="X236" s="13">
        <f t="shared" si="459"/>
        <v>1.1179833507593525E-3</v>
      </c>
      <c r="Y236" s="13">
        <f t="shared" si="460"/>
        <v>3.837321833249073E-4</v>
      </c>
      <c r="Z236" s="13">
        <f t="shared" si="461"/>
        <v>2.0171188524621599E-2</v>
      </c>
      <c r="AA236" s="13">
        <f t="shared" si="462"/>
        <v>5.9847777505386349E-3</v>
      </c>
      <c r="AB236" s="13">
        <f t="shared" si="463"/>
        <v>8.8783971949947841E-4</v>
      </c>
      <c r="AC236" s="13">
        <f t="shared" si="464"/>
        <v>1.1177618808218529E-6</v>
      </c>
      <c r="AD236" s="13">
        <f t="shared" si="465"/>
        <v>1.2080057432822302E-4</v>
      </c>
      <c r="AE236" s="13">
        <f t="shared" si="466"/>
        <v>8.2926222653292029E-5</v>
      </c>
      <c r="AF236" s="13">
        <f t="shared" si="467"/>
        <v>2.8463268663188486E-5</v>
      </c>
      <c r="AG236" s="13">
        <f t="shared" si="468"/>
        <v>6.5130798362785109E-6</v>
      </c>
      <c r="AH236" s="13">
        <f t="shared" si="469"/>
        <v>3.4617394827722611E-3</v>
      </c>
      <c r="AI236" s="13">
        <f t="shared" si="470"/>
        <v>1.0270957216709274E-3</v>
      </c>
      <c r="AJ236" s="13">
        <f t="shared" si="471"/>
        <v>1.5236929681229335E-4</v>
      </c>
      <c r="AK236" s="13">
        <f t="shared" si="472"/>
        <v>1.5069288493905402E-5</v>
      </c>
      <c r="AL236" s="13">
        <f t="shared" si="473"/>
        <v>9.1064416495845435E-9</v>
      </c>
      <c r="AM236" s="13">
        <f t="shared" si="474"/>
        <v>7.1682894501666471E-6</v>
      </c>
      <c r="AN236" s="13">
        <f t="shared" si="475"/>
        <v>4.9208306358927878E-6</v>
      </c>
      <c r="AO236" s="13">
        <f t="shared" si="476"/>
        <v>1.6890064439695639E-6</v>
      </c>
      <c r="AP236" s="13">
        <f t="shared" si="477"/>
        <v>3.8648526083688144E-7</v>
      </c>
      <c r="AQ236" s="13">
        <f t="shared" si="478"/>
        <v>6.6327836127031937E-8</v>
      </c>
      <c r="AR236" s="13">
        <f t="shared" si="479"/>
        <v>4.7527750710204316E-4</v>
      </c>
      <c r="AS236" s="13">
        <f t="shared" si="480"/>
        <v>1.4101450920275585E-4</v>
      </c>
      <c r="AT236" s="13">
        <f t="shared" si="481"/>
        <v>2.0919453906983168E-5</v>
      </c>
      <c r="AU236" s="13">
        <f t="shared" si="482"/>
        <v>2.0689291914737759E-6</v>
      </c>
      <c r="AV236" s="13">
        <f t="shared" si="483"/>
        <v>1.5346246674381843E-7</v>
      </c>
      <c r="AW236" s="13">
        <f t="shared" si="484"/>
        <v>5.1521159865757328E-11</v>
      </c>
      <c r="AX236" s="13">
        <f t="shared" si="485"/>
        <v>3.544710909359019E-7</v>
      </c>
      <c r="AY236" s="13">
        <f t="shared" si="486"/>
        <v>2.4333451040752454E-7</v>
      </c>
      <c r="AZ236" s="13">
        <f t="shared" si="487"/>
        <v>8.3521174884719673E-8</v>
      </c>
      <c r="BA236" s="13">
        <f t="shared" si="488"/>
        <v>1.9111651809248727E-8</v>
      </c>
      <c r="BB236" s="13">
        <f t="shared" si="489"/>
        <v>3.2799038870870582E-9</v>
      </c>
      <c r="BC236" s="13">
        <f t="shared" si="490"/>
        <v>4.5031249484454399E-10</v>
      </c>
      <c r="BD236" s="13">
        <f t="shared" si="491"/>
        <v>5.4377457219916317E-5</v>
      </c>
      <c r="BE236" s="13">
        <f t="shared" si="492"/>
        <v>1.613375412675276E-5</v>
      </c>
      <c r="BF236" s="13">
        <f t="shared" si="493"/>
        <v>2.3934368719173463E-6</v>
      </c>
      <c r="BG236" s="13">
        <f t="shared" si="494"/>
        <v>2.3671035746332224E-7</v>
      </c>
      <c r="BH236" s="13">
        <f t="shared" si="495"/>
        <v>1.7557950030303346E-8</v>
      </c>
      <c r="BI236" s="13">
        <f t="shared" si="496"/>
        <v>1.0418863376162895E-9</v>
      </c>
      <c r="BJ236" s="14">
        <f t="shared" si="497"/>
        <v>0.14215720794231435</v>
      </c>
      <c r="BK236" s="14">
        <f t="shared" si="498"/>
        <v>0.45429165386500986</v>
      </c>
      <c r="BL236" s="14">
        <f t="shared" si="499"/>
        <v>0.38337232130065624</v>
      </c>
      <c r="BM236" s="14">
        <f t="shared" si="500"/>
        <v>7.722426912925523E-2</v>
      </c>
      <c r="BN236" s="14">
        <f t="shared" si="501"/>
        <v>0.92276785922035764</v>
      </c>
    </row>
    <row r="237" spans="1:66" x14ac:dyDescent="0.25">
      <c r="A237" t="s">
        <v>347</v>
      </c>
      <c r="B237" t="s">
        <v>256</v>
      </c>
      <c r="C237" t="s">
        <v>247</v>
      </c>
      <c r="D237" s="11">
        <v>44414</v>
      </c>
      <c r="E237" s="10">
        <f>VLOOKUP(A237,home!$A$2:$E$405,3,FALSE)</f>
        <v>1.2639</v>
      </c>
      <c r="F237" s="10">
        <f>VLOOKUP(B237,home!$B$2:$E$405,3,FALSE)</f>
        <v>0.1978</v>
      </c>
      <c r="G237" s="10">
        <f>VLOOKUP(C237,away!$B$2:$E$405,4,FALSE)</f>
        <v>0.39560000000000001</v>
      </c>
      <c r="H237" s="10">
        <f>VLOOKUP(A237,away!$A$2:$E$405,3,FALSE)</f>
        <v>0.81940000000000002</v>
      </c>
      <c r="I237" s="10">
        <f>VLOOKUP(C237,away!$B$2:$E$405,3,FALSE)</f>
        <v>1.2203999999999999</v>
      </c>
      <c r="J237" s="10">
        <f>VLOOKUP(B237,home!$B$2:$E$405,4,FALSE)</f>
        <v>1.2203999999999999</v>
      </c>
      <c r="K237" s="12">
        <f t="shared" si="446"/>
        <v>9.8899770551999999E-2</v>
      </c>
      <c r="L237" s="12">
        <f t="shared" si="447"/>
        <v>1.220394825504</v>
      </c>
      <c r="M237" s="13">
        <f t="shared" si="448"/>
        <v>0.26732380673962752</v>
      </c>
      <c r="N237" s="13">
        <f t="shared" si="449"/>
        <v>2.6438263149636352E-2</v>
      </c>
      <c r="O237" s="13">
        <f t="shared" si="450"/>
        <v>0.32624059047907283</v>
      </c>
      <c r="P237" s="13">
        <f t="shared" si="451"/>
        <v>3.2265119543129293E-2</v>
      </c>
      <c r="Q237" s="13">
        <f t="shared" si="452"/>
        <v>1.3073690796462157E-3</v>
      </c>
      <c r="R237" s="13">
        <f t="shared" si="453"/>
        <v>0.19907116424501503</v>
      </c>
      <c r="S237" s="13">
        <f t="shared" si="454"/>
        <v>9.7357391381381058E-4</v>
      </c>
      <c r="T237" s="13">
        <f t="shared" si="455"/>
        <v>1.5955064598241685E-3</v>
      </c>
      <c r="U237" s="13">
        <f t="shared" si="456"/>
        <v>1.9688092467351492E-2</v>
      </c>
      <c r="V237" s="13">
        <f t="shared" si="457"/>
        <v>1.3056358336186685E-5</v>
      </c>
      <c r="W237" s="13">
        <f t="shared" si="458"/>
        <v>4.3099500667930029E-5</v>
      </c>
      <c r="X237" s="13">
        <f t="shared" si="459"/>
        <v>5.2598407596948008E-5</v>
      </c>
      <c r="Y237" s="13">
        <f t="shared" si="460"/>
        <v>3.2095412230532821E-5</v>
      </c>
      <c r="Z237" s="13">
        <f t="shared" si="461"/>
        <v>8.0981806250557758E-2</v>
      </c>
      <c r="AA237" s="13">
        <f t="shared" si="462"/>
        <v>8.0090820570666802E-3</v>
      </c>
      <c r="AB237" s="13">
        <f t="shared" si="463"/>
        <v>3.9604818888801729E-4</v>
      </c>
      <c r="AC237" s="13">
        <f t="shared" si="464"/>
        <v>9.849126599798744E-8</v>
      </c>
      <c r="AD237" s="13">
        <f t="shared" si="465"/>
        <v>1.0656326817410129E-6</v>
      </c>
      <c r="AE237" s="13">
        <f t="shared" si="466"/>
        <v>1.3004926106846832E-6</v>
      </c>
      <c r="AF237" s="13">
        <f t="shared" si="467"/>
        <v>7.9355722634288769E-7</v>
      </c>
      <c r="AG237" s="13">
        <f t="shared" si="468"/>
        <v>3.2281771092338892E-7</v>
      </c>
      <c r="AH237" s="13">
        <f t="shared" si="469"/>
        <v>2.4707444327037028E-2</v>
      </c>
      <c r="AI237" s="13">
        <f t="shared" si="470"/>
        <v>2.443560574870276E-3</v>
      </c>
      <c r="AJ237" s="13">
        <f t="shared" si="471"/>
        <v>1.2083379009229171E-4</v>
      </c>
      <c r="AK237" s="13">
        <f t="shared" si="472"/>
        <v>3.9834780383520593E-6</v>
      </c>
      <c r="AL237" s="13">
        <f t="shared" si="473"/>
        <v>4.7550310017460016E-10</v>
      </c>
      <c r="AM237" s="13">
        <f t="shared" si="474"/>
        <v>2.1078165543379734E-8</v>
      </c>
      <c r="AN237" s="13">
        <f t="shared" si="475"/>
        <v>2.5723684160257341E-8</v>
      </c>
      <c r="AO237" s="13">
        <f t="shared" si="476"/>
        <v>1.5696525521038635E-8</v>
      </c>
      <c r="AP237" s="13">
        <f t="shared" si="477"/>
        <v>6.3853195080890098E-9</v>
      </c>
      <c r="AQ237" s="13">
        <f t="shared" si="478"/>
        <v>1.9481527217153925E-9</v>
      </c>
      <c r="AR237" s="13">
        <f t="shared" si="479"/>
        <v>6.0305674416288339E-3</v>
      </c>
      <c r="AS237" s="13">
        <f t="shared" si="480"/>
        <v>5.9642173627545323E-4</v>
      </c>
      <c r="AT237" s="13">
        <f t="shared" si="481"/>
        <v>2.949298643493388E-5</v>
      </c>
      <c r="AU237" s="13">
        <f t="shared" si="482"/>
        <v>9.7228319710273612E-7</v>
      </c>
      <c r="AV237" s="13">
        <f t="shared" si="483"/>
        <v>2.40396462762564E-8</v>
      </c>
      <c r="AW237" s="13">
        <f t="shared" si="484"/>
        <v>1.5942135408926307E-12</v>
      </c>
      <c r="AX237" s="13">
        <f t="shared" si="485"/>
        <v>3.4743762264955405E-10</v>
      </c>
      <c r="AY237" s="13">
        <f t="shared" si="486"/>
        <v>4.240110768669272E-10</v>
      </c>
      <c r="AZ237" s="13">
        <f t="shared" si="487"/>
        <v>2.5873046208238839E-10</v>
      </c>
      <c r="BA237" s="13">
        <f t="shared" si="488"/>
        <v>1.0525110570853524E-10</v>
      </c>
      <c r="BB237" s="13">
        <f t="shared" si="489"/>
        <v>3.2111976196317711E-11</v>
      </c>
      <c r="BC237" s="13">
        <f t="shared" si="490"/>
        <v>7.8378579173387573E-12</v>
      </c>
      <c r="BD237" s="13">
        <f t="shared" si="491"/>
        <v>1.226612216769455E-3</v>
      </c>
      <c r="BE237" s="13">
        <f t="shared" si="492"/>
        <v>1.2131166679477917E-4</v>
      </c>
      <c r="BF237" s="13">
        <f t="shared" si="493"/>
        <v>5.9988480056421666E-6</v>
      </c>
      <c r="BG237" s="13">
        <f t="shared" si="494"/>
        <v>1.9776156377811099E-7</v>
      </c>
      <c r="BH237" s="13">
        <f t="shared" si="495"/>
        <v>4.8896433204149729E-9</v>
      </c>
      <c r="BI237" s="13">
        <f t="shared" si="496"/>
        <v>9.6716920494032104E-11</v>
      </c>
      <c r="BJ237" s="14">
        <f t="shared" si="497"/>
        <v>2.9472486517059398E-2</v>
      </c>
      <c r="BK237" s="14">
        <f t="shared" si="498"/>
        <v>0.30057565594568697</v>
      </c>
      <c r="BL237" s="14">
        <f t="shared" si="499"/>
        <v>0.58869240357410857</v>
      </c>
      <c r="BM237" s="14">
        <f t="shared" si="500"/>
        <v>0.14707603862886851</v>
      </c>
      <c r="BN237" s="14">
        <f t="shared" si="501"/>
        <v>0.85264631323612727</v>
      </c>
    </row>
    <row r="238" spans="1:66" x14ac:dyDescent="0.25">
      <c r="A238" t="s">
        <v>348</v>
      </c>
      <c r="B238" t="s">
        <v>271</v>
      </c>
      <c r="C238" t="s">
        <v>267</v>
      </c>
      <c r="D238" s="11">
        <v>44414</v>
      </c>
      <c r="E238" s="10">
        <f>VLOOKUP(A238,home!$A$2:$E$405,3,FALSE)</f>
        <v>1.4218999999999999</v>
      </c>
      <c r="F238" s="10">
        <f>VLOOKUP(B238,home!$B$2:$E$405,3,FALSE)</f>
        <v>1.1253</v>
      </c>
      <c r="G238" s="10">
        <f>VLOOKUP(C238,away!$B$2:$E$405,4,FALSE)</f>
        <v>0.52749999999999997</v>
      </c>
      <c r="H238" s="10">
        <f>VLOOKUP(A238,away!$A$2:$E$405,3,FALSE)</f>
        <v>1.2968999999999999</v>
      </c>
      <c r="I238" s="10">
        <f>VLOOKUP(C238,away!$B$2:$E$405,3,FALSE)</f>
        <v>0.77110000000000001</v>
      </c>
      <c r="J238" s="10">
        <f>VLOOKUP(B238,home!$B$2:$E$405,4,FALSE)</f>
        <v>1.3878999999999999</v>
      </c>
      <c r="K238" s="12">
        <f t="shared" si="446"/>
        <v>0.84403379692499991</v>
      </c>
      <c r="L238" s="12">
        <f t="shared" si="447"/>
        <v>1.3879549469609997</v>
      </c>
      <c r="M238" s="13">
        <f t="shared" si="448"/>
        <v>0.10731479612986483</v>
      </c>
      <c r="N238" s="13">
        <f t="shared" si="449"/>
        <v>9.0577314843722112E-2</v>
      </c>
      <c r="O238" s="13">
        <f t="shared" si="450"/>
        <v>0.14894810217055704</v>
      </c>
      <c r="P238" s="13">
        <f t="shared" si="451"/>
        <v>0.12571723221978809</v>
      </c>
      <c r="Q238" s="13">
        <f t="shared" si="452"/>
        <v>3.8225157481408964E-2</v>
      </c>
      <c r="R238" s="13">
        <f t="shared" si="453"/>
        <v>0.10336662762403856</v>
      </c>
      <c r="S238" s="13">
        <f t="shared" si="454"/>
        <v>3.6818833578825046E-2</v>
      </c>
      <c r="T238" s="13">
        <f t="shared" si="455"/>
        <v>5.3054796424684837E-2</v>
      </c>
      <c r="U238" s="13">
        <f t="shared" si="456"/>
        <v>8.7244927188849852E-2</v>
      </c>
      <c r="V238" s="13">
        <f t="shared" si="457"/>
        <v>4.7925066336710273E-3</v>
      </c>
      <c r="W238" s="13">
        <f t="shared" si="458"/>
        <v>1.0754441602363225E-2</v>
      </c>
      <c r="X238" s="13">
        <f t="shared" si="459"/>
        <v>1.4926680423803219E-2</v>
      </c>
      <c r="Y238" s="13">
        <f t="shared" si="460"/>
        <v>1.0358779967961798E-2</v>
      </c>
      <c r="Z238" s="13">
        <f t="shared" si="461"/>
        <v>4.782274072048661E-2</v>
      </c>
      <c r="AA238" s="13">
        <f t="shared" si="462"/>
        <v>4.0364009429672124E-2</v>
      </c>
      <c r="AB238" s="13">
        <f t="shared" si="463"/>
        <v>1.7034294069021329E-2</v>
      </c>
      <c r="AC238" s="13">
        <f t="shared" si="464"/>
        <v>3.5089561919017146E-4</v>
      </c>
      <c r="AD238" s="13">
        <f t="shared" si="465"/>
        <v>2.2692780448627025E-3</v>
      </c>
      <c r="AE238" s="13">
        <f t="shared" si="466"/>
        <v>3.1496556883971734E-3</v>
      </c>
      <c r="AF238" s="13">
        <f t="shared" si="467"/>
        <v>2.1857900969673555E-3</v>
      </c>
      <c r="AG238" s="13">
        <f t="shared" si="468"/>
        <v>1.0112593927014014E-3</v>
      </c>
      <c r="AH238" s="13">
        <f t="shared" si="469"/>
        <v>1.6593952390058155E-2</v>
      </c>
      <c r="AI238" s="13">
        <f t="shared" si="470"/>
        <v>1.4005856641773463E-2</v>
      </c>
      <c r="AJ238" s="13">
        <f t="shared" si="471"/>
        <v>5.910708180271642E-3</v>
      </c>
      <c r="AK238" s="13">
        <f t="shared" si="472"/>
        <v>1.6629458226367769E-3</v>
      </c>
      <c r="AL238" s="13">
        <f t="shared" si="473"/>
        <v>1.6442700404240217E-5</v>
      </c>
      <c r="AM238" s="13">
        <f t="shared" si="474"/>
        <v>3.8306947289680157E-4</v>
      </c>
      <c r="AN238" s="13">
        <f t="shared" si="475"/>
        <v>5.3168316993685834E-4</v>
      </c>
      <c r="AO238" s="13">
        <f t="shared" si="476"/>
        <v>3.6897614296488426E-4</v>
      </c>
      <c r="AP238" s="13">
        <f t="shared" si="477"/>
        <v>1.7070742097956672E-4</v>
      </c>
      <c r="AQ238" s="13">
        <f t="shared" si="478"/>
        <v>5.9233552357885878E-5</v>
      </c>
      <c r="AR238" s="13">
        <f t="shared" si="479"/>
        <v>4.6063316618833033E-3</v>
      </c>
      <c r="AS238" s="13">
        <f t="shared" si="480"/>
        <v>3.8878996024752097E-3</v>
      </c>
      <c r="AT238" s="13">
        <f t="shared" si="481"/>
        <v>1.6407593317701744E-3</v>
      </c>
      <c r="AU238" s="13">
        <f t="shared" si="482"/>
        <v>4.6161877621136868E-4</v>
      </c>
      <c r="AV238" s="13">
        <f t="shared" si="483"/>
        <v>9.7405462104388304E-5</v>
      </c>
      <c r="AW238" s="13">
        <f t="shared" si="484"/>
        <v>5.3506414450963434E-7</v>
      </c>
      <c r="AX238" s="13">
        <f t="shared" si="485"/>
        <v>5.3887263615857612E-5</v>
      </c>
      <c r="AY238" s="13">
        <f t="shared" si="486"/>
        <v>7.4793094113821066E-5</v>
      </c>
      <c r="AZ238" s="13">
        <f t="shared" si="487"/>
        <v>5.1904722486898802E-5</v>
      </c>
      <c r="BA238" s="13">
        <f t="shared" si="488"/>
        <v>2.4013805448776342E-5</v>
      </c>
      <c r="BB238" s="13">
        <f t="shared" si="489"/>
        <v>8.3325200169970323E-6</v>
      </c>
      <c r="BC238" s="13">
        <f t="shared" si="490"/>
        <v>2.3130324756485163E-6</v>
      </c>
      <c r="BD238" s="13">
        <f t="shared" si="491"/>
        <v>1.0655634695756688E-3</v>
      </c>
      <c r="BE238" s="13">
        <f t="shared" si="492"/>
        <v>8.993715810905285E-4</v>
      </c>
      <c r="BF238" s="13">
        <f t="shared" si="493"/>
        <v>3.7955000521713958E-4</v>
      </c>
      <c r="BG238" s="13">
        <f t="shared" si="494"/>
        <v>1.067843440087753E-4</v>
      </c>
      <c r="BH238" s="13">
        <f t="shared" si="495"/>
        <v>2.2532398831467988E-5</v>
      </c>
      <c r="BI238" s="13">
        <f t="shared" si="496"/>
        <v>3.8036212279104727E-6</v>
      </c>
      <c r="BJ238" s="14">
        <f t="shared" si="497"/>
        <v>0.22824206816416676</v>
      </c>
      <c r="BK238" s="14">
        <f t="shared" si="498"/>
        <v>0.27508549997585724</v>
      </c>
      <c r="BL238" s="14">
        <f t="shared" si="499"/>
        <v>0.44830304377127489</v>
      </c>
      <c r="BM238" s="14">
        <f t="shared" si="500"/>
        <v>0.38522986413243659</v>
      </c>
      <c r="BN238" s="14">
        <f t="shared" si="501"/>
        <v>0.61414923046937964</v>
      </c>
    </row>
    <row r="239" spans="1:66" x14ac:dyDescent="0.25">
      <c r="A239" t="s">
        <v>338</v>
      </c>
      <c r="B239" t="s">
        <v>86</v>
      </c>
      <c r="C239" t="s">
        <v>88</v>
      </c>
      <c r="D239" s="11">
        <v>44415</v>
      </c>
      <c r="E239" s="10">
        <f>VLOOKUP(A239,home!$A$2:$E$405,3,FALSE)</f>
        <v>1.2436</v>
      </c>
      <c r="F239" s="10">
        <f>VLOOKUP(B239,home!$B$2:$E$405,3,FALSE)</f>
        <v>1.4742</v>
      </c>
      <c r="G239" s="10">
        <f>VLOOKUP(C239,away!$B$2:$E$405,4,FALSE)</f>
        <v>1.3402000000000001</v>
      </c>
      <c r="H239" s="10">
        <f>VLOOKUP(A239,away!$A$2:$E$405,3,FALSE)</f>
        <v>0.89739999999999998</v>
      </c>
      <c r="I239" s="10">
        <f>VLOOKUP(C239,away!$B$2:$E$405,3,FALSE)</f>
        <v>1.6715</v>
      </c>
      <c r="J239" s="10">
        <f>VLOOKUP(B239,home!$B$2:$E$405,4,FALSE)</f>
        <v>2.0428999999999999</v>
      </c>
      <c r="K239" s="12">
        <f t="shared" si="446"/>
        <v>2.457008923824</v>
      </c>
      <c r="L239" s="12">
        <f t="shared" si="447"/>
        <v>3.0643583758899999</v>
      </c>
      <c r="M239" s="13">
        <f t="shared" si="448"/>
        <v>4.0003744901222476E-3</v>
      </c>
      <c r="N239" s="13">
        <f t="shared" si="449"/>
        <v>9.828955820868247E-3</v>
      </c>
      <c r="O239" s="13">
        <f t="shared" si="450"/>
        <v>1.2258581075502799E-2</v>
      </c>
      <c r="P239" s="13">
        <f t="shared" si="451"/>
        <v>3.0119443095930384E-2</v>
      </c>
      <c r="Q239" s="13">
        <f t="shared" si="452"/>
        <v>1.2074916081872568E-2</v>
      </c>
      <c r="R239" s="13">
        <f t="shared" si="453"/>
        <v>1.8782342797621823E-2</v>
      </c>
      <c r="S239" s="13">
        <f t="shared" si="454"/>
        <v>5.6693495487047892E-2</v>
      </c>
      <c r="T239" s="13">
        <f t="shared" si="455"/>
        <v>3.7001870233655067E-2</v>
      </c>
      <c r="U239" s="13">
        <f t="shared" si="456"/>
        <v>4.6148383864078255E-2</v>
      </c>
      <c r="V239" s="13">
        <f t="shared" si="457"/>
        <v>4.7428240515645197E-2</v>
      </c>
      <c r="W239" s="13">
        <f t="shared" si="458"/>
        <v>9.8893921891956126E-3</v>
      </c>
      <c r="X239" s="13">
        <f t="shared" si="459"/>
        <v>3.0304641787422718E-2</v>
      </c>
      <c r="Y239" s="13">
        <f t="shared" si="460"/>
        <v>4.6432141444817457E-2</v>
      </c>
      <c r="Z239" s="13">
        <f t="shared" si="461"/>
        <v>1.9185276490243219E-2</v>
      </c>
      <c r="AA239" s="13">
        <f t="shared" si="462"/>
        <v>4.7138395542558373E-2</v>
      </c>
      <c r="AB239" s="13">
        <f t="shared" si="463"/>
        <v>5.7909729251405702E-2</v>
      </c>
      <c r="AC239" s="13">
        <f t="shared" si="464"/>
        <v>2.2318413483512094E-2</v>
      </c>
      <c r="AD239" s="13">
        <f t="shared" si="465"/>
        <v>6.0745812150122458E-3</v>
      </c>
      <c r="AE239" s="13">
        <f t="shared" si="466"/>
        <v>1.861469382624683E-2</v>
      </c>
      <c r="AF239" s="13">
        <f t="shared" si="467"/>
        <v>2.8521046470543675E-2</v>
      </c>
      <c r="AG239" s="13">
        <f t="shared" si="468"/>
        <v>2.9132902547052811E-2</v>
      </c>
      <c r="AH239" s="13">
        <f t="shared" si="469"/>
        <v>1.4697640676660574E-2</v>
      </c>
      <c r="AI239" s="13">
        <f t="shared" si="470"/>
        <v>3.611223430171364E-2</v>
      </c>
      <c r="AJ239" s="13">
        <f t="shared" si="471"/>
        <v>4.4364040969266792E-2</v>
      </c>
      <c r="AK239" s="13">
        <f t="shared" si="472"/>
        <v>3.6334281519460693E-2</v>
      </c>
      <c r="AL239" s="13">
        <f t="shared" si="473"/>
        <v>6.7215525603208778E-3</v>
      </c>
      <c r="AM239" s="13">
        <f t="shared" si="474"/>
        <v>2.9850600507557454E-3</v>
      </c>
      <c r="AN239" s="13">
        <f t="shared" si="475"/>
        <v>9.1472937690679976E-3</v>
      </c>
      <c r="AO239" s="13">
        <f t="shared" si="476"/>
        <v>1.4015293138984964E-2</v>
      </c>
      <c r="AP239" s="13">
        <f t="shared" si="477"/>
        <v>1.4315960307000742E-2</v>
      </c>
      <c r="AQ239" s="13">
        <f t="shared" si="478"/>
        <v>1.0967308218916623E-2</v>
      </c>
      <c r="AR239" s="13">
        <f t="shared" si="479"/>
        <v>9.0077676626692804E-3</v>
      </c>
      <c r="AS239" s="13">
        <f t="shared" si="480"/>
        <v>2.2132165530911675E-2</v>
      </c>
      <c r="AT239" s="13">
        <f t="shared" si="481"/>
        <v>2.7189464106499965E-2</v>
      </c>
      <c r="AU239" s="13">
        <f t="shared" si="482"/>
        <v>2.2268251981220923E-2</v>
      </c>
      <c r="AV239" s="13">
        <f t="shared" si="483"/>
        <v>1.3678323458955319E-2</v>
      </c>
      <c r="AW239" s="13">
        <f t="shared" si="484"/>
        <v>1.4057671375293822E-3</v>
      </c>
      <c r="AX239" s="13">
        <f t="shared" si="485"/>
        <v>1.2223865304762307E-3</v>
      </c>
      <c r="AY239" s="13">
        <f t="shared" si="486"/>
        <v>3.7458304032399548E-3</v>
      </c>
      <c r="AZ239" s="13">
        <f t="shared" si="487"/>
        <v>5.7392833854158862E-3</v>
      </c>
      <c r="BA239" s="13">
        <f t="shared" si="488"/>
        <v>5.8624070379018284E-3</v>
      </c>
      <c r="BB239" s="13">
        <f t="shared" si="489"/>
        <v>4.4911290273677374E-3</v>
      </c>
      <c r="BC239" s="13">
        <f t="shared" si="490"/>
        <v>2.7524857704434073E-3</v>
      </c>
      <c r="BD239" s="13">
        <f t="shared" si="491"/>
        <v>4.600504714195282E-3</v>
      </c>
      <c r="BE239" s="13">
        <f t="shared" si="492"/>
        <v>1.1303481136872188E-2</v>
      </c>
      <c r="BF239" s="13">
        <f t="shared" si="493"/>
        <v>1.3886377011785613E-2</v>
      </c>
      <c r="BG239" s="13">
        <f t="shared" si="494"/>
        <v>1.1372984079180569E-2</v>
      </c>
      <c r="BH239" s="13">
        <f t="shared" si="495"/>
        <v>6.9858808432637347E-3</v>
      </c>
      <c r="BI239" s="13">
        <f t="shared" si="496"/>
        <v>3.4328743145340258E-3</v>
      </c>
      <c r="BJ239" s="14">
        <f t="shared" si="497"/>
        <v>0.30311957925625838</v>
      </c>
      <c r="BK239" s="14">
        <f t="shared" si="498"/>
        <v>0.17102735003581865</v>
      </c>
      <c r="BL239" s="14">
        <f t="shared" si="499"/>
        <v>0.45960370483835722</v>
      </c>
      <c r="BM239" s="14">
        <f t="shared" si="500"/>
        <v>0.86353123399304876</v>
      </c>
      <c r="BN239" s="14">
        <f t="shared" si="501"/>
        <v>8.7064613361918064E-2</v>
      </c>
    </row>
    <row r="240" spans="1:66" x14ac:dyDescent="0.25">
      <c r="A240" t="s">
        <v>338</v>
      </c>
      <c r="B240" t="s">
        <v>75</v>
      </c>
      <c r="C240" t="s">
        <v>94</v>
      </c>
      <c r="D240" s="11">
        <v>44415</v>
      </c>
      <c r="E240" s="10">
        <f>VLOOKUP(A240,home!$A$2:$E$405,3,FALSE)</f>
        <v>1.2436</v>
      </c>
      <c r="F240" s="10">
        <f>VLOOKUP(B240,home!$B$2:$E$405,3,FALSE)</f>
        <v>0.64329999999999998</v>
      </c>
      <c r="G240" s="10">
        <f>VLOOKUP(C240,away!$B$2:$E$405,4,FALSE)</f>
        <v>0.91900000000000004</v>
      </c>
      <c r="H240" s="10">
        <f>VLOOKUP(A240,away!$A$2:$E$405,3,FALSE)</f>
        <v>0.89739999999999998</v>
      </c>
      <c r="I240" s="10">
        <f>VLOOKUP(C240,away!$B$2:$E$405,3,FALSE)</f>
        <v>1.5919000000000001</v>
      </c>
      <c r="J240" s="10">
        <f>VLOOKUP(B240,home!$B$2:$E$405,4,FALSE)</f>
        <v>1.7828999999999999</v>
      </c>
      <c r="K240" s="12">
        <f t="shared" si="446"/>
        <v>0.73520724172000007</v>
      </c>
      <c r="L240" s="12">
        <f t="shared" si="447"/>
        <v>2.5469993428740003</v>
      </c>
      <c r="M240" s="13">
        <f t="shared" si="448"/>
        <v>3.7545318414348695E-2</v>
      </c>
      <c r="N240" s="13">
        <f t="shared" si="449"/>
        <v>2.7603589990912426E-2</v>
      </c>
      <c r="O240" s="13">
        <f t="shared" si="450"/>
        <v>9.5627901329341222E-2</v>
      </c>
      <c r="P240" s="13">
        <f t="shared" si="451"/>
        <v>7.0306325567817282E-2</v>
      </c>
      <c r="Q240" s="13">
        <f t="shared" si="452"/>
        <v>1.0147179629394263E-2</v>
      </c>
      <c r="R240" s="13">
        <f t="shared" si="453"/>
        <v>0.12178210092312595</v>
      </c>
      <c r="S240" s="13">
        <f t="shared" si="454"/>
        <v>3.291342052488002E-2</v>
      </c>
      <c r="T240" s="13">
        <f t="shared" si="455"/>
        <v>2.5844859848091629E-2</v>
      </c>
      <c r="U240" s="13">
        <f t="shared" si="456"/>
        <v>8.9535082510558112E-2</v>
      </c>
      <c r="V240" s="13">
        <f t="shared" si="457"/>
        <v>6.8480846220596069E-3</v>
      </c>
      <c r="W240" s="13">
        <f t="shared" si="458"/>
        <v>2.4867599821881093E-3</v>
      </c>
      <c r="X240" s="13">
        <f t="shared" si="459"/>
        <v>6.333776040518475E-3</v>
      </c>
      <c r="Y240" s="13">
        <f t="shared" si="460"/>
        <v>8.0660617065558254E-3</v>
      </c>
      <c r="Z240" s="13">
        <f t="shared" si="461"/>
        <v>0.10339297700833899</v>
      </c>
      <c r="AA240" s="13">
        <f t="shared" si="462"/>
        <v>7.601526543952028E-2</v>
      </c>
      <c r="AB240" s="13">
        <f t="shared" si="463"/>
        <v>2.7943486816201676E-2</v>
      </c>
      <c r="AC240" s="13">
        <f t="shared" si="464"/>
        <v>8.0147087454598065E-4</v>
      </c>
      <c r="AD240" s="13">
        <f t="shared" si="465"/>
        <v>4.5707098683104907E-4</v>
      </c>
      <c r="AE240" s="13">
        <f t="shared" si="466"/>
        <v>1.1641595031054528E-3</v>
      </c>
      <c r="AF240" s="13">
        <f t="shared" si="467"/>
        <v>1.4825567447050562E-3</v>
      </c>
      <c r="AG240" s="13">
        <f t="shared" si="468"/>
        <v>1.2586903515123982E-3</v>
      </c>
      <c r="AH240" s="13">
        <f t="shared" si="469"/>
        <v>6.58354611245065E-2</v>
      </c>
      <c r="AI240" s="13">
        <f t="shared" si="470"/>
        <v>4.840270778071272E-2</v>
      </c>
      <c r="AJ240" s="13">
        <f t="shared" si="471"/>
        <v>1.7793010639618492E-2</v>
      </c>
      <c r="AK240" s="13">
        <f t="shared" si="472"/>
        <v>4.3605167580828413E-3</v>
      </c>
      <c r="AL240" s="13">
        <f t="shared" si="473"/>
        <v>6.0032488330069182E-5</v>
      </c>
      <c r="AM240" s="13">
        <f t="shared" si="474"/>
        <v>6.7208379899658848E-5</v>
      </c>
      <c r="AN240" s="13">
        <f t="shared" si="475"/>
        <v>1.7117969944005723E-4</v>
      </c>
      <c r="AO240" s="13">
        <f t="shared" si="476"/>
        <v>2.179972909935974E-4</v>
      </c>
      <c r="AP240" s="13">
        <f t="shared" si="477"/>
        <v>1.8507965230300159E-4</v>
      </c>
      <c r="AQ240" s="13">
        <f t="shared" si="478"/>
        <v>1.1784943819877337E-4</v>
      </c>
      <c r="AR240" s="13">
        <f t="shared" si="479"/>
        <v>3.3536575244384977E-2</v>
      </c>
      <c r="AS240" s="13">
        <f t="shared" si="480"/>
        <v>2.4656332982159513E-2</v>
      </c>
      <c r="AT240" s="13">
        <f t="shared" si="481"/>
        <v>9.0637572813716798E-3</v>
      </c>
      <c r="AU240" s="13">
        <f t="shared" si="482"/>
        <v>2.2212466634856129E-3</v>
      </c>
      <c r="AV240" s="13">
        <f t="shared" si="483"/>
        <v>4.0826915816025264E-4</v>
      </c>
      <c r="AW240" s="13">
        <f t="shared" si="484"/>
        <v>3.1226438455884085E-6</v>
      </c>
      <c r="AX240" s="13">
        <f t="shared" si="485"/>
        <v>8.2353479344163414E-6</v>
      </c>
      <c r="AY240" s="13">
        <f t="shared" si="486"/>
        <v>2.0975425777297176E-5</v>
      </c>
      <c r="AZ240" s="13">
        <f t="shared" si="487"/>
        <v>2.6712197835639148E-5</v>
      </c>
      <c r="BA240" s="13">
        <f t="shared" si="488"/>
        <v>2.2678650111364399E-5</v>
      </c>
      <c r="BB240" s="13">
        <f t="shared" si="489"/>
        <v>1.4440626732728624E-5</v>
      </c>
      <c r="BC240" s="13">
        <f t="shared" si="490"/>
        <v>7.3560533597897063E-6</v>
      </c>
      <c r="BD240" s="13">
        <f t="shared" si="491"/>
        <v>1.4236272518282156E-2</v>
      </c>
      <c r="BE240" s="13">
        <f t="shared" si="492"/>
        <v>1.0466610650540463E-2</v>
      </c>
      <c r="BF240" s="13">
        <f t="shared" si="493"/>
        <v>3.8475639732705146E-3</v>
      </c>
      <c r="BG240" s="13">
        <f t="shared" si="494"/>
        <v>9.4291896537648627E-4</v>
      </c>
      <c r="BH240" s="13">
        <f t="shared" si="495"/>
        <v>1.7331021292498069E-4</v>
      </c>
      <c r="BI240" s="13">
        <f t="shared" si="496"/>
        <v>2.54837847212962E-5</v>
      </c>
      <c r="BJ240" s="14">
        <f t="shared" si="497"/>
        <v>8.5704417546401013E-2</v>
      </c>
      <c r="BK240" s="14">
        <f t="shared" si="498"/>
        <v>0.14849562791775897</v>
      </c>
      <c r="BL240" s="14">
        <f t="shared" si="499"/>
        <v>0.64687387475634583</v>
      </c>
      <c r="BM240" s="14">
        <f t="shared" si="500"/>
        <v>0.62143662859197324</v>
      </c>
      <c r="BN240" s="14">
        <f t="shared" si="501"/>
        <v>0.36301241585493987</v>
      </c>
    </row>
    <row r="241" spans="1:66" x14ac:dyDescent="0.25">
      <c r="A241" t="s">
        <v>338</v>
      </c>
      <c r="B241" t="s">
        <v>95</v>
      </c>
      <c r="C241" t="s">
        <v>92</v>
      </c>
      <c r="D241" s="11">
        <v>44415</v>
      </c>
      <c r="E241" s="10">
        <f>VLOOKUP(A241,home!$A$2:$E$405,3,FALSE)</f>
        <v>1.2436</v>
      </c>
      <c r="F241" s="10">
        <f>VLOOKUP(B241,home!$B$2:$E$405,3,FALSE)</f>
        <v>0.93810000000000004</v>
      </c>
      <c r="G241" s="10">
        <f>VLOOKUP(C241,away!$B$2:$E$405,4,FALSE)</f>
        <v>1.2636000000000001</v>
      </c>
      <c r="H241" s="10">
        <f>VLOOKUP(A241,away!$A$2:$E$405,3,FALSE)</f>
        <v>0.89739999999999998</v>
      </c>
      <c r="I241" s="10">
        <f>VLOOKUP(C241,away!$B$2:$E$405,3,FALSE)</f>
        <v>0.63680000000000003</v>
      </c>
      <c r="J241" s="10">
        <f>VLOOKUP(B241,home!$B$2:$E$405,4,FALSE)</f>
        <v>1.1143000000000001</v>
      </c>
      <c r="K241" s="12">
        <f t="shared" si="446"/>
        <v>1.474142497776</v>
      </c>
      <c r="L241" s="12">
        <f t="shared" si="447"/>
        <v>0.63678269177600011</v>
      </c>
      <c r="M241" s="13">
        <f t="shared" si="448"/>
        <v>0.12112585020591028</v>
      </c>
      <c r="N241" s="13">
        <f t="shared" si="449"/>
        <v>0.17855676336778217</v>
      </c>
      <c r="O241" s="13">
        <f t="shared" si="450"/>
        <v>7.7130844937776138E-2</v>
      </c>
      <c r="P241" s="13">
        <f t="shared" si="451"/>
        <v>0.11370185641214663</v>
      </c>
      <c r="Q241" s="13">
        <f t="shared" si="452"/>
        <v>0.13160905657289035</v>
      </c>
      <c r="R241" s="13">
        <f t="shared" si="453"/>
        <v>2.4557793529217175E-2</v>
      </c>
      <c r="S241" s="13">
        <f t="shared" si="454"/>
        <v>2.6683222717510374E-2</v>
      </c>
      <c r="T241" s="13">
        <f t="shared" si="455"/>
        <v>8.3806369306585013E-2</v>
      </c>
      <c r="U241" s="13">
        <f t="shared" si="456"/>
        <v>3.6201687093027492E-2</v>
      </c>
      <c r="V241" s="13">
        <f t="shared" si="457"/>
        <v>2.7830851161848059E-3</v>
      </c>
      <c r="W241" s="13">
        <f t="shared" si="458"/>
        <v>6.4670167795434469E-2</v>
      </c>
      <c r="X241" s="13">
        <f t="shared" si="459"/>
        <v>4.1180843526382356E-2</v>
      </c>
      <c r="Y241" s="13">
        <f t="shared" si="460"/>
        <v>1.3111624195168011E-2</v>
      </c>
      <c r="Z241" s="13">
        <f t="shared" si="461"/>
        <v>5.2126592892047172E-3</v>
      </c>
      <c r="AA241" s="13">
        <f t="shared" si="462"/>
        <v>7.6842025846435092E-3</v>
      </c>
      <c r="AB241" s="13">
        <f t="shared" si="463"/>
        <v>5.6638047957715916E-3</v>
      </c>
      <c r="AC241" s="13">
        <f t="shared" si="464"/>
        <v>1.6328159086462848E-4</v>
      </c>
      <c r="AD241" s="13">
        <f t="shared" si="465"/>
        <v>2.3833260671388717E-2</v>
      </c>
      <c r="AE241" s="13">
        <f t="shared" si="466"/>
        <v>1.5176607884125988E-2</v>
      </c>
      <c r="AF241" s="13">
        <f t="shared" si="467"/>
        <v>4.8321006102413052E-3</v>
      </c>
      <c r="AG241" s="13">
        <f t="shared" si="468"/>
        <v>1.0256660111739706E-3</v>
      </c>
      <c r="AH241" s="13">
        <f t="shared" si="469"/>
        <v>8.2983280337273787E-4</v>
      </c>
      <c r="AI241" s="13">
        <f t="shared" si="470"/>
        <v>1.2232918015003477E-3</v>
      </c>
      <c r="AJ241" s="13">
        <f t="shared" si="471"/>
        <v>9.0165321588631315E-4</v>
      </c>
      <c r="AK241" s="13">
        <f t="shared" si="472"/>
        <v>4.4305510793147071E-4</v>
      </c>
      <c r="AL241" s="13">
        <f t="shared" si="473"/>
        <v>6.1309522179373589E-6</v>
      </c>
      <c r="AM241" s="13">
        <f t="shared" si="474"/>
        <v>7.0267244832534865E-3</v>
      </c>
      <c r="AN241" s="13">
        <f t="shared" si="475"/>
        <v>4.4744965308144789E-3</v>
      </c>
      <c r="AO241" s="13">
        <f t="shared" si="476"/>
        <v>1.424640972617209E-3</v>
      </c>
      <c r="AP241" s="13">
        <f t="shared" si="477"/>
        <v>3.0239557111918841E-4</v>
      </c>
      <c r="AQ241" s="13">
        <f t="shared" si="478"/>
        <v>4.8140066439604418E-5</v>
      </c>
      <c r="AR241" s="13">
        <f t="shared" si="479"/>
        <v>1.0568463325114327E-4</v>
      </c>
      <c r="AS241" s="13">
        <f t="shared" si="480"/>
        <v>1.5579420923738082E-4</v>
      </c>
      <c r="AT241" s="13">
        <f t="shared" si="481"/>
        <v>1.1483143237211471E-4</v>
      </c>
      <c r="AU241" s="13">
        <f t="shared" si="482"/>
        <v>5.6425964846741649E-5</v>
      </c>
      <c r="AV241" s="13">
        <f t="shared" si="483"/>
        <v>2.0794978189649138E-5</v>
      </c>
      <c r="AW241" s="13">
        <f t="shared" si="484"/>
        <v>1.5986601437187384E-7</v>
      </c>
      <c r="AX241" s="13">
        <f t="shared" si="485"/>
        <v>1.7263988634878458E-3</v>
      </c>
      <c r="AY241" s="13">
        <f t="shared" si="486"/>
        <v>1.0993409153708179E-3</v>
      </c>
      <c r="AZ241" s="13">
        <f t="shared" si="487"/>
        <v>3.5002063363466062E-4</v>
      </c>
      <c r="BA241" s="13">
        <f t="shared" si="488"/>
        <v>7.4295693754340128E-5</v>
      </c>
      <c r="BB241" s="13">
        <f t="shared" si="489"/>
        <v>1.1827552964063516E-5</v>
      </c>
      <c r="BC241" s="13">
        <f t="shared" si="490"/>
        <v>1.5063162027159152E-6</v>
      </c>
      <c r="BD241" s="13">
        <f t="shared" si="491"/>
        <v>1.121635754017039E-5</v>
      </c>
      <c r="BE241" s="13">
        <f t="shared" si="492"/>
        <v>1.6534509320215446E-5</v>
      </c>
      <c r="BF241" s="13">
        <f t="shared" si="493"/>
        <v>1.2187111434401481E-5</v>
      </c>
      <c r="BG241" s="13">
        <f t="shared" si="494"/>
        <v>5.9885129635276804E-6</v>
      </c>
      <c r="BH241" s="13">
        <f t="shared" si="495"/>
        <v>2.2069803645046645E-6</v>
      </c>
      <c r="BI241" s="13">
        <f t="shared" si="496"/>
        <v>6.5068070941469789E-7</v>
      </c>
      <c r="BJ241" s="14">
        <f t="shared" si="497"/>
        <v>0.57434224754083063</v>
      </c>
      <c r="BK241" s="14">
        <f t="shared" si="498"/>
        <v>0.26556276791020555</v>
      </c>
      <c r="BL241" s="14">
        <f t="shared" si="499"/>
        <v>0.15513848123935606</v>
      </c>
      <c r="BM241" s="14">
        <f t="shared" si="500"/>
        <v>0.35247480990451791</v>
      </c>
      <c r="BN241" s="14">
        <f t="shared" si="501"/>
        <v>0.64668216502572284</v>
      </c>
    </row>
    <row r="242" spans="1:66" x14ac:dyDescent="0.25">
      <c r="A242" t="s">
        <v>338</v>
      </c>
      <c r="B242" t="s">
        <v>83</v>
      </c>
      <c r="C242" t="s">
        <v>85</v>
      </c>
      <c r="D242" s="11">
        <v>44415</v>
      </c>
      <c r="E242" s="10">
        <f>VLOOKUP(A242,home!$A$2:$E$405,3,FALSE)</f>
        <v>1.2436</v>
      </c>
      <c r="F242" s="10">
        <f>VLOOKUP(B242,home!$B$2:$E$405,3,FALSE)</f>
        <v>0.68920000000000003</v>
      </c>
      <c r="G242" s="10">
        <f>VLOOKUP(C242,away!$B$2:$E$405,4,FALSE)</f>
        <v>1.2866</v>
      </c>
      <c r="H242" s="10">
        <f>VLOOKUP(A242,away!$A$2:$E$405,3,FALSE)</f>
        <v>0.89739999999999998</v>
      </c>
      <c r="I242" s="10">
        <f>VLOOKUP(C242,away!$B$2:$E$405,3,FALSE)</f>
        <v>2.2286999999999999</v>
      </c>
      <c r="J242" s="10">
        <f>VLOOKUP(B242,home!$B$2:$E$405,4,FALSE)</f>
        <v>0.79600000000000004</v>
      </c>
      <c r="K242" s="12">
        <f t="shared" si="446"/>
        <v>1.102730861792</v>
      </c>
      <c r="L242" s="12">
        <f t="shared" si="447"/>
        <v>1.5920281624800001</v>
      </c>
      <c r="M242" s="13">
        <f t="shared" si="448"/>
        <v>6.7558659810070393E-2</v>
      </c>
      <c r="N242" s="13">
        <f t="shared" si="449"/>
        <v>7.4499019153871471E-2</v>
      </c>
      <c r="O242" s="13">
        <f t="shared" si="450"/>
        <v>0.1075552890370378</v>
      </c>
      <c r="P242" s="13">
        <f t="shared" si="451"/>
        <v>0.11860453657010035</v>
      </c>
      <c r="Q242" s="13">
        <f t="shared" si="452"/>
        <v>4.1076183797103712E-2</v>
      </c>
      <c r="R242" s="13">
        <f t="shared" si="453"/>
        <v>8.5615524585320305E-2</v>
      </c>
      <c r="S242" s="13">
        <f t="shared" si="454"/>
        <v>5.2054896198930445E-2</v>
      </c>
      <c r="T242" s="13">
        <f t="shared" si="455"/>
        <v>6.5394441412193777E-2</v>
      </c>
      <c r="U242" s="13">
        <f t="shared" si="456"/>
        <v>9.4410881208744427E-2</v>
      </c>
      <c r="V242" s="13">
        <f t="shared" si="457"/>
        <v>1.0154051238559551E-2</v>
      </c>
      <c r="W242" s="13">
        <f t="shared" si="458"/>
        <v>1.5098658519235574E-2</v>
      </c>
      <c r="X242" s="13">
        <f t="shared" si="459"/>
        <v>2.4037489578291611E-2</v>
      </c>
      <c r="Y242" s="13">
        <f t="shared" si="460"/>
        <v>1.9134180181979876E-2</v>
      </c>
      <c r="Z242" s="13">
        <f t="shared" si="461"/>
        <v>4.5434108761776254E-2</v>
      </c>
      <c r="AA242" s="13">
        <f t="shared" si="462"/>
        <v>5.0101593909624979E-2</v>
      </c>
      <c r="AB242" s="13">
        <f t="shared" si="463"/>
        <v>2.7624286914556793E-2</v>
      </c>
      <c r="AC242" s="13">
        <f t="shared" si="464"/>
        <v>1.1141396832435512E-3</v>
      </c>
      <c r="AD242" s="13">
        <f t="shared" si="465"/>
        <v>4.1624391802049469E-3</v>
      </c>
      <c r="AE242" s="13">
        <f t="shared" si="466"/>
        <v>6.6267203994964403E-3</v>
      </c>
      <c r="AF242" s="13">
        <f t="shared" si="467"/>
        <v>5.274962750439525E-3</v>
      </c>
      <c r="AG242" s="13">
        <f t="shared" si="468"/>
        <v>2.799296418244228E-3</v>
      </c>
      <c r="AH242" s="13">
        <f t="shared" si="469"/>
        <v>1.8083095171481781E-2</v>
      </c>
      <c r="AI242" s="13">
        <f t="shared" si="470"/>
        <v>1.9940787122314858E-2</v>
      </c>
      <c r="AJ242" s="13">
        <f t="shared" si="471"/>
        <v>1.0994660684100542E-2</v>
      </c>
      <c r="AK242" s="13">
        <f t="shared" si="472"/>
        <v>4.0413838837629326E-3</v>
      </c>
      <c r="AL242" s="13">
        <f t="shared" si="473"/>
        <v>7.8238390860300918E-5</v>
      </c>
      <c r="AM242" s="13">
        <f t="shared" si="474"/>
        <v>9.1801002886883736E-4</v>
      </c>
      <c r="AN242" s="13">
        <f t="shared" si="475"/>
        <v>1.4614978193982671E-3</v>
      </c>
      <c r="AO242" s="13">
        <f t="shared" si="476"/>
        <v>1.1633728439425753E-3</v>
      </c>
      <c r="AP242" s="13">
        <f t="shared" si="477"/>
        <v>6.1737411034034327E-4</v>
      </c>
      <c r="AQ242" s="13">
        <f t="shared" si="478"/>
        <v>2.4571924261196539E-4</v>
      </c>
      <c r="AR242" s="13">
        <f t="shared" si="479"/>
        <v>5.7577593555610193E-3</v>
      </c>
      <c r="AS242" s="13">
        <f t="shared" si="480"/>
        <v>6.3492589361487531E-3</v>
      </c>
      <c r="AT242" s="13">
        <f t="shared" si="481"/>
        <v>3.5007618891999366E-3</v>
      </c>
      <c r="AU242" s="13">
        <f t="shared" si="482"/>
        <v>1.2867993916686775E-3</v>
      </c>
      <c r="AV242" s="13">
        <f t="shared" si="483"/>
        <v>3.5474835053205596E-4</v>
      </c>
      <c r="AW242" s="13">
        <f t="shared" si="484"/>
        <v>3.8153789923140247E-6</v>
      </c>
      <c r="AX242" s="13">
        <f t="shared" si="485"/>
        <v>1.6871966504470519E-4</v>
      </c>
      <c r="AY242" s="13">
        <f t="shared" si="486"/>
        <v>2.6860645831536316E-4</v>
      </c>
      <c r="AZ242" s="13">
        <f t="shared" si="487"/>
        <v>2.1381452313103417E-4</v>
      </c>
      <c r="BA242" s="13">
        <f t="shared" si="488"/>
        <v>1.1346624745727926E-4</v>
      </c>
      <c r="BB242" s="13">
        <f t="shared" si="489"/>
        <v>4.5160365360728327E-5</v>
      </c>
      <c r="BC242" s="13">
        <f t="shared" si="490"/>
        <v>1.437931469643315E-5</v>
      </c>
      <c r="BD242" s="13">
        <f t="shared" si="491"/>
        <v>1.5277525078059746E-3</v>
      </c>
      <c r="BE242" s="13">
        <f t="shared" si="492"/>
        <v>1.6846998395377716E-3</v>
      </c>
      <c r="BF242" s="13">
        <f t="shared" si="493"/>
        <v>9.2888525295716558E-4</v>
      </c>
      <c r="BG242" s="13">
        <f t="shared" si="494"/>
        <v>3.414368118331114E-4</v>
      </c>
      <c r="BH242" s="13">
        <f t="shared" si="495"/>
        <v>9.4128227440060089E-5</v>
      </c>
      <c r="BI242" s="13">
        <f t="shared" si="496"/>
        <v>2.0759620272786166E-5</v>
      </c>
      <c r="BJ242" s="14">
        <f t="shared" si="497"/>
        <v>0.26333351201022875</v>
      </c>
      <c r="BK242" s="14">
        <f t="shared" si="498"/>
        <v>0.24983312835007998</v>
      </c>
      <c r="BL242" s="14">
        <f t="shared" si="499"/>
        <v>0.44021449269990165</v>
      </c>
      <c r="BM242" s="14">
        <f t="shared" si="500"/>
        <v>0.50364123778915959</v>
      </c>
      <c r="BN242" s="14">
        <f t="shared" si="501"/>
        <v>0.49490921295350399</v>
      </c>
    </row>
    <row r="243" spans="1:66" x14ac:dyDescent="0.25">
      <c r="A243" t="s">
        <v>350</v>
      </c>
      <c r="B243" t="s">
        <v>97</v>
      </c>
      <c r="C243" t="s">
        <v>101</v>
      </c>
      <c r="D243" s="11">
        <v>44415</v>
      </c>
      <c r="E243" s="10">
        <f>VLOOKUP(A243,home!$A$2:$E$405,3,FALSE)</f>
        <v>1.6042000000000001</v>
      </c>
      <c r="F243" s="10">
        <f>VLOOKUP(B243,home!$B$2:$E$405,3,FALSE)</f>
        <v>1.2466999999999999</v>
      </c>
      <c r="G243" s="10">
        <f>VLOOKUP(C243,away!$B$2:$E$405,4,FALSE)</f>
        <v>0.87270000000000003</v>
      </c>
      <c r="H243" s="10">
        <f>VLOOKUP(A243,away!$A$2:$E$405,3,FALSE)</f>
        <v>1.25</v>
      </c>
      <c r="I243" s="10">
        <f>VLOOKUP(C243,away!$B$2:$E$405,3,FALSE)</f>
        <v>1.6</v>
      </c>
      <c r="J243" s="10">
        <f>VLOOKUP(B243,home!$B$2:$E$405,4,FALSE)</f>
        <v>1.2</v>
      </c>
      <c r="K243" s="12">
        <f t="shared" si="446"/>
        <v>1.7453617233779999</v>
      </c>
      <c r="L243" s="12">
        <f t="shared" si="447"/>
        <v>2.4</v>
      </c>
      <c r="M243" s="13">
        <f t="shared" si="448"/>
        <v>1.583770604653241E-2</v>
      </c>
      <c r="N243" s="13">
        <f t="shared" si="449"/>
        <v>2.7642525919729977E-2</v>
      </c>
      <c r="O243" s="13">
        <f t="shared" si="450"/>
        <v>3.8010494511677782E-2</v>
      </c>
      <c r="P243" s="13">
        <f t="shared" si="451"/>
        <v>6.6342062207351948E-2</v>
      </c>
      <c r="Q243" s="13">
        <f t="shared" si="452"/>
        <v>2.4123103338890471E-2</v>
      </c>
      <c r="R243" s="13">
        <f t="shared" si="453"/>
        <v>4.5612593414013344E-2</v>
      </c>
      <c r="S243" s="13">
        <f t="shared" si="454"/>
        <v>6.947453761600457E-2</v>
      </c>
      <c r="T243" s="13">
        <f t="shared" si="455"/>
        <v>5.7895448013337132E-2</v>
      </c>
      <c r="U243" s="13">
        <f t="shared" si="456"/>
        <v>7.9610474648822344E-2</v>
      </c>
      <c r="V243" s="13">
        <f t="shared" si="457"/>
        <v>3.2335519654495853E-2</v>
      </c>
      <c r="W243" s="13">
        <f t="shared" si="458"/>
        <v>1.4034513738930492E-2</v>
      </c>
      <c r="X243" s="13">
        <f t="shared" si="459"/>
        <v>3.3682832973433177E-2</v>
      </c>
      <c r="Y243" s="13">
        <f t="shared" si="460"/>
        <v>4.0419399568119824E-2</v>
      </c>
      <c r="Z243" s="13">
        <f t="shared" si="461"/>
        <v>3.6490074731210673E-2</v>
      </c>
      <c r="AA243" s="13">
        <f t="shared" si="462"/>
        <v>6.3688379719057872E-2</v>
      </c>
      <c r="AB243" s="13">
        <f t="shared" si="463"/>
        <v>5.5579630092803652E-2</v>
      </c>
      <c r="AC243" s="13">
        <f t="shared" si="464"/>
        <v>8.4655767465741088E-3</v>
      </c>
      <c r="AD243" s="13">
        <f t="shared" si="465"/>
        <v>6.1238257715379831E-3</v>
      </c>
      <c r="AE243" s="13">
        <f t="shared" si="466"/>
        <v>1.469718185169116E-2</v>
      </c>
      <c r="AF243" s="13">
        <f t="shared" si="467"/>
        <v>1.7636618222029395E-2</v>
      </c>
      <c r="AG243" s="13">
        <f t="shared" si="468"/>
        <v>1.4109294577623515E-2</v>
      </c>
      <c r="AH243" s="13">
        <f t="shared" si="469"/>
        <v>2.1894044838726406E-2</v>
      </c>
      <c r="AI243" s="13">
        <f t="shared" si="470"/>
        <v>3.8213027831434723E-2</v>
      </c>
      <c r="AJ243" s="13">
        <f t="shared" si="471"/>
        <v>3.334777805568219E-2</v>
      </c>
      <c r="AK243" s="13">
        <f t="shared" si="472"/>
        <v>1.9401311792697513E-2</v>
      </c>
      <c r="AL243" s="13">
        <f t="shared" si="473"/>
        <v>1.4184473874997721E-3</v>
      </c>
      <c r="AM243" s="13">
        <f t="shared" si="474"/>
        <v>2.1376582204556279E-3</v>
      </c>
      <c r="AN243" s="13">
        <f t="shared" si="475"/>
        <v>5.1303797290935069E-3</v>
      </c>
      <c r="AO243" s="13">
        <f t="shared" si="476"/>
        <v>6.1564556749122094E-3</v>
      </c>
      <c r="AP243" s="13">
        <f t="shared" si="477"/>
        <v>4.9251645399297668E-3</v>
      </c>
      <c r="AQ243" s="13">
        <f t="shared" si="478"/>
        <v>2.9550987239578604E-3</v>
      </c>
      <c r="AR243" s="13">
        <f t="shared" si="479"/>
        <v>1.0509141522588668E-2</v>
      </c>
      <c r="AS243" s="13">
        <f t="shared" si="480"/>
        <v>1.8342253359088657E-2</v>
      </c>
      <c r="AT243" s="13">
        <f t="shared" si="481"/>
        <v>1.6006933466727442E-2</v>
      </c>
      <c r="AU243" s="13">
        <f t="shared" si="482"/>
        <v>9.3126296604948006E-3</v>
      </c>
      <c r="AV243" s="13">
        <f t="shared" si="483"/>
        <v>4.0634768383555698E-3</v>
      </c>
      <c r="AW243" s="13">
        <f t="shared" si="484"/>
        <v>1.6504691845117497E-4</v>
      </c>
      <c r="AX243" s="13">
        <f t="shared" si="485"/>
        <v>6.2183113927459716E-4</v>
      </c>
      <c r="AY243" s="13">
        <f t="shared" si="486"/>
        <v>1.4923947342590331E-3</v>
      </c>
      <c r="AZ243" s="13">
        <f t="shared" si="487"/>
        <v>1.7908736811108402E-3</v>
      </c>
      <c r="BA243" s="13">
        <f t="shared" si="488"/>
        <v>1.4326989448886719E-3</v>
      </c>
      <c r="BB243" s="13">
        <f t="shared" si="489"/>
        <v>8.5961936693320327E-4</v>
      </c>
      <c r="BC243" s="13">
        <f t="shared" si="490"/>
        <v>4.1261729612793727E-4</v>
      </c>
      <c r="BD243" s="13">
        <f t="shared" si="491"/>
        <v>4.203656609035468E-3</v>
      </c>
      <c r="BE243" s="13">
        <f t="shared" si="492"/>
        <v>7.3369013436354645E-3</v>
      </c>
      <c r="BF243" s="13">
        <f t="shared" si="493"/>
        <v>6.4027733866909783E-3</v>
      </c>
      <c r="BG243" s="13">
        <f t="shared" si="494"/>
        <v>3.7250518641979212E-3</v>
      </c>
      <c r="BH243" s="13">
        <f t="shared" si="495"/>
        <v>1.6253907353422283E-3</v>
      </c>
      <c r="BI243" s="13">
        <f t="shared" si="496"/>
        <v>5.6737895499990902E-4</v>
      </c>
      <c r="BJ243" s="14">
        <f t="shared" si="497"/>
        <v>0.27827953602626648</v>
      </c>
      <c r="BK243" s="14">
        <f t="shared" si="498"/>
        <v>0.19536624439271769</v>
      </c>
      <c r="BL243" s="14">
        <f t="shared" si="499"/>
        <v>0.47745332264607293</v>
      </c>
      <c r="BM243" s="14">
        <f t="shared" si="500"/>
        <v>0.7686933445422639</v>
      </c>
      <c r="BN243" s="14">
        <f t="shared" si="501"/>
        <v>0.21756848543819596</v>
      </c>
    </row>
    <row r="244" spans="1:66" x14ac:dyDescent="0.25">
      <c r="A244" t="s">
        <v>350</v>
      </c>
      <c r="B244" t="s">
        <v>104</v>
      </c>
      <c r="C244" t="s">
        <v>98</v>
      </c>
      <c r="D244" s="11">
        <v>44415</v>
      </c>
      <c r="E244" s="10">
        <f>VLOOKUP(A244,home!$A$2:$E$405,3,FALSE)</f>
        <v>1.6042000000000001</v>
      </c>
      <c r="F244" s="10">
        <f>VLOOKUP(B244,home!$B$2:$E$405,3,FALSE)</f>
        <v>1.2466999999999999</v>
      </c>
      <c r="G244" s="10">
        <f>VLOOKUP(C244,away!$B$2:$E$405,4,FALSE)</f>
        <v>1.0909</v>
      </c>
      <c r="H244" s="10">
        <f>VLOOKUP(A244,away!$A$2:$E$405,3,FALSE)</f>
        <v>1.25</v>
      </c>
      <c r="I244" s="10">
        <f>VLOOKUP(C244,away!$B$2:$E$405,3,FALSE)</f>
        <v>0.8</v>
      </c>
      <c r="J244" s="10">
        <f>VLOOKUP(B244,home!$B$2:$E$405,4,FALSE)</f>
        <v>1</v>
      </c>
      <c r="K244" s="12">
        <f t="shared" si="446"/>
        <v>2.1817521531259998</v>
      </c>
      <c r="L244" s="12">
        <f t="shared" si="447"/>
        <v>1</v>
      </c>
      <c r="M244" s="13">
        <f t="shared" si="448"/>
        <v>4.1512854483113711E-2</v>
      </c>
      <c r="N244" s="13">
        <f t="shared" si="449"/>
        <v>9.057075965093965E-2</v>
      </c>
      <c r="O244" s="13">
        <f t="shared" si="450"/>
        <v>4.1512854483113711E-2</v>
      </c>
      <c r="P244" s="13">
        <f t="shared" si="451"/>
        <v>9.057075965093965E-2</v>
      </c>
      <c r="Q244" s="13">
        <f t="shared" si="452"/>
        <v>9.8801474939347517E-2</v>
      </c>
      <c r="R244" s="13">
        <f t="shared" si="453"/>
        <v>2.0756427241556852E-2</v>
      </c>
      <c r="S244" s="13">
        <f t="shared" si="454"/>
        <v>4.9400737469673751E-2</v>
      </c>
      <c r="T244" s="13">
        <f t="shared" si="455"/>
        <v>9.8801474939347517E-2</v>
      </c>
      <c r="U244" s="13">
        <f t="shared" si="456"/>
        <v>4.5285379825469818E-2</v>
      </c>
      <c r="V244" s="13">
        <f t="shared" si="457"/>
        <v>1.1975573926719218E-2</v>
      </c>
      <c r="W244" s="13">
        <f t="shared" si="458"/>
        <v>7.1853443560315311E-2</v>
      </c>
      <c r="X244" s="13">
        <f t="shared" si="459"/>
        <v>7.1853443560315311E-2</v>
      </c>
      <c r="Y244" s="13">
        <f t="shared" si="460"/>
        <v>3.5926721780157649E-2</v>
      </c>
      <c r="Z244" s="13">
        <f t="shared" si="461"/>
        <v>6.9188090805189515E-3</v>
      </c>
      <c r="AA244" s="13">
        <f t="shared" si="462"/>
        <v>1.5095126608489941E-2</v>
      </c>
      <c r="AB244" s="13">
        <f t="shared" si="463"/>
        <v>1.6466912489891253E-2</v>
      </c>
      <c r="AC244" s="13">
        <f t="shared" si="464"/>
        <v>1.6329833874712022E-3</v>
      </c>
      <c r="AD244" s="13">
        <f t="shared" si="465"/>
        <v>3.9191601299308862E-2</v>
      </c>
      <c r="AE244" s="13">
        <f t="shared" si="466"/>
        <v>3.9191601299308862E-2</v>
      </c>
      <c r="AF244" s="13">
        <f t="shared" si="467"/>
        <v>1.9595800649654427E-2</v>
      </c>
      <c r="AG244" s="13">
        <f t="shared" si="468"/>
        <v>6.5319335498848106E-3</v>
      </c>
      <c r="AH244" s="13">
        <f t="shared" si="469"/>
        <v>1.7297022701297374E-3</v>
      </c>
      <c r="AI244" s="13">
        <f t="shared" si="470"/>
        <v>3.7737816521224844E-3</v>
      </c>
      <c r="AJ244" s="13">
        <f t="shared" si="471"/>
        <v>4.1167281224728123E-3</v>
      </c>
      <c r="AK244" s="13">
        <f t="shared" si="472"/>
        <v>2.9938934816798042E-3</v>
      </c>
      <c r="AL244" s="13">
        <f t="shared" si="473"/>
        <v>1.4251060086537139E-4</v>
      </c>
      <c r="AM244" s="13">
        <f t="shared" si="474"/>
        <v>1.7101272103844566E-2</v>
      </c>
      <c r="AN244" s="13">
        <f t="shared" si="475"/>
        <v>1.7101272103844566E-2</v>
      </c>
      <c r="AO244" s="13">
        <f t="shared" si="476"/>
        <v>8.5506360519222811E-3</v>
      </c>
      <c r="AP244" s="13">
        <f t="shared" si="477"/>
        <v>2.8502120173074276E-3</v>
      </c>
      <c r="AQ244" s="13">
        <f t="shared" si="478"/>
        <v>7.1255300432685668E-4</v>
      </c>
      <c r="AR244" s="13">
        <f t="shared" si="479"/>
        <v>3.4594045402594763E-4</v>
      </c>
      <c r="AS244" s="13">
        <f t="shared" si="480"/>
        <v>7.5475633042449721E-4</v>
      </c>
      <c r="AT244" s="13">
        <f t="shared" si="481"/>
        <v>8.2334562449456279E-4</v>
      </c>
      <c r="AU244" s="13">
        <f t="shared" si="482"/>
        <v>5.9877869633596101E-4</v>
      </c>
      <c r="AV244" s="13">
        <f t="shared" si="483"/>
        <v>3.2659667749424057E-4</v>
      </c>
      <c r="AW244" s="13">
        <f t="shared" si="484"/>
        <v>8.6367447300362201E-6</v>
      </c>
      <c r="AX244" s="13">
        <f t="shared" si="485"/>
        <v>6.2184562056260802E-3</v>
      </c>
      <c r="AY244" s="13">
        <f t="shared" si="486"/>
        <v>6.2184562056260802E-3</v>
      </c>
      <c r="AZ244" s="13">
        <f t="shared" si="487"/>
        <v>3.1092281028130397E-3</v>
      </c>
      <c r="BA244" s="13">
        <f t="shared" si="488"/>
        <v>1.0364093676043468E-3</v>
      </c>
      <c r="BB244" s="13">
        <f t="shared" si="489"/>
        <v>2.5910234190108664E-4</v>
      </c>
      <c r="BC244" s="13">
        <f t="shared" si="490"/>
        <v>5.1820468380217344E-5</v>
      </c>
      <c r="BD244" s="13">
        <f t="shared" si="491"/>
        <v>5.7656742337657915E-5</v>
      </c>
      <c r="BE244" s="13">
        <f t="shared" si="492"/>
        <v>1.2579272173741615E-4</v>
      </c>
      <c r="BF244" s="13">
        <f t="shared" si="493"/>
        <v>1.3722427074909374E-4</v>
      </c>
      <c r="BG244" s="13">
        <f t="shared" si="494"/>
        <v>9.9796449389326795E-5</v>
      </c>
      <c r="BH244" s="13">
        <f t="shared" si="495"/>
        <v>5.4432779582373404E-5</v>
      </c>
      <c r="BI244" s="13">
        <f t="shared" si="496"/>
        <v>2.3751766810895224E-5</v>
      </c>
      <c r="BJ244" s="14">
        <f t="shared" si="497"/>
        <v>0.6355276732017765</v>
      </c>
      <c r="BK244" s="14">
        <f t="shared" si="498"/>
        <v>0.20145387572440898</v>
      </c>
      <c r="BL244" s="14">
        <f t="shared" si="499"/>
        <v>0.1550788786883083</v>
      </c>
      <c r="BM244" s="14">
        <f t="shared" si="500"/>
        <v>0.60904428678510558</v>
      </c>
      <c r="BN244" s="14">
        <f t="shared" si="501"/>
        <v>0.38372513044901108</v>
      </c>
    </row>
    <row r="245" spans="1:66" x14ac:dyDescent="0.25">
      <c r="A245" t="s">
        <v>350</v>
      </c>
      <c r="B245" t="s">
        <v>106</v>
      </c>
      <c r="C245" t="s">
        <v>99</v>
      </c>
      <c r="D245" s="11">
        <v>44415</v>
      </c>
      <c r="E245" s="10">
        <f>VLOOKUP(A245,home!$A$2:$E$405,3,FALSE)</f>
        <v>1.6042000000000001</v>
      </c>
      <c r="F245" s="10">
        <f>VLOOKUP(B245,home!$B$2:$E$405,3,FALSE)</f>
        <v>1.6207</v>
      </c>
      <c r="G245" s="10">
        <f>VLOOKUP(C245,away!$B$2:$E$405,4,FALSE)</f>
        <v>0.62339999999999995</v>
      </c>
      <c r="H245" s="10">
        <f>VLOOKUP(A245,away!$A$2:$E$405,3,FALSE)</f>
        <v>1.25</v>
      </c>
      <c r="I245" s="10">
        <f>VLOOKUP(C245,away!$B$2:$E$405,3,FALSE)</f>
        <v>0.6</v>
      </c>
      <c r="J245" s="10">
        <f>VLOOKUP(B245,home!$B$2:$E$405,4,FALSE)</f>
        <v>1.1200000000000001</v>
      </c>
      <c r="K245" s="12">
        <f t="shared" si="446"/>
        <v>1.6207944543959998</v>
      </c>
      <c r="L245" s="12">
        <f t="shared" si="447"/>
        <v>0.84000000000000008</v>
      </c>
      <c r="M245" s="13">
        <f t="shared" si="448"/>
        <v>8.5367103749282039E-2</v>
      </c>
      <c r="N245" s="13">
        <f t="shared" si="449"/>
        <v>0.13836252834468429</v>
      </c>
      <c r="O245" s="13">
        <f t="shared" si="450"/>
        <v>7.170836714939692E-2</v>
      </c>
      <c r="P245" s="13">
        <f t="shared" si="451"/>
        <v>0.11622452380953481</v>
      </c>
      <c r="Q245" s="13">
        <f t="shared" si="452"/>
        <v>0.11212860931863686</v>
      </c>
      <c r="R245" s="13">
        <f t="shared" si="453"/>
        <v>3.0117514202746706E-2</v>
      </c>
      <c r="S245" s="13">
        <f t="shared" si="454"/>
        <v>3.9558973367615081E-2</v>
      </c>
      <c r="T245" s="13">
        <f t="shared" si="455"/>
        <v>9.418803182765495E-2</v>
      </c>
      <c r="U245" s="13">
        <f t="shared" si="456"/>
        <v>4.8814300000004626E-2</v>
      </c>
      <c r="V245" s="13">
        <f t="shared" si="457"/>
        <v>5.9842500345440933E-3</v>
      </c>
      <c r="W245" s="13">
        <f t="shared" si="458"/>
        <v>6.0579142720927397E-2</v>
      </c>
      <c r="X245" s="13">
        <f t="shared" si="459"/>
        <v>5.0886479885579011E-2</v>
      </c>
      <c r="Y245" s="13">
        <f t="shared" si="460"/>
        <v>2.1372321551943189E-2</v>
      </c>
      <c r="Z245" s="13">
        <f t="shared" si="461"/>
        <v>8.4329039767690791E-3</v>
      </c>
      <c r="AA245" s="13">
        <f t="shared" si="462"/>
        <v>1.3668004000001297E-2</v>
      </c>
      <c r="AB245" s="13">
        <f t="shared" si="463"/>
        <v>1.1076512542932225E-2</v>
      </c>
      <c r="AC245" s="13">
        <f t="shared" si="464"/>
        <v>5.092100616596771E-4</v>
      </c>
      <c r="AD245" s="13">
        <f t="shared" si="465"/>
        <v>2.4546584643535728E-2</v>
      </c>
      <c r="AE245" s="13">
        <f t="shared" si="466"/>
        <v>2.0619131100570013E-2</v>
      </c>
      <c r="AF245" s="13">
        <f t="shared" si="467"/>
        <v>8.6600350622394063E-3</v>
      </c>
      <c r="AG245" s="13">
        <f t="shared" si="468"/>
        <v>2.424809817427034E-3</v>
      </c>
      <c r="AH245" s="13">
        <f t="shared" si="469"/>
        <v>1.7709098351215067E-3</v>
      </c>
      <c r="AI245" s="13">
        <f t="shared" si="470"/>
        <v>2.8702808400002723E-3</v>
      </c>
      <c r="AJ245" s="13">
        <f t="shared" si="471"/>
        <v>2.3260676340157672E-3</v>
      </c>
      <c r="AK245" s="13">
        <f t="shared" si="472"/>
        <v>1.2566925072542597E-3</v>
      </c>
      <c r="AL245" s="13">
        <f t="shared" si="473"/>
        <v>2.7730914760437842E-5</v>
      </c>
      <c r="AM245" s="13">
        <f t="shared" si="474"/>
        <v>7.9569936529209455E-3</v>
      </c>
      <c r="AN245" s="13">
        <f t="shared" si="475"/>
        <v>6.6838746684535939E-3</v>
      </c>
      <c r="AO245" s="13">
        <f t="shared" si="476"/>
        <v>2.8072273607505096E-3</v>
      </c>
      <c r="AP245" s="13">
        <f t="shared" si="477"/>
        <v>7.8602366101014284E-4</v>
      </c>
      <c r="AQ245" s="13">
        <f t="shared" si="478"/>
        <v>1.6506496881212997E-4</v>
      </c>
      <c r="AR245" s="13">
        <f t="shared" si="479"/>
        <v>2.9751285230041318E-4</v>
      </c>
      <c r="AS245" s="13">
        <f t="shared" si="480"/>
        <v>4.8220718112004584E-4</v>
      </c>
      <c r="AT245" s="13">
        <f t="shared" si="481"/>
        <v>3.90779362514649E-4</v>
      </c>
      <c r="AU245" s="13">
        <f t="shared" si="482"/>
        <v>2.1112434121871567E-4</v>
      </c>
      <c r="AV245" s="13">
        <f t="shared" si="483"/>
        <v>8.5547290358825782E-5</v>
      </c>
      <c r="AW245" s="13">
        <f t="shared" si="484"/>
        <v>1.0487426333777356E-6</v>
      </c>
      <c r="AX245" s="13">
        <f t="shared" si="485"/>
        <v>2.1494418643864055E-3</v>
      </c>
      <c r="AY245" s="13">
        <f t="shared" si="486"/>
        <v>1.8055311660845805E-3</v>
      </c>
      <c r="AZ245" s="13">
        <f t="shared" si="487"/>
        <v>7.5832308975552385E-4</v>
      </c>
      <c r="BA245" s="13">
        <f t="shared" si="488"/>
        <v>2.1233046513154672E-4</v>
      </c>
      <c r="BB245" s="13">
        <f t="shared" si="489"/>
        <v>4.4589397677624808E-5</v>
      </c>
      <c r="BC245" s="13">
        <f t="shared" si="490"/>
        <v>7.4910188098409698E-6</v>
      </c>
      <c r="BD245" s="13">
        <f t="shared" si="491"/>
        <v>4.1651799322057841E-5</v>
      </c>
      <c r="BE245" s="13">
        <f t="shared" si="492"/>
        <v>6.7509005356806409E-5</v>
      </c>
      <c r="BF245" s="13">
        <f t="shared" si="493"/>
        <v>5.4709110752050848E-5</v>
      </c>
      <c r="BG245" s="13">
        <f t="shared" si="494"/>
        <v>2.9557407770620189E-5</v>
      </c>
      <c r="BH245" s="13">
        <f t="shared" si="495"/>
        <v>1.1976620650235607E-5</v>
      </c>
      <c r="BI245" s="13">
        <f t="shared" si="496"/>
        <v>3.8823280664612976E-6</v>
      </c>
      <c r="BJ245" s="14">
        <f t="shared" si="497"/>
        <v>0.55714456558699055</v>
      </c>
      <c r="BK245" s="14">
        <f t="shared" si="498"/>
        <v>0.24947732310348072</v>
      </c>
      <c r="BL245" s="14">
        <f t="shared" si="499"/>
        <v>0.1852851060109045</v>
      </c>
      <c r="BM245" s="14">
        <f t="shared" si="500"/>
        <v>0.4446267696804122</v>
      </c>
      <c r="BN245" s="14">
        <f t="shared" si="501"/>
        <v>0.55390864657428163</v>
      </c>
    </row>
    <row r="246" spans="1:66" x14ac:dyDescent="0.25">
      <c r="A246" t="s">
        <v>339</v>
      </c>
      <c r="B246" t="s">
        <v>110</v>
      </c>
      <c r="C246" t="s">
        <v>127</v>
      </c>
      <c r="D246" s="11">
        <v>44415</v>
      </c>
      <c r="E246" s="10">
        <f>VLOOKUP(A246,home!$A$2:$E$405,3,FALSE)</f>
        <v>1.1578999999999999</v>
      </c>
      <c r="F246" s="10">
        <f>VLOOKUP(B246,home!$B$2:$E$405,3,FALSE)</f>
        <v>1.2091000000000001</v>
      </c>
      <c r="G246" s="10">
        <f>VLOOKUP(C246,away!$B$2:$E$405,4,FALSE)</f>
        <v>1.2235</v>
      </c>
      <c r="H246" s="10">
        <f>VLOOKUP(A246,away!$A$2:$E$405,3,FALSE)</f>
        <v>1.0478000000000001</v>
      </c>
      <c r="I246" s="10">
        <f>VLOOKUP(C246,away!$B$2:$E$405,3,FALSE)</f>
        <v>0.79530000000000001</v>
      </c>
      <c r="J246" s="10">
        <f>VLOOKUP(B246,home!$B$2:$E$405,4,FALSE)</f>
        <v>1.0498000000000001</v>
      </c>
      <c r="K246" s="12">
        <f t="shared" si="446"/>
        <v>1.7129206649150002</v>
      </c>
      <c r="L246" s="12">
        <f t="shared" si="447"/>
        <v>0.87481444393200014</v>
      </c>
      <c r="M246" s="13">
        <f t="shared" si="448"/>
        <v>7.5190144872111245E-2</v>
      </c>
      <c r="N246" s="13">
        <f t="shared" si="449"/>
        <v>0.12879475294939197</v>
      </c>
      <c r="O246" s="13">
        <f t="shared" si="450"/>
        <v>6.5777424775462529E-2</v>
      </c>
      <c r="P246" s="13">
        <f t="shared" si="451"/>
        <v>0.11267151018278168</v>
      </c>
      <c r="Q246" s="13">
        <f t="shared" si="452"/>
        <v>0.11030759692981786</v>
      </c>
      <c r="R246" s="13">
        <f t="shared" si="453"/>
        <v>2.8771520639112605E-2</v>
      </c>
      <c r="S246" s="13">
        <f t="shared" si="454"/>
        <v>4.2209219135237119E-2</v>
      </c>
      <c r="T246" s="13">
        <f t="shared" si="455"/>
        <v>9.6498679069633816E-2</v>
      </c>
      <c r="U246" s="13">
        <f t="shared" si="456"/>
        <v>4.9283332263764419E-2</v>
      </c>
      <c r="V246" s="13">
        <f t="shared" si="457"/>
        <v>7.0277774828840763E-3</v>
      </c>
      <c r="W246" s="13">
        <f t="shared" si="458"/>
        <v>6.2982720759399827E-2</v>
      </c>
      <c r="X246" s="13">
        <f t="shared" si="459"/>
        <v>5.5098193838458806E-2</v>
      </c>
      <c r="Y246" s="13">
        <f t="shared" si="460"/>
        <v>2.4100347902224446E-2</v>
      </c>
      <c r="Z246" s="13">
        <f t="shared" si="461"/>
        <v>8.3899139429944557E-3</v>
      </c>
      <c r="AA246" s="13">
        <f t="shared" si="462"/>
        <v>1.4371256969813694E-2</v>
      </c>
      <c r="AB246" s="13">
        <f t="shared" si="463"/>
        <v>1.2308411522198803E-2</v>
      </c>
      <c r="AC246" s="13">
        <f t="shared" si="464"/>
        <v>6.5818989939763568E-4</v>
      </c>
      <c r="AD246" s="13">
        <f t="shared" si="465"/>
        <v>2.6971100980336737E-2</v>
      </c>
      <c r="AE246" s="13">
        <f t="shared" si="466"/>
        <v>2.3594708706347108E-2</v>
      </c>
      <c r="AF246" s="13">
        <f t="shared" si="467"/>
        <v>1.0320495988340282E-2</v>
      </c>
      <c r="AG246" s="13">
        <f t="shared" si="468"/>
        <v>3.0095063197141145E-3</v>
      </c>
      <c r="AH246" s="13">
        <f t="shared" si="469"/>
        <v>1.8349044751695067E-3</v>
      </c>
      <c r="AI246" s="13">
        <f t="shared" si="470"/>
        <v>3.1430457936628608E-3</v>
      </c>
      <c r="AJ246" s="13">
        <f t="shared" si="471"/>
        <v>2.6918940453696414E-3</v>
      </c>
      <c r="AK246" s="13">
        <f t="shared" si="472"/>
        <v>1.5370003126917657E-3</v>
      </c>
      <c r="AL246" s="13">
        <f t="shared" si="473"/>
        <v>3.9451579766641012E-5</v>
      </c>
      <c r="AM246" s="13">
        <f t="shared" si="474"/>
        <v>9.2398712449456005E-3</v>
      </c>
      <c r="AN246" s="13">
        <f t="shared" si="475"/>
        <v>8.0831728251503643E-3</v>
      </c>
      <c r="AO246" s="13">
        <f t="shared" si="476"/>
        <v>3.5356381701200841E-3</v>
      </c>
      <c r="AP246" s="13">
        <f t="shared" si="477"/>
        <v>1.0310091132461189E-3</v>
      </c>
      <c r="AQ246" s="13">
        <f t="shared" si="478"/>
        <v>2.2548541602330696E-4</v>
      </c>
      <c r="AR246" s="13">
        <f t="shared" si="479"/>
        <v>3.2104018762275027E-4</v>
      </c>
      <c r="AS246" s="13">
        <f t="shared" si="480"/>
        <v>5.4991637164719773E-4</v>
      </c>
      <c r="AT246" s="13">
        <f t="shared" si="481"/>
        <v>4.7098155848478124E-4</v>
      </c>
      <c r="AU246" s="13">
        <f t="shared" si="482"/>
        <v>2.6891801477415162E-4</v>
      </c>
      <c r="AV246" s="13">
        <f t="shared" si="483"/>
        <v>1.151588061686404E-4</v>
      </c>
      <c r="AW246" s="13">
        <f t="shared" si="484"/>
        <v>1.6421585712109562E-6</v>
      </c>
      <c r="AX246" s="13">
        <f t="shared" si="485"/>
        <v>2.6378610661035354E-3</v>
      </c>
      <c r="AY246" s="13">
        <f t="shared" si="486"/>
        <v>2.3076389617132376E-3</v>
      </c>
      <c r="AZ246" s="13">
        <f t="shared" si="487"/>
        <v>1.0093779475434917E-3</v>
      </c>
      <c r="BA246" s="13">
        <f t="shared" si="488"/>
        <v>2.9433946929916118E-4</v>
      </c>
      <c r="BB246" s="13">
        <f t="shared" si="489"/>
        <v>6.4373104790546413E-5</v>
      </c>
      <c r="BC246" s="13">
        <f t="shared" si="490"/>
        <v>1.1262904374303652E-5</v>
      </c>
      <c r="BD246" s="13">
        <f t="shared" si="491"/>
        <v>4.6808432202503526E-5</v>
      </c>
      <c r="BE246" s="13">
        <f t="shared" si="492"/>
        <v>8.0179130811941038E-5</v>
      </c>
      <c r="BF246" s="13">
        <f t="shared" si="493"/>
        <v>6.867024503134842E-5</v>
      </c>
      <c r="BG246" s="13">
        <f t="shared" si="494"/>
        <v>3.9208893926324458E-5</v>
      </c>
      <c r="BH246" s="13">
        <f t="shared" si="495"/>
        <v>1.6790431163715351E-5</v>
      </c>
      <c r="BI246" s="13">
        <f t="shared" si="496"/>
        <v>5.7521353026321651E-6</v>
      </c>
      <c r="BJ246" s="14">
        <f t="shared" si="497"/>
        <v>0.57011813366697461</v>
      </c>
      <c r="BK246" s="14">
        <f t="shared" si="498"/>
        <v>0.24010393211389167</v>
      </c>
      <c r="BL246" s="14">
        <f t="shared" si="499"/>
        <v>0.18170221500438183</v>
      </c>
      <c r="BM246" s="14">
        <f t="shared" si="500"/>
        <v>0.47649524757642264</v>
      </c>
      <c r="BN246" s="14">
        <f t="shared" si="501"/>
        <v>0.52151295034867784</v>
      </c>
    </row>
    <row r="247" spans="1:66" x14ac:dyDescent="0.25">
      <c r="A247" t="s">
        <v>351</v>
      </c>
      <c r="B247" t="s">
        <v>155</v>
      </c>
      <c r="C247" t="s">
        <v>165</v>
      </c>
      <c r="D247" s="11">
        <v>44415</v>
      </c>
      <c r="E247" s="10">
        <f>VLOOKUP(A247,home!$A$2:$E$405,3,FALSE)</f>
        <v>1.224</v>
      </c>
      <c r="F247" s="10">
        <f>VLOOKUP(B247,home!$B$2:$E$405,3,FALSE)</f>
        <v>0.65359999999999996</v>
      </c>
      <c r="G247" s="10">
        <f>VLOOKUP(C247,away!$B$2:$E$405,4,FALSE)</f>
        <v>1.1141000000000001</v>
      </c>
      <c r="H247" s="10">
        <f>VLOOKUP(A247,away!$A$2:$E$405,3,FALSE)</f>
        <v>1.1359999999999999</v>
      </c>
      <c r="I247" s="10">
        <f>VLOOKUP(C247,away!$B$2:$E$405,3,FALSE)</f>
        <v>0.88029999999999997</v>
      </c>
      <c r="J247" s="10">
        <f>VLOOKUP(B247,home!$B$2:$E$405,4,FALSE)</f>
        <v>1.1444000000000001</v>
      </c>
      <c r="K247" s="12">
        <f t="shared" si="446"/>
        <v>0.89128713023999995</v>
      </c>
      <c r="L247" s="12">
        <f t="shared" si="447"/>
        <v>1.1444238035200001</v>
      </c>
      <c r="M247" s="13">
        <f t="shared" si="448"/>
        <v>0.13058761035412489</v>
      </c>
      <c r="N247" s="13">
        <f t="shared" si="449"/>
        <v>0.11639105647742726</v>
      </c>
      <c r="O247" s="13">
        <f t="shared" si="450"/>
        <v>0.14944756973405535</v>
      </c>
      <c r="P247" s="13">
        <f t="shared" si="451"/>
        <v>0.13320069554960842</v>
      </c>
      <c r="Q247" s="13">
        <f t="shared" si="452"/>
        <v>5.1868925356683956E-2</v>
      </c>
      <c r="R247" s="13">
        <f t="shared" si="453"/>
        <v>8.5515678090934064E-2</v>
      </c>
      <c r="S247" s="13">
        <f t="shared" si="454"/>
        <v>3.3966517280594105E-2</v>
      </c>
      <c r="T247" s="13">
        <f t="shared" si="455"/>
        <v>5.9360032841191221E-2</v>
      </c>
      <c r="U247" s="13">
        <f t="shared" si="456"/>
        <v>7.6219023316196247E-2</v>
      </c>
      <c r="V247" s="13">
        <f t="shared" si="457"/>
        <v>3.8495771492698351E-3</v>
      </c>
      <c r="W247" s="13">
        <f t="shared" si="458"/>
        <v>1.5410035209930537E-2</v>
      </c>
      <c r="X247" s="13">
        <f t="shared" si="459"/>
        <v>1.7635611107325828E-2</v>
      </c>
      <c r="Y247" s="13">
        <f t="shared" si="460"/>
        <v>1.0091306570422695E-2</v>
      </c>
      <c r="Z247" s="13">
        <f t="shared" si="461"/>
        <v>3.2622059193806223E-2</v>
      </c>
      <c r="AA247" s="13">
        <f t="shared" si="462"/>
        <v>2.9075621521366949E-2</v>
      </c>
      <c r="AB247" s="13">
        <f t="shared" si="463"/>
        <v>1.2957363632861766E-2</v>
      </c>
      <c r="AC247" s="13">
        <f t="shared" si="464"/>
        <v>2.4541299920418925E-4</v>
      </c>
      <c r="AD247" s="13">
        <f t="shared" si="465"/>
        <v>3.4336915147890855E-3</v>
      </c>
      <c r="AE247" s="13">
        <f t="shared" si="466"/>
        <v>3.9295983034692752E-3</v>
      </c>
      <c r="AF247" s="13">
        <f t="shared" si="467"/>
        <v>2.2485629183810248E-3</v>
      </c>
      <c r="AG247" s="13">
        <f t="shared" si="468"/>
        <v>8.5776964250254756E-4</v>
      </c>
      <c r="AH247" s="13">
        <f t="shared" si="469"/>
        <v>9.3333652653075846E-3</v>
      </c>
      <c r="AI247" s="13">
        <f t="shared" si="470"/>
        <v>8.3187083427976906E-3</v>
      </c>
      <c r="AJ247" s="13">
        <f t="shared" si="471"/>
        <v>3.7071788430778504E-3</v>
      </c>
      <c r="AK247" s="13">
        <f t="shared" si="472"/>
        <v>1.1013869307777669E-3</v>
      </c>
      <c r="AL247" s="13">
        <f t="shared" si="473"/>
        <v>1.0012950570813757E-5</v>
      </c>
      <c r="AM247" s="13">
        <f t="shared" si="474"/>
        <v>6.1208101126916062E-4</v>
      </c>
      <c r="AN247" s="13">
        <f t="shared" si="475"/>
        <v>7.0048007897902077E-4</v>
      </c>
      <c r="AO247" s="13">
        <f t="shared" si="476"/>
        <v>4.0082303813758063E-4</v>
      </c>
      <c r="AP247" s="13">
        <f t="shared" si="477"/>
        <v>1.5290380861461732E-4</v>
      </c>
      <c r="AQ247" s="13">
        <f t="shared" si="478"/>
        <v>4.3746689556858659E-5</v>
      </c>
      <c r="AR247" s="13">
        <f t="shared" si="479"/>
        <v>2.1362650753129491E-3</v>
      </c>
      <c r="AS247" s="13">
        <f t="shared" si="480"/>
        <v>1.9040255684076154E-3</v>
      </c>
      <c r="AT247" s="13">
        <f t="shared" si="481"/>
        <v>8.4851674238480424E-4</v>
      </c>
      <c r="AU247" s="13">
        <f t="shared" si="482"/>
        <v>2.5209068409358187E-4</v>
      </c>
      <c r="AV247" s="13">
        <f t="shared" si="483"/>
        <v>5.6171295596501732E-5</v>
      </c>
      <c r="AW247" s="13">
        <f t="shared" si="484"/>
        <v>2.8370310529448246E-7</v>
      </c>
      <c r="AX247" s="13">
        <f t="shared" si="485"/>
        <v>9.0923321334747842E-5</v>
      </c>
      <c r="AY247" s="13">
        <f t="shared" si="486"/>
        <v>1.0405481323058329E-4</v>
      </c>
      <c r="AZ247" s="13">
        <f t="shared" si="487"/>
        <v>5.9541402565953701E-5</v>
      </c>
      <c r="BA247" s="13">
        <f t="shared" si="488"/>
        <v>2.2713532797148066E-5</v>
      </c>
      <c r="BB247" s="13">
        <f t="shared" si="489"/>
        <v>6.49847689877212E-6</v>
      </c>
      <c r="BC247" s="13">
        <f t="shared" si="490"/>
        <v>1.4874023299159266E-6</v>
      </c>
      <c r="BD247" s="13">
        <f t="shared" si="491"/>
        <v>4.0746543380276409E-4</v>
      </c>
      <c r="BE247" s="13">
        <f t="shared" si="492"/>
        <v>3.6316869716606222E-4</v>
      </c>
      <c r="BF247" s="13">
        <f t="shared" si="493"/>
        <v>1.6184379294506963E-4</v>
      </c>
      <c r="BG247" s="13">
        <f t="shared" si="494"/>
        <v>4.8083096587055953E-5</v>
      </c>
      <c r="BH247" s="13">
        <f t="shared" si="495"/>
        <v>1.0713961292532457E-5</v>
      </c>
      <c r="BI247" s="13">
        <f t="shared" si="496"/>
        <v>1.9098431627847396E-6</v>
      </c>
      <c r="BJ247" s="14">
        <f t="shared" si="497"/>
        <v>0.28342184351783778</v>
      </c>
      <c r="BK247" s="14">
        <f t="shared" si="498"/>
        <v>0.30196388109660277</v>
      </c>
      <c r="BL247" s="14">
        <f t="shared" si="499"/>
        <v>0.381866149868127</v>
      </c>
      <c r="BM247" s="14">
        <f t="shared" si="500"/>
        <v>0.33275862700341463</v>
      </c>
      <c r="BN247" s="14">
        <f t="shared" si="501"/>
        <v>0.66701153556283399</v>
      </c>
    </row>
    <row r="248" spans="1:66" x14ac:dyDescent="0.25">
      <c r="A248" t="s">
        <v>351</v>
      </c>
      <c r="B248" t="s">
        <v>162</v>
      </c>
      <c r="C248" t="s">
        <v>158</v>
      </c>
      <c r="D248" s="11">
        <v>44415</v>
      </c>
      <c r="E248" s="10">
        <f>VLOOKUP(A248,home!$A$2:$E$405,3,FALSE)</f>
        <v>1.224</v>
      </c>
      <c r="F248" s="10">
        <f>VLOOKUP(B248,home!$B$2:$E$405,3,FALSE)</f>
        <v>0.51990000000000003</v>
      </c>
      <c r="G248" s="10">
        <f>VLOOKUP(C248,away!$B$2:$E$405,4,FALSE)</f>
        <v>0.29709999999999998</v>
      </c>
      <c r="H248" s="10">
        <f>VLOOKUP(A248,away!$A$2:$E$405,3,FALSE)</f>
        <v>1.1359999999999999</v>
      </c>
      <c r="I248" s="10">
        <f>VLOOKUP(C248,away!$B$2:$E$405,3,FALSE)</f>
        <v>1.2003999999999999</v>
      </c>
      <c r="J248" s="10">
        <f>VLOOKUP(B248,home!$B$2:$E$405,4,FALSE)</f>
        <v>1.6805000000000001</v>
      </c>
      <c r="K248" s="12">
        <f t="shared" si="446"/>
        <v>0.18906184295999998</v>
      </c>
      <c r="L248" s="12">
        <f t="shared" si="447"/>
        <v>2.2916212191999996</v>
      </c>
      <c r="M248" s="13">
        <f t="shared" si="448"/>
        <v>8.3686043295392518E-2</v>
      </c>
      <c r="N248" s="13">
        <f t="shared" si="449"/>
        <v>1.582183757545726E-2</v>
      </c>
      <c r="O248" s="13">
        <f t="shared" si="450"/>
        <v>0.19177671256661138</v>
      </c>
      <c r="P248" s="13">
        <f t="shared" si="451"/>
        <v>3.6257658714653737E-2</v>
      </c>
      <c r="Q248" s="13">
        <f t="shared" si="452"/>
        <v>1.4956528855148636E-3</v>
      </c>
      <c r="R248" s="13">
        <f t="shared" si="453"/>
        <v>0.21973979193303297</v>
      </c>
      <c r="S248" s="13">
        <f t="shared" si="454"/>
        <v>3.9272313629048249E-3</v>
      </c>
      <c r="T248" s="13">
        <f t="shared" si="455"/>
        <v>3.4274698890035694E-3</v>
      </c>
      <c r="U248" s="13">
        <f t="shared" si="456"/>
        <v>4.1544410034506152E-2</v>
      </c>
      <c r="V248" s="13">
        <f t="shared" si="457"/>
        <v>1.8905610228494904E-4</v>
      </c>
      <c r="W248" s="13">
        <f t="shared" si="458"/>
        <v>9.4256963654627382E-5</v>
      </c>
      <c r="X248" s="13">
        <f t="shared" si="459"/>
        <v>2.1600125796830726E-4</v>
      </c>
      <c r="Y248" s="13">
        <f t="shared" si="460"/>
        <v>2.47496533067033E-4</v>
      </c>
      <c r="Z248" s="13">
        <f t="shared" si="461"/>
        <v>0.1678534566321104</v>
      </c>
      <c r="AA248" s="13">
        <f t="shared" si="462"/>
        <v>3.1734683858073223E-2</v>
      </c>
      <c r="AB248" s="13">
        <f t="shared" si="463"/>
        <v>2.9999089079801428E-3</v>
      </c>
      <c r="AC248" s="13">
        <f t="shared" si="464"/>
        <v>5.1193808464383961E-6</v>
      </c>
      <c r="AD248" s="13">
        <f t="shared" si="465"/>
        <v>4.4550988150893945E-6</v>
      </c>
      <c r="AE248" s="13">
        <f t="shared" si="466"/>
        <v>1.0209398978291633E-5</v>
      </c>
      <c r="AF248" s="13">
        <f t="shared" si="467"/>
        <v>1.1698037666965954E-5</v>
      </c>
      <c r="AG248" s="13">
        <f t="shared" si="468"/>
        <v>8.9358237802066772E-6</v>
      </c>
      <c r="AH248" s="13">
        <f t="shared" si="469"/>
        <v>9.6164135733552814E-2</v>
      </c>
      <c r="AI248" s="13">
        <f t="shared" si="470"/>
        <v>1.8180968728441084E-2</v>
      </c>
      <c r="AJ248" s="13">
        <f t="shared" si="471"/>
        <v>1.7186637272985994E-3</v>
      </c>
      <c r="AK248" s="13">
        <f t="shared" si="472"/>
        <v>1.0831124390385874E-4</v>
      </c>
      <c r="AL248" s="13">
        <f t="shared" si="473"/>
        <v>8.8720535110168306E-8</v>
      </c>
      <c r="AM248" s="13">
        <f t="shared" si="474"/>
        <v>1.6845783850994259E-7</v>
      </c>
      <c r="AN248" s="13">
        <f t="shared" si="475"/>
        <v>3.8604155726995132E-7</v>
      </c>
      <c r="AO248" s="13">
        <f t="shared" si="476"/>
        <v>4.423305120664163E-7</v>
      </c>
      <c r="AP248" s="13">
        <f t="shared" si="477"/>
        <v>3.3788466245033362E-7</v>
      </c>
      <c r="AQ248" s="13">
        <f t="shared" si="478"/>
        <v>1.9357591552835355E-7</v>
      </c>
      <c r="AR248" s="13">
        <f t="shared" si="479"/>
        <v>4.4074354794607688E-2</v>
      </c>
      <c r="AS248" s="13">
        <f t="shared" si="480"/>
        <v>8.3327787447414411E-3</v>
      </c>
      <c r="AT248" s="13">
        <f t="shared" si="481"/>
        <v>7.8770525322936606E-4</v>
      </c>
      <c r="AU248" s="13">
        <f t="shared" si="482"/>
        <v>4.9641668961605838E-5</v>
      </c>
      <c r="AV248" s="13">
        <f t="shared" si="483"/>
        <v>2.3463363553728556E-6</v>
      </c>
      <c r="AW248" s="13">
        <f t="shared" si="484"/>
        <v>1.0677470341444902E-9</v>
      </c>
      <c r="AX248" s="13">
        <f t="shared" si="485"/>
        <v>5.3081582349579723E-9</v>
      </c>
      <c r="AY248" s="13">
        <f t="shared" si="486"/>
        <v>1.2164288046100908E-8</v>
      </c>
      <c r="AZ248" s="13">
        <f t="shared" si="487"/>
        <v>1.3937970301452876E-8</v>
      </c>
      <c r="BA248" s="13">
        <f t="shared" si="488"/>
        <v>1.0646849498462939E-8</v>
      </c>
      <c r="BB248" s="13">
        <f t="shared" si="489"/>
        <v>6.0996365570766393E-9</v>
      </c>
      <c r="BC248" s="13">
        <f t="shared" si="490"/>
        <v>2.79561131272097E-9</v>
      </c>
      <c r="BD248" s="13">
        <f t="shared" si="491"/>
        <v>1.683362111164537E-2</v>
      </c>
      <c r="BE248" s="13">
        <f t="shared" si="492"/>
        <v>3.1825954310580372E-3</v>
      </c>
      <c r="BF248" s="13">
        <f t="shared" si="493"/>
        <v>3.0085367879595403E-4</v>
      </c>
      <c r="BG248" s="13">
        <f t="shared" si="494"/>
        <v>1.8959983658152991E-5</v>
      </c>
      <c r="BH248" s="13">
        <f t="shared" si="495"/>
        <v>8.9615236322547115E-7</v>
      </c>
      <c r="BI248" s="13">
        <f t="shared" si="496"/>
        <v>3.3885643472873373E-8</v>
      </c>
      <c r="BJ248" s="14">
        <f t="shared" si="497"/>
        <v>2.1339592706905983E-2</v>
      </c>
      <c r="BK248" s="14">
        <f t="shared" si="498"/>
        <v>0.12406520974090562</v>
      </c>
      <c r="BL248" s="14">
        <f t="shared" si="499"/>
        <v>0.67755137377445984</v>
      </c>
      <c r="BM248" s="14">
        <f t="shared" si="500"/>
        <v>0.44203192478717818</v>
      </c>
      <c r="BN248" s="14">
        <f t="shared" si="501"/>
        <v>0.5487776969706627</v>
      </c>
    </row>
    <row r="249" spans="1:66" x14ac:dyDescent="0.25">
      <c r="A249" t="s">
        <v>342</v>
      </c>
      <c r="B249" t="s">
        <v>176</v>
      </c>
      <c r="C249" t="s">
        <v>355</v>
      </c>
      <c r="D249" s="11">
        <v>44415</v>
      </c>
      <c r="E249" s="10">
        <f>VLOOKUP(A249,home!$A$2:$E$405,3,FALSE)</f>
        <v>1.3533999999999999</v>
      </c>
      <c r="F249" s="10">
        <f>VLOOKUP(B249,home!$B$2:$E$405,3,FALSE)</f>
        <v>0.68200000000000005</v>
      </c>
      <c r="G249" s="10" t="e">
        <f>VLOOKUP(C249,away!$B$2:$E$405,4,FALSE)</f>
        <v>#N/A</v>
      </c>
      <c r="H249" s="10">
        <f>VLOOKUP(A249,away!$A$2:$E$405,3,FALSE)</f>
        <v>1.2030000000000001</v>
      </c>
      <c r="I249" s="10" t="e">
        <f>VLOOKUP(C249,away!$B$2:$E$405,3,FALSE)</f>
        <v>#N/A</v>
      </c>
      <c r="J249" s="10">
        <f>VLOOKUP(B249,home!$B$2:$E$405,4,FALSE)</f>
        <v>1.4706999999999999</v>
      </c>
      <c r="K249" s="12" t="e">
        <f t="shared" si="446"/>
        <v>#N/A</v>
      </c>
      <c r="L249" s="12" t="e">
        <f t="shared" si="447"/>
        <v>#N/A</v>
      </c>
      <c r="M249" s="13" t="e">
        <f t="shared" si="448"/>
        <v>#N/A</v>
      </c>
      <c r="N249" s="13" t="e">
        <f t="shared" si="449"/>
        <v>#N/A</v>
      </c>
      <c r="O249" s="13" t="e">
        <f t="shared" si="450"/>
        <v>#N/A</v>
      </c>
      <c r="P249" s="13" t="e">
        <f t="shared" si="451"/>
        <v>#N/A</v>
      </c>
      <c r="Q249" s="13" t="e">
        <f t="shared" si="452"/>
        <v>#N/A</v>
      </c>
      <c r="R249" s="13" t="e">
        <f t="shared" si="453"/>
        <v>#N/A</v>
      </c>
      <c r="S249" s="13" t="e">
        <f t="shared" si="454"/>
        <v>#N/A</v>
      </c>
      <c r="T249" s="13" t="e">
        <f t="shared" si="455"/>
        <v>#N/A</v>
      </c>
      <c r="U249" s="13" t="e">
        <f t="shared" si="456"/>
        <v>#N/A</v>
      </c>
      <c r="V249" s="13" t="e">
        <f t="shared" si="457"/>
        <v>#N/A</v>
      </c>
      <c r="W249" s="13" t="e">
        <f t="shared" si="458"/>
        <v>#N/A</v>
      </c>
      <c r="X249" s="13" t="e">
        <f t="shared" si="459"/>
        <v>#N/A</v>
      </c>
      <c r="Y249" s="13" t="e">
        <f t="shared" si="460"/>
        <v>#N/A</v>
      </c>
      <c r="Z249" s="13" t="e">
        <f t="shared" si="461"/>
        <v>#N/A</v>
      </c>
      <c r="AA249" s="13" t="e">
        <f t="shared" si="462"/>
        <v>#N/A</v>
      </c>
      <c r="AB249" s="13" t="e">
        <f t="shared" si="463"/>
        <v>#N/A</v>
      </c>
      <c r="AC249" s="13" t="e">
        <f t="shared" si="464"/>
        <v>#N/A</v>
      </c>
      <c r="AD249" s="13" t="e">
        <f t="shared" si="465"/>
        <v>#N/A</v>
      </c>
      <c r="AE249" s="13" t="e">
        <f t="shared" si="466"/>
        <v>#N/A</v>
      </c>
      <c r="AF249" s="13" t="e">
        <f t="shared" si="467"/>
        <v>#N/A</v>
      </c>
      <c r="AG249" s="13" t="e">
        <f t="shared" si="468"/>
        <v>#N/A</v>
      </c>
      <c r="AH249" s="13" t="e">
        <f t="shared" si="469"/>
        <v>#N/A</v>
      </c>
      <c r="AI249" s="13" t="e">
        <f t="shared" si="470"/>
        <v>#N/A</v>
      </c>
      <c r="AJ249" s="13" t="e">
        <f t="shared" si="471"/>
        <v>#N/A</v>
      </c>
      <c r="AK249" s="13" t="e">
        <f t="shared" si="472"/>
        <v>#N/A</v>
      </c>
      <c r="AL249" s="13" t="e">
        <f t="shared" si="473"/>
        <v>#N/A</v>
      </c>
      <c r="AM249" s="13" t="e">
        <f t="shared" si="474"/>
        <v>#N/A</v>
      </c>
      <c r="AN249" s="13" t="e">
        <f t="shared" si="475"/>
        <v>#N/A</v>
      </c>
      <c r="AO249" s="13" t="e">
        <f t="shared" si="476"/>
        <v>#N/A</v>
      </c>
      <c r="AP249" s="13" t="e">
        <f t="shared" si="477"/>
        <v>#N/A</v>
      </c>
      <c r="AQ249" s="13" t="e">
        <f t="shared" si="478"/>
        <v>#N/A</v>
      </c>
      <c r="AR249" s="13" t="e">
        <f t="shared" si="479"/>
        <v>#N/A</v>
      </c>
      <c r="AS249" s="13" t="e">
        <f t="shared" si="480"/>
        <v>#N/A</v>
      </c>
      <c r="AT249" s="13" t="e">
        <f t="shared" si="481"/>
        <v>#N/A</v>
      </c>
      <c r="AU249" s="13" t="e">
        <f t="shared" si="482"/>
        <v>#N/A</v>
      </c>
      <c r="AV249" s="13" t="e">
        <f t="shared" si="483"/>
        <v>#N/A</v>
      </c>
      <c r="AW249" s="13" t="e">
        <f t="shared" si="484"/>
        <v>#N/A</v>
      </c>
      <c r="AX249" s="13" t="e">
        <f t="shared" si="485"/>
        <v>#N/A</v>
      </c>
      <c r="AY249" s="13" t="e">
        <f t="shared" si="486"/>
        <v>#N/A</v>
      </c>
      <c r="AZ249" s="13" t="e">
        <f t="shared" si="487"/>
        <v>#N/A</v>
      </c>
      <c r="BA249" s="13" t="e">
        <f t="shared" si="488"/>
        <v>#N/A</v>
      </c>
      <c r="BB249" s="13" t="e">
        <f t="shared" si="489"/>
        <v>#N/A</v>
      </c>
      <c r="BC249" s="13" t="e">
        <f t="shared" si="490"/>
        <v>#N/A</v>
      </c>
      <c r="BD249" s="13" t="e">
        <f t="shared" si="491"/>
        <v>#N/A</v>
      </c>
      <c r="BE249" s="13" t="e">
        <f t="shared" si="492"/>
        <v>#N/A</v>
      </c>
      <c r="BF249" s="13" t="e">
        <f t="shared" si="493"/>
        <v>#N/A</v>
      </c>
      <c r="BG249" s="13" t="e">
        <f t="shared" si="494"/>
        <v>#N/A</v>
      </c>
      <c r="BH249" s="13" t="e">
        <f t="shared" si="495"/>
        <v>#N/A</v>
      </c>
      <c r="BI249" s="13" t="e">
        <f t="shared" si="496"/>
        <v>#N/A</v>
      </c>
      <c r="BJ249" s="14" t="e">
        <f t="shared" si="497"/>
        <v>#N/A</v>
      </c>
      <c r="BK249" s="14" t="e">
        <f t="shared" si="498"/>
        <v>#N/A</v>
      </c>
      <c r="BL249" s="14" t="e">
        <f t="shared" si="499"/>
        <v>#N/A</v>
      </c>
      <c r="BM249" s="14" t="e">
        <f t="shared" si="500"/>
        <v>#N/A</v>
      </c>
      <c r="BN249" s="14" t="e">
        <f t="shared" si="501"/>
        <v>#N/A</v>
      </c>
    </row>
    <row r="250" spans="1:66" x14ac:dyDescent="0.25">
      <c r="A250" t="s">
        <v>342</v>
      </c>
      <c r="B250" t="s">
        <v>174</v>
      </c>
      <c r="C250" t="s">
        <v>171</v>
      </c>
      <c r="D250" s="11">
        <v>44415</v>
      </c>
      <c r="E250" s="10">
        <f>VLOOKUP(A250,home!$A$2:$E$405,3,FALSE)</f>
        <v>1.3533999999999999</v>
      </c>
      <c r="F250" s="10">
        <f>VLOOKUP(B250,home!$B$2:$E$405,3,FALSE)</f>
        <v>1.0027999999999999</v>
      </c>
      <c r="G250" s="10">
        <f>VLOOKUP(C250,away!$B$2:$E$405,4,FALSE)</f>
        <v>1.0555000000000001</v>
      </c>
      <c r="H250" s="10">
        <f>VLOOKUP(A250,away!$A$2:$E$405,3,FALSE)</f>
        <v>1.2030000000000001</v>
      </c>
      <c r="I250" s="10">
        <f>VLOOKUP(C250,away!$B$2:$E$405,3,FALSE)</f>
        <v>0.95</v>
      </c>
      <c r="J250" s="10">
        <f>VLOOKUP(B250,home!$B$2:$E$405,4,FALSE)</f>
        <v>0.65310000000000001</v>
      </c>
      <c r="K250" s="12">
        <f t="shared" si="446"/>
        <v>1.4325135383600001</v>
      </c>
      <c r="L250" s="12">
        <f t="shared" si="447"/>
        <v>0.74639533499999999</v>
      </c>
      <c r="M250" s="13">
        <f t="shared" si="448"/>
        <v>0.11316494058165139</v>
      </c>
      <c r="N250" s="13">
        <f t="shared" si="449"/>
        <v>0.16211030945092059</v>
      </c>
      <c r="O250" s="13">
        <f t="shared" si="450"/>
        <v>8.446578373569677E-2</v>
      </c>
      <c r="P250" s="13">
        <f t="shared" si="451"/>
        <v>0.12099837872957353</v>
      </c>
      <c r="Q250" s="13">
        <f t="shared" si="452"/>
        <v>0.11611260649808643</v>
      </c>
      <c r="R250" s="13">
        <f t="shared" si="453"/>
        <v>3.1522433473721467E-2</v>
      </c>
      <c r="S250" s="13">
        <f t="shared" si="454"/>
        <v>3.2343514652008638E-2</v>
      </c>
      <c r="T250" s="13">
        <f t="shared" si="455"/>
        <v>8.6665907824862387E-2</v>
      </c>
      <c r="U250" s="13">
        <f t="shared" si="456"/>
        <v>4.5156312713158453E-2</v>
      </c>
      <c r="V250" s="13">
        <f t="shared" si="457"/>
        <v>3.8424865266912019E-3</v>
      </c>
      <c r="W250" s="13">
        <f t="shared" si="458"/>
        <v>5.5444293594258717E-2</v>
      </c>
      <c r="X250" s="13">
        <f t="shared" si="459"/>
        <v>4.1383362091125087E-2</v>
      </c>
      <c r="Y250" s="13">
        <f t="shared" si="460"/>
        <v>1.5444174205715804E-2</v>
      </c>
      <c r="Z250" s="13">
        <f t="shared" si="461"/>
        <v>7.8427324308778506E-3</v>
      </c>
      <c r="AA250" s="13">
        <f t="shared" si="462"/>
        <v>1.1234820384967554E-2</v>
      </c>
      <c r="AB250" s="13">
        <f t="shared" si="463"/>
        <v>8.0470161512544661E-3</v>
      </c>
      <c r="AC250" s="13">
        <f t="shared" si="464"/>
        <v>2.5677930684084272E-4</v>
      </c>
      <c r="AD250" s="13">
        <f t="shared" si="465"/>
        <v>1.9856175299645562E-2</v>
      </c>
      <c r="AE250" s="13">
        <f t="shared" si="466"/>
        <v>1.4820556614597673E-2</v>
      </c>
      <c r="AF250" s="13">
        <f t="shared" si="467"/>
        <v>5.5309971596195469E-3</v>
      </c>
      <c r="AG250" s="13">
        <f t="shared" si="468"/>
        <v>1.3761034926127601E-3</v>
      </c>
      <c r="AH250" s="13">
        <f t="shared" si="469"/>
        <v>1.4634447250151091E-3</v>
      </c>
      <c r="AI250" s="13">
        <f t="shared" si="470"/>
        <v>2.0964043812256709E-3</v>
      </c>
      <c r="AJ250" s="13">
        <f t="shared" si="471"/>
        <v>1.5015638289914966E-3</v>
      </c>
      <c r="AK250" s="13">
        <f t="shared" si="472"/>
        <v>7.1700350458066633E-4</v>
      </c>
      <c r="AL250" s="13">
        <f t="shared" si="473"/>
        <v>1.0982157427680684E-5</v>
      </c>
      <c r="AM250" s="13">
        <f t="shared" si="474"/>
        <v>5.6888479873583352E-3</v>
      </c>
      <c r="AN250" s="13">
        <f t="shared" si="475"/>
        <v>4.2461295992883997E-3</v>
      </c>
      <c r="AO250" s="13">
        <f t="shared" si="476"/>
        <v>1.5846456623571405E-3</v>
      </c>
      <c r="AP250" s="13">
        <f t="shared" si="477"/>
        <v>3.9425737667045157E-4</v>
      </c>
      <c r="AQ250" s="13">
        <f t="shared" si="478"/>
        <v>7.3567966684040699E-5</v>
      </c>
      <c r="AR250" s="13">
        <f t="shared" si="479"/>
        <v>2.1846166315632711E-4</v>
      </c>
      <c r="AS250" s="13">
        <f t="shared" si="480"/>
        <v>3.1294929008408059E-4</v>
      </c>
      <c r="AT250" s="13">
        <f t="shared" si="481"/>
        <v>2.2415204743279825E-4</v>
      </c>
      <c r="AU250" s="13">
        <f t="shared" si="482"/>
        <v>1.0703361419953214E-4</v>
      </c>
      <c r="AV250" s="13">
        <f t="shared" si="483"/>
        <v>3.8331775350107736E-5</v>
      </c>
      <c r="AW250" s="13">
        <f t="shared" si="484"/>
        <v>3.261766107045824E-7</v>
      </c>
      <c r="AX250" s="13">
        <f t="shared" si="485"/>
        <v>1.3582252932604758E-3</v>
      </c>
      <c r="AY250" s="13">
        <f t="shared" si="486"/>
        <v>1.0137730227686261E-3</v>
      </c>
      <c r="AZ250" s="13">
        <f t="shared" si="487"/>
        <v>3.7833772747167558E-4</v>
      </c>
      <c r="BA250" s="13">
        <f t="shared" si="488"/>
        <v>9.412983827978667E-5</v>
      </c>
      <c r="BB250" s="13">
        <f t="shared" si="489"/>
        <v>1.7564518044084294E-5</v>
      </c>
      <c r="BC250" s="13">
        <f t="shared" si="490"/>
        <v>2.6220148659255695E-6</v>
      </c>
      <c r="BD250" s="13">
        <f t="shared" si="491"/>
        <v>2.7176461042703972E-5</v>
      </c>
      <c r="BE250" s="13">
        <f t="shared" si="492"/>
        <v>3.8930648368386563E-5</v>
      </c>
      <c r="BF250" s="13">
        <f t="shared" si="493"/>
        <v>2.7884340422423208E-5</v>
      </c>
      <c r="BG250" s="13">
        <f t="shared" si="494"/>
        <v>1.331489838778675E-5</v>
      </c>
      <c r="BH250" s="13">
        <f t="shared" si="495"/>
        <v>4.7684430505980646E-6</v>
      </c>
      <c r="BI250" s="13">
        <f t="shared" si="496"/>
        <v>1.3661718453760763E-6</v>
      </c>
      <c r="BJ250" s="14">
        <f t="shared" si="497"/>
        <v>0.53359658723849346</v>
      </c>
      <c r="BK250" s="14">
        <f t="shared" si="498"/>
        <v>0.27163085497696188</v>
      </c>
      <c r="BL250" s="14">
        <f t="shared" si="499"/>
        <v>0.18721915225195176</v>
      </c>
      <c r="BM250" s="14">
        <f t="shared" si="500"/>
        <v>0.37090142758247691</v>
      </c>
      <c r="BN250" s="14">
        <f t="shared" si="501"/>
        <v>0.62837445246965018</v>
      </c>
    </row>
    <row r="251" spans="1:66" x14ac:dyDescent="0.25">
      <c r="A251" t="s">
        <v>344</v>
      </c>
      <c r="B251" t="s">
        <v>205</v>
      </c>
      <c r="C251" t="s">
        <v>206</v>
      </c>
      <c r="D251" s="11">
        <v>44415</v>
      </c>
      <c r="E251" s="10">
        <f>VLOOKUP(A251,home!$A$2:$E$405,3,FALSE)</f>
        <v>1.3976999999999999</v>
      </c>
      <c r="F251" s="10">
        <f>VLOOKUP(B251,home!$B$2:$E$405,3,FALSE)</f>
        <v>0.96799999999999997</v>
      </c>
      <c r="G251" s="10">
        <f>VLOOKUP(C251,away!$B$2:$E$405,4,FALSE)</f>
        <v>0.8347</v>
      </c>
      <c r="H251" s="10">
        <f>VLOOKUP(A251,away!$A$2:$E$405,3,FALSE)</f>
        <v>1.0585</v>
      </c>
      <c r="I251" s="10">
        <f>VLOOKUP(C251,away!$B$2:$E$405,3,FALSE)</f>
        <v>1.3646</v>
      </c>
      <c r="J251" s="10">
        <f>VLOOKUP(B251,home!$B$2:$E$405,4,FALSE)</f>
        <v>1.2782</v>
      </c>
      <c r="K251" s="12">
        <f t="shared" si="446"/>
        <v>1.1293270639199999</v>
      </c>
      <c r="L251" s="12">
        <f t="shared" si="447"/>
        <v>1.8462692756200001</v>
      </c>
      <c r="M251" s="13">
        <f t="shared" si="448"/>
        <v>5.1017001475804027E-2</v>
      </c>
      <c r="N251" s="13">
        <f t="shared" si="449"/>
        <v>5.7614880486672071E-2</v>
      </c>
      <c r="O251" s="13">
        <f t="shared" si="450"/>
        <v>9.4191122359037177E-2</v>
      </c>
      <c r="P251" s="13">
        <f t="shared" si="451"/>
        <v>0.10637258366106092</v>
      </c>
      <c r="Q251" s="13">
        <f t="shared" si="452"/>
        <v>3.2533021909057533E-2</v>
      </c>
      <c r="R251" s="13">
        <f t="shared" si="453"/>
        <v>8.6951087623827208E-2</v>
      </c>
      <c r="S251" s="13">
        <f t="shared" si="454"/>
        <v>5.5447822428841997E-2</v>
      </c>
      <c r="T251" s="13">
        <f t="shared" si="455"/>
        <v>6.0064718793765244E-2</v>
      </c>
      <c r="U251" s="13">
        <f t="shared" si="456"/>
        <v>9.8196216490867433E-2</v>
      </c>
      <c r="V251" s="13">
        <f t="shared" si="457"/>
        <v>1.2845670091486756E-2</v>
      </c>
      <c r="W251" s="13">
        <f t="shared" si="458"/>
        <v>1.2246807371000324E-2</v>
      </c>
      <c r="X251" s="13">
        <f t="shared" si="459"/>
        <v>2.2610904173514444E-2</v>
      </c>
      <c r="Y251" s="13">
        <f t="shared" si="460"/>
        <v>2.0872908834773881E-2</v>
      </c>
      <c r="Z251" s="13">
        <f t="shared" si="461"/>
        <v>5.3511707187204861E-2</v>
      </c>
      <c r="AA251" s="13">
        <f t="shared" si="462"/>
        <v>6.0432219163072828E-2</v>
      </c>
      <c r="AB251" s="13">
        <f t="shared" si="463"/>
        <v>3.4123870316801495E-2</v>
      </c>
      <c r="AC251" s="13">
        <f t="shared" si="464"/>
        <v>1.6739849914752477E-3</v>
      </c>
      <c r="AD251" s="13">
        <f t="shared" si="465"/>
        <v>3.4576627526714046E-3</v>
      </c>
      <c r="AE251" s="13">
        <f t="shared" si="466"/>
        <v>6.383776505712889E-3</v>
      </c>
      <c r="AF251" s="13">
        <f t="shared" si="467"/>
        <v>5.893085212461258E-3</v>
      </c>
      <c r="AG251" s="13">
        <f t="shared" si="468"/>
        <v>3.6267407221259262E-3</v>
      </c>
      <c r="AH251" s="13">
        <f t="shared" si="469"/>
        <v>2.469925521642757E-2</v>
      </c>
      <c r="AI251" s="13">
        <f t="shared" si="470"/>
        <v>2.7893537374578892E-2</v>
      </c>
      <c r="AJ251" s="13">
        <f t="shared" si="471"/>
        <v>1.5750463332787984E-2</v>
      </c>
      <c r="AK251" s="13">
        <f t="shared" si="472"/>
        <v>5.9291415036656888E-3</v>
      </c>
      <c r="AL251" s="13">
        <f t="shared" si="473"/>
        <v>1.3961315122568534E-4</v>
      </c>
      <c r="AM251" s="13">
        <f t="shared" si="474"/>
        <v>7.8096642489998772E-4</v>
      </c>
      <c r="AN251" s="13">
        <f t="shared" si="475"/>
        <v>1.4418743155836414E-3</v>
      </c>
      <c r="AO251" s="13">
        <f t="shared" si="476"/>
        <v>1.3310441240838469E-3</v>
      </c>
      <c r="AP251" s="13">
        <f t="shared" si="477"/>
        <v>8.1915529026351365E-4</v>
      </c>
      <c r="AQ251" s="13">
        <f t="shared" si="478"/>
        <v>3.7809531109377715E-4</v>
      </c>
      <c r="AR251" s="13">
        <f t="shared" si="479"/>
        <v>9.1202952073574511E-3</v>
      </c>
      <c r="AS251" s="13">
        <f t="shared" si="480"/>
        <v>1.0299796208608637E-2</v>
      </c>
      <c r="AT251" s="13">
        <f t="shared" si="481"/>
        <v>5.81591930562117E-3</v>
      </c>
      <c r="AU251" s="13">
        <f t="shared" si="482"/>
        <v>2.1893583578042664E-3</v>
      </c>
      <c r="AV251" s="13">
        <f t="shared" si="483"/>
        <v>6.1812541152195168E-4</v>
      </c>
      <c r="AW251" s="13">
        <f t="shared" si="484"/>
        <v>8.0860906818277866E-6</v>
      </c>
      <c r="AX251" s="13">
        <f t="shared" si="485"/>
        <v>1.4699441994206716E-4</v>
      </c>
      <c r="AY251" s="13">
        <f t="shared" si="486"/>
        <v>2.713912812266224E-4</v>
      </c>
      <c r="AZ251" s="13">
        <f t="shared" si="487"/>
        <v>2.5053069209993005E-4</v>
      </c>
      <c r="BA251" s="13">
        <f t="shared" si="488"/>
        <v>1.5418237314130501E-4</v>
      </c>
      <c r="BB251" s="13">
        <f t="shared" si="489"/>
        <v>7.1165544593242451E-5</v>
      </c>
      <c r="BC251" s="13">
        <f t="shared" si="490"/>
        <v>2.6278151693053719E-5</v>
      </c>
      <c r="BD251" s="13">
        <f t="shared" si="491"/>
        <v>2.8064201376547305E-3</v>
      </c>
      <c r="BE251" s="13">
        <f t="shared" si="492"/>
        <v>3.1693662141835791E-3</v>
      </c>
      <c r="BF251" s="13">
        <f t="shared" si="493"/>
        <v>1.7896255205755935E-3</v>
      </c>
      <c r="BG251" s="13">
        <f t="shared" si="494"/>
        <v>6.7369084488931206E-4</v>
      </c>
      <c r="BH251" s="13">
        <f t="shared" si="495"/>
        <v>1.9020432596215787E-4</v>
      </c>
      <c r="BI251" s="13">
        <f t="shared" si="496"/>
        <v>4.2960578596745224E-5</v>
      </c>
      <c r="BJ251" s="14">
        <f t="shared" si="497"/>
        <v>0.23097618469037604</v>
      </c>
      <c r="BK251" s="14">
        <f t="shared" si="498"/>
        <v>0.22776806708112129</v>
      </c>
      <c r="BL251" s="14">
        <f t="shared" si="499"/>
        <v>0.48488267549384201</v>
      </c>
      <c r="BM251" s="14">
        <f t="shared" si="500"/>
        <v>0.56819563174654031</v>
      </c>
      <c r="BN251" s="14">
        <f t="shared" si="501"/>
        <v>0.42867969751545892</v>
      </c>
    </row>
    <row r="252" spans="1:66" x14ac:dyDescent="0.25">
      <c r="A252" t="s">
        <v>344</v>
      </c>
      <c r="B252" t="s">
        <v>207</v>
      </c>
      <c r="C252" t="s">
        <v>202</v>
      </c>
      <c r="D252" s="11">
        <v>44415</v>
      </c>
      <c r="E252" s="10">
        <f>VLOOKUP(A252,home!$A$2:$E$405,3,FALSE)</f>
        <v>1.3976999999999999</v>
      </c>
      <c r="F252" s="10">
        <f>VLOOKUP(B252,home!$B$2:$E$405,3,FALSE)</f>
        <v>0.6734</v>
      </c>
      <c r="G252" s="10">
        <f>VLOOKUP(C252,away!$B$2:$E$405,4,FALSE)</f>
        <v>0.6179</v>
      </c>
      <c r="H252" s="10">
        <f>VLOOKUP(A252,away!$A$2:$E$405,3,FALSE)</f>
        <v>1.0585</v>
      </c>
      <c r="I252" s="10">
        <f>VLOOKUP(C252,away!$B$2:$E$405,3,FALSE)</f>
        <v>1.0736000000000001</v>
      </c>
      <c r="J252" s="10">
        <f>VLOOKUP(B252,home!$B$2:$E$405,4,FALSE)</f>
        <v>1.2782</v>
      </c>
      <c r="K252" s="12">
        <f t="shared" si="446"/>
        <v>0.58157438812199991</v>
      </c>
      <c r="L252" s="12">
        <f t="shared" si="447"/>
        <v>1.4525536379199999</v>
      </c>
      <c r="M252" s="13">
        <f t="shared" si="448"/>
        <v>0.1307944821767372</v>
      </c>
      <c r="N252" s="13">
        <f t="shared" si="449"/>
        <v>7.6066720941669747E-2</v>
      </c>
      <c r="O252" s="13">
        <f t="shared" si="450"/>
        <v>0.18998600090568221</v>
      </c>
      <c r="P252" s="13">
        <f t="shared" si="451"/>
        <v>0.11049099222846784</v>
      </c>
      <c r="Q252" s="13">
        <f t="shared" si="452"/>
        <v>2.2119228344049249E-2</v>
      </c>
      <c r="R252" s="13">
        <f t="shared" si="453"/>
        <v>0.13798242838471056</v>
      </c>
      <c r="S252" s="13">
        <f t="shared" si="454"/>
        <v>2.3334813442540386E-2</v>
      </c>
      <c r="T252" s="13">
        <f t="shared" si="455"/>
        <v>3.2129365599131918E-2</v>
      </c>
      <c r="U252" s="13">
        <f t="shared" si="456"/>
        <v>8.0247046359425714E-2</v>
      </c>
      <c r="V252" s="13">
        <f t="shared" si="457"/>
        <v>2.1902781692516014E-3</v>
      </c>
      <c r="W252" s="13">
        <f t="shared" si="458"/>
        <v>4.2879922299737467E-3</v>
      </c>
      <c r="X252" s="13">
        <f t="shared" si="459"/>
        <v>6.2285387130210585E-3</v>
      </c>
      <c r="Y252" s="13">
        <f t="shared" si="460"/>
        <v>4.5236432832621472E-3</v>
      </c>
      <c r="Z252" s="13">
        <f t="shared" si="461"/>
        <v>6.6808959439749058E-2</v>
      </c>
      <c r="AA252" s="13">
        <f t="shared" si="462"/>
        <v>3.885437970723956E-2</v>
      </c>
      <c r="AB252" s="13">
        <f t="shared" si="463"/>
        <v>1.1298356052048849E-2</v>
      </c>
      <c r="AC252" s="13">
        <f t="shared" si="464"/>
        <v>1.1564230584759527E-4</v>
      </c>
      <c r="AD252" s="13">
        <f t="shared" si="465"/>
        <v>6.2344661435471786E-4</v>
      </c>
      <c r="AE252" s="13">
        <f t="shared" si="466"/>
        <v>9.0558964772985277E-4</v>
      </c>
      <c r="AF252" s="13">
        <f t="shared" si="467"/>
        <v>6.5770876863634458E-4</v>
      </c>
      <c r="AG252" s="13">
        <f t="shared" si="468"/>
        <v>3.1845242152486855E-4</v>
      </c>
      <c r="AH252" s="13">
        <f t="shared" si="469"/>
        <v>2.4260899269964303E-2</v>
      </c>
      <c r="AI252" s="13">
        <f t="shared" si="470"/>
        <v>1.4109517648218961E-2</v>
      </c>
      <c r="AJ252" s="13">
        <f t="shared" si="471"/>
        <v>4.1028670464797511E-3</v>
      </c>
      <c r="AK252" s="13">
        <f t="shared" si="472"/>
        <v>7.953741307007927E-4</v>
      </c>
      <c r="AL252" s="13">
        <f t="shared" si="473"/>
        <v>3.9076367455388937E-6</v>
      </c>
      <c r="AM252" s="13">
        <f t="shared" si="474"/>
        <v>7.251611665401553E-5</v>
      </c>
      <c r="AN252" s="13">
        <f t="shared" si="475"/>
        <v>1.0533354905362136E-4</v>
      </c>
      <c r="AO252" s="13">
        <f t="shared" si="476"/>
        <v>7.6501314936431255E-5</v>
      </c>
      <c r="AP252" s="13">
        <f t="shared" si="477"/>
        <v>3.7040754438858944E-5</v>
      </c>
      <c r="AQ252" s="13">
        <f t="shared" si="478"/>
        <v>1.3450920652866485E-5</v>
      </c>
      <c r="AR252" s="13">
        <f t="shared" si="479"/>
        <v>7.0480514987594622E-3</v>
      </c>
      <c r="AS252" s="13">
        <f t="shared" si="480"/>
        <v>4.0989662378433777E-3</v>
      </c>
      <c r="AT252" s="13">
        <f t="shared" si="481"/>
        <v>1.1919268908532493E-3</v>
      </c>
      <c r="AU252" s="13">
        <f t="shared" si="482"/>
        <v>2.3106471741137874E-4</v>
      </c>
      <c r="AV252" s="13">
        <f t="shared" si="483"/>
        <v>3.3595330411276355E-5</v>
      </c>
      <c r="AW252" s="13">
        <f t="shared" si="484"/>
        <v>9.1695734767651167E-8</v>
      </c>
      <c r="AX252" s="13">
        <f t="shared" si="485"/>
        <v>7.0289193620071035E-6</v>
      </c>
      <c r="AY252" s="13">
        <f t="shared" si="486"/>
        <v>1.0209882389929743E-5</v>
      </c>
      <c r="AZ252" s="13">
        <f t="shared" si="487"/>
        <v>7.4152009041138976E-6</v>
      </c>
      <c r="BA252" s="13">
        <f t="shared" si="488"/>
        <v>3.5903256830594378E-6</v>
      </c>
      <c r="BB252" s="13">
        <f t="shared" si="489"/>
        <v>1.3037851580613987E-6</v>
      </c>
      <c r="BC252" s="13">
        <f t="shared" si="490"/>
        <v>3.7876357488163729E-7</v>
      </c>
      <c r="BD252" s="13">
        <f t="shared" si="491"/>
        <v>1.7062788074617623E-3</v>
      </c>
      <c r="BE252" s="13">
        <f t="shared" si="492"/>
        <v>9.923280534151098E-4</v>
      </c>
      <c r="BF252" s="13">
        <f t="shared" si="493"/>
        <v>2.8855629024059391E-4</v>
      </c>
      <c r="BG252" s="13">
        <f t="shared" si="494"/>
        <v>5.5938982645142534E-5</v>
      </c>
      <c r="BH252" s="13">
        <f t="shared" si="495"/>
        <v>8.1331699010039864E-6</v>
      </c>
      <c r="BI252" s="13">
        <f t="shared" si="496"/>
        <v>9.4600866173373234E-7</v>
      </c>
      <c r="BJ252" s="14">
        <f t="shared" si="497"/>
        <v>0.14819545609616153</v>
      </c>
      <c r="BK252" s="14">
        <f t="shared" si="498"/>
        <v>0.26694032584198008</v>
      </c>
      <c r="BL252" s="14">
        <f t="shared" si="499"/>
        <v>0.51729265549207459</v>
      </c>
      <c r="BM252" s="14">
        <f t="shared" si="500"/>
        <v>0.33178742570199354</v>
      </c>
      <c r="BN252" s="14">
        <f t="shared" si="501"/>
        <v>0.66743985298131669</v>
      </c>
    </row>
    <row r="253" spans="1:66" x14ac:dyDescent="0.25">
      <c r="A253" t="s">
        <v>344</v>
      </c>
      <c r="B253" t="s">
        <v>201</v>
      </c>
      <c r="C253" t="s">
        <v>212</v>
      </c>
      <c r="D253" s="11">
        <v>44415</v>
      </c>
      <c r="E253" s="10">
        <f>VLOOKUP(A253,home!$A$2:$E$405,3,FALSE)</f>
        <v>1.3976999999999999</v>
      </c>
      <c r="F253" s="10">
        <f>VLOOKUP(B253,home!$B$2:$E$405,3,FALSE)</f>
        <v>0.8417</v>
      </c>
      <c r="G253" s="10">
        <f>VLOOKUP(C253,away!$B$2:$E$405,4,FALSE)</f>
        <v>1.3951</v>
      </c>
      <c r="H253" s="10">
        <f>VLOOKUP(A253,away!$A$2:$E$405,3,FALSE)</f>
        <v>1.0585</v>
      </c>
      <c r="I253" s="10">
        <f>VLOOKUP(C253,away!$B$2:$E$405,3,FALSE)</f>
        <v>0.99199999999999999</v>
      </c>
      <c r="J253" s="10">
        <f>VLOOKUP(B253,home!$B$2:$E$405,4,FALSE)</f>
        <v>1.0003</v>
      </c>
      <c r="K253" s="12">
        <f t="shared" si="446"/>
        <v>1.6412571499589999</v>
      </c>
      <c r="L253" s="12">
        <f t="shared" si="447"/>
        <v>1.0503470096</v>
      </c>
      <c r="M253" s="13">
        <f t="shared" si="448"/>
        <v>6.7772134807267917E-2</v>
      </c>
      <c r="N253" s="13">
        <f t="shared" si="449"/>
        <v>0.11123150082041366</v>
      </c>
      <c r="O253" s="13">
        <f t="shared" si="450"/>
        <v>7.1184259129021932E-2</v>
      </c>
      <c r="P253" s="13">
        <f t="shared" si="451"/>
        <v>0.11683167426004144</v>
      </c>
      <c r="Q253" s="13">
        <f t="shared" si="452"/>
        <v>9.1279748011087167E-2</v>
      </c>
      <c r="R253" s="13">
        <f t="shared" si="453"/>
        <v>3.7384086853379836E-2</v>
      </c>
      <c r="S253" s="13">
        <f t="shared" si="454"/>
        <v>5.0351225283155158E-2</v>
      </c>
      <c r="T253" s="13">
        <f t="shared" si="455"/>
        <v>9.5875410360486954E-2</v>
      </c>
      <c r="U253" s="13">
        <f t="shared" si="456"/>
        <v>6.13568998427979E-2</v>
      </c>
      <c r="V253" s="13">
        <f t="shared" si="457"/>
        <v>9.6444389515357963E-3</v>
      </c>
      <c r="W253" s="13">
        <f t="shared" si="458"/>
        <v>4.9937846356550866E-2</v>
      </c>
      <c r="X253" s="13">
        <f t="shared" si="459"/>
        <v>5.2452067586467463E-2</v>
      </c>
      <c r="Y253" s="13">
        <f t="shared" si="460"/>
        <v>2.7546436168391589E-2</v>
      </c>
      <c r="Z253" s="13">
        <f t="shared" si="461"/>
        <v>1.308875461102473E-2</v>
      </c>
      <c r="AA253" s="13">
        <f t="shared" si="462"/>
        <v>2.1482012089403164E-2</v>
      </c>
      <c r="AB253" s="13">
        <f t="shared" si="463"/>
        <v>1.7628752968619314E-2</v>
      </c>
      <c r="AC253" s="13">
        <f t="shared" si="464"/>
        <v>1.039121713897459E-3</v>
      </c>
      <c r="AD253" s="13">
        <f t="shared" si="465"/>
        <v>2.0490211846560778E-2</v>
      </c>
      <c r="AE253" s="13">
        <f t="shared" si="466"/>
        <v>2.1521832739105608E-2</v>
      </c>
      <c r="AF253" s="13">
        <f t="shared" si="467"/>
        <v>1.1302696329315473E-2</v>
      </c>
      <c r="AG253" s="13">
        <f t="shared" si="468"/>
        <v>3.9572510966378021E-3</v>
      </c>
      <c r="AH253" s="13">
        <f t="shared" si="469"/>
        <v>3.4369335662695092E-3</v>
      </c>
      <c r="AI253" s="13">
        <f t="shared" si="470"/>
        <v>5.6408917895739152E-3</v>
      </c>
      <c r="AJ253" s="13">
        <f t="shared" si="471"/>
        <v>4.6290769908916051E-3</v>
      </c>
      <c r="AK253" s="13">
        <f t="shared" si="472"/>
        <v>2.5325019030038461E-3</v>
      </c>
      <c r="AL253" s="13">
        <f t="shared" si="473"/>
        <v>7.1653242111880254E-5</v>
      </c>
      <c r="AM253" s="13">
        <f t="shared" si="474"/>
        <v>6.7259413394684915E-3</v>
      </c>
      <c r="AN253" s="13">
        <f t="shared" si="475"/>
        <v>7.064572372655749E-3</v>
      </c>
      <c r="AO253" s="13">
        <f t="shared" si="476"/>
        <v>3.7101262328608706E-3</v>
      </c>
      <c r="AP253" s="13">
        <f t="shared" si="477"/>
        <v>1.2989733313079764E-3</v>
      </c>
      <c r="AQ253" s="13">
        <f t="shared" si="478"/>
        <v>3.4109318852237078E-4</v>
      </c>
      <c r="AR253" s="13">
        <f t="shared" si="479"/>
        <v>7.2199457870500872E-4</v>
      </c>
      <c r="AS253" s="13">
        <f t="shared" si="480"/>
        <v>1.1849787645312312E-3</v>
      </c>
      <c r="AT253" s="13">
        <f t="shared" si="481"/>
        <v>9.7242743491823304E-4</v>
      </c>
      <c r="AU253" s="13">
        <f t="shared" si="482"/>
        <v>5.3200116012527994E-4</v>
      </c>
      <c r="AV253" s="13">
        <f t="shared" si="483"/>
        <v>2.1828767696052462E-4</v>
      </c>
      <c r="AW253" s="13">
        <f t="shared" si="484"/>
        <v>3.4311742928867378E-6</v>
      </c>
      <c r="AX253" s="13">
        <f t="shared" si="485"/>
        <v>1.8398332189345796E-3</v>
      </c>
      <c r="AY253" s="13">
        <f t="shared" si="486"/>
        <v>1.9324633196706779E-3</v>
      </c>
      <c r="AZ253" s="13">
        <f t="shared" si="487"/>
        <v>1.0148785344888925E-3</v>
      </c>
      <c r="BA253" s="13">
        <f t="shared" si="488"/>
        <v>3.5532487793587961E-4</v>
      </c>
      <c r="BB253" s="13">
        <f t="shared" si="489"/>
        <v>9.3303605744109045E-5</v>
      </c>
      <c r="BC253" s="13">
        <f t="shared" si="490"/>
        <v>1.960023265564447E-5</v>
      </c>
      <c r="BD253" s="13">
        <f t="shared" si="491"/>
        <v>1.263908077817029E-4</v>
      </c>
      <c r="BE253" s="13">
        <f t="shared" si="492"/>
        <v>2.074398169608135E-4</v>
      </c>
      <c r="BF253" s="13">
        <f t="shared" si="493"/>
        <v>1.7023104138656073E-4</v>
      </c>
      <c r="BG253" s="13">
        <f t="shared" si="494"/>
        <v>9.3130971273553052E-5</v>
      </c>
      <c r="BH253" s="13">
        <f t="shared" si="495"/>
        <v>3.8212968121336298E-5</v>
      </c>
      <c r="BI253" s="13">
        <f t="shared" si="496"/>
        <v>1.2543461430059698E-5</v>
      </c>
      <c r="BJ253" s="14">
        <f t="shared" si="497"/>
        <v>0.50999111156926269</v>
      </c>
      <c r="BK253" s="14">
        <f t="shared" si="498"/>
        <v>0.24764271157768036</v>
      </c>
      <c r="BL253" s="14">
        <f t="shared" si="499"/>
        <v>0.22955305381515534</v>
      </c>
      <c r="BM253" s="14">
        <f t="shared" si="500"/>
        <v>0.50266319554653338</v>
      </c>
      <c r="BN253" s="14">
        <f t="shared" si="501"/>
        <v>0.49568340388121196</v>
      </c>
    </row>
    <row r="254" spans="1:66" x14ac:dyDescent="0.25">
      <c r="A254" t="s">
        <v>344</v>
      </c>
      <c r="B254" t="s">
        <v>203</v>
      </c>
      <c r="C254" t="s">
        <v>204</v>
      </c>
      <c r="D254" s="11">
        <v>44415</v>
      </c>
      <c r="E254" s="10">
        <f>VLOOKUP(A254,home!$A$2:$E$405,3,FALSE)</f>
        <v>1.3976999999999999</v>
      </c>
      <c r="F254" s="10">
        <f>VLOOKUP(B254,home!$B$2:$E$405,3,FALSE)</f>
        <v>0.82279999999999998</v>
      </c>
      <c r="G254" s="10">
        <f>VLOOKUP(C254,away!$B$2:$E$405,4,FALSE)</f>
        <v>1.2625999999999999</v>
      </c>
      <c r="H254" s="10">
        <f>VLOOKUP(A254,away!$A$2:$E$405,3,FALSE)</f>
        <v>1.0585</v>
      </c>
      <c r="I254" s="10">
        <f>VLOOKUP(C254,away!$B$2:$E$405,3,FALSE)</f>
        <v>0.83360000000000001</v>
      </c>
      <c r="J254" s="10">
        <f>VLOOKUP(B254,home!$B$2:$E$405,4,FALSE)</f>
        <v>0.94469999999999998</v>
      </c>
      <c r="K254" s="12">
        <f t="shared" si="446"/>
        <v>1.4520247972559996</v>
      </c>
      <c r="L254" s="12">
        <f t="shared" si="447"/>
        <v>0.83357078231999993</v>
      </c>
      <c r="M254" s="13">
        <f t="shared" si="448"/>
        <v>0.10171346560033859</v>
      </c>
      <c r="N254" s="13">
        <f t="shared" si="449"/>
        <v>0.1476904742665367</v>
      </c>
      <c r="O254" s="13">
        <f t="shared" si="450"/>
        <v>8.4785373092952643E-2</v>
      </c>
      <c r="P254" s="13">
        <f t="shared" si="451"/>
        <v>0.12311046417556883</v>
      </c>
      <c r="Q254" s="13">
        <f t="shared" si="452"/>
        <v>0.10722511547675523</v>
      </c>
      <c r="R254" s="13">
        <f t="shared" si="453"/>
        <v>3.5337304889192796E-2</v>
      </c>
      <c r="S254" s="13">
        <f t="shared" si="454"/>
        <v>3.7252162975837014E-2</v>
      </c>
      <c r="T254" s="13">
        <f t="shared" si="455"/>
        <v>8.9379723392311192E-2</v>
      </c>
      <c r="U254" s="13">
        <f t="shared" si="456"/>
        <v>5.1310642967303609E-2</v>
      </c>
      <c r="V254" s="13">
        <f t="shared" si="457"/>
        <v>5.0098589846713348E-3</v>
      </c>
      <c r="W254" s="13">
        <f t="shared" si="458"/>
        <v>5.1897842186962223E-2</v>
      </c>
      <c r="X254" s="13">
        <f t="shared" si="459"/>
        <v>4.3260524912506003E-2</v>
      </c>
      <c r="Y254" s="13">
        <f t="shared" si="460"/>
        <v>1.8030354797445733E-2</v>
      </c>
      <c r="Z254" s="13">
        <f t="shared" si="461"/>
        <v>9.8187149605216007E-3</v>
      </c>
      <c r="AA254" s="13">
        <f t="shared" si="462"/>
        <v>1.4257017599865824E-2</v>
      </c>
      <c r="AB254" s="13">
        <f t="shared" si="463"/>
        <v>1.03507715449602E-2</v>
      </c>
      <c r="AC254" s="13">
        <f t="shared" si="464"/>
        <v>3.7898501283527395E-4</v>
      </c>
      <c r="AD254" s="13">
        <f t="shared" si="465"/>
        <v>1.8839238444886931E-2</v>
      </c>
      <c r="AE254" s="13">
        <f t="shared" si="466"/>
        <v>1.5703838728817421E-2</v>
      </c>
      <c r="AF254" s="13">
        <f t="shared" si="467"/>
        <v>6.5451305673037237E-3</v>
      </c>
      <c r="AG254" s="13">
        <f t="shared" si="468"/>
        <v>1.818609869124637E-3</v>
      </c>
      <c r="AH254" s="13">
        <f t="shared" si="469"/>
        <v>2.0461484777547687E-3</v>
      </c>
      <c r="AI254" s="13">
        <f t="shared" si="470"/>
        <v>2.9710583285675403E-3</v>
      </c>
      <c r="AJ254" s="13">
        <f t="shared" si="471"/>
        <v>2.1570251835870166E-3</v>
      </c>
      <c r="AK254" s="13">
        <f t="shared" si="472"/>
        <v>1.0440180182913412E-3</v>
      </c>
      <c r="AL254" s="13">
        <f t="shared" si="473"/>
        <v>1.8348414566489476E-5</v>
      </c>
      <c r="AM254" s="13">
        <f t="shared" si="474"/>
        <v>5.4710082766788719E-3</v>
      </c>
      <c r="AN254" s="13">
        <f t="shared" si="475"/>
        <v>4.5604726492704025E-3</v>
      </c>
      <c r="AO254" s="13">
        <f t="shared" si="476"/>
        <v>1.9007383770006457E-3</v>
      </c>
      <c r="AP254" s="13">
        <f t="shared" si="477"/>
        <v>5.2813332530069173E-4</v>
      </c>
      <c r="AQ254" s="13">
        <f t="shared" si="478"/>
        <v>1.1005912728504013E-4</v>
      </c>
      <c r="AR254" s="13">
        <f t="shared" si="479"/>
        <v>3.4112191746898403E-4</v>
      </c>
      <c r="AS254" s="13">
        <f t="shared" si="480"/>
        <v>4.9531748305247931E-4</v>
      </c>
      <c r="AT254" s="13">
        <f t="shared" si="481"/>
        <v>3.5960663395331427E-4</v>
      </c>
      <c r="AU254" s="13">
        <f t="shared" si="482"/>
        <v>1.7405258325265787E-4</v>
      </c>
      <c r="AV254" s="13">
        <f t="shared" si="483"/>
        <v>6.3182166727330922E-5</v>
      </c>
      <c r="AW254" s="13">
        <f t="shared" si="484"/>
        <v>6.1689686066031874E-7</v>
      </c>
      <c r="AX254" s="13">
        <f t="shared" si="485"/>
        <v>1.3240066139550886E-3</v>
      </c>
      <c r="AY254" s="13">
        <f t="shared" si="486"/>
        <v>1.1036532289913975E-3</v>
      </c>
      <c r="AZ254" s="13">
        <f t="shared" si="487"/>
        <v>4.5998654275017652E-4</v>
      </c>
      <c r="BA254" s="13">
        <f t="shared" si="488"/>
        <v>1.2781044743231224E-4</v>
      </c>
      <c r="BB254" s="13">
        <f t="shared" si="489"/>
        <v>2.6634763663705432E-5</v>
      </c>
      <c r="BC254" s="13">
        <f t="shared" si="490"/>
        <v>4.44039215681265E-6</v>
      </c>
      <c r="BD254" s="13">
        <f t="shared" si="491"/>
        <v>4.7391543935186573E-5</v>
      </c>
      <c r="BE254" s="13">
        <f t="shared" si="492"/>
        <v>6.8813696974138078E-5</v>
      </c>
      <c r="BF254" s="13">
        <f t="shared" si="493"/>
        <v>4.9959597198654326E-5</v>
      </c>
      <c r="BG254" s="13">
        <f t="shared" si="494"/>
        <v>2.4180857997789155E-5</v>
      </c>
      <c r="BH254" s="13">
        <f t="shared" si="495"/>
        <v>8.7778013579289832E-6</v>
      </c>
      <c r="BI254" s="13">
        <f t="shared" si="496"/>
        <v>2.5491170474200521E-6</v>
      </c>
      <c r="BJ254" s="14">
        <f t="shared" si="497"/>
        <v>0.5160077963871349</v>
      </c>
      <c r="BK254" s="14">
        <f t="shared" si="498"/>
        <v>0.26858693839280895</v>
      </c>
      <c r="BL254" s="14">
        <f t="shared" si="499"/>
        <v>0.20589431350144166</v>
      </c>
      <c r="BM254" s="14">
        <f t="shared" si="500"/>
        <v>0.39934252940843168</v>
      </c>
      <c r="BN254" s="14">
        <f t="shared" si="501"/>
        <v>0.59986219750134484</v>
      </c>
    </row>
    <row r="255" spans="1:66" x14ac:dyDescent="0.25">
      <c r="A255" t="s">
        <v>346</v>
      </c>
      <c r="B255" t="s">
        <v>233</v>
      </c>
      <c r="C255" t="s">
        <v>320</v>
      </c>
      <c r="D255" s="11">
        <v>44415</v>
      </c>
      <c r="E255" s="10">
        <f>VLOOKUP(A255,home!$A$2:$E$405,3,FALSE)</f>
        <v>1.5146999999999999</v>
      </c>
      <c r="F255" s="10">
        <f>VLOOKUP(B255,home!$B$2:$E$405,3,FALSE)</f>
        <v>0.92430000000000001</v>
      </c>
      <c r="G255" s="10">
        <f>VLOOKUP(C255,away!$B$2:$E$405,4,FALSE)</f>
        <v>0.66020000000000001</v>
      </c>
      <c r="H255" s="10">
        <f>VLOOKUP(A255,away!$A$2:$E$405,3,FALSE)</f>
        <v>1.0882000000000001</v>
      </c>
      <c r="I255" s="10">
        <f>VLOOKUP(C255,away!$B$2:$E$405,3,FALSE)</f>
        <v>0.30630000000000002</v>
      </c>
      <c r="J255" s="10">
        <f>VLOOKUP(B255,home!$B$2:$E$405,4,FALSE)</f>
        <v>0.91890000000000005</v>
      </c>
      <c r="K255" s="12">
        <f t="shared" si="446"/>
        <v>0.92430456604200006</v>
      </c>
      <c r="L255" s="12">
        <f t="shared" si="447"/>
        <v>0.30628375997400004</v>
      </c>
      <c r="M255" s="13">
        <f t="shared" si="448"/>
        <v>0.29212066492845701</v>
      </c>
      <c r="N255" s="13">
        <f t="shared" si="449"/>
        <v>0.27000846442859794</v>
      </c>
      <c r="O255" s="13">
        <f t="shared" si="450"/>
        <v>8.9471815620392817E-2</v>
      </c>
      <c r="P255" s="13">
        <f t="shared" si="451"/>
        <v>8.269920770999703E-2</v>
      </c>
      <c r="Q255" s="13">
        <f t="shared" si="452"/>
        <v>0.12478502827067103</v>
      </c>
      <c r="R255" s="13">
        <f t="shared" si="453"/>
        <v>1.3701882049957188E-2</v>
      </c>
      <c r="S255" s="13">
        <f t="shared" si="454"/>
        <v>5.8530256302957908E-3</v>
      </c>
      <c r="T255" s="13">
        <f t="shared" si="455"/>
        <v>3.8219627647203012E-2</v>
      </c>
      <c r="U255" s="13">
        <f t="shared" si="456"/>
        <v>1.2664712142144348E-2</v>
      </c>
      <c r="V255" s="13">
        <f t="shared" si="457"/>
        <v>1.8410983330783458E-4</v>
      </c>
      <c r="W255" s="13">
        <f t="shared" si="458"/>
        <v>3.8446457134753774E-2</v>
      </c>
      <c r="X255" s="13">
        <f t="shared" si="459"/>
        <v>1.1775525448911606E-2</v>
      </c>
      <c r="Y255" s="13">
        <f t="shared" si="460"/>
        <v>1.8033261050810854E-3</v>
      </c>
      <c r="Z255" s="13">
        <f t="shared" si="461"/>
        <v>1.3988879843270497E-3</v>
      </c>
      <c r="AA255" s="13">
        <f t="shared" si="462"/>
        <v>1.2929985512947818E-3</v>
      </c>
      <c r="AB255" s="13">
        <f t="shared" si="463"/>
        <v>5.9756223242372908E-4</v>
      </c>
      <c r="AC255" s="13">
        <f t="shared" si="464"/>
        <v>3.2575873547636667E-6</v>
      </c>
      <c r="AD255" s="13">
        <f t="shared" si="465"/>
        <v>8.8840589694477324E-3</v>
      </c>
      <c r="AE255" s="13">
        <f t="shared" si="466"/>
        <v>2.7210429849931915E-3</v>
      </c>
      <c r="AF255" s="13">
        <f t="shared" si="467"/>
        <v>4.1670563824729558E-4</v>
      </c>
      <c r="AG255" s="13">
        <f t="shared" si="468"/>
        <v>4.254338989491574E-5</v>
      </c>
      <c r="AH255" s="13">
        <f t="shared" si="469"/>
        <v>1.0711416790553467E-4</v>
      </c>
      <c r="AI255" s="13">
        <f t="shared" si="470"/>
        <v>9.9006114482875146E-5</v>
      </c>
      <c r="AJ255" s="13">
        <f t="shared" si="471"/>
        <v>4.5755901841299242E-5</v>
      </c>
      <c r="AK255" s="13">
        <f t="shared" si="472"/>
        <v>1.4097462998427486E-5</v>
      </c>
      <c r="AL255" s="13">
        <f t="shared" si="473"/>
        <v>3.6888851167176255E-8</v>
      </c>
      <c r="AM255" s="13">
        <f t="shared" si="474"/>
        <v>1.6423152540893857E-3</v>
      </c>
      <c r="AN255" s="13">
        <f t="shared" si="475"/>
        <v>5.0301449108515234E-4</v>
      </c>
      <c r="AO255" s="13">
        <f t="shared" si="476"/>
        <v>7.7032584825484268E-5</v>
      </c>
      <c r="AP255" s="13">
        <f t="shared" si="477"/>
        <v>7.8646099069551434E-6</v>
      </c>
      <c r="AQ255" s="13">
        <f t="shared" si="478"/>
        <v>6.0220057325774778E-7</v>
      </c>
      <c r="AR255" s="13">
        <f t="shared" si="479"/>
        <v>6.5614660185187043E-6</v>
      </c>
      <c r="AS255" s="13">
        <f t="shared" si="480"/>
        <v>6.0647930008462604E-6</v>
      </c>
      <c r="AT255" s="13">
        <f t="shared" si="481"/>
        <v>2.8028579313908814E-6</v>
      </c>
      <c r="AU255" s="13">
        <f t="shared" si="482"/>
        <v>8.6356479465054233E-7</v>
      </c>
      <c r="AV255" s="13">
        <f t="shared" si="483"/>
        <v>1.9954922069215455E-7</v>
      </c>
      <c r="AW255" s="13">
        <f t="shared" si="484"/>
        <v>2.9008929177383042E-10</v>
      </c>
      <c r="AX255" s="13">
        <f t="shared" si="485"/>
        <v>2.5299991470587431E-4</v>
      </c>
      <c r="AY255" s="13">
        <f t="shared" si="486"/>
        <v>7.7489765149216491E-5</v>
      </c>
      <c r="AZ255" s="13">
        <f t="shared" si="487"/>
        <v>1.1866928314702127E-5</v>
      </c>
      <c r="BA255" s="13">
        <f t="shared" si="488"/>
        <v>1.2115491411896308E-6</v>
      </c>
      <c r="BB255" s="13">
        <f t="shared" si="489"/>
        <v>9.276945658920766E-8</v>
      </c>
      <c r="BC255" s="13">
        <f t="shared" si="490"/>
        <v>5.6827555949774596E-9</v>
      </c>
      <c r="BD255" s="13">
        <f t="shared" si="491"/>
        <v>3.3494508051559018E-7</v>
      </c>
      <c r="BE255" s="13">
        <f t="shared" si="492"/>
        <v>3.0959126729386532E-7</v>
      </c>
      <c r="BF255" s="13">
        <f t="shared" si="493"/>
        <v>1.4307831098322453E-7</v>
      </c>
      <c r="BG255" s="13">
        <f t="shared" si="494"/>
        <v>4.4082645381123898E-8</v>
      </c>
      <c r="BH255" s="13">
        <f t="shared" si="495"/>
        <v>1.0186447602245774E-8</v>
      </c>
      <c r="BI255" s="13">
        <f t="shared" si="496"/>
        <v>1.8830760061006709E-9</v>
      </c>
      <c r="BJ255" s="14">
        <f t="shared" si="497"/>
        <v>0.49967727576780496</v>
      </c>
      <c r="BK255" s="14">
        <f t="shared" si="498"/>
        <v>0.3809377923434128</v>
      </c>
      <c r="BL255" s="14">
        <f t="shared" si="499"/>
        <v>0.11801228024123485</v>
      </c>
      <c r="BM255" s="14">
        <f t="shared" si="500"/>
        <v>0.12716168385364673</v>
      </c>
      <c r="BN255" s="14">
        <f t="shared" si="501"/>
        <v>0.87278706300807307</v>
      </c>
    </row>
    <row r="256" spans="1:66" x14ac:dyDescent="0.25">
      <c r="A256" t="s">
        <v>346</v>
      </c>
      <c r="B256" t="s">
        <v>232</v>
      </c>
      <c r="C256" t="s">
        <v>241</v>
      </c>
      <c r="D256" s="11">
        <v>44415</v>
      </c>
      <c r="E256" s="10">
        <f>VLOOKUP(A256,home!$A$2:$E$405,3,FALSE)</f>
        <v>1.5146999999999999</v>
      </c>
      <c r="F256" s="10">
        <f>VLOOKUP(B256,home!$B$2:$E$405,3,FALSE)</f>
        <v>0.49509999999999998</v>
      </c>
      <c r="G256" s="10">
        <f>VLOOKUP(C256,away!$B$2:$E$405,4,FALSE)</f>
        <v>1.1553</v>
      </c>
      <c r="H256" s="10">
        <f>VLOOKUP(A256,away!$A$2:$E$405,3,FALSE)</f>
        <v>1.0882000000000001</v>
      </c>
      <c r="I256" s="10">
        <f>VLOOKUP(C256,away!$B$2:$E$405,3,FALSE)</f>
        <v>0.68920000000000003</v>
      </c>
      <c r="J256" s="10">
        <f>VLOOKUP(B256,home!$B$2:$E$405,4,FALSE)</f>
        <v>0.91890000000000005</v>
      </c>
      <c r="K256" s="12">
        <f t="shared" si="446"/>
        <v>0.86639178374100001</v>
      </c>
      <c r="L256" s="12">
        <f t="shared" si="447"/>
        <v>0.68916345861600015</v>
      </c>
      <c r="M256" s="13">
        <f t="shared" si="448"/>
        <v>0.21107215389857353</v>
      </c>
      <c r="N256" s="13">
        <f t="shared" si="449"/>
        <v>0.18287117991423998</v>
      </c>
      <c r="O256" s="13">
        <f t="shared" si="450"/>
        <v>0.14546321559826958</v>
      </c>
      <c r="P256" s="13">
        <f t="shared" si="451"/>
        <v>0.12602813483088643</v>
      </c>
      <c r="Q256" s="13">
        <f t="shared" si="452"/>
        <v>7.9219043880359857E-2</v>
      </c>
      <c r="R256" s="13">
        <f t="shared" si="453"/>
        <v>5.0123966381554183E-2</v>
      </c>
      <c r="S256" s="13">
        <f t="shared" si="454"/>
        <v>1.8812394808583315E-2</v>
      </c>
      <c r="T256" s="13">
        <f t="shared" si="455"/>
        <v>5.4594870268841474E-2</v>
      </c>
      <c r="U256" s="13">
        <f t="shared" si="456"/>
        <v>4.3426992641488645E-2</v>
      </c>
      <c r="V256" s="13">
        <f t="shared" si="457"/>
        <v>1.2480676950390101E-3</v>
      </c>
      <c r="W256" s="13">
        <f t="shared" si="458"/>
        <v>2.2878242911253847E-2</v>
      </c>
      <c r="X256" s="13">
        <f t="shared" si="459"/>
        <v>1.5766849011776687E-2</v>
      </c>
      <c r="Y256" s="13">
        <f t="shared" si="460"/>
        <v>5.4329680982161434E-3</v>
      </c>
      <c r="Z256" s="13">
        <f t="shared" si="461"/>
        <v>1.1514535343688001E-2</v>
      </c>
      <c r="AA256" s="13">
        <f t="shared" si="462"/>
        <v>9.9760988153666345E-3</v>
      </c>
      <c r="AB256" s="13">
        <f t="shared" si="463"/>
        <v>4.3216050237109881E-3</v>
      </c>
      <c r="AC256" s="13">
        <f t="shared" si="464"/>
        <v>4.6575199772690436E-5</v>
      </c>
      <c r="AD256" s="13">
        <f t="shared" si="465"/>
        <v>4.9553804211852764E-3</v>
      </c>
      <c r="AE256" s="13">
        <f t="shared" si="466"/>
        <v>3.4150671098220563E-3</v>
      </c>
      <c r="AF256" s="13">
        <f t="shared" si="467"/>
        <v>1.176769730405358E-3</v>
      </c>
      <c r="AG256" s="13">
        <f t="shared" si="468"/>
        <v>2.7032889913359155E-4</v>
      </c>
      <c r="AH256" s="13">
        <f t="shared" si="469"/>
        <v>1.9838492504530487E-3</v>
      </c>
      <c r="AI256" s="13">
        <f t="shared" si="470"/>
        <v>1.7187906907732626E-3</v>
      </c>
      <c r="AJ256" s="13">
        <f t="shared" si="471"/>
        <v>7.4457306622823622E-4</v>
      </c>
      <c r="AK256" s="13">
        <f t="shared" si="472"/>
        <v>2.1503066232499583E-4</v>
      </c>
      <c r="AL256" s="13">
        <f t="shared" si="473"/>
        <v>1.1123751661810802E-6</v>
      </c>
      <c r="AM256" s="13">
        <f t="shared" si="474"/>
        <v>8.5866017644518813E-4</v>
      </c>
      <c r="AN256" s="13">
        <f t="shared" si="475"/>
        <v>5.9175721697479072E-4</v>
      </c>
      <c r="AO256" s="13">
        <f t="shared" si="476"/>
        <v>2.039087251556628E-4</v>
      </c>
      <c r="AP256" s="13">
        <f t="shared" si="477"/>
        <v>4.6842147423418657E-5</v>
      </c>
      <c r="AQ256" s="13">
        <f t="shared" si="478"/>
        <v>8.0704740818309389E-6</v>
      </c>
      <c r="AR256" s="13">
        <f t="shared" si="479"/>
        <v>2.7343928216299663E-4</v>
      </c>
      <c r="AS256" s="13">
        <f t="shared" si="480"/>
        <v>2.3690554741805726E-4</v>
      </c>
      <c r="AT256" s="13">
        <f t="shared" si="481"/>
        <v>1.0262650990283434E-4</v>
      </c>
      <c r="AU256" s="13">
        <f t="shared" si="482"/>
        <v>2.9638254991276686E-5</v>
      </c>
      <c r="AV256" s="13">
        <f t="shared" si="483"/>
        <v>6.4195851522157002E-6</v>
      </c>
      <c r="AW256" s="13">
        <f t="shared" si="484"/>
        <v>1.8449531861844912E-8</v>
      </c>
      <c r="AX256" s="13">
        <f t="shared" si="485"/>
        <v>1.2398935364961799E-4</v>
      </c>
      <c r="AY256" s="13">
        <f t="shared" si="486"/>
        <v>8.54489317927331E-5</v>
      </c>
      <c r="AZ256" s="13">
        <f t="shared" si="487"/>
        <v>2.9444140684661323E-5</v>
      </c>
      <c r="BA256" s="13">
        <f t="shared" si="488"/>
        <v>6.7639419434057601E-6</v>
      </c>
      <c r="BB256" s="13">
        <f t="shared" si="489"/>
        <v>1.1653654058988354E-6</v>
      </c>
      <c r="BC256" s="13">
        <f t="shared" si="490"/>
        <v>1.6062545073613615E-7</v>
      </c>
      <c r="BD256" s="13">
        <f t="shared" si="491"/>
        <v>3.1407393569487838E-5</v>
      </c>
      <c r="BE256" s="13">
        <f t="shared" si="492"/>
        <v>2.7211107737324176E-5</v>
      </c>
      <c r="BF256" s="13">
        <f t="shared" si="493"/>
        <v>1.178774008505441E-5</v>
      </c>
      <c r="BG256" s="13">
        <f t="shared" si="494"/>
        <v>3.4042670528551933E-6</v>
      </c>
      <c r="BH256" s="13">
        <f t="shared" si="495"/>
        <v>7.373572510634819E-7</v>
      </c>
      <c r="BI256" s="13">
        <f t="shared" si="496"/>
        <v>1.277680528006501E-7</v>
      </c>
      <c r="BJ256" s="14">
        <f t="shared" si="497"/>
        <v>0.37253691134424222</v>
      </c>
      <c r="BK256" s="14">
        <f t="shared" si="498"/>
        <v>0.35729388773981391</v>
      </c>
      <c r="BL256" s="14">
        <f t="shared" si="499"/>
        <v>0.25869782694354559</v>
      </c>
      <c r="BM256" s="14">
        <f t="shared" si="500"/>
        <v>0.20518003638514531</v>
      </c>
      <c r="BN256" s="14">
        <f t="shared" si="501"/>
        <v>0.79477769450388358</v>
      </c>
    </row>
    <row r="257" spans="1:66" s="15" customFormat="1" x14ac:dyDescent="0.25">
      <c r="A257" t="s">
        <v>347</v>
      </c>
      <c r="B257" t="s">
        <v>246</v>
      </c>
      <c r="C257" t="s">
        <v>325</v>
      </c>
      <c r="D257" s="11">
        <v>44415</v>
      </c>
      <c r="E257" s="10">
        <f>VLOOKUP(A257,home!$A$2:$E$405,3,FALSE)</f>
        <v>1.2639</v>
      </c>
      <c r="F257" s="10">
        <f>VLOOKUP(B257,home!$B$2:$E$405,3,FALSE)</f>
        <v>0.59340000000000004</v>
      </c>
      <c r="G257" s="10">
        <f>VLOOKUP(C257,away!$B$2:$E$405,4,FALSE)</f>
        <v>1.2659</v>
      </c>
      <c r="H257" s="10">
        <f>VLOOKUP(A257,away!$A$2:$E$405,3,FALSE)</f>
        <v>0.81940000000000002</v>
      </c>
      <c r="I257" s="10">
        <f>VLOOKUP(C257,away!$B$2:$E$405,3,FALSE)</f>
        <v>1.2203999999999999</v>
      </c>
      <c r="J257" s="10">
        <f>VLOOKUP(B257,home!$B$2:$E$405,4,FALSE)</f>
        <v>1.8306</v>
      </c>
      <c r="K257" s="12">
        <f t="shared" si="446"/>
        <v>0.94942279733400003</v>
      </c>
      <c r="L257" s="12">
        <f t="shared" si="447"/>
        <v>1.830592238256</v>
      </c>
      <c r="M257" s="13">
        <f t="shared" si="448"/>
        <v>6.2037574598809618E-2</v>
      </c>
      <c r="N257" s="13">
        <f t="shared" si="449"/>
        <v>5.8899887615418534E-2</v>
      </c>
      <c r="O257" s="13">
        <f t="shared" si="450"/>
        <v>0.11356550254080847</v>
      </c>
      <c r="P257" s="13">
        <f t="shared" si="451"/>
        <v>0.10782167710293586</v>
      </c>
      <c r="Q257" s="13">
        <f t="shared" si="452"/>
        <v>2.7960448031244447E-2</v>
      </c>
      <c r="R257" s="13">
        <f t="shared" si="453"/>
        <v>0.10394606374242306</v>
      </c>
      <c r="S257" s="13">
        <f t="shared" si="454"/>
        <v>4.684868053139863E-2</v>
      </c>
      <c r="T257" s="13">
        <f t="shared" si="455"/>
        <v>5.1184179144156329E-2</v>
      </c>
      <c r="U257" s="13">
        <f t="shared" si="456"/>
        <v>9.8688762610189579E-2</v>
      </c>
      <c r="V257" s="13">
        <f t="shared" si="457"/>
        <v>9.0470320028203342E-3</v>
      </c>
      <c r="W257" s="13">
        <f t="shared" si="458"/>
        <v>8.8487622615120113E-3</v>
      </c>
      <c r="X257" s="13">
        <f t="shared" si="459"/>
        <v>1.6198475514096495E-2</v>
      </c>
      <c r="Y257" s="13">
        <f t="shared" si="460"/>
        <v>1.4826401773842465E-2</v>
      </c>
      <c r="Z257" s="13">
        <f t="shared" si="461"/>
        <v>6.342761916138101E-2</v>
      </c>
      <c r="AA257" s="13">
        <f t="shared" si="462"/>
        <v>6.0219627612433983E-2</v>
      </c>
      <c r="AB257" s="13">
        <f t="shared" si="463"/>
        <v>2.8586943651104431E-2</v>
      </c>
      <c r="AC257" s="13">
        <f t="shared" si="464"/>
        <v>9.8273724599190156E-4</v>
      </c>
      <c r="AD257" s="13">
        <f t="shared" si="465"/>
        <v>2.1003041548170662E-3</v>
      </c>
      <c r="AE257" s="13">
        <f t="shared" si="466"/>
        <v>3.8448004837849489E-3</v>
      </c>
      <c r="AF257" s="13">
        <f t="shared" si="467"/>
        <v>3.5191309616298223E-3</v>
      </c>
      <c r="AG257" s="13">
        <f t="shared" si="468"/>
        <v>2.147364607921975E-3</v>
      </c>
      <c r="AH257" s="13">
        <f t="shared" si="469"/>
        <v>2.9027526831970404E-2</v>
      </c>
      <c r="AI257" s="13">
        <f t="shared" si="470"/>
        <v>2.7559395724497084E-2</v>
      </c>
      <c r="AJ257" s="13">
        <f t="shared" si="471"/>
        <v>1.3082759290793352E-2</v>
      </c>
      <c r="AK257" s="13">
        <f t="shared" si="472"/>
        <v>4.140356640904134E-3</v>
      </c>
      <c r="AL257" s="13">
        <f t="shared" si="473"/>
        <v>6.8320129340711179E-5</v>
      </c>
      <c r="AM257" s="13">
        <f t="shared" si="474"/>
        <v>3.9881532918372846E-4</v>
      </c>
      <c r="AN257" s="13">
        <f t="shared" si="475"/>
        <v>7.300682461012448E-4</v>
      </c>
      <c r="AO257" s="13">
        <f t="shared" si="476"/>
        <v>6.6822863235505535E-4</v>
      </c>
      <c r="AP257" s="13">
        <f t="shared" si="477"/>
        <v>4.0775138258986211E-4</v>
      </c>
      <c r="AQ257" s="13">
        <f t="shared" si="478"/>
        <v>1.8660662902678855E-4</v>
      </c>
      <c r="AR257" s="13">
        <f t="shared" si="479"/>
        <v>1.062751306287456E-2</v>
      </c>
      <c r="AS257" s="13">
        <f t="shared" si="480"/>
        <v>1.009000318085799E-2</v>
      </c>
      <c r="AT257" s="13">
        <f t="shared" si="481"/>
        <v>4.7898395225395764E-3</v>
      </c>
      <c r="AU257" s="13">
        <f t="shared" si="482"/>
        <v>1.5158609460901584E-3</v>
      </c>
      <c r="AV257" s="13">
        <f t="shared" si="483"/>
        <v>3.5979823495157045E-4</v>
      </c>
      <c r="AW257" s="13">
        <f t="shared" si="484"/>
        <v>3.2983554156236202E-6</v>
      </c>
      <c r="AX257" s="13">
        <f t="shared" si="485"/>
        <v>6.3107394242215904E-5</v>
      </c>
      <c r="AY257" s="13">
        <f t="shared" si="486"/>
        <v>1.1552390607636181E-4</v>
      </c>
      <c r="AZ257" s="13">
        <f t="shared" si="487"/>
        <v>1.0573858289820159E-4</v>
      </c>
      <c r="BA257" s="13">
        <f t="shared" si="488"/>
        <v>6.4521409712545467E-5</v>
      </c>
      <c r="BB257" s="13">
        <f t="shared" si="489"/>
        <v>2.9528097955280256E-5</v>
      </c>
      <c r="BC257" s="13">
        <f t="shared" si="490"/>
        <v>1.0810781385479781E-5</v>
      </c>
      <c r="BD257" s="13">
        <f t="shared" si="491"/>
        <v>3.2424404874770679E-3</v>
      </c>
      <c r="BE257" s="13">
        <f t="shared" si="492"/>
        <v>3.0784469178094967E-3</v>
      </c>
      <c r="BF257" s="13">
        <f t="shared" si="493"/>
        <v>1.4613738420754614E-3</v>
      </c>
      <c r="BG257" s="13">
        <f t="shared" si="494"/>
        <v>4.6248721369800659E-4</v>
      </c>
      <c r="BH257" s="13">
        <f t="shared" si="495"/>
        <v>1.0977397604009218E-4</v>
      </c>
      <c r="BI257" s="13">
        <f t="shared" si="496"/>
        <v>2.0844383081291971E-5</v>
      </c>
      <c r="BJ257" s="14">
        <f t="shared" si="497"/>
        <v>0.19231045493995089</v>
      </c>
      <c r="BK257" s="14">
        <f t="shared" si="498"/>
        <v>0.22692154551737342</v>
      </c>
      <c r="BL257" s="14">
        <f t="shared" si="499"/>
        <v>0.51457532041261955</v>
      </c>
      <c r="BM257" s="14">
        <f t="shared" si="500"/>
        <v>0.522891560849024</v>
      </c>
      <c r="BN257" s="14">
        <f t="shared" si="501"/>
        <v>0.47423115363163998</v>
      </c>
    </row>
    <row r="258" spans="1:66" x14ac:dyDescent="0.25">
      <c r="A258" t="s">
        <v>347</v>
      </c>
      <c r="B258" t="s">
        <v>250</v>
      </c>
      <c r="C258" t="s">
        <v>323</v>
      </c>
      <c r="D258" s="11">
        <v>44415</v>
      </c>
      <c r="E258" s="10">
        <f>VLOOKUP(A258,home!$A$2:$E$405,3,FALSE)</f>
        <v>1.2639</v>
      </c>
      <c r="F258" s="10">
        <f>VLOOKUP(B258,home!$B$2:$E$405,3,FALSE)</f>
        <v>0.1978</v>
      </c>
      <c r="G258" s="10">
        <f>VLOOKUP(C258,away!$B$2:$E$405,4,FALSE)</f>
        <v>0.39560000000000001</v>
      </c>
      <c r="H258" s="10">
        <f>VLOOKUP(A258,away!$A$2:$E$405,3,FALSE)</f>
        <v>0.81940000000000002</v>
      </c>
      <c r="I258" s="10">
        <f>VLOOKUP(C258,away!$B$2:$E$405,3,FALSE)</f>
        <v>2.1356999999999999</v>
      </c>
      <c r="J258" s="10">
        <f>VLOOKUP(B258,home!$B$2:$E$405,4,FALSE)</f>
        <v>0.9153</v>
      </c>
      <c r="K258" s="12">
        <f t="shared" si="446"/>
        <v>9.8899770551999999E-2</v>
      </c>
      <c r="L258" s="12">
        <f t="shared" si="447"/>
        <v>1.6017682084739999</v>
      </c>
      <c r="M258" s="13">
        <f t="shared" si="448"/>
        <v>0.18256153603752534</v>
      </c>
      <c r="N258" s="13">
        <f t="shared" si="449"/>
        <v>1.8055294025731933E-2</v>
      </c>
      <c r="O258" s="13">
        <f t="shared" si="450"/>
        <v>0.29242126451508854</v>
      </c>
      <c r="P258" s="13">
        <f t="shared" si="451"/>
        <v>2.8920395965067954E-2</v>
      </c>
      <c r="Q258" s="13">
        <f t="shared" si="452"/>
        <v>8.9283221819689196E-4</v>
      </c>
      <c r="R258" s="13">
        <f t="shared" si="453"/>
        <v>0.23419554249101754</v>
      </c>
      <c r="S258" s="13">
        <f t="shared" si="454"/>
        <v>1.1453525766298325E-3</v>
      </c>
      <c r="T258" s="13">
        <f t="shared" si="455"/>
        <v>1.4301102626091029E-3</v>
      </c>
      <c r="U258" s="13">
        <f t="shared" si="456"/>
        <v>2.3161885416662802E-2</v>
      </c>
      <c r="V258" s="13">
        <f t="shared" si="457"/>
        <v>2.0160051694652807E-5</v>
      </c>
      <c r="W258" s="13">
        <f t="shared" si="458"/>
        <v>2.9433633840368596E-5</v>
      </c>
      <c r="X258" s="13">
        <f t="shared" si="459"/>
        <v>4.7145858945366903E-5</v>
      </c>
      <c r="Y258" s="13">
        <f t="shared" si="460"/>
        <v>3.7758369009944136E-5</v>
      </c>
      <c r="Z258" s="13">
        <f t="shared" si="461"/>
        <v>0.12504232484281128</v>
      </c>
      <c r="AA258" s="13">
        <f t="shared" si="462"/>
        <v>1.2366657236242683E-2</v>
      </c>
      <c r="AB258" s="13">
        <f t="shared" si="463"/>
        <v>6.115297815798156E-4</v>
      </c>
      <c r="AC258" s="13">
        <f t="shared" si="464"/>
        <v>1.9960279227635199E-7</v>
      </c>
      <c r="AD258" s="13">
        <f t="shared" si="465"/>
        <v>7.2774490833100925E-7</v>
      </c>
      <c r="AE258" s="13">
        <f t="shared" si="466"/>
        <v>1.1656786580434361E-6</v>
      </c>
      <c r="AF258" s="13">
        <f t="shared" si="467"/>
        <v>9.3357350787530561E-7</v>
      </c>
      <c r="AG258" s="13">
        <f t="shared" si="468"/>
        <v>4.9845612172940542E-7</v>
      </c>
      <c r="AH258" s="13">
        <f t="shared" si="469"/>
        <v>5.0072205161723449E-2</v>
      </c>
      <c r="AI258" s="13">
        <f t="shared" si="470"/>
        <v>4.9521296015271185E-3</v>
      </c>
      <c r="AJ258" s="13">
        <f t="shared" si="471"/>
        <v>2.4488224066739951E-4</v>
      </c>
      <c r="AK258" s="13">
        <f t="shared" si="472"/>
        <v>8.0729324714218173E-6</v>
      </c>
      <c r="AL258" s="13">
        <f t="shared" si="473"/>
        <v>1.264799127715217E-9</v>
      </c>
      <c r="AM258" s="13">
        <f t="shared" si="474"/>
        <v>1.4394760890864626E-8</v>
      </c>
      <c r="AN258" s="13">
        <f t="shared" si="475"/>
        <v>2.3057070363571831E-8</v>
      </c>
      <c r="AO258" s="13">
        <f t="shared" si="476"/>
        <v>1.8466041144458708E-8</v>
      </c>
      <c r="AP258" s="13">
        <f t="shared" si="477"/>
        <v>9.8594392138556014E-9</v>
      </c>
      <c r="AQ258" s="13">
        <f t="shared" si="478"/>
        <v>3.9481340715339488E-9</v>
      </c>
      <c r="AR258" s="13">
        <f t="shared" si="479"/>
        <v>1.6040813271247251E-2</v>
      </c>
      <c r="AS258" s="13">
        <f t="shared" si="480"/>
        <v>1.5864327519938297E-3</v>
      </c>
      <c r="AT258" s="13">
        <f t="shared" si="481"/>
        <v>7.8448917584183811E-5</v>
      </c>
      <c r="AU258" s="13">
        <f t="shared" si="482"/>
        <v>2.5861933163761781E-6</v>
      </c>
      <c r="AV258" s="13">
        <f t="shared" si="483"/>
        <v>6.3943481398180001E-8</v>
      </c>
      <c r="AW258" s="13">
        <f t="shared" si="484"/>
        <v>5.5656258863796578E-12</v>
      </c>
      <c r="AX258" s="13">
        <f t="shared" si="485"/>
        <v>2.3727309154290201E-10</v>
      </c>
      <c r="AY258" s="13">
        <f t="shared" si="486"/>
        <v>3.8005649475976155E-10</v>
      </c>
      <c r="AZ258" s="13">
        <f t="shared" si="487"/>
        <v>3.0438120536512577E-10</v>
      </c>
      <c r="BA258" s="13">
        <f t="shared" si="488"/>
        <v>1.6251604600361809E-10</v>
      </c>
      <c r="BB258" s="13">
        <f t="shared" si="489"/>
        <v>6.5078258963873397E-11</v>
      </c>
      <c r="BC258" s="13">
        <f t="shared" si="490"/>
        <v>2.0848057254234081E-11</v>
      </c>
      <c r="BD258" s="13">
        <f t="shared" si="491"/>
        <v>4.2822774559919509E-3</v>
      </c>
      <c r="BE258" s="13">
        <f t="shared" si="492"/>
        <v>4.2351625783760617E-4</v>
      </c>
      <c r="BF258" s="13">
        <f t="shared" si="493"/>
        <v>2.0942830362590455E-5</v>
      </c>
      <c r="BG258" s="13">
        <f t="shared" si="494"/>
        <v>6.9041370585655142E-7</v>
      </c>
      <c r="BH258" s="13">
        <f t="shared" si="495"/>
        <v>1.7070439273792241E-8</v>
      </c>
      <c r="BI258" s="13">
        <f t="shared" si="496"/>
        <v>3.3765250547998061E-10</v>
      </c>
      <c r="BJ258" s="14">
        <f t="shared" si="497"/>
        <v>2.0495970717128418E-2</v>
      </c>
      <c r="BK258" s="14">
        <f t="shared" si="498"/>
        <v>0.21264764587856566</v>
      </c>
      <c r="BL258" s="14">
        <f t="shared" si="499"/>
        <v>0.64046995882059365</v>
      </c>
      <c r="BM258" s="14">
        <f t="shared" si="500"/>
        <v>0.24160903463197991</v>
      </c>
      <c r="BN258" s="14">
        <f t="shared" si="501"/>
        <v>0.7570468652526281</v>
      </c>
    </row>
    <row r="259" spans="1:66" x14ac:dyDescent="0.25">
      <c r="A259" t="s">
        <v>348</v>
      </c>
      <c r="B259" t="s">
        <v>273</v>
      </c>
      <c r="C259" t="s">
        <v>266</v>
      </c>
      <c r="D259" s="11">
        <v>44415</v>
      </c>
      <c r="E259" s="10">
        <f>VLOOKUP(A259,home!$A$2:$E$405,3,FALSE)</f>
        <v>1.4218999999999999</v>
      </c>
      <c r="F259" s="10">
        <f>VLOOKUP(B259,home!$B$2:$E$405,3,FALSE)</f>
        <v>1.641</v>
      </c>
      <c r="G259" s="10">
        <f>VLOOKUP(C259,away!$B$2:$E$405,4,FALSE)</f>
        <v>0.84389999999999998</v>
      </c>
      <c r="H259" s="10">
        <f>VLOOKUP(A259,away!$A$2:$E$405,3,FALSE)</f>
        <v>1.2968999999999999</v>
      </c>
      <c r="I259" s="10">
        <f>VLOOKUP(C259,away!$B$2:$E$405,3,FALSE)</f>
        <v>1.3878999999999999</v>
      </c>
      <c r="J259" s="10">
        <f>VLOOKUP(B259,home!$B$2:$E$405,4,FALSE)</f>
        <v>0.77110000000000001</v>
      </c>
      <c r="K259" s="12">
        <f t="shared" si="446"/>
        <v>1.9691038538100001</v>
      </c>
      <c r="L259" s="12">
        <f t="shared" si="447"/>
        <v>1.387954946961</v>
      </c>
      <c r="M259" s="13">
        <f t="shared" si="448"/>
        <v>3.4837572650305217E-2</v>
      </c>
      <c r="N259" s="13">
        <f t="shared" si="449"/>
        <v>6.8598798563101873E-2</v>
      </c>
      <c r="O259" s="13">
        <f t="shared" si="450"/>
        <v>4.8352981300104361E-2</v>
      </c>
      <c r="P259" s="13">
        <f t="shared" si="451"/>
        <v>9.521204182123838E-2</v>
      </c>
      <c r="Q259" s="13">
        <f t="shared" si="452"/>
        <v>6.7539079308669897E-2</v>
      </c>
      <c r="R259" s="13">
        <f t="shared" si="453"/>
        <v>3.3555879797896294E-2</v>
      </c>
      <c r="S259" s="13">
        <f t="shared" si="454"/>
        <v>6.5054280609371226E-2</v>
      </c>
      <c r="T259" s="13">
        <f t="shared" si="455"/>
        <v>9.3741199239659706E-2</v>
      </c>
      <c r="U259" s="13">
        <f t="shared" si="456"/>
        <v>6.6075012228022728E-2</v>
      </c>
      <c r="V259" s="13">
        <f t="shared" si="457"/>
        <v>1.9755014852001113E-2</v>
      </c>
      <c r="W259" s="13">
        <f t="shared" si="458"/>
        <v>4.4330487116493705E-2</v>
      </c>
      <c r="X259" s="13">
        <f t="shared" si="459"/>
        <v>6.1528718894528316E-2</v>
      </c>
      <c r="Y259" s="13">
        <f t="shared" si="460"/>
        <v>4.2699544884916674E-2</v>
      </c>
      <c r="Z259" s="13">
        <f t="shared" si="461"/>
        <v>1.5524683121706274E-2</v>
      </c>
      <c r="AA259" s="13">
        <f t="shared" si="462"/>
        <v>3.0569713364130894E-2</v>
      </c>
      <c r="AB259" s="13">
        <f t="shared" si="463"/>
        <v>3.0097470197588606E-2</v>
      </c>
      <c r="AC259" s="13">
        <f t="shared" si="464"/>
        <v>3.3744373480542929E-3</v>
      </c>
      <c r="AD259" s="13">
        <f t="shared" si="465"/>
        <v>2.1822833255590573E-2</v>
      </c>
      <c r="AE259" s="13">
        <f t="shared" si="466"/>
        <v>3.028910937380196E-2</v>
      </c>
      <c r="AF259" s="13">
        <f t="shared" si="467"/>
        <v>2.1019959597205616E-2</v>
      </c>
      <c r="AG259" s="13">
        <f t="shared" si="468"/>
        <v>9.7249189692872919E-3</v>
      </c>
      <c r="AH259" s="13">
        <f t="shared" si="469"/>
        <v>5.3868901846935435E-3</v>
      </c>
      <c r="AI259" s="13">
        <f t="shared" si="470"/>
        <v>1.0607346222731321E-2</v>
      </c>
      <c r="AJ259" s="13">
        <f t="shared" si="471"/>
        <v>1.0443483162938597E-2</v>
      </c>
      <c r="AK259" s="13">
        <f t="shared" si="472"/>
        <v>6.8547676477807452E-3</v>
      </c>
      <c r="AL259" s="13">
        <f t="shared" si="473"/>
        <v>3.6889719399354213E-4</v>
      </c>
      <c r="AM259" s="13">
        <f t="shared" si="474"/>
        <v>8.5942850129272896E-3</v>
      </c>
      <c r="AN259" s="13">
        <f t="shared" si="475"/>
        <v>1.1928480399285213E-2</v>
      </c>
      <c r="AO259" s="13">
        <f t="shared" si="476"/>
        <v>8.2780966899576192E-3</v>
      </c>
      <c r="AP259" s="13">
        <f t="shared" si="477"/>
        <v>3.8298750840827177E-3</v>
      </c>
      <c r="AQ259" s="13">
        <f t="shared" si="478"/>
        <v>1.3289235172988215E-3</v>
      </c>
      <c r="AR259" s="13">
        <f t="shared" si="479"/>
        <v>1.4953521761162112E-3</v>
      </c>
      <c r="AS259" s="13">
        <f t="shared" si="480"/>
        <v>2.9445037327936021E-3</v>
      </c>
      <c r="AT259" s="13">
        <f t="shared" si="481"/>
        <v>2.8990168239009066E-3</v>
      </c>
      <c r="AU259" s="13">
        <f t="shared" si="482"/>
        <v>1.9028217334011001E-3</v>
      </c>
      <c r="AV259" s="13">
        <f t="shared" si="483"/>
        <v>9.3671340208838238E-4</v>
      </c>
      <c r="AW259" s="13">
        <f t="shared" si="484"/>
        <v>2.8005726440829146E-5</v>
      </c>
      <c r="AX259" s="13">
        <f t="shared" si="485"/>
        <v>2.8205066232827717E-3</v>
      </c>
      <c r="AY259" s="13">
        <f t="shared" si="486"/>
        <v>3.9147361207215884E-3</v>
      </c>
      <c r="AZ259" s="13">
        <f t="shared" si="487"/>
        <v>2.7167386824012221E-3</v>
      </c>
      <c r="BA259" s="13">
        <f t="shared" si="488"/>
        <v>1.2569036312796947E-3</v>
      </c>
      <c r="BB259" s="13">
        <f t="shared" si="489"/>
        <v>4.3613140322197439E-4</v>
      </c>
      <c r="BC259" s="13">
        <f t="shared" si="490"/>
        <v>1.2106614772539636E-4</v>
      </c>
      <c r="BD259" s="13">
        <f t="shared" si="491"/>
        <v>3.4591357504823152E-4</v>
      </c>
      <c r="BE259" s="13">
        <f t="shared" si="492"/>
        <v>6.8113975371266746E-4</v>
      </c>
      <c r="BF259" s="13">
        <f t="shared" si="493"/>
        <v>6.7061745700940404E-4</v>
      </c>
      <c r="BG259" s="13">
        <f t="shared" si="494"/>
        <v>4.4017180634315972E-4</v>
      </c>
      <c r="BH259" s="13">
        <f t="shared" si="495"/>
        <v>2.1668600005220616E-4</v>
      </c>
      <c r="BI259" s="13">
        <f t="shared" si="496"/>
        <v>8.5335447553894643E-5</v>
      </c>
      <c r="BJ259" s="14">
        <f t="shared" si="497"/>
        <v>0.50652039251544001</v>
      </c>
      <c r="BK259" s="14">
        <f t="shared" si="498"/>
        <v>0.22251698059568537</v>
      </c>
      <c r="BL259" s="14">
        <f t="shared" si="499"/>
        <v>0.25456181601390682</v>
      </c>
      <c r="BM259" s="14">
        <f t="shared" si="500"/>
        <v>0.64714078841114142</v>
      </c>
      <c r="BN259" s="14">
        <f t="shared" si="501"/>
        <v>0.34809635344131606</v>
      </c>
    </row>
    <row r="260" spans="1:66" x14ac:dyDescent="0.25">
      <c r="A260" t="s">
        <v>348</v>
      </c>
      <c r="B260" t="s">
        <v>261</v>
      </c>
      <c r="C260" t="s">
        <v>326</v>
      </c>
      <c r="D260" s="11">
        <v>44415</v>
      </c>
      <c r="E260" s="10">
        <f>VLOOKUP(A260,home!$A$2:$E$405,3,FALSE)</f>
        <v>1.4218999999999999</v>
      </c>
      <c r="F260" s="10">
        <f>VLOOKUP(B260,home!$B$2:$E$405,3,FALSE)</f>
        <v>0.87909999999999999</v>
      </c>
      <c r="G260" s="10">
        <f>VLOOKUP(C260,away!$B$2:$E$405,4,FALSE)</f>
        <v>1.0548999999999999</v>
      </c>
      <c r="H260" s="10">
        <f>VLOOKUP(A260,away!$A$2:$E$405,3,FALSE)</f>
        <v>1.2968999999999999</v>
      </c>
      <c r="I260" s="10">
        <f>VLOOKUP(C260,away!$B$2:$E$405,3,FALSE)</f>
        <v>0.77110000000000001</v>
      </c>
      <c r="J260" s="10">
        <f>VLOOKUP(B260,home!$B$2:$E$405,4,FALSE)</f>
        <v>1.3493999999999999</v>
      </c>
      <c r="K260" s="12">
        <f t="shared" si="446"/>
        <v>1.3186168667209999</v>
      </c>
      <c r="L260" s="12">
        <f t="shared" si="447"/>
        <v>1.3494534227459998</v>
      </c>
      <c r="M260" s="13">
        <f t="shared" si="448"/>
        <v>6.9385991081058904E-2</v>
      </c>
      <c r="N260" s="13">
        <f t="shared" si="449"/>
        <v>9.1493538153637144E-2</v>
      </c>
      <c r="O260" s="13">
        <f t="shared" si="450"/>
        <v>9.3633163154958343E-2</v>
      </c>
      <c r="P260" s="13">
        <f t="shared" si="451"/>
        <v>0.12346626822056733</v>
      </c>
      <c r="Q260" s="13">
        <f t="shared" si="452"/>
        <v>6.0322461302683643E-2</v>
      </c>
      <c r="R260" s="13">
        <f t="shared" si="453"/>
        <v>6.3176796250996606E-2</v>
      </c>
      <c r="S260" s="13">
        <f t="shared" si="454"/>
        <v>5.492434117754641E-2</v>
      </c>
      <c r="T260" s="13">
        <f t="shared" si="455"/>
        <v>8.1402351873369541E-2</v>
      </c>
      <c r="U260" s="13">
        <f t="shared" si="456"/>
        <v>8.3305989121960161E-2</v>
      </c>
      <c r="V260" s="13">
        <f t="shared" si="457"/>
        <v>1.0859226022764873E-2</v>
      </c>
      <c r="W260" s="13">
        <f t="shared" si="458"/>
        <v>2.6514071638614488E-2</v>
      </c>
      <c r="X260" s="13">
        <f t="shared" si="459"/>
        <v>3.5779504723660954E-2</v>
      </c>
      <c r="Y260" s="13">
        <f t="shared" si="460"/>
        <v>2.4141387556750479E-2</v>
      </c>
      <c r="Z260" s="13">
        <f t="shared" si="461"/>
        <v>2.8418047979678E-2</v>
      </c>
      <c r="AA260" s="13">
        <f t="shared" si="462"/>
        <v>3.7472517385290047E-2</v>
      </c>
      <c r="AB260" s="13">
        <f t="shared" si="463"/>
        <v>2.4705946731369683E-2</v>
      </c>
      <c r="AC260" s="13">
        <f t="shared" si="464"/>
        <v>1.2076898483983508E-3</v>
      </c>
      <c r="AD260" s="13">
        <f t="shared" si="465"/>
        <v>8.740475517031495E-3</v>
      </c>
      <c r="AE260" s="13">
        <f t="shared" si="466"/>
        <v>1.1794864602885761E-2</v>
      </c>
      <c r="AF260" s="13">
        <f t="shared" si="467"/>
        <v>7.9583102045949171E-3</v>
      </c>
      <c r="AG260" s="13">
        <f t="shared" si="468"/>
        <v>3.5797896482883417E-3</v>
      </c>
      <c r="AH260" s="13">
        <f t="shared" si="469"/>
        <v>9.5872080284841333E-3</v>
      </c>
      <c r="AI260" s="13">
        <f t="shared" si="470"/>
        <v>1.2641854211122162E-2</v>
      </c>
      <c r="AJ260" s="13">
        <f t="shared" si="471"/>
        <v>8.3348810947067933E-3</v>
      </c>
      <c r="AK260" s="13">
        <f t="shared" si="472"/>
        <v>3.6635049311981231E-3</v>
      </c>
      <c r="AL260" s="13">
        <f t="shared" si="473"/>
        <v>8.5959114470477525E-5</v>
      </c>
      <c r="AM260" s="13">
        <f t="shared" si="474"/>
        <v>2.3050676879839333E-3</v>
      </c>
      <c r="AN260" s="13">
        <f t="shared" si="475"/>
        <v>3.1105814812111268E-3</v>
      </c>
      <c r="AO260" s="13">
        <f t="shared" si="476"/>
        <v>2.0987924132753392E-3</v>
      </c>
      <c r="AP260" s="13">
        <f t="shared" si="477"/>
        <v>9.4407420190924761E-4</v>
      </c>
      <c r="AQ260" s="13">
        <f t="shared" si="478"/>
        <v>3.1849604077315816E-4</v>
      </c>
      <c r="AR260" s="13">
        <f t="shared" si="479"/>
        <v>2.5874981377231676E-3</v>
      </c>
      <c r="AS260" s="13">
        <f t="shared" si="480"/>
        <v>3.4119186870109454E-3</v>
      </c>
      <c r="AT260" s="13">
        <f t="shared" si="481"/>
        <v>2.2495067642866011E-3</v>
      </c>
      <c r="AU260" s="13">
        <f t="shared" si="482"/>
        <v>9.8874585373043083E-4</v>
      </c>
      <c r="AV260" s="13">
        <f t="shared" si="483"/>
        <v>3.2594423990735033E-4</v>
      </c>
      <c r="AW260" s="13">
        <f t="shared" si="484"/>
        <v>4.2487967663289776E-6</v>
      </c>
      <c r="AX260" s="13">
        <f t="shared" si="485"/>
        <v>5.0658352205153244E-4</v>
      </c>
      <c r="AY260" s="13">
        <f t="shared" si="486"/>
        <v>6.8361086773916402E-4</v>
      </c>
      <c r="AZ260" s="13">
        <f t="shared" si="487"/>
        <v>4.6125051264848911E-4</v>
      </c>
      <c r="BA260" s="13">
        <f t="shared" si="488"/>
        <v>2.0747869434561685E-4</v>
      </c>
      <c r="BB260" s="13">
        <f t="shared" si="489"/>
        <v>6.9995708557890959E-5</v>
      </c>
      <c r="BC260" s="13">
        <f t="shared" si="490"/>
        <v>1.8891189698195478E-5</v>
      </c>
      <c r="BD260" s="13">
        <f t="shared" si="491"/>
        <v>5.8195136971657152E-4</v>
      </c>
      <c r="BE260" s="13">
        <f t="shared" si="492"/>
        <v>7.6737089171965978E-4</v>
      </c>
      <c r="BF260" s="13">
        <f t="shared" si="493"/>
        <v>5.0593410042613885E-4</v>
      </c>
      <c r="BG260" s="13">
        <f t="shared" si="494"/>
        <v>2.2237774609040761E-4</v>
      </c>
      <c r="BH260" s="13">
        <f t="shared" si="495"/>
        <v>7.3307761694552871E-5</v>
      </c>
      <c r="BI260" s="13">
        <f t="shared" si="496"/>
        <v>1.9332970206400185E-5</v>
      </c>
      <c r="BJ260" s="14">
        <f t="shared" si="497"/>
        <v>0.36245157754171048</v>
      </c>
      <c r="BK260" s="14">
        <f t="shared" si="498"/>
        <v>0.26061308633254548</v>
      </c>
      <c r="BL260" s="14">
        <f t="shared" si="499"/>
        <v>0.34825574943259829</v>
      </c>
      <c r="BM260" s="14">
        <f t="shared" si="500"/>
        <v>0.49758088105165743</v>
      </c>
      <c r="BN260" s="14">
        <f t="shared" si="501"/>
        <v>0.50147821816390203</v>
      </c>
    </row>
    <row r="261" spans="1:66" x14ac:dyDescent="0.25">
      <c r="A261" t="s">
        <v>348</v>
      </c>
      <c r="B261" t="s">
        <v>270</v>
      </c>
      <c r="C261" t="s">
        <v>327</v>
      </c>
      <c r="D261" s="11">
        <v>44415</v>
      </c>
      <c r="E261" s="10">
        <f>VLOOKUP(A261,home!$A$2:$E$405,3,FALSE)</f>
        <v>1.4218999999999999</v>
      </c>
      <c r="F261" s="10">
        <f>VLOOKUP(B261,home!$B$2:$E$405,3,FALSE)</f>
        <v>1.0548999999999999</v>
      </c>
      <c r="G261" s="10">
        <f>VLOOKUP(C261,away!$B$2:$E$405,4,FALSE)</f>
        <v>0.70330000000000004</v>
      </c>
      <c r="H261" s="10">
        <f>VLOOKUP(A261,away!$A$2:$E$405,3,FALSE)</f>
        <v>1.2968999999999999</v>
      </c>
      <c r="I261" s="10">
        <f>VLOOKUP(C261,away!$B$2:$E$405,3,FALSE)</f>
        <v>1.1566000000000001</v>
      </c>
      <c r="J261" s="10">
        <f>VLOOKUP(B261,home!$B$2:$E$405,4,FALSE)</f>
        <v>0.96379999999999999</v>
      </c>
      <c r="K261" s="12">
        <f t="shared" si="446"/>
        <v>1.054923492623</v>
      </c>
      <c r="L261" s="12">
        <f t="shared" si="447"/>
        <v>1.4456947376520002</v>
      </c>
      <c r="M261" s="13">
        <f t="shared" si="448"/>
        <v>8.2034266876193154E-2</v>
      </c>
      <c r="N261" s="13">
        <f t="shared" si="449"/>
        <v>8.6539875327800955E-2</v>
      </c>
      <c r="O261" s="13">
        <f t="shared" si="450"/>
        <v>0.11859650793005222</v>
      </c>
      <c r="P261" s="13">
        <f t="shared" si="451"/>
        <v>0.12511024235846199</v>
      </c>
      <c r="Q261" s="13">
        <f t="shared" si="452"/>
        <v>4.5646473765981396E-2</v>
      </c>
      <c r="R261" s="13">
        <f t="shared" si="453"/>
        <v>8.5727173709190127E-2</v>
      </c>
      <c r="S261" s="13">
        <f t="shared" si="454"/>
        <v>4.7701324516668475E-2</v>
      </c>
      <c r="T261" s="13">
        <f t="shared" si="455"/>
        <v>6.5990866915849378E-2</v>
      </c>
      <c r="U261" s="13">
        <f t="shared" si="456"/>
        <v>9.0435609501997458E-2</v>
      </c>
      <c r="V261" s="13">
        <f t="shared" si="457"/>
        <v>8.0832403584425744E-3</v>
      </c>
      <c r="W261" s="13">
        <f t="shared" si="458"/>
        <v>1.6051179177044413E-2</v>
      </c>
      <c r="X261" s="13">
        <f t="shared" si="459"/>
        <v>2.3205105269362467E-2</v>
      </c>
      <c r="Y261" s="13">
        <f t="shared" si="460"/>
        <v>1.6773749287289013E-2</v>
      </c>
      <c r="Z261" s="13">
        <f t="shared" si="461"/>
        <v>4.1311774635051701E-2</v>
      </c>
      <c r="AA261" s="13">
        <f t="shared" si="462"/>
        <v>4.3580761584463001E-2</v>
      </c>
      <c r="AB261" s="13">
        <f t="shared" si="463"/>
        <v>2.2987184610925991E-2</v>
      </c>
      <c r="AC261" s="13">
        <f t="shared" si="464"/>
        <v>7.7048302404279746E-4</v>
      </c>
      <c r="AD261" s="13">
        <f t="shared" si="465"/>
        <v>4.2331914995413153E-3</v>
      </c>
      <c r="AE261" s="13">
        <f t="shared" si="466"/>
        <v>6.1199026743600582E-3</v>
      </c>
      <c r="AF261" s="13">
        <f t="shared" si="467"/>
        <v>4.4237555456323706E-3</v>
      </c>
      <c r="AG261" s="13">
        <f t="shared" si="468"/>
        <v>2.1318000376598575E-3</v>
      </c>
      <c r="AH261" s="13">
        <f t="shared" si="469"/>
        <v>1.4931053798239897E-2</v>
      </c>
      <c r="AI261" s="13">
        <f t="shared" si="470"/>
        <v>1.5751119421381139E-2</v>
      </c>
      <c r="AJ261" s="13">
        <f t="shared" si="471"/>
        <v>8.3081129563626812E-3</v>
      </c>
      <c r="AK261" s="13">
        <f t="shared" si="472"/>
        <v>2.9214745123441726E-3</v>
      </c>
      <c r="AL261" s="13">
        <f t="shared" si="473"/>
        <v>4.7002464478194603E-5</v>
      </c>
      <c r="AM261" s="13">
        <f t="shared" si="474"/>
        <v>8.9313863232762399E-4</v>
      </c>
      <c r="AN261" s="13">
        <f t="shared" si="475"/>
        <v>1.2912058207497504E-3</v>
      </c>
      <c r="AO261" s="13">
        <f t="shared" si="476"/>
        <v>9.3334473014177334E-4</v>
      </c>
      <c r="AP261" s="13">
        <f t="shared" si="477"/>
        <v>4.497771882603961E-4</v>
      </c>
      <c r="AQ261" s="13">
        <f t="shared" si="478"/>
        <v>1.6256012854599179E-4</v>
      </c>
      <c r="AR261" s="13">
        <f t="shared" si="479"/>
        <v>4.3171491807428653E-3</v>
      </c>
      <c r="AS261" s="13">
        <f t="shared" si="480"/>
        <v>4.5542620919237862E-3</v>
      </c>
      <c r="AT261" s="13">
        <f t="shared" si="481"/>
        <v>2.4021990361663857E-3</v>
      </c>
      <c r="AU261" s="13">
        <f t="shared" si="482"/>
        <v>8.4471206573608266E-4</v>
      </c>
      <c r="AV261" s="13">
        <f t="shared" si="483"/>
        <v>2.2277665066177435E-4</v>
      </c>
      <c r="AW261" s="13">
        <f t="shared" si="484"/>
        <v>1.9912037121927538E-6</v>
      </c>
      <c r="AX261" s="13">
        <f t="shared" si="485"/>
        <v>1.5703215423526435E-4</v>
      </c>
      <c r="AY261" s="13">
        <f t="shared" si="486"/>
        <v>2.270205590200789E-4</v>
      </c>
      <c r="AZ261" s="13">
        <f t="shared" si="487"/>
        <v>1.6410121375707174E-4</v>
      </c>
      <c r="BA261" s="13">
        <f t="shared" si="488"/>
        <v>7.9080087056968237E-5</v>
      </c>
      <c r="BB261" s="13">
        <f t="shared" si="489"/>
        <v>2.8581416427830237E-5</v>
      </c>
      <c r="BC261" s="13">
        <f t="shared" si="490"/>
        <v>8.26400066487092E-6</v>
      </c>
      <c r="BD261" s="13">
        <f t="shared" si="491"/>
        <v>1.0402133087097675E-3</v>
      </c>
      <c r="BE261" s="13">
        <f t="shared" si="492"/>
        <v>1.0973454566970348E-3</v>
      </c>
      <c r="BF261" s="13">
        <f t="shared" si="493"/>
        <v>5.7880775089640861E-4</v>
      </c>
      <c r="BG261" s="13">
        <f t="shared" si="494"/>
        <v>2.0353263137763423E-4</v>
      </c>
      <c r="BH261" s="13">
        <f t="shared" si="495"/>
        <v>5.3677838588910872E-5</v>
      </c>
      <c r="BI261" s="13">
        <f t="shared" si="496"/>
        <v>1.1325202592133503E-5</v>
      </c>
      <c r="BJ261" s="14">
        <f t="shared" si="497"/>
        <v>0.27551000543170889</v>
      </c>
      <c r="BK261" s="14">
        <f t="shared" si="498"/>
        <v>0.26397358015730732</v>
      </c>
      <c r="BL261" s="14">
        <f t="shared" si="499"/>
        <v>0.4185649992390495</v>
      </c>
      <c r="BM261" s="14">
        <f t="shared" si="500"/>
        <v>0.4554807901401296</v>
      </c>
      <c r="BN261" s="14">
        <f t="shared" si="501"/>
        <v>0.54365453996767987</v>
      </c>
    </row>
    <row r="262" spans="1:66" x14ac:dyDescent="0.25">
      <c r="A262" t="s">
        <v>349</v>
      </c>
      <c r="B262" t="s">
        <v>280</v>
      </c>
      <c r="C262" t="s">
        <v>283</v>
      </c>
      <c r="D262" s="11">
        <v>44415</v>
      </c>
      <c r="E262" s="10">
        <f>VLOOKUP(A262,home!$A$2:$E$405,3,FALSE)</f>
        <v>1.4875</v>
      </c>
      <c r="F262" s="10">
        <f>VLOOKUP(B262,home!$B$2:$E$405,3,FALSE)</f>
        <v>0.44819999999999999</v>
      </c>
      <c r="G262" s="10">
        <f>VLOOKUP(C262,away!$B$2:$E$405,4,FALSE)</f>
        <v>0.73950000000000005</v>
      </c>
      <c r="H262" s="10">
        <f>VLOOKUP(A262,away!$A$2:$E$405,3,FALSE)</f>
        <v>1.05</v>
      </c>
      <c r="I262" s="10">
        <f>VLOOKUP(C262,away!$B$2:$E$405,3,FALSE)</f>
        <v>1.619</v>
      </c>
      <c r="J262" s="10">
        <f>VLOOKUP(B262,home!$B$2:$E$405,4,FALSE)</f>
        <v>0.52910000000000001</v>
      </c>
      <c r="K262" s="12">
        <f t="shared" si="446"/>
        <v>0.49302280125000009</v>
      </c>
      <c r="L262" s="12">
        <f t="shared" si="447"/>
        <v>0.89944354500000001</v>
      </c>
      <c r="M262" s="13">
        <f t="shared" si="448"/>
        <v>0.24846175561129627</v>
      </c>
      <c r="N262" s="13">
        <f t="shared" si="449"/>
        <v>0.12249731075497419</v>
      </c>
      <c r="O262" s="13">
        <f t="shared" si="450"/>
        <v>0.22347732226394798</v>
      </c>
      <c r="P262" s="13">
        <f t="shared" si="451"/>
        <v>0.11017941543842062</v>
      </c>
      <c r="Q262" s="13">
        <f t="shared" si="452"/>
        <v>3.0196983647004565E-2</v>
      </c>
      <c r="R262" s="13">
        <f t="shared" si="453"/>
        <v>0.10050261748209638</v>
      </c>
      <c r="S262" s="13">
        <f t="shared" si="454"/>
        <v>1.2214660115884809E-2</v>
      </c>
      <c r="T262" s="13">
        <f t="shared" si="455"/>
        <v>2.7160482019768815E-2</v>
      </c>
      <c r="U262" s="13">
        <f t="shared" si="456"/>
        <v>4.9550082003980381E-2</v>
      </c>
      <c r="V262" s="13">
        <f t="shared" si="457"/>
        <v>6.0183825789118014E-4</v>
      </c>
      <c r="W262" s="13">
        <f t="shared" si="458"/>
        <v>4.9626004889822125E-3</v>
      </c>
      <c r="X262" s="13">
        <f t="shared" si="459"/>
        <v>4.4635789762288948E-3</v>
      </c>
      <c r="Y262" s="13">
        <f t="shared" si="460"/>
        <v>2.0073686488833939E-3</v>
      </c>
      <c r="Z262" s="13">
        <f t="shared" si="461"/>
        <v>3.0132143516625253E-2</v>
      </c>
      <c r="AA262" s="13">
        <f t="shared" si="462"/>
        <v>1.4855833804233609E-2</v>
      </c>
      <c r="AB262" s="13">
        <f t="shared" si="463"/>
        <v>3.662132398533849E-3</v>
      </c>
      <c r="AC262" s="13">
        <f t="shared" si="464"/>
        <v>1.6680179631615524E-5</v>
      </c>
      <c r="AD262" s="13">
        <f t="shared" si="465"/>
        <v>6.1166879864065751E-4</v>
      </c>
      <c r="AE262" s="13">
        <f t="shared" si="466"/>
        <v>5.5016155261524422E-4</v>
      </c>
      <c r="AF262" s="13">
        <f t="shared" si="467"/>
        <v>2.4741962860347962E-4</v>
      </c>
      <c r="AG262" s="13">
        <f t="shared" si="468"/>
        <v>7.4179995951232383E-5</v>
      </c>
      <c r="AH262" s="13">
        <f t="shared" si="469"/>
        <v>6.7755404957605446E-3</v>
      </c>
      <c r="AI262" s="13">
        <f t="shared" si="470"/>
        <v>3.3404959552026776E-3</v>
      </c>
      <c r="AJ262" s="13">
        <f t="shared" si="471"/>
        <v>8.234703366991593E-4</v>
      </c>
      <c r="AK262" s="13">
        <f t="shared" si="472"/>
        <v>1.3532988404856681E-4</v>
      </c>
      <c r="AL262" s="13">
        <f t="shared" si="473"/>
        <v>2.9587047498680618E-7</v>
      </c>
      <c r="AM262" s="13">
        <f t="shared" si="474"/>
        <v>6.0313332908607863E-5</v>
      </c>
      <c r="AN262" s="13">
        <f t="shared" si="475"/>
        <v>5.4248437962083415E-5</v>
      </c>
      <c r="AO262" s="13">
        <f t="shared" si="476"/>
        <v>2.4396703675664438E-5</v>
      </c>
      <c r="AP262" s="13">
        <f t="shared" si="477"/>
        <v>7.3144858801180523E-6</v>
      </c>
      <c r="AQ262" s="13">
        <f t="shared" si="478"/>
        <v>1.6447417774664563E-6</v>
      </c>
      <c r="AR262" s="13">
        <f t="shared" si="479"/>
        <v>1.2188432325595847E-3</v>
      </c>
      <c r="AS262" s="13">
        <f t="shared" si="480"/>
        <v>6.0091750480113174E-4</v>
      </c>
      <c r="AT262" s="13">
        <f t="shared" si="481"/>
        <v>1.4813301576860712E-4</v>
      </c>
      <c r="AU262" s="13">
        <f t="shared" si="482"/>
        <v>2.4344318130616383E-5</v>
      </c>
      <c r="AV262" s="13">
        <f t="shared" si="483"/>
        <v>3.0005759798194128E-6</v>
      </c>
      <c r="AW262" s="13">
        <f t="shared" si="484"/>
        <v>3.64451752112049E-9</v>
      </c>
      <c r="AX262" s="13">
        <f t="shared" si="485"/>
        <v>4.9559747238876104E-6</v>
      </c>
      <c r="AY262" s="13">
        <f t="shared" si="486"/>
        <v>4.4576194745838687E-6</v>
      </c>
      <c r="AZ262" s="13">
        <f t="shared" si="487"/>
        <v>2.0046885312403757E-6</v>
      </c>
      <c r="BA262" s="13">
        <f t="shared" si="488"/>
        <v>6.0103471971989573E-7</v>
      </c>
      <c r="BB262" s="13">
        <f t="shared" si="489"/>
        <v>1.351491997432361E-7</v>
      </c>
      <c r="BC262" s="13">
        <f t="shared" si="490"/>
        <v>2.4311815064193878E-8</v>
      </c>
      <c r="BD262" s="13">
        <f t="shared" si="491"/>
        <v>1.8271344631544203E-4</v>
      </c>
      <c r="BE262" s="13">
        <f t="shared" si="492"/>
        <v>9.0081895128480717E-5</v>
      </c>
      <c r="BF262" s="13">
        <f t="shared" si="493"/>
        <v>2.2206214139076145E-5</v>
      </c>
      <c r="BG262" s="13">
        <f t="shared" si="494"/>
        <v>3.6493899666682277E-6</v>
      </c>
      <c r="BH262" s="13">
        <f t="shared" si="495"/>
        <v>4.4980811605510343E-7</v>
      </c>
      <c r="BI262" s="13">
        <f t="shared" si="496"/>
        <v>4.4353131480494453E-8</v>
      </c>
      <c r="BJ262" s="14">
        <f t="shared" si="497"/>
        <v>0.19293185099232088</v>
      </c>
      <c r="BK262" s="14">
        <f t="shared" si="498"/>
        <v>0.37147910309307408</v>
      </c>
      <c r="BL262" s="14">
        <f t="shared" si="499"/>
        <v>0.40541720837854012</v>
      </c>
      <c r="BM262" s="14">
        <f t="shared" si="500"/>
        <v>0.16464044680786316</v>
      </c>
      <c r="BN262" s="14">
        <f t="shared" si="501"/>
        <v>0.83531540519773984</v>
      </c>
    </row>
    <row r="263" spans="1:66" x14ac:dyDescent="0.25">
      <c r="A263" t="s">
        <v>349</v>
      </c>
      <c r="B263" t="s">
        <v>286</v>
      </c>
      <c r="C263" t="s">
        <v>284</v>
      </c>
      <c r="D263" s="11">
        <v>44415</v>
      </c>
      <c r="E263" s="10">
        <f>VLOOKUP(A263,home!$A$2:$E$405,3,FALSE)</f>
        <v>1.4875</v>
      </c>
      <c r="F263" s="10">
        <f>VLOOKUP(B263,home!$B$2:$E$405,3,FALSE)</f>
        <v>0.53779999999999994</v>
      </c>
      <c r="G263" s="10">
        <f>VLOOKUP(C263,away!$B$2:$E$405,4,FALSE)</f>
        <v>0.85560000000000003</v>
      </c>
      <c r="H263" s="10">
        <f>VLOOKUP(A263,away!$A$2:$E$405,3,FALSE)</f>
        <v>1.05</v>
      </c>
      <c r="I263" s="10">
        <f>VLOOKUP(C263,away!$B$2:$E$405,3,FALSE)</f>
        <v>0.86580000000000001</v>
      </c>
      <c r="J263" s="10">
        <f>VLOOKUP(B263,home!$B$2:$E$405,4,FALSE)</f>
        <v>1.3332999999999999</v>
      </c>
      <c r="K263" s="12">
        <f t="shared" si="446"/>
        <v>0.68446074899999998</v>
      </c>
      <c r="L263" s="12">
        <f t="shared" si="447"/>
        <v>1.2120896970000001</v>
      </c>
      <c r="M263" s="13">
        <f t="shared" si="448"/>
        <v>0.15008545516559216</v>
      </c>
      <c r="N263" s="13">
        <f t="shared" si="449"/>
        <v>0.1027276030566471</v>
      </c>
      <c r="O263" s="13">
        <f t="shared" si="450"/>
        <v>0.18191703387576968</v>
      </c>
      <c r="P263" s="13">
        <f t="shared" si="451"/>
        <v>0.12451506926246768</v>
      </c>
      <c r="Q263" s="13">
        <f t="shared" si="452"/>
        <v>3.5156506065563684E-2</v>
      </c>
      <c r="R263" s="13">
        <f t="shared" si="453"/>
        <v>0.11024988123481025</v>
      </c>
      <c r="S263" s="13">
        <f t="shared" si="454"/>
        <v>2.5825291425360414E-2</v>
      </c>
      <c r="T263" s="13">
        <f t="shared" si="455"/>
        <v>4.2612838784587749E-2</v>
      </c>
      <c r="U263" s="13">
        <f t="shared" si="456"/>
        <v>7.5461716287139255E-2</v>
      </c>
      <c r="V263" s="13">
        <f t="shared" si="457"/>
        <v>2.380597808246634E-3</v>
      </c>
      <c r="W263" s="13">
        <f t="shared" si="458"/>
        <v>8.0210828246195884E-3</v>
      </c>
      <c r="X263" s="13">
        <f t="shared" si="459"/>
        <v>9.7222718505050616E-3</v>
      </c>
      <c r="Y263" s="13">
        <f t="shared" si="460"/>
        <v>5.8921327707151562E-3</v>
      </c>
      <c r="Z263" s="13">
        <f t="shared" si="461"/>
        <v>4.4544248380062365E-2</v>
      </c>
      <c r="AA263" s="13">
        <f t="shared" si="462"/>
        <v>3.0488789609859516E-2</v>
      </c>
      <c r="AB263" s="13">
        <f t="shared" si="463"/>
        <v>1.043418988623393E-2</v>
      </c>
      <c r="AC263" s="13">
        <f t="shared" si="464"/>
        <v>1.2343813589933746E-4</v>
      </c>
      <c r="AD263" s="13">
        <f t="shared" si="465"/>
        <v>1.3725290894825392E-3</v>
      </c>
      <c r="AE263" s="13">
        <f t="shared" si="466"/>
        <v>1.6636283681945769E-3</v>
      </c>
      <c r="AF263" s="13">
        <f t="shared" si="467"/>
        <v>1.0082334023627849E-3</v>
      </c>
      <c r="AG263" s="13">
        <f t="shared" si="468"/>
        <v>4.0735643972506224E-4</v>
      </c>
      <c r="AH263" s="13">
        <f t="shared" si="469"/>
        <v>1.3497906130520643E-2</v>
      </c>
      <c r="AI263" s="13">
        <f t="shared" si="470"/>
        <v>9.2387869400278513E-3</v>
      </c>
      <c r="AJ263" s="13">
        <f t="shared" si="471"/>
        <v>3.1617935144114401E-3</v>
      </c>
      <c r="AK263" s="13">
        <f t="shared" si="472"/>
        <v>7.2137451901913236E-4</v>
      </c>
      <c r="AL263" s="13">
        <f t="shared" si="473"/>
        <v>4.0963084728438196E-6</v>
      </c>
      <c r="AM263" s="13">
        <f t="shared" si="474"/>
        <v>1.8788845772230143E-4</v>
      </c>
      <c r="AN263" s="13">
        <f t="shared" si="475"/>
        <v>2.2773766379042165E-4</v>
      </c>
      <c r="AO263" s="13">
        <f t="shared" si="476"/>
        <v>1.3801923794961007E-4</v>
      </c>
      <c r="AP263" s="13">
        <f t="shared" si="477"/>
        <v>5.5763898768837906E-5</v>
      </c>
      <c r="AQ263" s="13">
        <f t="shared" si="478"/>
        <v>1.6897711790564868E-5</v>
      </c>
      <c r="AR263" s="13">
        <f t="shared" si="479"/>
        <v>3.272134590375442E-3</v>
      </c>
      <c r="AS263" s="13">
        <f t="shared" si="480"/>
        <v>2.239647692557183E-3</v>
      </c>
      <c r="AT263" s="13">
        <f t="shared" si="481"/>
        <v>7.6647546857190553E-4</v>
      </c>
      <c r="AU263" s="13">
        <f t="shared" si="482"/>
        <v>1.7487412443628416E-4</v>
      </c>
      <c r="AV263" s="13">
        <f t="shared" si="483"/>
        <v>2.9923618548094554E-5</v>
      </c>
      <c r="AW263" s="13">
        <f t="shared" si="484"/>
        <v>9.4400318777990379E-8</v>
      </c>
      <c r="AX263" s="13">
        <f t="shared" si="485"/>
        <v>2.1433712416843535E-5</v>
      </c>
      <c r="AY263" s="13">
        <f t="shared" si="486"/>
        <v>2.597958198891702E-5</v>
      </c>
      <c r="AZ263" s="13">
        <f t="shared" si="487"/>
        <v>1.574479183056655E-5</v>
      </c>
      <c r="BA263" s="13">
        <f t="shared" si="488"/>
        <v>6.3613666530798259E-6</v>
      </c>
      <c r="BB263" s="13">
        <f t="shared" si="489"/>
        <v>1.9276367447593594E-6</v>
      </c>
      <c r="BC263" s="13">
        <f t="shared" si="490"/>
        <v>4.6729372757628762E-7</v>
      </c>
      <c r="BD263" s="13">
        <f t="shared" si="491"/>
        <v>6.6102010403189726E-4</v>
      </c>
      <c r="BE263" s="13">
        <f t="shared" si="492"/>
        <v>4.5244231550973027E-4</v>
      </c>
      <c r="BF263" s="13">
        <f t="shared" si="493"/>
        <v>1.5483950307654213E-4</v>
      </c>
      <c r="BG263" s="13">
        <f t="shared" si="494"/>
        <v>3.5327187416852615E-5</v>
      </c>
      <c r="BH263" s="13">
        <f t="shared" si="495"/>
        <v>6.0450182898505772E-6</v>
      </c>
      <c r="BI263" s="13">
        <f t="shared" si="496"/>
        <v>8.2751554927796529E-7</v>
      </c>
      <c r="BJ263" s="14">
        <f t="shared" si="497"/>
        <v>0.20928240400578674</v>
      </c>
      <c r="BK263" s="14">
        <f t="shared" si="498"/>
        <v>0.30295992768802793</v>
      </c>
      <c r="BL263" s="14">
        <f t="shared" si="499"/>
        <v>0.44296502913615471</v>
      </c>
      <c r="BM263" s="14">
        <f t="shared" si="500"/>
        <v>0.29507417536751113</v>
      </c>
      <c r="BN263" s="14">
        <f t="shared" si="501"/>
        <v>0.70465154866085056</v>
      </c>
    </row>
    <row r="264" spans="1:66" x14ac:dyDescent="0.25">
      <c r="A264" t="s">
        <v>357</v>
      </c>
      <c r="B264" t="s">
        <v>336</v>
      </c>
      <c r="C264" t="s">
        <v>329</v>
      </c>
      <c r="D264" s="11">
        <v>44415</v>
      </c>
      <c r="E264" s="10">
        <f>VLOOKUP(A264,home!$A$2:$E$405,3,FALSE)</f>
        <v>1.8529</v>
      </c>
      <c r="F264" s="10">
        <f>VLOOKUP(B264,home!$B$2:$E$405,3,FALSE)</f>
        <v>0.8095</v>
      </c>
      <c r="G264" s="10">
        <f>VLOOKUP(C264,away!$B$2:$E$405,4,FALSE)</f>
        <v>0.8095</v>
      </c>
      <c r="H264" s="10">
        <f>VLOOKUP(A264,away!$A$2:$E$405,3,FALSE)</f>
        <v>1.5588</v>
      </c>
      <c r="I264" s="10">
        <f>VLOOKUP(C264,away!$B$2:$E$405,3,FALSE)</f>
        <v>1.7642</v>
      </c>
      <c r="J264" s="10">
        <f>VLOOKUP(B264,home!$B$2:$E$405,4,FALSE)</f>
        <v>0.80189999999999995</v>
      </c>
      <c r="K264" s="12">
        <f t="shared" si="446"/>
        <v>1.214187304225</v>
      </c>
      <c r="L264" s="12">
        <f t="shared" si="447"/>
        <v>2.2052530344239996</v>
      </c>
      <c r="M264" s="13">
        <f t="shared" si="448"/>
        <v>3.2730747948616142E-2</v>
      </c>
      <c r="N264" s="13">
        <f t="shared" si="449"/>
        <v>3.9741258616998183E-2</v>
      </c>
      <c r="O264" s="13">
        <f t="shared" si="450"/>
        <v>7.2179581232652848E-2</v>
      </c>
      <c r="P264" s="13">
        <f t="shared" si="451"/>
        <v>8.7639531156964157E-2</v>
      </c>
      <c r="Q264" s="13">
        <f t="shared" si="452"/>
        <v>2.4126665833340794E-2</v>
      </c>
      <c r="R264" s="13">
        <f t="shared" si="453"/>
        <v>7.9587120268380648E-2</v>
      </c>
      <c r="S264" s="13">
        <f t="shared" si="454"/>
        <v>5.8665688250314145E-2</v>
      </c>
      <c r="T264" s="13">
        <f t="shared" si="455"/>
        <v>5.3205403039508617E-2</v>
      </c>
      <c r="U264" s="13">
        <f t="shared" si="456"/>
        <v>9.6633671009695943E-2</v>
      </c>
      <c r="V264" s="13">
        <f t="shared" si="457"/>
        <v>1.7453630456222401E-2</v>
      </c>
      <c r="W264" s="13">
        <f t="shared" si="458"/>
        <v>9.7647637827071535E-3</v>
      </c>
      <c r="X264" s="13">
        <f t="shared" si="459"/>
        <v>2.1533774962248522E-2</v>
      </c>
      <c r="Y264" s="13">
        <f t="shared" si="460"/>
        <v>2.3743711289051055E-2</v>
      </c>
      <c r="Z264" s="13">
        <f t="shared" si="461"/>
        <v>5.8503246157638064E-2</v>
      </c>
      <c r="AA264" s="13">
        <f t="shared" si="462"/>
        <v>7.1033898740554158E-2</v>
      </c>
      <c r="AB264" s="13">
        <f t="shared" si="463"/>
        <v>4.3124229010192548E-2</v>
      </c>
      <c r="AC264" s="13">
        <f t="shared" si="464"/>
        <v>2.9208544068630785E-3</v>
      </c>
      <c r="AD264" s="13">
        <f t="shared" si="465"/>
        <v>2.9640630534297787E-3</v>
      </c>
      <c r="AE264" s="13">
        <f t="shared" si="466"/>
        <v>6.536509042800084E-3</v>
      </c>
      <c r="AF264" s="13">
        <f t="shared" si="467"/>
        <v>7.2073282005874007E-3</v>
      </c>
      <c r="AG264" s="13">
        <f t="shared" si="468"/>
        <v>5.2979941281450097E-3</v>
      </c>
      <c r="AH264" s="13">
        <f t="shared" si="469"/>
        <v>3.2253615278196382E-2</v>
      </c>
      <c r="AI264" s="13">
        <f t="shared" si="470"/>
        <v>3.9161930186143536E-2</v>
      </c>
      <c r="AJ264" s="13">
        <f t="shared" si="471"/>
        <v>2.3774959220480642E-2</v>
      </c>
      <c r="AK264" s="13">
        <f t="shared" si="472"/>
        <v>9.6224178813248962E-3</v>
      </c>
      <c r="AL264" s="13">
        <f t="shared" si="473"/>
        <v>3.1283404974074918E-4</v>
      </c>
      <c r="AM264" s="13">
        <f t="shared" si="474"/>
        <v>7.1978554567936456E-4</v>
      </c>
      <c r="AN264" s="13">
        <f t="shared" si="475"/>
        <v>1.5873092587439528E-3</v>
      </c>
      <c r="AO264" s="13">
        <f t="shared" si="476"/>
        <v>1.7502092797072061E-3</v>
      </c>
      <c r="AP264" s="13">
        <f t="shared" si="477"/>
        <v>1.2865514416504529E-3</v>
      </c>
      <c r="AQ264" s="13">
        <f t="shared" si="478"/>
        <v>7.0929286766055802E-4</v>
      </c>
      <c r="AR264" s="13">
        <f t="shared" si="479"/>
        <v>1.4225476592677368E-2</v>
      </c>
      <c r="AS264" s="13">
        <f t="shared" si="480"/>
        <v>1.727239307537877E-2</v>
      </c>
      <c r="AT264" s="13">
        <f t="shared" si="481"/>
        <v>1.0485960192854357E-2</v>
      </c>
      <c r="AU264" s="13">
        <f t="shared" si="482"/>
        <v>4.243973246257496E-3</v>
      </c>
      <c r="AV264" s="13">
        <f t="shared" si="483"/>
        <v>1.2882446087691029E-3</v>
      </c>
      <c r="AW264" s="13">
        <f t="shared" si="484"/>
        <v>2.3267816594094498E-5</v>
      </c>
      <c r="AX264" s="13">
        <f t="shared" si="485"/>
        <v>1.4565907855475794E-4</v>
      </c>
      <c r="AY264" s="13">
        <f t="shared" si="486"/>
        <v>3.2121512497428365E-4</v>
      </c>
      <c r="AZ264" s="13">
        <f t="shared" si="487"/>
        <v>3.5418031452621172E-4</v>
      </c>
      <c r="BA264" s="13">
        <f t="shared" si="488"/>
        <v>2.6035240444739164E-4</v>
      </c>
      <c r="BB264" s="13">
        <f t="shared" si="489"/>
        <v>1.4353573248179869E-4</v>
      </c>
      <c r="BC264" s="13">
        <f t="shared" si="490"/>
        <v>6.3306521920751592E-5</v>
      </c>
      <c r="BD264" s="13">
        <f t="shared" si="491"/>
        <v>5.2284625703548941E-3</v>
      </c>
      <c r="BE264" s="13">
        <f t="shared" si="492"/>
        <v>6.3483328735405228E-3</v>
      </c>
      <c r="BF264" s="13">
        <f t="shared" si="493"/>
        <v>3.8540325890235585E-3</v>
      </c>
      <c r="BG264" s="13">
        <f t="shared" si="494"/>
        <v>1.5598391465539369E-3</v>
      </c>
      <c r="BH264" s="13">
        <f t="shared" si="495"/>
        <v>4.7348422209473733E-4</v>
      </c>
      <c r="BI264" s="13">
        <f t="shared" si="496"/>
        <v>1.14979706243656E-4</v>
      </c>
      <c r="BJ264" s="14">
        <f t="shared" si="497"/>
        <v>0.20146286951916334</v>
      </c>
      <c r="BK264" s="14">
        <f t="shared" si="498"/>
        <v>0.20004450139369495</v>
      </c>
      <c r="BL264" s="14">
        <f t="shared" si="499"/>
        <v>0.53246660165136972</v>
      </c>
      <c r="BM264" s="14">
        <f t="shared" si="500"/>
        <v>0.65617436635653337</v>
      </c>
      <c r="BN264" s="14">
        <f t="shared" si="501"/>
        <v>0.3360049050569528</v>
      </c>
    </row>
    <row r="265" spans="1:66" x14ac:dyDescent="0.25">
      <c r="A265" t="s">
        <v>357</v>
      </c>
      <c r="B265" t="s">
        <v>334</v>
      </c>
      <c r="C265" t="s">
        <v>330</v>
      </c>
      <c r="D265" s="11">
        <v>44415</v>
      </c>
      <c r="E265" s="10">
        <f>VLOOKUP(A265,home!$A$2:$E$405,3,FALSE)</f>
        <v>1.8529</v>
      </c>
      <c r="F265" s="10">
        <f>VLOOKUP(B265,home!$B$2:$E$405,3,FALSE)</f>
        <v>0.71960000000000002</v>
      </c>
      <c r="G265" s="10">
        <f>VLOOKUP(C265,away!$B$2:$E$405,4,FALSE)</f>
        <v>1.2593000000000001</v>
      </c>
      <c r="H265" s="10">
        <f>VLOOKUP(A265,away!$A$2:$E$405,3,FALSE)</f>
        <v>1.5588</v>
      </c>
      <c r="I265" s="10">
        <f>VLOOKUP(C265,away!$B$2:$E$405,3,FALSE)</f>
        <v>0.64149999999999996</v>
      </c>
      <c r="J265" s="10">
        <f>VLOOKUP(B265,home!$B$2:$E$405,4,FALSE)</f>
        <v>0.85540000000000005</v>
      </c>
      <c r="K265" s="12">
        <f t="shared" si="446"/>
        <v>1.679083675612</v>
      </c>
      <c r="L265" s="12">
        <f t="shared" si="447"/>
        <v>0.85537450908000001</v>
      </c>
      <c r="M265" s="13">
        <f t="shared" si="448"/>
        <v>7.9304676113855929E-2</v>
      </c>
      <c r="N265" s="13">
        <f t="shared" si="449"/>
        <v>0.13315918706247243</v>
      </c>
      <c r="O265" s="13">
        <f t="shared" si="450"/>
        <v>6.7835198398637914E-2</v>
      </c>
      <c r="P265" s="13">
        <f t="shared" si="451"/>
        <v>0.11390097426305423</v>
      </c>
      <c r="Q265" s="13">
        <f t="shared" si="452"/>
        <v>0.11179270862718105</v>
      </c>
      <c r="R265" s="13">
        <f t="shared" si="453"/>
        <v>2.9012249764289656E-2</v>
      </c>
      <c r="S265" s="13">
        <f t="shared" si="454"/>
        <v>4.0897436865662495E-2</v>
      </c>
      <c r="T265" s="13">
        <f t="shared" si="455"/>
        <v>9.5624633260698477E-2</v>
      </c>
      <c r="U265" s="13">
        <f t="shared" si="456"/>
        <v>4.8713994971996862E-2</v>
      </c>
      <c r="V265" s="13">
        <f t="shared" si="457"/>
        <v>6.52652828185055E-3</v>
      </c>
      <c r="W265" s="13">
        <f t="shared" si="458"/>
        <v>6.2569770702782815E-2</v>
      </c>
      <c r="X265" s="13">
        <f t="shared" si="459"/>
        <v>5.3520586898141022E-2</v>
      </c>
      <c r="Y265" s="13">
        <f t="shared" si="460"/>
        <v>2.2890072871835428E-2</v>
      </c>
      <c r="Z265" s="13">
        <f t="shared" si="461"/>
        <v>8.272112966478536E-3</v>
      </c>
      <c r="AA265" s="13">
        <f t="shared" si="462"/>
        <v>1.3889569844832465E-2</v>
      </c>
      <c r="AB265" s="13">
        <f t="shared" si="463"/>
        <v>1.1660874993865448E-2</v>
      </c>
      <c r="AC265" s="13">
        <f t="shared" si="464"/>
        <v>5.858560036161234E-4</v>
      </c>
      <c r="AD265" s="13">
        <f t="shared" si="465"/>
        <v>2.6264970143457151E-2</v>
      </c>
      <c r="AE265" s="13">
        <f t="shared" si="466"/>
        <v>2.2466385942460518E-2</v>
      </c>
      <c r="AF265" s="13">
        <f t="shared" si="467"/>
        <v>9.6085869231669896E-3</v>
      </c>
      <c r="AG265" s="13">
        <f t="shared" si="468"/>
        <v>2.7396467741188234E-3</v>
      </c>
      <c r="AH265" s="13">
        <f t="shared" si="469"/>
        <v>1.7689386419389697E-3</v>
      </c>
      <c r="AI265" s="13">
        <f t="shared" si="470"/>
        <v>2.9701959968389852E-3</v>
      </c>
      <c r="AJ265" s="13">
        <f t="shared" si="471"/>
        <v>2.4936038058302264E-3</v>
      </c>
      <c r="AK265" s="13">
        <f t="shared" si="472"/>
        <v>1.3956564812711624E-3</v>
      </c>
      <c r="AL265" s="13">
        <f t="shared" si="473"/>
        <v>3.3657319018078467E-5</v>
      </c>
      <c r="AM265" s="13">
        <f t="shared" si="474"/>
        <v>8.8202165216630952E-3</v>
      </c>
      <c r="AN265" s="13">
        <f t="shared" si="475"/>
        <v>7.5445883771968758E-3</v>
      </c>
      <c r="AO265" s="13">
        <f t="shared" si="476"/>
        <v>3.2267242896777256E-3</v>
      </c>
      <c r="AP265" s="13">
        <f t="shared" si="477"/>
        <v>9.2001923507319865E-4</v>
      </c>
      <c r="AQ265" s="13">
        <f t="shared" si="478"/>
        <v>1.9674025038622357E-4</v>
      </c>
      <c r="AR265" s="13">
        <f t="shared" si="479"/>
        <v>3.0262100448823773E-4</v>
      </c>
      <c r="AS265" s="13">
        <f t="shared" si="480"/>
        <v>5.0812598853350582E-4</v>
      </c>
      <c r="AT265" s="13">
        <f t="shared" si="481"/>
        <v>4.2659302625041006E-4</v>
      </c>
      <c r="AU265" s="13">
        <f t="shared" si="482"/>
        <v>2.3876179550232822E-4</v>
      </c>
      <c r="AV265" s="13">
        <f t="shared" si="483"/>
        <v>1.0022525829694249E-4</v>
      </c>
      <c r="AW265" s="13">
        <f t="shared" si="484"/>
        <v>1.3427824657098906E-6</v>
      </c>
      <c r="AX265" s="13">
        <f t="shared" si="485"/>
        <v>2.4683135961479593E-3</v>
      </c>
      <c r="AY265" s="13">
        <f t="shared" si="486"/>
        <v>2.1113325305605504E-3</v>
      </c>
      <c r="AZ265" s="13">
        <f t="shared" si="487"/>
        <v>9.0299001341643235E-4</v>
      </c>
      <c r="BA265" s="13">
        <f t="shared" si="488"/>
        <v>2.5746487981007446E-4</v>
      </c>
      <c r="BB265" s="13">
        <f t="shared" si="489"/>
        <v>5.5057223793220898E-5</v>
      </c>
      <c r="BC265" s="13">
        <f t="shared" si="490"/>
        <v>9.418909154686807E-6</v>
      </c>
      <c r="BD265" s="13">
        <f t="shared" si="491"/>
        <v>4.3142382191903791E-5</v>
      </c>
      <c r="BE265" s="13">
        <f t="shared" si="492"/>
        <v>7.2439669665439518E-5</v>
      </c>
      <c r="BF265" s="13">
        <f t="shared" si="493"/>
        <v>6.0816133400982659E-5</v>
      </c>
      <c r="BG265" s="13">
        <f t="shared" si="494"/>
        <v>3.4038458935810553E-5</v>
      </c>
      <c r="BH265" s="13">
        <f t="shared" si="495"/>
        <v>1.4288355185527226E-5</v>
      </c>
      <c r="BI265" s="13">
        <f t="shared" si="496"/>
        <v>4.7982687886729678E-6</v>
      </c>
      <c r="BJ265" s="14">
        <f t="shared" si="497"/>
        <v>0.56714941503319471</v>
      </c>
      <c r="BK265" s="14">
        <f t="shared" si="498"/>
        <v>0.24336046137761799</v>
      </c>
      <c r="BL265" s="14">
        <f t="shared" si="499"/>
        <v>0.18154613324074148</v>
      </c>
      <c r="BM265" s="14">
        <f t="shared" si="500"/>
        <v>0.46321313864044661</v>
      </c>
      <c r="BN265" s="14">
        <f t="shared" si="501"/>
        <v>0.53500499422949122</v>
      </c>
    </row>
    <row r="266" spans="1:66" x14ac:dyDescent="0.25">
      <c r="A266" t="s">
        <v>338</v>
      </c>
      <c r="B266" t="s">
        <v>82</v>
      </c>
      <c r="C266" t="s">
        <v>90</v>
      </c>
      <c r="D266" s="11">
        <v>44416</v>
      </c>
      <c r="E266" s="10">
        <f>VLOOKUP(A266,home!$A$2:$E$405,3,FALSE)</f>
        <v>1.2436</v>
      </c>
      <c r="F266" s="10">
        <f>VLOOKUP(B266,home!$B$2:$E$405,3,FALSE)</f>
        <v>1.3785000000000001</v>
      </c>
      <c r="G266" s="10">
        <f>VLOOKUP(C266,away!$B$2:$E$405,4,FALSE)</f>
        <v>0.80410000000000004</v>
      </c>
      <c r="H266" s="10">
        <f>VLOOKUP(A266,away!$A$2:$E$405,3,FALSE)</f>
        <v>0.89739999999999998</v>
      </c>
      <c r="I266" s="10">
        <f>VLOOKUP(C266,away!$B$2:$E$405,3,FALSE)</f>
        <v>2.4514999999999998</v>
      </c>
      <c r="J266" s="10">
        <f>VLOOKUP(B266,home!$B$2:$E$405,4,FALSE)</f>
        <v>1.2735000000000001</v>
      </c>
      <c r="K266" s="12">
        <f t="shared" si="446"/>
        <v>1.3784707206600002</v>
      </c>
      <c r="L266" s="12">
        <f t="shared" si="447"/>
        <v>2.8016695633499999</v>
      </c>
      <c r="M266" s="13">
        <f t="shared" si="448"/>
        <v>1.5296361581264279E-2</v>
      </c>
      <c r="N266" s="13">
        <f t="shared" si="449"/>
        <v>2.1085586572401307E-2</v>
      </c>
      <c r="O266" s="13">
        <f t="shared" si="450"/>
        <v>4.2855350672224408E-2</v>
      </c>
      <c r="P266" s="13">
        <f t="shared" si="451"/>
        <v>5.9074846125278198E-2</v>
      </c>
      <c r="Q266" s="13">
        <f t="shared" si="452"/>
        <v>1.453293185899843E-2</v>
      </c>
      <c r="R266" s="13">
        <f t="shared" si="453"/>
        <v>6.0033265802531051E-2</v>
      </c>
      <c r="S266" s="13">
        <f t="shared" si="454"/>
        <v>5.7037051363244107E-2</v>
      </c>
      <c r="T266" s="13">
        <f t="shared" si="455"/>
        <v>4.0716472855595438E-2</v>
      </c>
      <c r="U266" s="13">
        <f t="shared" si="456"/>
        <v>8.2754099174388321E-2</v>
      </c>
      <c r="V266" s="13">
        <f t="shared" si="457"/>
        <v>2.4475355824705877E-2</v>
      </c>
      <c r="W266" s="13">
        <f t="shared" si="458"/>
        <v>6.6777403509920806E-3</v>
      </c>
      <c r="X266" s="13">
        <f t="shared" si="459"/>
        <v>1.8708821893328658E-2</v>
      </c>
      <c r="Y266" s="13">
        <f t="shared" si="460"/>
        <v>2.6207968432337515E-2</v>
      </c>
      <c r="Z266" s="13">
        <f t="shared" si="461"/>
        <v>5.6064457862483888E-2</v>
      </c>
      <c r="AA266" s="13">
        <f t="shared" si="462"/>
        <v>7.7283213633110359E-2</v>
      </c>
      <c r="AB266" s="13">
        <f t="shared" si="463"/>
        <v>5.3266323595877206E-2</v>
      </c>
      <c r="AC266" s="13">
        <f t="shared" si="464"/>
        <v>5.9077687834639733E-3</v>
      </c>
      <c r="AD266" s="13">
        <f t="shared" si="465"/>
        <v>2.3012673885031048E-3</v>
      </c>
      <c r="AE266" s="13">
        <f t="shared" si="466"/>
        <v>6.4473907994990884E-3</v>
      </c>
      <c r="AF266" s="13">
        <f t="shared" si="467"/>
        <v>9.0317292829897103E-3</v>
      </c>
      <c r="AG266" s="13">
        <f t="shared" si="468"/>
        <v>8.4346403455230635E-3</v>
      </c>
      <c r="AH266" s="13">
        <f t="shared" si="469"/>
        <v>3.9268521294759925E-2</v>
      </c>
      <c r="AI266" s="13">
        <f t="shared" si="470"/>
        <v>5.4130506848440271E-2</v>
      </c>
      <c r="AJ266" s="13">
        <f t="shared" si="471"/>
        <v>3.7308659392530273E-2</v>
      </c>
      <c r="AK266" s="13">
        <f t="shared" si="472"/>
        <v>1.7142964866559897E-2</v>
      </c>
      <c r="AL266" s="13">
        <f t="shared" si="473"/>
        <v>9.1263672075934314E-4</v>
      </c>
      <c r="AM266" s="13">
        <f t="shared" si="474"/>
        <v>6.3444594309224555E-4</v>
      </c>
      <c r="AN266" s="13">
        <f t="shared" si="475"/>
        <v>1.7775078883524305E-3</v>
      </c>
      <c r="AO266" s="13">
        <f t="shared" si="476"/>
        <v>2.4899948747057676E-3</v>
      </c>
      <c r="AP266" s="13">
        <f t="shared" si="477"/>
        <v>2.3253809511202153E-3</v>
      </c>
      <c r="AQ266" s="13">
        <f t="shared" si="478"/>
        <v>1.6287372584868451E-3</v>
      </c>
      <c r="AR266" s="13">
        <f t="shared" si="479"/>
        <v>2.2003484181858043E-2</v>
      </c>
      <c r="AS266" s="13">
        <f t="shared" si="480"/>
        <v>3.0331158697196769E-2</v>
      </c>
      <c r="AT266" s="13">
        <f t="shared" si="481"/>
        <v>2.0905307093888836E-2</v>
      </c>
      <c r="AU266" s="13">
        <f t="shared" si="482"/>
        <v>9.6057845784438527E-3</v>
      </c>
      <c r="AV266" s="13">
        <f t="shared" si="483"/>
        <v>3.3103231975880544E-3</v>
      </c>
      <c r="AW266" s="13">
        <f t="shared" si="484"/>
        <v>9.7906132704083854E-5</v>
      </c>
      <c r="AX266" s="13">
        <f t="shared" si="485"/>
        <v>1.4576085939903041E-4</v>
      </c>
      <c r="AY266" s="13">
        <f t="shared" si="486"/>
        <v>4.083737633060023E-4</v>
      </c>
      <c r="AZ266" s="13">
        <f t="shared" si="487"/>
        <v>5.7206417156256196E-4</v>
      </c>
      <c r="BA266" s="13">
        <f t="shared" si="488"/>
        <v>5.3424492591662074E-4</v>
      </c>
      <c r="BB266" s="13">
        <f t="shared" si="489"/>
        <v>3.7419443707869301E-4</v>
      </c>
      <c r="BC266" s="13">
        <f t="shared" si="490"/>
        <v>2.0967383302765219E-4</v>
      </c>
      <c r="BD266" s="13">
        <f t="shared" si="491"/>
        <v>1.0274415319994143E-2</v>
      </c>
      <c r="BE266" s="13">
        <f t="shared" si="492"/>
        <v>1.416298069051247E-2</v>
      </c>
      <c r="BF266" s="13">
        <f t="shared" si="493"/>
        <v>9.7616270995721979E-3</v>
      </c>
      <c r="BG266" s="13">
        <f t="shared" si="494"/>
        <v>4.4853723809204918E-3</v>
      </c>
      <c r="BH266" s="13">
        <f t="shared" si="495"/>
        <v>1.5457386245889835E-3</v>
      </c>
      <c r="BI266" s="13">
        <f t="shared" si="496"/>
        <v>4.2615108715783411E-4</v>
      </c>
      <c r="BJ266" s="14">
        <f t="shared" si="497"/>
        <v>0.16524492868621643</v>
      </c>
      <c r="BK266" s="14">
        <f t="shared" si="498"/>
        <v>0.16311239416202178</v>
      </c>
      <c r="BL266" s="14">
        <f t="shared" si="499"/>
        <v>0.59085524823214342</v>
      </c>
      <c r="BM266" s="14">
        <f t="shared" si="500"/>
        <v>0.76208821869956578</v>
      </c>
      <c r="BN266" s="14">
        <f t="shared" si="501"/>
        <v>0.21287834261269767</v>
      </c>
    </row>
    <row r="267" spans="1:66" x14ac:dyDescent="0.25">
      <c r="A267" t="s">
        <v>338</v>
      </c>
      <c r="B267" t="s">
        <v>81</v>
      </c>
      <c r="C267" t="s">
        <v>74</v>
      </c>
      <c r="D267" s="11">
        <v>44416</v>
      </c>
      <c r="E267" s="10">
        <f>VLOOKUP(A267,home!$A$2:$E$405,3,FALSE)</f>
        <v>1.2436</v>
      </c>
      <c r="F267" s="10">
        <f>VLOOKUP(B267,home!$B$2:$E$405,3,FALSE)</f>
        <v>0.68920000000000003</v>
      </c>
      <c r="G267" s="10">
        <f>VLOOKUP(C267,away!$B$2:$E$405,4,FALSE)</f>
        <v>1.6082000000000001</v>
      </c>
      <c r="H267" s="10">
        <f>VLOOKUP(A267,away!$A$2:$E$405,3,FALSE)</f>
        <v>0.89739999999999998</v>
      </c>
      <c r="I267" s="10">
        <f>VLOOKUP(C267,away!$B$2:$E$405,3,FALSE)</f>
        <v>1.1143000000000001</v>
      </c>
      <c r="J267" s="10">
        <f>VLOOKUP(B267,home!$B$2:$E$405,4,FALSE)</f>
        <v>0.47760000000000002</v>
      </c>
      <c r="K267" s="12">
        <f t="shared" si="446"/>
        <v>1.3783707227840001</v>
      </c>
      <c r="L267" s="12">
        <f t="shared" si="447"/>
        <v>0.477587018832</v>
      </c>
      <c r="M267" s="13">
        <f t="shared" si="448"/>
        <v>0.15630317291262463</v>
      </c>
      <c r="N267" s="13">
        <f t="shared" si="449"/>
        <v>0.21544371742100696</v>
      </c>
      <c r="O267" s="13">
        <f t="shared" si="450"/>
        <v>7.4648366385323017E-2</v>
      </c>
      <c r="P267" s="13">
        <f t="shared" si="451"/>
        <v>0.10289312272918254</v>
      </c>
      <c r="Q267" s="13">
        <f t="shared" si="452"/>
        <v>0.14848065625043261</v>
      </c>
      <c r="R267" s="13">
        <f t="shared" si="453"/>
        <v>1.7825545381322649E-2</v>
      </c>
      <c r="S267" s="13">
        <f t="shared" si="454"/>
        <v>1.6933428969610361E-2</v>
      </c>
      <c r="T267" s="13">
        <f t="shared" si="455"/>
        <v>7.0912433972863093E-2</v>
      </c>
      <c r="U267" s="13">
        <f t="shared" si="456"/>
        <v>2.4570209871272692E-2</v>
      </c>
      <c r="V267" s="13">
        <f t="shared" si="457"/>
        <v>1.238571135490213E-3</v>
      </c>
      <c r="W267" s="13">
        <f t="shared" si="458"/>
        <v>6.822046315845047E-2</v>
      </c>
      <c r="X267" s="13">
        <f t="shared" si="459"/>
        <v>3.2581207623182652E-2</v>
      </c>
      <c r="Y267" s="13">
        <f t="shared" si="460"/>
        <v>7.7801809093511172E-3</v>
      </c>
      <c r="Z267" s="13">
        <f t="shared" si="461"/>
        <v>2.83774969257347E-3</v>
      </c>
      <c r="AA267" s="13">
        <f t="shared" si="462"/>
        <v>3.9114710948325677E-3</v>
      </c>
      <c r="AB267" s="13">
        <f t="shared" si="463"/>
        <v>2.6957286200665455E-3</v>
      </c>
      <c r="AC267" s="13">
        <f t="shared" si="464"/>
        <v>5.0958839109770629E-5</v>
      </c>
      <c r="AD267" s="13">
        <f t="shared" si="465"/>
        <v>2.3508272278093177E-2</v>
      </c>
      <c r="AE267" s="13">
        <f t="shared" si="466"/>
        <v>1.122724567518547E-2</v>
      </c>
      <c r="AF267" s="13">
        <f t="shared" si="467"/>
        <v>2.6809933958531467E-3</v>
      </c>
      <c r="AG267" s="13">
        <f t="shared" si="468"/>
        <v>4.2680254781126147E-4</v>
      </c>
      <c r="AH267" s="13">
        <f t="shared" si="469"/>
        <v>3.38818103966897E-4</v>
      </c>
      <c r="AI267" s="13">
        <f t="shared" si="470"/>
        <v>4.6701695485715634E-4</v>
      </c>
      <c r="AJ267" s="13">
        <f t="shared" si="471"/>
        <v>3.2186124880942066E-4</v>
      </c>
      <c r="AK267" s="13">
        <f t="shared" si="472"/>
        <v>1.47881374052534E-4</v>
      </c>
      <c r="AL267" s="13">
        <f t="shared" si="473"/>
        <v>1.3418317719217046E-6</v>
      </c>
      <c r="AM267" s="13">
        <f t="shared" si="474"/>
        <v>6.4806228502716648E-3</v>
      </c>
      <c r="AN267" s="13">
        <f t="shared" si="475"/>
        <v>3.0950613472357832E-3</v>
      </c>
      <c r="AO267" s="13">
        <f t="shared" si="476"/>
        <v>7.3908056096424568E-4</v>
      </c>
      <c r="AP267" s="13">
        <f t="shared" si="477"/>
        <v>1.1765842726253211E-4</v>
      </c>
      <c r="AQ267" s="13">
        <f t="shared" si="478"/>
        <v>1.4048034379193606E-5</v>
      </c>
      <c r="AR267" s="13">
        <f t="shared" si="479"/>
        <v>3.236302563997221E-5</v>
      </c>
      <c r="AS267" s="13">
        <f t="shared" si="480"/>
        <v>4.4608247042845616E-5</v>
      </c>
      <c r="AT267" s="13">
        <f t="shared" si="481"/>
        <v>3.0743350859287181E-5</v>
      </c>
      <c r="AU267" s="13">
        <f t="shared" si="482"/>
        <v>1.4125244914905923E-5</v>
      </c>
      <c r="AV267" s="13">
        <f t="shared" si="483"/>
        <v>4.8674560107149787E-6</v>
      </c>
      <c r="AW267" s="13">
        <f t="shared" si="484"/>
        <v>2.4536585359771808E-8</v>
      </c>
      <c r="AX267" s="13">
        <f t="shared" si="485"/>
        <v>1.4887834670365765E-3</v>
      </c>
      <c r="AY267" s="13">
        <f t="shared" si="486"/>
        <v>7.1102365770836777E-4</v>
      </c>
      <c r="AZ267" s="13">
        <f t="shared" si="487"/>
        <v>1.6978783450198189E-4</v>
      </c>
      <c r="BA267" s="13">
        <f t="shared" si="488"/>
        <v>2.7029488571247507E-5</v>
      </c>
      <c r="BB267" s="13">
        <f t="shared" si="489"/>
        <v>3.227233216823928E-6</v>
      </c>
      <c r="BC267" s="13">
        <f t="shared" si="490"/>
        <v>3.0825693821970917E-7</v>
      </c>
      <c r="BD267" s="13">
        <f t="shared" si="491"/>
        <v>2.5760268226296501E-6</v>
      </c>
      <c r="BE267" s="13">
        <f t="shared" si="492"/>
        <v>3.5507199534190018E-6</v>
      </c>
      <c r="BF267" s="13">
        <f t="shared" si="493"/>
        <v>2.4471042142988604E-6</v>
      </c>
      <c r="BG267" s="13">
        <f t="shared" si="494"/>
        <v>1.1243389348636307E-6</v>
      </c>
      <c r="BH267" s="13">
        <f t="shared" si="495"/>
        <v>3.8743896757554416E-7</v>
      </c>
      <c r="BI267" s="13">
        <f t="shared" si="496"/>
        <v>1.068069059543578E-7</v>
      </c>
      <c r="BJ267" s="14">
        <f t="shared" si="497"/>
        <v>0.59410860439031643</v>
      </c>
      <c r="BK267" s="14">
        <f t="shared" si="498"/>
        <v>0.2781316200754978</v>
      </c>
      <c r="BL267" s="14">
        <f t="shared" si="499"/>
        <v>0.12506379879476995</v>
      </c>
      <c r="BM267" s="14">
        <f t="shared" si="500"/>
        <v>0.28383619275214228</v>
      </c>
      <c r="BN267" s="14">
        <f t="shared" si="501"/>
        <v>0.71559458107989238</v>
      </c>
    </row>
    <row r="268" spans="1:66" x14ac:dyDescent="0.25">
      <c r="A268" t="s">
        <v>338</v>
      </c>
      <c r="B268" t="s">
        <v>96</v>
      </c>
      <c r="C268" t="s">
        <v>78</v>
      </c>
      <c r="D268" s="11">
        <v>44416</v>
      </c>
      <c r="E268" s="10">
        <f>VLOOKUP(A268,home!$A$2:$E$405,3,FALSE)</f>
        <v>1.2436</v>
      </c>
      <c r="F268" s="10">
        <f>VLOOKUP(B268,home!$B$2:$E$405,3,FALSE)</f>
        <v>1.7231000000000001</v>
      </c>
      <c r="G268" s="10">
        <f>VLOOKUP(C268,away!$B$2:$E$405,4,FALSE)</f>
        <v>1.0722</v>
      </c>
      <c r="H268" s="10">
        <f>VLOOKUP(A268,away!$A$2:$E$405,3,FALSE)</f>
        <v>0.89739999999999998</v>
      </c>
      <c r="I268" s="10">
        <f>VLOOKUP(C268,away!$B$2:$E$405,3,FALSE)</f>
        <v>0.7429</v>
      </c>
      <c r="J268" s="10">
        <f>VLOOKUP(B268,home!$B$2:$E$405,4,FALSE)</f>
        <v>0.63680000000000003</v>
      </c>
      <c r="K268" s="12">
        <f t="shared" si="446"/>
        <v>2.297560724952</v>
      </c>
      <c r="L268" s="12">
        <f t="shared" si="447"/>
        <v>0.42454084332800002</v>
      </c>
      <c r="M268" s="13">
        <f t="shared" si="448"/>
        <v>6.5736459501061162E-2</v>
      </c>
      <c r="N268" s="13">
        <f t="shared" si="449"/>
        <v>0.15103350754703584</v>
      </c>
      <c r="O268" s="13">
        <f t="shared" si="450"/>
        <v>2.7907811953977422E-2</v>
      </c>
      <c r="P268" s="13">
        <f t="shared" si="451"/>
        <v>6.4119892664804459E-2</v>
      </c>
      <c r="Q268" s="13">
        <f t="shared" si="452"/>
        <v>0.17350432754590556</v>
      </c>
      <c r="R268" s="13">
        <f t="shared" si="453"/>
        <v>5.9240030111904068E-3</v>
      </c>
      <c r="S268" s="13">
        <f t="shared" si="454"/>
        <v>1.5635769961415694E-2</v>
      </c>
      <c r="T268" s="13">
        <f t="shared" si="455"/>
        <v>7.3659673537396289E-2</v>
      </c>
      <c r="U268" s="13">
        <f t="shared" si="456"/>
        <v>1.3610756653008461E-2</v>
      </c>
      <c r="V268" s="13">
        <f t="shared" si="457"/>
        <v>1.6945845396518742E-3</v>
      </c>
      <c r="W268" s="13">
        <f t="shared" si="458"/>
        <v>0.13287890952622669</v>
      </c>
      <c r="X268" s="13">
        <f t="shared" si="459"/>
        <v>5.6412524310769291E-2</v>
      </c>
      <c r="Y268" s="13">
        <f t="shared" si="460"/>
        <v>1.1974710322577648E-2</v>
      </c>
      <c r="Z268" s="13">
        <f t="shared" si="461"/>
        <v>8.383270780827958E-4</v>
      </c>
      <c r="AA268" s="13">
        <f t="shared" si="462"/>
        <v>1.9261073692667999E-3</v>
      </c>
      <c r="AB268" s="13">
        <f t="shared" si="463"/>
        <v>2.2126743218340099E-3</v>
      </c>
      <c r="AC268" s="13">
        <f t="shared" si="464"/>
        <v>1.0330699624171392E-4</v>
      </c>
      <c r="AD268" s="13">
        <f t="shared" si="465"/>
        <v>7.6324340925477172E-2</v>
      </c>
      <c r="AE268" s="13">
        <f t="shared" si="466"/>
        <v>3.2402800062955858E-2</v>
      </c>
      <c r="AF268" s="13">
        <f t="shared" si="467"/>
        <v>6.878156032457926E-3</v>
      </c>
      <c r="AG268" s="13">
        <f t="shared" si="468"/>
        <v>9.7335272085375302E-4</v>
      </c>
      <c r="AH268" s="13">
        <f t="shared" si="469"/>
        <v>8.8976021178492048E-5</v>
      </c>
      <c r="AI268" s="13">
        <f t="shared" si="470"/>
        <v>2.0442781172220069E-4</v>
      </c>
      <c r="AJ268" s="13">
        <f t="shared" si="471"/>
        <v>2.3484265565040525E-4</v>
      </c>
      <c r="AK268" s="13">
        <f t="shared" si="472"/>
        <v>1.7985508738859935E-4</v>
      </c>
      <c r="AL268" s="13">
        <f t="shared" si="473"/>
        <v>4.0306603433275138E-6</v>
      </c>
      <c r="AM268" s="13">
        <f t="shared" si="474"/>
        <v>3.5071961613644585E-2</v>
      </c>
      <c r="AN268" s="13">
        <f t="shared" si="475"/>
        <v>1.4889480160623917E-2</v>
      </c>
      <c r="AO268" s="13">
        <f t="shared" si="476"/>
        <v>3.1605962320534011E-3</v>
      </c>
      <c r="AP268" s="13">
        <f t="shared" si="477"/>
        <v>4.4726739659175011E-4</v>
      </c>
      <c r="AQ268" s="13">
        <f t="shared" si="478"/>
        <v>4.747081943554516E-5</v>
      </c>
      <c r="AR268" s="13">
        <f t="shared" si="479"/>
        <v>7.5547910134174072E-6</v>
      </c>
      <c r="AS268" s="13">
        <f t="shared" si="480"/>
        <v>1.735759111764815E-5</v>
      </c>
      <c r="AT268" s="13">
        <f t="shared" si="481"/>
        <v>1.9940059815842047E-5</v>
      </c>
      <c r="AU268" s="13">
        <f t="shared" si="482"/>
        <v>1.5271166095357432E-5</v>
      </c>
      <c r="AV268" s="13">
        <f t="shared" si="483"/>
        <v>8.7716078612279574E-6</v>
      </c>
      <c r="AW268" s="13">
        <f t="shared" si="484"/>
        <v>1.0920943962538773E-7</v>
      </c>
      <c r="AX268" s="13">
        <f t="shared" si="485"/>
        <v>1.3429993591755663E-2</v>
      </c>
      <c r="AY268" s="13">
        <f t="shared" si="486"/>
        <v>5.7015808053335849E-3</v>
      </c>
      <c r="AZ268" s="13">
        <f t="shared" si="487"/>
        <v>1.2102769616995288E-3</v>
      </c>
      <c r="BA268" s="13">
        <f t="shared" si="488"/>
        <v>1.7127066732678918E-4</v>
      </c>
      <c r="BB268" s="13">
        <f t="shared" si="489"/>
        <v>1.8177848386066103E-5</v>
      </c>
      <c r="BC268" s="13">
        <f t="shared" si="490"/>
        <v>1.5434478167418066E-6</v>
      </c>
      <c r="BD268" s="13">
        <f t="shared" si="491"/>
        <v>5.3455289133383637E-7</v>
      </c>
      <c r="BE268" s="13">
        <f t="shared" si="492"/>
        <v>1.2281677285381569E-6</v>
      </c>
      <c r="BF268" s="13">
        <f t="shared" si="493"/>
        <v>1.4108949683713897E-6</v>
      </c>
      <c r="BG268" s="13">
        <f t="shared" si="494"/>
        <v>1.0805389554541664E-6</v>
      </c>
      <c r="BH268" s="13">
        <f t="shared" si="495"/>
        <v>6.2065096645803799E-7</v>
      </c>
      <c r="BI268" s="13">
        <f t="shared" si="496"/>
        <v>2.8519665688749786E-7</v>
      </c>
      <c r="BJ268" s="14">
        <f t="shared" si="497"/>
        <v>0.79019192207632361</v>
      </c>
      <c r="BK268" s="14">
        <f t="shared" si="498"/>
        <v>0.15299562512885181</v>
      </c>
      <c r="BL268" s="14">
        <f t="shared" si="499"/>
        <v>5.2363510103287346E-2</v>
      </c>
      <c r="BM268" s="14">
        <f t="shared" si="500"/>
        <v>0.50246191056667666</v>
      </c>
      <c r="BN268" s="14">
        <f t="shared" si="501"/>
        <v>0.48822600222397483</v>
      </c>
    </row>
    <row r="269" spans="1:66" x14ac:dyDescent="0.25">
      <c r="A269" t="s">
        <v>338</v>
      </c>
      <c r="B269" t="s">
        <v>76</v>
      </c>
      <c r="C269" t="s">
        <v>72</v>
      </c>
      <c r="D269" s="11">
        <v>44416</v>
      </c>
      <c r="E269" s="10">
        <f>VLOOKUP(A269,home!$A$2:$E$405,3,FALSE)</f>
        <v>1.2436</v>
      </c>
      <c r="F269" s="10">
        <f>VLOOKUP(B269,home!$B$2:$E$405,3,FALSE)</f>
        <v>0.3216</v>
      </c>
      <c r="G269" s="10">
        <f>VLOOKUP(C269,away!$B$2:$E$405,4,FALSE)</f>
        <v>0.45950000000000002</v>
      </c>
      <c r="H269" s="10">
        <f>VLOOKUP(A269,away!$A$2:$E$405,3,FALSE)</f>
        <v>0.89739999999999998</v>
      </c>
      <c r="I269" s="10">
        <f>VLOOKUP(C269,away!$B$2:$E$405,3,FALSE)</f>
        <v>0.47760000000000002</v>
      </c>
      <c r="J269" s="10">
        <f>VLOOKUP(B269,home!$B$2:$E$405,4,FALSE)</f>
        <v>0.66859999999999997</v>
      </c>
      <c r="K269" s="12">
        <f t="shared" si="446"/>
        <v>0.18377323872000004</v>
      </c>
      <c r="L269" s="12">
        <f t="shared" si="447"/>
        <v>0.28656078326399997</v>
      </c>
      <c r="M269" s="13">
        <f t="shared" si="448"/>
        <v>0.62479353864712872</v>
      </c>
      <c r="N269" s="13">
        <f t="shared" si="449"/>
        <v>0.11482033212851234</v>
      </c>
      <c r="O269" s="13">
        <f t="shared" si="450"/>
        <v>0.17904132581300744</v>
      </c>
      <c r="P269" s="13">
        <f t="shared" si="451"/>
        <v>3.2903004309379119E-2</v>
      </c>
      <c r="Q269" s="13">
        <f t="shared" si="452"/>
        <v>1.0550452153081395E-2</v>
      </c>
      <c r="R269" s="13">
        <f t="shared" si="453"/>
        <v>2.5653111280800216E-2</v>
      </c>
      <c r="S269" s="13">
        <f t="shared" si="454"/>
        <v>4.3318617495917194E-4</v>
      </c>
      <c r="T269" s="13">
        <f t="shared" si="455"/>
        <v>3.0233458327763598E-3</v>
      </c>
      <c r="U269" s="13">
        <f t="shared" si="456"/>
        <v>4.7143553433172235E-3</v>
      </c>
      <c r="V269" s="13">
        <f t="shared" si="457"/>
        <v>2.5347264869301233E-6</v>
      </c>
      <c r="W269" s="13">
        <f t="shared" si="458"/>
        <v>6.4629692071072173E-4</v>
      </c>
      <c r="X269" s="13">
        <f t="shared" si="459"/>
        <v>1.8520335181997571E-4</v>
      </c>
      <c r="Y269" s="13">
        <f t="shared" si="460"/>
        <v>2.6536008780325196E-5</v>
      </c>
      <c r="Z269" s="13">
        <f t="shared" si="461"/>
        <v>2.4503918872615543E-3</v>
      </c>
      <c r="AA269" s="13">
        <f t="shared" si="462"/>
        <v>4.5031645325526901E-4</v>
      </c>
      <c r="AB269" s="13">
        <f t="shared" si="463"/>
        <v>4.1378056531812146E-5</v>
      </c>
      <c r="AC269" s="13">
        <f t="shared" si="464"/>
        <v>8.3427675867881796E-9</v>
      </c>
      <c r="AD269" s="13">
        <f t="shared" si="465"/>
        <v>2.9693019573443098E-5</v>
      </c>
      <c r="AE269" s="13">
        <f t="shared" si="466"/>
        <v>8.5088549464391364E-6</v>
      </c>
      <c r="AF269" s="13">
        <f t="shared" si="467"/>
        <v>1.2191520690656798E-6</v>
      </c>
      <c r="AG269" s="13">
        <f t="shared" si="468"/>
        <v>1.1645372394312913E-7</v>
      </c>
      <c r="AH269" s="13">
        <f t="shared" si="469"/>
        <v>1.7554655462935555E-4</v>
      </c>
      <c r="AI269" s="13">
        <f t="shared" si="470"/>
        <v>3.2260758890374085E-5</v>
      </c>
      <c r="AJ269" s="13">
        <f t="shared" si="471"/>
        <v>2.9643320724245401E-6</v>
      </c>
      <c r="AK269" s="13">
        <f t="shared" si="472"/>
        <v>1.8158830186367577E-7</v>
      </c>
      <c r="AL269" s="13">
        <f t="shared" si="473"/>
        <v>1.7573940886432484E-11</v>
      </c>
      <c r="AM269" s="13">
        <f t="shared" si="474"/>
        <v>1.0913564748775993E-6</v>
      </c>
      <c r="AN269" s="13">
        <f t="shared" si="475"/>
        <v>3.1273996626116277E-7</v>
      </c>
      <c r="AO269" s="13">
        <f t="shared" si="476"/>
        <v>4.4809504844877867E-8</v>
      </c>
      <c r="AP269" s="13">
        <f t="shared" si="477"/>
        <v>4.2802156020067337E-9</v>
      </c>
      <c r="AQ269" s="13">
        <f t="shared" si="478"/>
        <v>3.0663548386246074E-10</v>
      </c>
      <c r="AR269" s="13">
        <f t="shared" si="479"/>
        <v>1.0060951638776943E-5</v>
      </c>
      <c r="AS269" s="13">
        <f t="shared" si="480"/>
        <v>1.8489336672633305E-6</v>
      </c>
      <c r="AT269" s="13">
        <f t="shared" si="481"/>
        <v>1.6989226410571458E-7</v>
      </c>
      <c r="AU269" s="13">
        <f t="shared" si="482"/>
        <v>1.0407217202726925E-8</v>
      </c>
      <c r="AV269" s="13">
        <f t="shared" si="483"/>
        <v>4.7814200285190656E-10</v>
      </c>
      <c r="AW269" s="13">
        <f t="shared" si="484"/>
        <v>2.5707845736756827E-14</v>
      </c>
      <c r="AX269" s="13">
        <f t="shared" si="485"/>
        <v>3.3427018997716421E-8</v>
      </c>
      <c r="AY269" s="13">
        <f t="shared" si="486"/>
        <v>9.5788727461662256E-9</v>
      </c>
      <c r="AZ269" s="13">
        <f t="shared" si="487"/>
        <v>1.3724646384637881E-9</v>
      </c>
      <c r="BA269" s="13">
        <f t="shared" si="488"/>
        <v>1.3109818060010855E-10</v>
      </c>
      <c r="BB269" s="13">
        <f t="shared" si="489"/>
        <v>9.3918993293131083E-12</v>
      </c>
      <c r="BC269" s="13">
        <f t="shared" si="490"/>
        <v>5.3827000562892033E-13</v>
      </c>
      <c r="BD269" s="13">
        <f t="shared" si="491"/>
        <v>4.8051236366485707E-7</v>
      </c>
      <c r="BE269" s="13">
        <f t="shared" si="492"/>
        <v>8.8305313315693235E-8</v>
      </c>
      <c r="BF269" s="13">
        <f t="shared" si="493"/>
        <v>8.1140767121046455E-9</v>
      </c>
      <c r="BG269" s="13">
        <f t="shared" si="494"/>
        <v>4.9705005220199994E-10</v>
      </c>
      <c r="BH269" s="13">
        <f t="shared" si="495"/>
        <v>2.2836124474776653E-11</v>
      </c>
      <c r="BI269" s="13">
        <f t="shared" si="496"/>
        <v>8.3933371090855372E-13</v>
      </c>
      <c r="BJ269" s="14">
        <f t="shared" si="497"/>
        <v>0.12929320188817586</v>
      </c>
      <c r="BK269" s="14">
        <f t="shared" si="498"/>
        <v>0.65813228179716809</v>
      </c>
      <c r="BL269" s="14">
        <f t="shared" si="499"/>
        <v>0.21012410829621453</v>
      </c>
      <c r="BM269" s="14">
        <f t="shared" si="500"/>
        <v>1.2238209958063843E-2</v>
      </c>
      <c r="BN269" s="14">
        <f t="shared" si="501"/>
        <v>0.9877617643319091</v>
      </c>
    </row>
    <row r="270" spans="1:66" s="10" customFormat="1" x14ac:dyDescent="0.25">
      <c r="A270" t="s">
        <v>350</v>
      </c>
      <c r="B270" t="s">
        <v>103</v>
      </c>
      <c r="C270" t="s">
        <v>108</v>
      </c>
      <c r="D270" s="11">
        <v>44416</v>
      </c>
      <c r="E270" s="10">
        <f>VLOOKUP(A270,home!$A$2:$E$405,3,FALSE)</f>
        <v>1.6042000000000001</v>
      </c>
      <c r="F270" s="10">
        <f>VLOOKUP(B270,home!$B$2:$E$405,3,FALSE)</f>
        <v>1.0909</v>
      </c>
      <c r="G270" s="10">
        <f>VLOOKUP(C270,away!$B$2:$E$405,4,FALSE)</f>
        <v>1.2466999999999999</v>
      </c>
      <c r="H270" s="10">
        <f>VLOOKUP(A270,away!$A$2:$E$405,3,FALSE)</f>
        <v>1.25</v>
      </c>
      <c r="I270" s="10">
        <f>VLOOKUP(C270,away!$B$2:$E$405,3,FALSE)</f>
        <v>1.2</v>
      </c>
      <c r="J270" s="10">
        <f>VLOOKUP(B270,home!$B$2:$E$405,4,FALSE)</f>
        <v>0.8</v>
      </c>
      <c r="K270" s="12">
        <f t="shared" si="446"/>
        <v>2.1817521531259998</v>
      </c>
      <c r="L270" s="12">
        <f t="shared" si="447"/>
        <v>1.2000000000000002</v>
      </c>
      <c r="M270" s="13">
        <f t="shared" si="448"/>
        <v>3.398785061337635E-2</v>
      </c>
      <c r="N270" s="13">
        <f t="shared" si="449"/>
        <v>7.4153066255858685E-2</v>
      </c>
      <c r="O270" s="13">
        <f t="shared" si="450"/>
        <v>4.0785420736051632E-2</v>
      </c>
      <c r="P270" s="13">
        <f t="shared" si="451"/>
        <v>8.8983679507030441E-2</v>
      </c>
      <c r="Q270" s="13">
        <f t="shared" si="452"/>
        <v>8.089180598230733E-2</v>
      </c>
      <c r="R270" s="13">
        <f t="shared" si="453"/>
        <v>2.4471252441630984E-2</v>
      </c>
      <c r="S270" s="13">
        <f t="shared" si="454"/>
        <v>5.8242100307261298E-2</v>
      </c>
      <c r="T270" s="13">
        <f t="shared" si="455"/>
        <v>9.7070167178768818E-2</v>
      </c>
      <c r="U270" s="13">
        <f t="shared" si="456"/>
        <v>5.3390207704218276E-2</v>
      </c>
      <c r="V270" s="13">
        <f t="shared" si="457"/>
        <v>1.6942643699726381E-2</v>
      </c>
      <c r="W270" s="13">
        <f t="shared" si="458"/>
        <v>5.8828623957383204E-2</v>
      </c>
      <c r="X270" s="13">
        <f t="shared" si="459"/>
        <v>7.0594348748859864E-2</v>
      </c>
      <c r="Y270" s="13">
        <f t="shared" si="460"/>
        <v>4.2356609249315925E-2</v>
      </c>
      <c r="Z270" s="13">
        <f t="shared" si="461"/>
        <v>9.7885009766523999E-3</v>
      </c>
      <c r="AA270" s="13">
        <f t="shared" si="462"/>
        <v>2.1356083081687325E-2</v>
      </c>
      <c r="AB270" s="13">
        <f t="shared" si="463"/>
        <v>2.3296840122904533E-2</v>
      </c>
      <c r="AC270" s="13">
        <f t="shared" si="464"/>
        <v>2.7723487028643509E-3</v>
      </c>
      <c r="AD270" s="13">
        <f t="shared" si="465"/>
        <v>3.2087369246115147E-2</v>
      </c>
      <c r="AE270" s="13">
        <f t="shared" si="466"/>
        <v>3.8504843095338186E-2</v>
      </c>
      <c r="AF270" s="13">
        <f t="shared" si="467"/>
        <v>2.3102905857202916E-2</v>
      </c>
      <c r="AG270" s="13">
        <f t="shared" si="468"/>
        <v>9.2411623428811721E-3</v>
      </c>
      <c r="AH270" s="13">
        <f t="shared" si="469"/>
        <v>2.9365502929957188E-3</v>
      </c>
      <c r="AI270" s="13">
        <f t="shared" si="470"/>
        <v>6.4068249245061958E-3</v>
      </c>
      <c r="AJ270" s="13">
        <f t="shared" si="471"/>
        <v>6.9890520368713583E-3</v>
      </c>
      <c r="AK270" s="13">
        <f t="shared" si="472"/>
        <v>5.0827931099179128E-3</v>
      </c>
      <c r="AL270" s="13">
        <f t="shared" si="473"/>
        <v>2.9033173208113764E-4</v>
      </c>
      <c r="AM270" s="13">
        <f t="shared" si="474"/>
        <v>1.4001337388172139E-2</v>
      </c>
      <c r="AN270" s="13">
        <f t="shared" si="475"/>
        <v>1.680160486580657E-2</v>
      </c>
      <c r="AO270" s="13">
        <f t="shared" si="476"/>
        <v>1.0080962919483944E-2</v>
      </c>
      <c r="AP270" s="13">
        <f t="shared" si="477"/>
        <v>4.0323851677935806E-3</v>
      </c>
      <c r="AQ270" s="13">
        <f t="shared" si="478"/>
        <v>1.2097155503380738E-3</v>
      </c>
      <c r="AR270" s="13">
        <f t="shared" si="479"/>
        <v>7.0477207031897243E-4</v>
      </c>
      <c r="AS270" s="13">
        <f t="shared" si="480"/>
        <v>1.5376379818814866E-3</v>
      </c>
      <c r="AT270" s="13">
        <f t="shared" si="481"/>
        <v>1.6773724888491258E-3</v>
      </c>
      <c r="AU270" s="13">
        <f t="shared" si="482"/>
        <v>1.2198703463802989E-3</v>
      </c>
      <c r="AV270" s="13">
        <f t="shared" si="483"/>
        <v>6.6536368868744407E-4</v>
      </c>
      <c r="AW270" s="13">
        <f t="shared" si="484"/>
        <v>2.111439605296077E-5</v>
      </c>
      <c r="AX270" s="13">
        <f t="shared" si="485"/>
        <v>5.0912413322146887E-3</v>
      </c>
      <c r="AY270" s="13">
        <f t="shared" si="486"/>
        <v>6.1094895986576279E-3</v>
      </c>
      <c r="AZ270" s="13">
        <f t="shared" si="487"/>
        <v>3.6656937591945772E-3</v>
      </c>
      <c r="BA270" s="13">
        <f t="shared" si="488"/>
        <v>1.4662775036778319E-3</v>
      </c>
      <c r="BB270" s="13">
        <f t="shared" si="489"/>
        <v>4.3988325110334945E-4</v>
      </c>
      <c r="BC270" s="13">
        <f t="shared" si="490"/>
        <v>1.0557198026480385E-4</v>
      </c>
      <c r="BD270" s="13">
        <f t="shared" si="491"/>
        <v>1.409544140637945E-4</v>
      </c>
      <c r="BE270" s="13">
        <f t="shared" si="492"/>
        <v>3.0752759637629734E-4</v>
      </c>
      <c r="BF270" s="13">
        <f t="shared" si="493"/>
        <v>3.3547449776982514E-4</v>
      </c>
      <c r="BG270" s="13">
        <f t="shared" si="494"/>
        <v>2.4397406927605979E-4</v>
      </c>
      <c r="BH270" s="13">
        <f t="shared" si="495"/>
        <v>1.3307273773748883E-4</v>
      </c>
      <c r="BI270" s="13">
        <f t="shared" si="496"/>
        <v>5.8066346416227534E-5</v>
      </c>
      <c r="BJ270" s="14">
        <f t="shared" si="497"/>
        <v>0.58983506523073848</v>
      </c>
      <c r="BK270" s="14">
        <f t="shared" si="498"/>
        <v>0.20732844416099758</v>
      </c>
      <c r="BL270" s="14">
        <f t="shared" si="499"/>
        <v>0.19173911068854094</v>
      </c>
      <c r="BM270" s="14">
        <f t="shared" si="500"/>
        <v>0.6493296703180691</v>
      </c>
      <c r="BN270" s="14">
        <f t="shared" si="501"/>
        <v>0.34327307553625547</v>
      </c>
    </row>
    <row r="271" spans="1:66" x14ac:dyDescent="0.25">
      <c r="A271" t="s">
        <v>350</v>
      </c>
      <c r="B271" t="s">
        <v>105</v>
      </c>
      <c r="C271" t="s">
        <v>100</v>
      </c>
      <c r="D271" s="11">
        <v>44416</v>
      </c>
      <c r="E271" s="10">
        <f>VLOOKUP(A271,home!$A$2:$E$405,3,FALSE)</f>
        <v>1.6042000000000001</v>
      </c>
      <c r="F271" s="10">
        <f>VLOOKUP(B271,home!$B$2:$E$405,3,FALSE)</f>
        <v>2.0259</v>
      </c>
      <c r="G271" s="10">
        <f>VLOOKUP(C271,away!$B$2:$E$405,4,FALSE)</f>
        <v>0.7792</v>
      </c>
      <c r="H271" s="10">
        <f>VLOOKUP(A271,away!$A$2:$E$405,3,FALSE)</f>
        <v>1.25</v>
      </c>
      <c r="I271" s="10">
        <f>VLOOKUP(C271,away!$B$2:$E$405,3,FALSE)</f>
        <v>1</v>
      </c>
      <c r="J271" s="10">
        <f>VLOOKUP(B271,home!$B$2:$E$405,4,FALSE)</f>
        <v>0.4</v>
      </c>
      <c r="K271" s="12">
        <f t="shared" si="446"/>
        <v>2.5323600893760001</v>
      </c>
      <c r="L271" s="12">
        <f t="shared" si="447"/>
        <v>0.5</v>
      </c>
      <c r="M271" s="13">
        <f t="shared" si="448"/>
        <v>4.8201743355616999E-2</v>
      </c>
      <c r="N271" s="13">
        <f t="shared" si="449"/>
        <v>0.12206417111210929</v>
      </c>
      <c r="O271" s="13">
        <f t="shared" si="450"/>
        <v>2.41008716778085E-2</v>
      </c>
      <c r="P271" s="13">
        <f t="shared" si="451"/>
        <v>6.1032085556054647E-2</v>
      </c>
      <c r="Q271" s="13">
        <f t="shared" si="452"/>
        <v>0.15455521763353425</v>
      </c>
      <c r="R271" s="13">
        <f t="shared" si="453"/>
        <v>6.0252179194521249E-3</v>
      </c>
      <c r="S271" s="13">
        <f t="shared" si="454"/>
        <v>1.9319402204191781E-2</v>
      </c>
      <c r="T271" s="13">
        <f t="shared" si="455"/>
        <v>7.7277608816767124E-2</v>
      </c>
      <c r="U271" s="13">
        <f t="shared" si="456"/>
        <v>1.5258021389013662E-2</v>
      </c>
      <c r="V271" s="13">
        <f t="shared" si="457"/>
        <v>2.7179823940276667E-3</v>
      </c>
      <c r="W271" s="13">
        <f t="shared" si="458"/>
        <v>0.13046315491332797</v>
      </c>
      <c r="X271" s="13">
        <f t="shared" si="459"/>
        <v>6.5231577456663983E-2</v>
      </c>
      <c r="Y271" s="13">
        <f t="shared" si="460"/>
        <v>1.6307894364165996E-2</v>
      </c>
      <c r="Z271" s="13">
        <f t="shared" si="461"/>
        <v>1.0042029865753542E-3</v>
      </c>
      <c r="AA271" s="13">
        <f t="shared" si="462"/>
        <v>2.5430035648356109E-3</v>
      </c>
      <c r="AB271" s="13">
        <f t="shared" si="463"/>
        <v>3.2199003673652974E-3</v>
      </c>
      <c r="AC271" s="13">
        <f t="shared" si="464"/>
        <v>2.1509094182069668E-4</v>
      </c>
      <c r="AD271" s="13">
        <f t="shared" si="465"/>
        <v>8.259492165914753E-2</v>
      </c>
      <c r="AE271" s="13">
        <f t="shared" si="466"/>
        <v>4.1297460829573765E-2</v>
      </c>
      <c r="AF271" s="13">
        <f t="shared" si="467"/>
        <v>1.0324365207393441E-2</v>
      </c>
      <c r="AG271" s="13">
        <f t="shared" si="468"/>
        <v>1.7207275345655739E-3</v>
      </c>
      <c r="AH271" s="13">
        <f t="shared" si="469"/>
        <v>1.2552537332191925E-4</v>
      </c>
      <c r="AI271" s="13">
        <f t="shared" si="470"/>
        <v>3.1787544560445125E-4</v>
      </c>
      <c r="AJ271" s="13">
        <f t="shared" si="471"/>
        <v>4.0248754592066207E-4</v>
      </c>
      <c r="AK271" s="13">
        <f t="shared" si="472"/>
        <v>3.3974779925345823E-4</v>
      </c>
      <c r="AL271" s="13">
        <f t="shared" si="473"/>
        <v>1.0893754333060556E-5</v>
      </c>
      <c r="AM271" s="13">
        <f t="shared" si="474"/>
        <v>4.1832016638952522E-2</v>
      </c>
      <c r="AN271" s="13">
        <f t="shared" si="475"/>
        <v>2.0916008319476261E-2</v>
      </c>
      <c r="AO271" s="13">
        <f t="shared" si="476"/>
        <v>5.2290020798690653E-3</v>
      </c>
      <c r="AP271" s="13">
        <f t="shared" si="477"/>
        <v>8.7150034664484444E-4</v>
      </c>
      <c r="AQ271" s="13">
        <f t="shared" si="478"/>
        <v>1.0893754333060553E-4</v>
      </c>
      <c r="AR271" s="13">
        <f t="shared" si="479"/>
        <v>1.2552537332191929E-5</v>
      </c>
      <c r="AS271" s="13">
        <f t="shared" si="480"/>
        <v>3.178754456044513E-5</v>
      </c>
      <c r="AT271" s="13">
        <f t="shared" si="481"/>
        <v>4.0248754592066219E-5</v>
      </c>
      <c r="AU271" s="13">
        <f t="shared" si="482"/>
        <v>3.3974779925345834E-5</v>
      </c>
      <c r="AV271" s="13">
        <f t="shared" si="483"/>
        <v>2.1509094182069675E-5</v>
      </c>
      <c r="AW271" s="13">
        <f t="shared" si="484"/>
        <v>3.8315150967374187E-7</v>
      </c>
      <c r="AX271" s="13">
        <f t="shared" si="485"/>
        <v>1.7655621565766024E-2</v>
      </c>
      <c r="AY271" s="13">
        <f t="shared" si="486"/>
        <v>8.8278107828830121E-3</v>
      </c>
      <c r="AZ271" s="13">
        <f t="shared" si="487"/>
        <v>2.206952695720753E-3</v>
      </c>
      <c r="BA271" s="13">
        <f t="shared" si="488"/>
        <v>3.6782544928679219E-4</v>
      </c>
      <c r="BB271" s="13">
        <f t="shared" si="489"/>
        <v>4.5978181160849017E-5</v>
      </c>
      <c r="BC271" s="13">
        <f t="shared" si="490"/>
        <v>4.5978181160849027E-6</v>
      </c>
      <c r="BD271" s="13">
        <f t="shared" si="491"/>
        <v>1.0460447776826606E-6</v>
      </c>
      <c r="BE271" s="13">
        <f t="shared" si="492"/>
        <v>2.6489620467037609E-6</v>
      </c>
      <c r="BF271" s="13">
        <f t="shared" si="493"/>
        <v>3.3540628826721846E-6</v>
      </c>
      <c r="BG271" s="13">
        <f t="shared" si="494"/>
        <v>2.8312316604454857E-6</v>
      </c>
      <c r="BH271" s="13">
        <f t="shared" si="495"/>
        <v>1.7924245151724727E-6</v>
      </c>
      <c r="BI271" s="13">
        <f t="shared" si="496"/>
        <v>9.0781286108837961E-7</v>
      </c>
      <c r="BJ271" s="14">
        <f t="shared" si="497"/>
        <v>0.79990335094845577</v>
      </c>
      <c r="BK271" s="14">
        <f t="shared" si="498"/>
        <v>0.14032500898892786</v>
      </c>
      <c r="BL271" s="14">
        <f t="shared" si="499"/>
        <v>5.2485304331911571E-2</v>
      </c>
      <c r="BM271" s="14">
        <f t="shared" si="500"/>
        <v>0.56891113236992152</v>
      </c>
      <c r="BN271" s="14">
        <f t="shared" si="501"/>
        <v>0.41597930725457577</v>
      </c>
    </row>
    <row r="272" spans="1:66" s="10" customFormat="1" x14ac:dyDescent="0.25">
      <c r="A272" t="s">
        <v>350</v>
      </c>
      <c r="B272" t="s">
        <v>107</v>
      </c>
      <c r="C272" t="s">
        <v>102</v>
      </c>
      <c r="D272" s="11">
        <v>44416</v>
      </c>
      <c r="E272" s="10">
        <f>VLOOKUP(A272,home!$A$2:$E$405,3,FALSE)</f>
        <v>1.6042000000000001</v>
      </c>
      <c r="F272" s="10">
        <f>VLOOKUP(B272,home!$B$2:$E$405,3,FALSE)</f>
        <v>0.46750000000000003</v>
      </c>
      <c r="G272" s="10">
        <f>VLOOKUP(C272,away!$B$2:$E$405,4,FALSE)</f>
        <v>0.46750000000000003</v>
      </c>
      <c r="H272" s="10">
        <f>VLOOKUP(A272,away!$A$2:$E$405,3,FALSE)</f>
        <v>1.25</v>
      </c>
      <c r="I272" s="10">
        <f>VLOOKUP(C272,away!$B$2:$E$405,3,FALSE)</f>
        <v>0.6</v>
      </c>
      <c r="J272" s="10">
        <f>VLOOKUP(B272,home!$B$2:$E$405,4,FALSE)</f>
        <v>1</v>
      </c>
      <c r="K272" s="12">
        <f t="shared" si="446"/>
        <v>0.35060793625000009</v>
      </c>
      <c r="L272" s="12">
        <f t="shared" si="447"/>
        <v>0.75</v>
      </c>
      <c r="M272" s="13">
        <f t="shared" si="448"/>
        <v>0.33266878079958612</v>
      </c>
      <c r="N272" s="13">
        <f t="shared" si="449"/>
        <v>0.11663631469094653</v>
      </c>
      <c r="O272" s="13">
        <f t="shared" si="450"/>
        <v>0.2495015855996896</v>
      </c>
      <c r="P272" s="13">
        <f t="shared" si="451"/>
        <v>8.7477236018209906E-2</v>
      </c>
      <c r="Q272" s="13">
        <f t="shared" si="452"/>
        <v>2.0446808792799163E-2</v>
      </c>
      <c r="R272" s="13">
        <f t="shared" si="453"/>
        <v>9.3563094599883587E-2</v>
      </c>
      <c r="S272" s="13">
        <f t="shared" si="454"/>
        <v>5.7506649729747649E-3</v>
      </c>
      <c r="T272" s="13">
        <f t="shared" si="455"/>
        <v>1.5335106594599374E-2</v>
      </c>
      <c r="U272" s="13">
        <f t="shared" si="456"/>
        <v>3.2803963506828709E-2</v>
      </c>
      <c r="V272" s="13">
        <f t="shared" si="457"/>
        <v>1.6801906485332043E-4</v>
      </c>
      <c r="W272" s="13">
        <f t="shared" si="458"/>
        <v>2.3896044779138908E-3</v>
      </c>
      <c r="X272" s="13">
        <f t="shared" si="459"/>
        <v>1.7922033584354181E-3</v>
      </c>
      <c r="Y272" s="13">
        <f t="shared" si="460"/>
        <v>6.7207625941328173E-4</v>
      </c>
      <c r="Z272" s="13">
        <f t="shared" si="461"/>
        <v>2.3390773649970897E-2</v>
      </c>
      <c r="AA272" s="13">
        <f t="shared" si="462"/>
        <v>8.2009908767071774E-3</v>
      </c>
      <c r="AB272" s="13">
        <f t="shared" si="463"/>
        <v>1.4376662432436912E-3</v>
      </c>
      <c r="AC272" s="13">
        <f t="shared" si="464"/>
        <v>2.7613508240098868E-6</v>
      </c>
      <c r="AD272" s="13">
        <f t="shared" si="465"/>
        <v>2.0945357361378699E-4</v>
      </c>
      <c r="AE272" s="13">
        <f t="shared" si="466"/>
        <v>1.5709018021034025E-4</v>
      </c>
      <c r="AF272" s="13">
        <f t="shared" si="467"/>
        <v>5.8908817578877591E-5</v>
      </c>
      <c r="AG272" s="13">
        <f t="shared" si="468"/>
        <v>1.4727204394719398E-5</v>
      </c>
      <c r="AH272" s="13">
        <f t="shared" si="469"/>
        <v>4.3857700593695429E-3</v>
      </c>
      <c r="AI272" s="13">
        <f t="shared" si="470"/>
        <v>1.5376857893825958E-3</v>
      </c>
      <c r="AJ272" s="13">
        <f t="shared" si="471"/>
        <v>2.6956242060819209E-4</v>
      </c>
      <c r="AK272" s="13">
        <f t="shared" si="472"/>
        <v>3.1503574659997579E-5</v>
      </c>
      <c r="AL272" s="13">
        <f t="shared" si="473"/>
        <v>2.9044545410050321E-8</v>
      </c>
      <c r="AM272" s="13">
        <f t="shared" si="474"/>
        <v>1.4687217036983465E-5</v>
      </c>
      <c r="AN272" s="13">
        <f t="shared" si="475"/>
        <v>1.1015412777737599E-5</v>
      </c>
      <c r="AO272" s="13">
        <f t="shared" si="476"/>
        <v>4.1307797916515991E-6</v>
      </c>
      <c r="AP272" s="13">
        <f t="shared" si="477"/>
        <v>1.0326949479128998E-6</v>
      </c>
      <c r="AQ272" s="13">
        <f t="shared" si="478"/>
        <v>1.9363030273366871E-7</v>
      </c>
      <c r="AR272" s="13">
        <f t="shared" si="479"/>
        <v>6.5786550890543178E-4</v>
      </c>
      <c r="AS272" s="13">
        <f t="shared" si="480"/>
        <v>2.3065286840738948E-4</v>
      </c>
      <c r="AT272" s="13">
        <f t="shared" si="481"/>
        <v>4.0434363091228836E-5</v>
      </c>
      <c r="AU272" s="13">
        <f t="shared" si="482"/>
        <v>4.7255361989996396E-6</v>
      </c>
      <c r="AV272" s="13">
        <f t="shared" si="483"/>
        <v>4.1420262360148321E-7</v>
      </c>
      <c r="AW272" s="13">
        <f t="shared" si="484"/>
        <v>2.1215100261535737E-10</v>
      </c>
      <c r="AX272" s="13">
        <f t="shared" si="485"/>
        <v>8.5824247576543585E-7</v>
      </c>
      <c r="AY272" s="13">
        <f t="shared" si="486"/>
        <v>6.4368185682407699E-7</v>
      </c>
      <c r="AZ272" s="13">
        <f t="shared" si="487"/>
        <v>2.4138069630902885E-7</v>
      </c>
      <c r="BA272" s="13">
        <f t="shared" si="488"/>
        <v>6.0345174077257211E-8</v>
      </c>
      <c r="BB272" s="13">
        <f t="shared" si="489"/>
        <v>1.1314720139485725E-8</v>
      </c>
      <c r="BC272" s="13">
        <f t="shared" si="490"/>
        <v>1.6972080209228598E-9</v>
      </c>
      <c r="BD272" s="13">
        <f t="shared" si="491"/>
        <v>8.2233188613178932E-5</v>
      </c>
      <c r="BE272" s="13">
        <f t="shared" si="492"/>
        <v>2.8831608550923672E-5</v>
      </c>
      <c r="BF272" s="13">
        <f t="shared" si="493"/>
        <v>5.0542953864036019E-6</v>
      </c>
      <c r="BG272" s="13">
        <f t="shared" si="494"/>
        <v>5.9069202487495463E-7</v>
      </c>
      <c r="BH272" s="13">
        <f t="shared" si="495"/>
        <v>5.1775327950185381E-8</v>
      </c>
      <c r="BI272" s="13">
        <f t="shared" si="496"/>
        <v>3.6305681762562885E-9</v>
      </c>
      <c r="BJ272" s="14">
        <f t="shared" si="497"/>
        <v>0.15774517034689353</v>
      </c>
      <c r="BK272" s="14">
        <f t="shared" si="498"/>
        <v>0.42606813493285034</v>
      </c>
      <c r="BL272" s="14">
        <f t="shared" si="499"/>
        <v>0.39278268034007124</v>
      </c>
      <c r="BM272" s="14">
        <f t="shared" si="500"/>
        <v>9.9692295298965367E-2</v>
      </c>
      <c r="BN272" s="14">
        <f t="shared" si="501"/>
        <v>0.90029382050111484</v>
      </c>
    </row>
    <row r="273" spans="1:66" x14ac:dyDescent="0.25">
      <c r="A273" t="s">
        <v>339</v>
      </c>
      <c r="B273" t="s">
        <v>118</v>
      </c>
      <c r="C273" t="s">
        <v>113</v>
      </c>
      <c r="D273" s="11">
        <v>44416</v>
      </c>
      <c r="E273" s="10">
        <f>VLOOKUP(A273,home!$A$2:$E$405,3,FALSE)</f>
        <v>1.1578999999999999</v>
      </c>
      <c r="F273" s="10">
        <f>VLOOKUP(B273,home!$B$2:$E$405,3,FALSE)</f>
        <v>1.0206999999999999</v>
      </c>
      <c r="G273" s="10">
        <f>VLOOKUP(C273,away!$B$2:$E$405,4,FALSE)</f>
        <v>1.3817999999999999</v>
      </c>
      <c r="H273" s="10">
        <f>VLOOKUP(A273,away!$A$2:$E$405,3,FALSE)</f>
        <v>1.0478000000000001</v>
      </c>
      <c r="I273" s="10">
        <f>VLOOKUP(C273,away!$B$2:$E$405,3,FALSE)</f>
        <v>0.95440000000000003</v>
      </c>
      <c r="J273" s="10">
        <f>VLOOKUP(B273,home!$B$2:$E$405,4,FALSE)</f>
        <v>1.3013999999999999</v>
      </c>
      <c r="K273" s="12">
        <f t="shared" si="446"/>
        <v>1.6331059347539996</v>
      </c>
      <c r="L273" s="12">
        <f t="shared" si="447"/>
        <v>1.3014264444480002</v>
      </c>
      <c r="M273" s="13">
        <f t="shared" si="448"/>
        <v>5.3155570145690979E-2</v>
      </c>
      <c r="N273" s="13">
        <f t="shared" si="449"/>
        <v>8.6808677070160462E-2</v>
      </c>
      <c r="O273" s="13">
        <f t="shared" si="450"/>
        <v>6.9178064657312868E-2</v>
      </c>
      <c r="P273" s="13">
        <f t="shared" si="451"/>
        <v>0.11297510794665355</v>
      </c>
      <c r="Q273" s="13">
        <f t="shared" si="452"/>
        <v>7.0883882855711261E-2</v>
      </c>
      <c r="R273" s="13">
        <f t="shared" si="453"/>
        <v>4.5015081360380294E-2</v>
      </c>
      <c r="S273" s="13">
        <f t="shared" si="454"/>
        <v>6.0028398625843193E-2</v>
      </c>
      <c r="T273" s="13">
        <f t="shared" si="455"/>
        <v>9.2250159633576842E-2</v>
      </c>
      <c r="U273" s="13">
        <f t="shared" si="456"/>
        <v>7.3514396523071193E-2</v>
      </c>
      <c r="V273" s="13">
        <f t="shared" si="457"/>
        <v>1.4175821390415965E-2</v>
      </c>
      <c r="W273" s="13">
        <f t="shared" si="458"/>
        <v>3.8586963256689769E-2</v>
      </c>
      <c r="X273" s="13">
        <f t="shared" si="459"/>
        <v>5.0218094393199388E-2</v>
      </c>
      <c r="Y273" s="13">
        <f t="shared" si="460"/>
        <v>3.2677578016547776E-2</v>
      </c>
      <c r="Z273" s="13">
        <f t="shared" si="461"/>
        <v>1.9527939093792388E-2</v>
      </c>
      <c r="AA273" s="13">
        <f t="shared" si="462"/>
        <v>3.1891193227586982E-2</v>
      </c>
      <c r="AB273" s="13">
        <f t="shared" si="463"/>
        <v>2.6040848463179438E-2</v>
      </c>
      <c r="AC273" s="13">
        <f t="shared" si="464"/>
        <v>1.8830516578803808E-3</v>
      </c>
      <c r="AD273" s="13">
        <f t="shared" si="465"/>
        <v>1.5754149674658643E-2</v>
      </c>
      <c r="AE273" s="13">
        <f t="shared" si="466"/>
        <v>2.0502866996392616E-2</v>
      </c>
      <c r="AF273" s="13">
        <f t="shared" si="467"/>
        <v>1.334148664805275E-2</v>
      </c>
      <c r="AG273" s="13">
        <f t="shared" si="468"/>
        <v>5.7876545106752518E-3</v>
      </c>
      <c r="AH273" s="13">
        <f t="shared" si="469"/>
        <v>6.3535440855578317E-3</v>
      </c>
      <c r="AI273" s="13">
        <f t="shared" si="470"/>
        <v>1.0376010552845668E-2</v>
      </c>
      <c r="AJ273" s="13">
        <f t="shared" si="471"/>
        <v>8.4725622064611966E-3</v>
      </c>
      <c r="AK273" s="13">
        <f t="shared" si="472"/>
        <v>4.6121972073147385E-3</v>
      </c>
      <c r="AL273" s="13">
        <f t="shared" si="473"/>
        <v>1.6008705295424716E-4</v>
      </c>
      <c r="AM273" s="13">
        <f t="shared" si="474"/>
        <v>5.1456390661375655E-3</v>
      </c>
      <c r="AN273" s="13">
        <f t="shared" si="475"/>
        <v>6.6966707542561394E-3</v>
      </c>
      <c r="AO273" s="13">
        <f t="shared" si="476"/>
        <v>4.3576122046752389E-3</v>
      </c>
      <c r="AP273" s="13">
        <f t="shared" si="477"/>
        <v>1.8903705859379021E-3</v>
      </c>
      <c r="AQ273" s="13">
        <f t="shared" si="478"/>
        <v>6.1504456758656166E-4</v>
      </c>
      <c r="AR273" s="13">
        <f t="shared" si="479"/>
        <v>1.6537340577822282E-3</v>
      </c>
      <c r="AS273" s="13">
        <f t="shared" si="480"/>
        <v>2.7007229042689701E-3</v>
      </c>
      <c r="AT273" s="13">
        <f t="shared" si="481"/>
        <v>2.2052833015438569E-3</v>
      </c>
      <c r="AU273" s="13">
        <f t="shared" si="482"/>
        <v>1.200487082521722E-3</v>
      </c>
      <c r="AV273" s="13">
        <f t="shared" si="483"/>
        <v>4.901306447654347E-4</v>
      </c>
      <c r="AW273" s="13">
        <f t="shared" si="484"/>
        <v>9.451216097494201E-6</v>
      </c>
      <c r="AX273" s="13">
        <f t="shared" si="485"/>
        <v>1.4005622828352153E-3</v>
      </c>
      <c r="AY273" s="13">
        <f t="shared" si="486"/>
        <v>1.8227287919782085E-3</v>
      </c>
      <c r="AZ273" s="13">
        <f t="shared" si="487"/>
        <v>1.1860737254685996E-3</v>
      </c>
      <c r="BA273" s="13">
        <f t="shared" si="488"/>
        <v>5.1452923712993093E-4</v>
      </c>
      <c r="BB273" s="13">
        <f t="shared" si="489"/>
        <v>1.6740548891063697E-4</v>
      </c>
      <c r="BC273" s="13">
        <f t="shared" si="490"/>
        <v>4.3573186042809831E-5</v>
      </c>
      <c r="BD273" s="13">
        <f t="shared" si="491"/>
        <v>3.5870220581368139E-4</v>
      </c>
      <c r="BE273" s="13">
        <f t="shared" si="492"/>
        <v>5.8579870112367366E-4</v>
      </c>
      <c r="BF273" s="13">
        <f t="shared" si="493"/>
        <v>4.7833566768812802E-4</v>
      </c>
      <c r="BG273" s="13">
        <f t="shared" si="494"/>
        <v>2.6039093923533284E-4</v>
      </c>
      <c r="BH273" s="13">
        <f t="shared" si="495"/>
        <v>1.0631149705534754E-4</v>
      </c>
      <c r="BI273" s="13">
        <f t="shared" si="496"/>
        <v>3.472358735473409E-5</v>
      </c>
      <c r="BJ273" s="14">
        <f t="shared" si="497"/>
        <v>0.45065172294662348</v>
      </c>
      <c r="BK273" s="14">
        <f t="shared" si="498"/>
        <v>0.24420076561141651</v>
      </c>
      <c r="BL273" s="14">
        <f t="shared" si="499"/>
        <v>0.28552851887286346</v>
      </c>
      <c r="BM273" s="14">
        <f t="shared" si="500"/>
        <v>0.56007928491290571</v>
      </c>
      <c r="BN273" s="14">
        <f t="shared" si="501"/>
        <v>0.43801638403590942</v>
      </c>
    </row>
    <row r="274" spans="1:66" x14ac:dyDescent="0.25">
      <c r="A274" t="s">
        <v>339</v>
      </c>
      <c r="B274" t="s">
        <v>125</v>
      </c>
      <c r="C274" t="s">
        <v>121</v>
      </c>
      <c r="D274" s="11">
        <v>44416</v>
      </c>
      <c r="E274" s="10">
        <f>VLOOKUP(A274,home!$A$2:$E$405,3,FALSE)</f>
        <v>1.1578999999999999</v>
      </c>
      <c r="F274" s="10">
        <f>VLOOKUP(B274,home!$B$2:$E$405,3,FALSE)</f>
        <v>1.5702</v>
      </c>
      <c r="G274" s="10">
        <f>VLOOKUP(C274,away!$B$2:$E$405,4,FALSE)</f>
        <v>1.2954000000000001</v>
      </c>
      <c r="H274" s="10">
        <f>VLOOKUP(A274,away!$A$2:$E$405,3,FALSE)</f>
        <v>1.0478000000000001</v>
      </c>
      <c r="I274" s="10">
        <f>VLOOKUP(C274,away!$B$2:$E$405,3,FALSE)</f>
        <v>0.95440000000000003</v>
      </c>
      <c r="J274" s="10">
        <f>VLOOKUP(B274,home!$B$2:$E$405,4,FALSE)</f>
        <v>1.3882000000000001</v>
      </c>
      <c r="K274" s="12">
        <f t="shared" si="446"/>
        <v>2.3552115349320002</v>
      </c>
      <c r="L274" s="12">
        <f t="shared" si="447"/>
        <v>1.3882282082240003</v>
      </c>
      <c r="M274" s="13">
        <f t="shared" si="448"/>
        <v>2.3672535483935112E-2</v>
      </c>
      <c r="N274" s="13">
        <f t="shared" si="449"/>
        <v>5.5753828632851055E-2</v>
      </c>
      <c r="O274" s="13">
        <f t="shared" si="450"/>
        <v>3.2862881518982305E-2</v>
      </c>
      <c r="P274" s="13">
        <f t="shared" si="451"/>
        <v>7.739903762461077E-2</v>
      </c>
      <c r="Q274" s="13">
        <f t="shared" si="452"/>
        <v>6.5656030156356418E-2</v>
      </c>
      <c r="R274" s="13">
        <f t="shared" si="453"/>
        <v>2.2810589564087214E-2</v>
      </c>
      <c r="S274" s="13">
        <f t="shared" si="454"/>
        <v>6.3265413935922957E-2</v>
      </c>
      <c r="T274" s="13">
        <f t="shared" si="455"/>
        <v>9.1145553103059593E-2</v>
      </c>
      <c r="U274" s="13">
        <f t="shared" si="456"/>
        <v>5.3723763659937709E-2</v>
      </c>
      <c r="V274" s="13">
        <f t="shared" si="457"/>
        <v>2.2983418705172835E-2</v>
      </c>
      <c r="W274" s="13">
        <f t="shared" si="458"/>
        <v>5.1544613187364634E-2</v>
      </c>
      <c r="X274" s="13">
        <f t="shared" si="459"/>
        <v>7.1555686008694372E-2</v>
      </c>
      <c r="Y274" s="13">
        <f t="shared" si="460"/>
        <v>4.9667810888044492E-2</v>
      </c>
      <c r="Z274" s="13">
        <f t="shared" si="461"/>
        <v>1.055543462636196E-2</v>
      </c>
      <c r="AA274" s="13">
        <f t="shared" si="462"/>
        <v>2.4860281388228333E-2</v>
      </c>
      <c r="AB274" s="13">
        <f t="shared" si="463"/>
        <v>2.9275610743605348E-2</v>
      </c>
      <c r="AC274" s="13">
        <f t="shared" si="464"/>
        <v>4.6966200829835752E-3</v>
      </c>
      <c r="AD274" s="13">
        <f t="shared" si="465"/>
        <v>3.0349616885622318E-2</v>
      </c>
      <c r="AE274" s="13">
        <f t="shared" si="466"/>
        <v>4.2132194269412331E-2</v>
      </c>
      <c r="AF274" s="13">
        <f t="shared" si="467"/>
        <v>2.924455027958589E-2</v>
      </c>
      <c r="AG274" s="13">
        <f t="shared" si="468"/>
        <v>1.3532703211648739E-2</v>
      </c>
      <c r="AH274" s="13">
        <f t="shared" si="469"/>
        <v>3.6633380245950078E-3</v>
      </c>
      <c r="AI274" s="13">
        <f t="shared" si="470"/>
        <v>8.6279359718811691E-3</v>
      </c>
      <c r="AJ274" s="13">
        <f t="shared" si="471"/>
        <v>1.0160307161814635E-2</v>
      </c>
      <c r="AK274" s="13">
        <f t="shared" si="472"/>
        <v>7.9765575419860138E-3</v>
      </c>
      <c r="AL274" s="13">
        <f t="shared" si="473"/>
        <v>6.1423732959748061E-4</v>
      </c>
      <c r="AM274" s="13">
        <f t="shared" si="474"/>
        <v>1.4295953553956933E-2</v>
      </c>
      <c r="AN274" s="13">
        <f t="shared" si="475"/>
        <v>1.984604598706316E-2</v>
      </c>
      <c r="AO274" s="13">
        <f t="shared" si="476"/>
        <v>1.3775420430475903E-2</v>
      </c>
      <c r="AP274" s="13">
        <f t="shared" si="477"/>
        <v>6.3744757405772845E-3</v>
      </c>
      <c r="AQ274" s="13">
        <f t="shared" si="478"/>
        <v>2.2123067589272399E-3</v>
      </c>
      <c r="AR274" s="13">
        <f t="shared" si="479"/>
        <v>1.0171098364004738E-3</v>
      </c>
      <c r="AS274" s="13">
        <f t="shared" si="480"/>
        <v>2.3955088189831952E-3</v>
      </c>
      <c r="AT274" s="13">
        <f t="shared" si="481"/>
        <v>2.8209650012502776E-3</v>
      </c>
      <c r="AU274" s="13">
        <f t="shared" si="482"/>
        <v>2.2146564368613728E-3</v>
      </c>
      <c r="AV274" s="13">
        <f t="shared" si="483"/>
        <v>1.3039960965018269E-3</v>
      </c>
      <c r="AW274" s="13">
        <f t="shared" si="484"/>
        <v>5.5785905964294126E-5</v>
      </c>
      <c r="AX274" s="13">
        <f t="shared" si="485"/>
        <v>5.6116657855219201E-3</v>
      </c>
      <c r="AY274" s="13">
        <f t="shared" si="486"/>
        <v>7.7902727385870214E-3</v>
      </c>
      <c r="AZ274" s="13">
        <f t="shared" si="487"/>
        <v>5.4073381827324692E-3</v>
      </c>
      <c r="BA274" s="13">
        <f t="shared" si="488"/>
        <v>2.5022064655586397E-3</v>
      </c>
      <c r="BB274" s="13">
        <f t="shared" si="489"/>
        <v>8.6840839957224474E-4</v>
      </c>
      <c r="BC274" s="13">
        <f t="shared" si="490"/>
        <v>2.4110980730896942E-4</v>
      </c>
      <c r="BD274" s="13">
        <f t="shared" si="491"/>
        <v>2.3533009429220608E-4</v>
      </c>
      <c r="BE274" s="13">
        <f t="shared" si="492"/>
        <v>5.5425215259363898E-4</v>
      </c>
      <c r="BF274" s="13">
        <f t="shared" si="493"/>
        <v>6.5269053152471491E-4</v>
      </c>
      <c r="BG274" s="13">
        <f t="shared" si="494"/>
        <v>5.1240808952930227E-4</v>
      </c>
      <c r="BH274" s="13">
        <f t="shared" si="495"/>
        <v>3.0170736076297046E-4</v>
      </c>
      <c r="BI274" s="13">
        <f t="shared" si="496"/>
        <v>1.4211693124856762E-4</v>
      </c>
      <c r="BJ274" s="14">
        <f t="shared" si="497"/>
        <v>0.57950779047292167</v>
      </c>
      <c r="BK274" s="14">
        <f t="shared" si="498"/>
        <v>0.20042153590080974</v>
      </c>
      <c r="BL274" s="14">
        <f t="shared" si="499"/>
        <v>0.20611200692506626</v>
      </c>
      <c r="BM274" s="14">
        <f t="shared" si="500"/>
        <v>0.71070737811171392</v>
      </c>
      <c r="BN274" s="14">
        <f t="shared" si="501"/>
        <v>0.27815490298082285</v>
      </c>
    </row>
    <row r="275" spans="1:66" x14ac:dyDescent="0.25">
      <c r="A275" t="s">
        <v>339</v>
      </c>
      <c r="B275" t="s">
        <v>109</v>
      </c>
      <c r="C275" t="s">
        <v>120</v>
      </c>
      <c r="D275" s="11">
        <v>44416</v>
      </c>
      <c r="E275" s="10">
        <f>VLOOKUP(A275,home!$A$2:$E$405,3,FALSE)</f>
        <v>1.1578999999999999</v>
      </c>
      <c r="F275" s="10">
        <f>VLOOKUP(B275,home!$B$2:$E$405,3,FALSE)</f>
        <v>0.70660000000000001</v>
      </c>
      <c r="G275" s="10">
        <f>VLOOKUP(C275,away!$B$2:$E$405,4,FALSE)</f>
        <v>1.0992</v>
      </c>
      <c r="H275" s="10">
        <f>VLOOKUP(A275,away!$A$2:$E$405,3,FALSE)</f>
        <v>1.0478000000000001</v>
      </c>
      <c r="I275" s="10">
        <f>VLOOKUP(C275,away!$B$2:$E$405,3,FALSE)</f>
        <v>1.0410999999999999</v>
      </c>
      <c r="J275" s="10">
        <f>VLOOKUP(B275,home!$B$2:$E$405,4,FALSE)</f>
        <v>0.60729999999999995</v>
      </c>
      <c r="K275" s="12">
        <f t="shared" si="446"/>
        <v>0.89933481628799994</v>
      </c>
      <c r="L275" s="12">
        <f t="shared" si="447"/>
        <v>0.66248205943399996</v>
      </c>
      <c r="M275" s="13">
        <f t="shared" si="448"/>
        <v>0.2097546266982418</v>
      </c>
      <c r="N275" s="13">
        <f t="shared" si="449"/>
        <v>0.18863963866722128</v>
      </c>
      <c r="O275" s="13">
        <f t="shared" si="450"/>
        <v>0.13895867707086107</v>
      </c>
      <c r="P275" s="13">
        <f t="shared" si="451"/>
        <v>0.12497037631514636</v>
      </c>
      <c r="Q275" s="13">
        <f t="shared" si="452"/>
        <v>8.4825097392710061E-2</v>
      </c>
      <c r="R275" s="13">
        <f t="shared" si="453"/>
        <v>4.6028815281064096E-2</v>
      </c>
      <c r="S275" s="13">
        <f t="shared" si="454"/>
        <v>1.8614124515614564E-2</v>
      </c>
      <c r="T275" s="13">
        <f t="shared" si="455"/>
        <v>5.619510521241218E-2</v>
      </c>
      <c r="U275" s="13">
        <f t="shared" si="456"/>
        <v>4.1395316134750067E-2</v>
      </c>
      <c r="V275" s="13">
        <f t="shared" si="457"/>
        <v>1.2322409400770367E-3</v>
      </c>
      <c r="W275" s="13">
        <f t="shared" si="458"/>
        <v>2.5428721126761544E-2</v>
      </c>
      <c r="X275" s="13">
        <f t="shared" si="459"/>
        <v>1.684607154082985E-2</v>
      </c>
      <c r="Y275" s="13">
        <f t="shared" si="460"/>
        <v>5.5801100838707273E-3</v>
      </c>
      <c r="Z275" s="13">
        <f t="shared" si="461"/>
        <v>1.0164421446902171E-2</v>
      </c>
      <c r="AA275" s="13">
        <f t="shared" si="462"/>
        <v>9.1412180946235707E-3</v>
      </c>
      <c r="AB275" s="13">
        <f t="shared" si="463"/>
        <v>4.1105078478884142E-3</v>
      </c>
      <c r="AC275" s="13">
        <f t="shared" si="464"/>
        <v>4.5885046857004488E-5</v>
      </c>
      <c r="AD275" s="13">
        <f t="shared" si="465"/>
        <v>5.7172335607437166E-3</v>
      </c>
      <c r="AE275" s="13">
        <f t="shared" si="466"/>
        <v>3.787564663586678E-3</v>
      </c>
      <c r="AF275" s="13">
        <f t="shared" si="467"/>
        <v>1.2545968192861738E-3</v>
      </c>
      <c r="AG275" s="13">
        <f t="shared" si="468"/>
        <v>2.7704929486668345E-4</v>
      </c>
      <c r="AH275" s="13">
        <f t="shared" si="469"/>
        <v>1.6834367132747168E-3</v>
      </c>
      <c r="AI275" s="13">
        <f t="shared" si="470"/>
        <v>1.5139732472653918E-3</v>
      </c>
      <c r="AJ275" s="13">
        <f t="shared" si="471"/>
        <v>6.8078442609718383E-4</v>
      </c>
      <c r="AK275" s="13">
        <f t="shared" si="472"/>
        <v>2.0408437892528082E-4</v>
      </c>
      <c r="AL275" s="13">
        <f t="shared" si="473"/>
        <v>1.0935199214856789E-6</v>
      </c>
      <c r="AM275" s="13">
        <f t="shared" si="474"/>
        <v>1.0283414388054081E-3</v>
      </c>
      <c r="AN275" s="13">
        <f t="shared" si="475"/>
        <v>6.8125775418112944E-4</v>
      </c>
      <c r="AO275" s="13">
        <f t="shared" si="476"/>
        <v>2.2566051999764816E-4</v>
      </c>
      <c r="AP275" s="13">
        <f t="shared" si="477"/>
        <v>4.9832015340329762E-5</v>
      </c>
      <c r="AQ275" s="13">
        <f t="shared" si="478"/>
        <v>8.2532040371020846E-6</v>
      </c>
      <c r="AR275" s="13">
        <f t="shared" si="479"/>
        <v>2.2304932414740782E-4</v>
      </c>
      <c r="AS275" s="13">
        <f t="shared" si="480"/>
        <v>2.0059602295527157E-4</v>
      </c>
      <c r="AT275" s="13">
        <f t="shared" si="481"/>
        <v>9.0201493726291282E-5</v>
      </c>
      <c r="AU275" s="13">
        <f t="shared" si="482"/>
        <v>2.7040447929745787E-5</v>
      </c>
      <c r="AV275" s="13">
        <f t="shared" si="483"/>
        <v>6.0796040678107874E-6</v>
      </c>
      <c r="AW275" s="13">
        <f t="shared" si="484"/>
        <v>1.8097547576225475E-8</v>
      </c>
      <c r="AX275" s="13">
        <f t="shared" si="485"/>
        <v>1.541372098248998E-4</v>
      </c>
      <c r="AY275" s="13">
        <f t="shared" si="486"/>
        <v>1.0211313620021018E-4</v>
      </c>
      <c r="AZ275" s="13">
        <f t="shared" si="487"/>
        <v>3.3824060382589892E-5</v>
      </c>
      <c r="BA275" s="13">
        <f t="shared" si="488"/>
        <v>7.4692777268927063E-6</v>
      </c>
      <c r="BB275" s="13">
        <f t="shared" si="489"/>
        <v>1.2370656227490965E-6</v>
      </c>
      <c r="BC275" s="13">
        <f t="shared" si="490"/>
        <v>1.6390675628276512E-7</v>
      </c>
      <c r="BD275" s="13">
        <f t="shared" si="491"/>
        <v>2.4627695936089406E-5</v>
      </c>
      <c r="BE275" s="13">
        <f t="shared" si="492"/>
        <v>2.214854440027969E-5</v>
      </c>
      <c r="BF275" s="13">
        <f t="shared" si="493"/>
        <v>9.9594785546360709E-6</v>
      </c>
      <c r="BG275" s="13">
        <f t="shared" si="494"/>
        <v>2.9856352720859695E-6</v>
      </c>
      <c r="BH275" s="13">
        <f t="shared" si="495"/>
        <v>6.712714372311018E-7</v>
      </c>
      <c r="BI275" s="13">
        <f t="shared" si="496"/>
        <v>1.2073955493632298E-7</v>
      </c>
      <c r="BJ275" s="14">
        <f t="shared" si="497"/>
        <v>0.39084347795116409</v>
      </c>
      <c r="BK275" s="14">
        <f t="shared" si="498"/>
        <v>0.35472046017205844</v>
      </c>
      <c r="BL275" s="14">
        <f t="shared" si="499"/>
        <v>0.2443242934527316</v>
      </c>
      <c r="BM275" s="14">
        <f t="shared" si="500"/>
        <v>0.20677332655895903</v>
      </c>
      <c r="BN275" s="14">
        <f t="shared" si="501"/>
        <v>0.79317723142524466</v>
      </c>
    </row>
    <row r="276" spans="1:66" x14ac:dyDescent="0.25">
      <c r="A276" t="s">
        <v>339</v>
      </c>
      <c r="B276" t="s">
        <v>124</v>
      </c>
      <c r="C276" t="s">
        <v>111</v>
      </c>
      <c r="D276" s="11">
        <v>44416</v>
      </c>
      <c r="E276" s="10">
        <f>VLOOKUP(A276,home!$A$2:$E$405,3,FALSE)</f>
        <v>1.1578999999999999</v>
      </c>
      <c r="F276" s="10">
        <f>VLOOKUP(B276,home!$B$2:$E$405,3,FALSE)</f>
        <v>0.78510000000000002</v>
      </c>
      <c r="G276" s="10">
        <f>VLOOKUP(C276,away!$B$2:$E$405,4,FALSE)</f>
        <v>0.62809999999999999</v>
      </c>
      <c r="H276" s="10">
        <f>VLOOKUP(A276,away!$A$2:$E$405,3,FALSE)</f>
        <v>1.0478000000000001</v>
      </c>
      <c r="I276" s="10">
        <f>VLOOKUP(C276,away!$B$2:$E$405,3,FALSE)</f>
        <v>1.1278999999999999</v>
      </c>
      <c r="J276" s="10">
        <f>VLOOKUP(B276,home!$B$2:$E$405,4,FALSE)</f>
        <v>1.1278999999999999</v>
      </c>
      <c r="K276" s="12">
        <f t="shared" si="446"/>
        <v>0.57098516484899997</v>
      </c>
      <c r="L276" s="12">
        <f t="shared" si="447"/>
        <v>1.3329675819979998</v>
      </c>
      <c r="M276" s="13">
        <f t="shared" si="448"/>
        <v>0.14897857924217095</v>
      </c>
      <c r="N276" s="13">
        <f t="shared" si="449"/>
        <v>8.506455862756078E-2</v>
      </c>
      <c r="O276" s="13">
        <f t="shared" si="450"/>
        <v>0.19858361654193399</v>
      </c>
      <c r="P276" s="13">
        <f t="shared" si="451"/>
        <v>0.11338829902750677</v>
      </c>
      <c r="Q276" s="13">
        <f t="shared" si="452"/>
        <v>2.42853005153826E-2</v>
      </c>
      <c r="R276" s="13">
        <f t="shared" si="453"/>
        <v>0.13235276158315989</v>
      </c>
      <c r="S276" s="13">
        <f t="shared" si="454"/>
        <v>2.1575092241032608E-2</v>
      </c>
      <c r="T276" s="13">
        <f t="shared" si="455"/>
        <v>3.2371518306084326E-2</v>
      </c>
      <c r="U276" s="13">
        <f t="shared" si="456"/>
        <v>7.5571463390780941E-2</v>
      </c>
      <c r="V276" s="13">
        <f t="shared" si="457"/>
        <v>1.8245449357115525E-3</v>
      </c>
      <c r="W276" s="13">
        <f t="shared" si="458"/>
        <v>4.622182106061079E-3</v>
      </c>
      <c r="X276" s="13">
        <f t="shared" si="459"/>
        <v>6.1612189054706589E-3</v>
      </c>
      <c r="Y276" s="13">
        <f t="shared" si="460"/>
        <v>4.1063525332927942E-3</v>
      </c>
      <c r="Z276" s="13">
        <f t="shared" si="461"/>
        <v>5.8807313526087479E-2</v>
      </c>
      <c r="AA276" s="13">
        <f t="shared" si="462"/>
        <v>3.3578103608019882E-2</v>
      </c>
      <c r="AB276" s="13">
        <f t="shared" si="463"/>
        <v>9.5862995119710154E-3</v>
      </c>
      <c r="AC276" s="13">
        <f t="shared" si="464"/>
        <v>8.6791859529386267E-5</v>
      </c>
      <c r="AD276" s="13">
        <f t="shared" si="465"/>
        <v>6.5979935294784562E-4</v>
      </c>
      <c r="AE276" s="13">
        <f t="shared" si="466"/>
        <v>8.7949114810273454E-4</v>
      </c>
      <c r="AF276" s="13">
        <f t="shared" si="467"/>
        <v>5.8616659453757352E-4</v>
      </c>
      <c r="AG276" s="13">
        <f t="shared" si="468"/>
        <v>2.6044702272291716E-4</v>
      </c>
      <c r="AH276" s="13">
        <f t="shared" si="469"/>
        <v>1.9597060628666778E-2</v>
      </c>
      <c r="AI276" s="13">
        <f t="shared" si="470"/>
        <v>1.1189630893615146E-2</v>
      </c>
      <c r="AJ276" s="13">
        <f t="shared" si="471"/>
        <v>3.1945566201951529E-3</v>
      </c>
      <c r="AK276" s="13">
        <f t="shared" si="472"/>
        <v>6.0801481280053113E-4</v>
      </c>
      <c r="AL276" s="13">
        <f t="shared" si="473"/>
        <v>2.6423077388794675E-6</v>
      </c>
      <c r="AM276" s="13">
        <f t="shared" si="474"/>
        <v>7.5347128462037864E-5</v>
      </c>
      <c r="AN276" s="13">
        <f t="shared" si="475"/>
        <v>1.0043527963653528E-4</v>
      </c>
      <c r="AO276" s="13">
        <f t="shared" si="476"/>
        <v>6.6938485922202692E-5</v>
      </c>
      <c r="AP276" s="13">
        <f t="shared" si="477"/>
        <v>2.9742277240775229E-5</v>
      </c>
      <c r="AQ276" s="13">
        <f t="shared" si="478"/>
        <v>9.911372844187577E-6</v>
      </c>
      <c r="AR276" s="13">
        <f t="shared" si="479"/>
        <v>5.2244493040924248E-3</v>
      </c>
      <c r="AS276" s="13">
        <f t="shared" si="480"/>
        <v>2.9830830471424563E-3</v>
      </c>
      <c r="AT276" s="13">
        <f t="shared" si="481"/>
        <v>8.5164808271544613E-4</v>
      </c>
      <c r="AU276" s="13">
        <f t="shared" si="482"/>
        <v>1.6209280696753792E-4</v>
      </c>
      <c r="AV276" s="13">
        <f t="shared" si="483"/>
        <v>2.3138147026799184E-5</v>
      </c>
      <c r="AW276" s="13">
        <f t="shared" si="484"/>
        <v>5.5863135481700631E-8</v>
      </c>
      <c r="AX276" s="13">
        <f t="shared" si="485"/>
        <v>7.170348760965906E-6</v>
      </c>
      <c r="AY276" s="13">
        <f t="shared" si="486"/>
        <v>9.5578424499870766E-6</v>
      </c>
      <c r="AZ276" s="13">
        <f t="shared" si="487"/>
        <v>6.3701470698385573E-6</v>
      </c>
      <c r="BA276" s="13">
        <f t="shared" si="488"/>
        <v>2.8303998455514487E-6</v>
      </c>
      <c r="BB276" s="13">
        <f t="shared" si="489"/>
        <v>9.4320780955305691E-7</v>
      </c>
      <c r="BC276" s="13">
        <f t="shared" si="490"/>
        <v>2.5145308664431336E-7</v>
      </c>
      <c r="BD276" s="13">
        <f t="shared" si="491"/>
        <v>1.1606702593578684E-3</v>
      </c>
      <c r="BE276" s="13">
        <f t="shared" si="492"/>
        <v>6.6272549937478401E-4</v>
      </c>
      <c r="BF276" s="13">
        <f t="shared" si="493"/>
        <v>1.8920321425507341E-4</v>
      </c>
      <c r="BG276" s="13">
        <f t="shared" si="494"/>
        <v>3.601074282713125E-5</v>
      </c>
      <c r="BH276" s="13">
        <f t="shared" si="495"/>
        <v>5.1403999823711183E-6</v>
      </c>
      <c r="BI276" s="13">
        <f t="shared" si="496"/>
        <v>5.8701842626479413E-7</v>
      </c>
      <c r="BJ276" s="14">
        <f t="shared" si="497"/>
        <v>0.15930653305529163</v>
      </c>
      <c r="BK276" s="14">
        <f t="shared" si="498"/>
        <v>0.28586550745614014</v>
      </c>
      <c r="BL276" s="14">
        <f t="shared" si="499"/>
        <v>0.4955602561133115</v>
      </c>
      <c r="BM276" s="14">
        <f t="shared" si="500"/>
        <v>0.2968769926338013</v>
      </c>
      <c r="BN276" s="14">
        <f t="shared" si="501"/>
        <v>0.70265311553771503</v>
      </c>
    </row>
    <row r="277" spans="1:66" x14ac:dyDescent="0.25">
      <c r="A277" t="s">
        <v>339</v>
      </c>
      <c r="B277" t="s">
        <v>126</v>
      </c>
      <c r="C277" t="s">
        <v>117</v>
      </c>
      <c r="D277" s="11">
        <v>44416</v>
      </c>
      <c r="E277" s="10">
        <f>VLOOKUP(A277,home!$A$2:$E$405,3,FALSE)</f>
        <v>1.1578999999999999</v>
      </c>
      <c r="F277" s="10">
        <f>VLOOKUP(B277,home!$B$2:$E$405,3,FALSE)</f>
        <v>0.86360000000000003</v>
      </c>
      <c r="G277" s="10">
        <f>VLOOKUP(C277,away!$B$2:$E$405,4,FALSE)</f>
        <v>0.3926</v>
      </c>
      <c r="H277" s="10">
        <f>VLOOKUP(A277,away!$A$2:$E$405,3,FALSE)</f>
        <v>1.0478000000000001</v>
      </c>
      <c r="I277" s="10">
        <f>VLOOKUP(C277,away!$B$2:$E$405,3,FALSE)</f>
        <v>0.78090000000000004</v>
      </c>
      <c r="J277" s="10">
        <f>VLOOKUP(B277,home!$B$2:$E$405,4,FALSE)</f>
        <v>0.78090000000000004</v>
      </c>
      <c r="K277" s="12">
        <f t="shared" si="446"/>
        <v>0.39258525394400001</v>
      </c>
      <c r="L277" s="12">
        <f t="shared" si="447"/>
        <v>0.63895347991800011</v>
      </c>
      <c r="M277" s="13">
        <f t="shared" si="448"/>
        <v>0.35645804429628392</v>
      </c>
      <c r="N277" s="13">
        <f t="shared" si="449"/>
        <v>0.13994017184043822</v>
      </c>
      <c r="O277" s="13">
        <f t="shared" si="450"/>
        <v>0.22776010784787523</v>
      </c>
      <c r="P277" s="13">
        <f t="shared" si="451"/>
        <v>8.9415259777770914E-2</v>
      </c>
      <c r="Q277" s="13">
        <f t="shared" si="452"/>
        <v>2.7469223949472724E-2</v>
      </c>
      <c r="R277" s="13">
        <f t="shared" si="453"/>
        <v>7.2764056747949446E-2</v>
      </c>
      <c r="S277" s="13">
        <f t="shared" si="454"/>
        <v>5.6073139665778109E-3</v>
      </c>
      <c r="T277" s="13">
        <f t="shared" si="455"/>
        <v>1.7551556233162464E-2</v>
      </c>
      <c r="U277" s="13">
        <f t="shared" si="456"/>
        <v>2.8566095696389356E-2</v>
      </c>
      <c r="V277" s="13">
        <f t="shared" si="457"/>
        <v>1.562843846561075E-4</v>
      </c>
      <c r="W277" s="13">
        <f t="shared" si="458"/>
        <v>3.594670753282785E-3</v>
      </c>
      <c r="X277" s="13">
        <f t="shared" si="459"/>
        <v>2.2968273869694942E-3</v>
      </c>
      <c r="Y277" s="13">
        <f t="shared" si="460"/>
        <v>7.3378292583756264E-4</v>
      </c>
      <c r="Z277" s="13">
        <f t="shared" si="461"/>
        <v>1.5497615757351046E-2</v>
      </c>
      <c r="AA277" s="13">
        <f t="shared" si="462"/>
        <v>6.084135417626195E-3</v>
      </c>
      <c r="AB277" s="13">
        <f t="shared" si="463"/>
        <v>1.1942709239792324E-3</v>
      </c>
      <c r="AC277" s="13">
        <f t="shared" si="464"/>
        <v>2.4501847196390732E-6</v>
      </c>
      <c r="AD277" s="13">
        <f t="shared" si="465"/>
        <v>3.5280368263064792E-4</v>
      </c>
      <c r="AE277" s="13">
        <f t="shared" si="466"/>
        <v>2.2542514074473817E-4</v>
      </c>
      <c r="AF277" s="13">
        <f t="shared" si="467"/>
        <v>7.2018089069927704E-5</v>
      </c>
      <c r="AG277" s="13">
        <f t="shared" si="468"/>
        <v>1.5338736209424933E-5</v>
      </c>
      <c r="AH277" s="13">
        <f t="shared" si="469"/>
        <v>2.4755638796478707E-3</v>
      </c>
      <c r="AI277" s="13">
        <f t="shared" si="470"/>
        <v>9.7186987434615308E-4</v>
      </c>
      <c r="AJ277" s="13">
        <f t="shared" si="471"/>
        <v>1.9077089071035396E-4</v>
      </c>
      <c r="AK277" s="13">
        <f t="shared" si="472"/>
        <v>2.4964612858215792E-5</v>
      </c>
      <c r="AL277" s="13">
        <f t="shared" si="473"/>
        <v>2.4584537419270873E-8</v>
      </c>
      <c r="AM277" s="13">
        <f t="shared" si="474"/>
        <v>2.7701104667586262E-5</v>
      </c>
      <c r="AN277" s="13">
        <f t="shared" si="475"/>
        <v>1.7699717224926996E-5</v>
      </c>
      <c r="AO277" s="13">
        <f t="shared" si="476"/>
        <v>5.6546479572158361E-6</v>
      </c>
      <c r="AP277" s="13">
        <f t="shared" si="477"/>
        <v>1.2043523299914231E-6</v>
      </c>
      <c r="AQ277" s="13">
        <f t="shared" si="478"/>
        <v>1.9238127807384283E-7</v>
      </c>
      <c r="AR277" s="13">
        <f t="shared" si="479"/>
        <v>3.1635403113206256E-4</v>
      </c>
      <c r="AS277" s="13">
        <f t="shared" si="480"/>
        <v>1.2419592764818883E-4</v>
      </c>
      <c r="AT277" s="13">
        <f t="shared" si="481"/>
        <v>2.4378744897287437E-5</v>
      </c>
      <c r="AU277" s="13">
        <f t="shared" si="482"/>
        <v>3.1902452521125277E-6</v>
      </c>
      <c r="AV277" s="13">
        <f t="shared" si="483"/>
        <v>3.1311081061105921E-7</v>
      </c>
      <c r="AW277" s="13">
        <f t="shared" si="484"/>
        <v>1.7130212992918548E-10</v>
      </c>
      <c r="AX277" s="13">
        <f t="shared" si="485"/>
        <v>1.8125075350756122E-6</v>
      </c>
      <c r="AY277" s="13">
        <f t="shared" si="486"/>
        <v>1.158107996914159E-6</v>
      </c>
      <c r="AZ277" s="13">
        <f t="shared" si="487"/>
        <v>3.699885673745832E-7</v>
      </c>
      <c r="BA277" s="13">
        <f t="shared" si="488"/>
        <v>7.8801827551288456E-8</v>
      </c>
      <c r="BB277" s="13">
        <f t="shared" si="489"/>
        <v>1.2587675484448474E-8</v>
      </c>
      <c r="BC277" s="13">
        <f t="shared" si="490"/>
        <v>1.6085878109733706E-9</v>
      </c>
      <c r="BD277" s="13">
        <f t="shared" si="491"/>
        <v>3.3689251512986431E-5</v>
      </c>
      <c r="BE277" s="13">
        <f t="shared" si="492"/>
        <v>1.3225903360409063E-5</v>
      </c>
      <c r="BF277" s="13">
        <f t="shared" si="493"/>
        <v>2.596147314692498E-6</v>
      </c>
      <c r="BG277" s="13">
        <f t="shared" si="494"/>
        <v>3.3973638427152934E-7</v>
      </c>
      <c r="BH277" s="13">
        <f t="shared" si="495"/>
        <v>3.3343873673313676E-8</v>
      </c>
      <c r="BI277" s="13">
        <f t="shared" si="496"/>
        <v>2.6180626227029012E-9</v>
      </c>
      <c r="BJ277" s="14">
        <f t="shared" si="497"/>
        <v>0.19230770454346605</v>
      </c>
      <c r="BK277" s="14">
        <f t="shared" si="498"/>
        <v>0.45164053530254267</v>
      </c>
      <c r="BL277" s="14">
        <f t="shared" si="499"/>
        <v>0.34055015495163088</v>
      </c>
      <c r="BM277" s="14">
        <f t="shared" si="500"/>
        <v>8.6187988158505494E-2</v>
      </c>
      <c r="BN277" s="14">
        <f t="shared" si="501"/>
        <v>0.91380686445979031</v>
      </c>
    </row>
    <row r="278" spans="1:66" x14ac:dyDescent="0.25">
      <c r="A278" t="s">
        <v>339</v>
      </c>
      <c r="B278" t="s">
        <v>115</v>
      </c>
      <c r="C278" t="s">
        <v>112</v>
      </c>
      <c r="D278" s="11">
        <v>44416</v>
      </c>
      <c r="E278" s="10">
        <f>VLOOKUP(A278,home!$A$2:$E$405,3,FALSE)</f>
        <v>1.1578999999999999</v>
      </c>
      <c r="F278" s="10">
        <f>VLOOKUP(B278,home!$B$2:$E$405,3,FALSE)</f>
        <v>1.0992</v>
      </c>
      <c r="G278" s="10">
        <f>VLOOKUP(C278,away!$B$2:$E$405,4,FALSE)</f>
        <v>1.0364</v>
      </c>
      <c r="H278" s="10">
        <f>VLOOKUP(A278,away!$A$2:$E$405,3,FALSE)</f>
        <v>1.0478000000000001</v>
      </c>
      <c r="I278" s="10">
        <f>VLOOKUP(C278,away!$B$2:$E$405,3,FALSE)</f>
        <v>0.95440000000000003</v>
      </c>
      <c r="J278" s="10">
        <f>VLOOKUP(B278,home!$B$2:$E$405,4,FALSE)</f>
        <v>0.86760000000000004</v>
      </c>
      <c r="K278" s="12">
        <f t="shared" si="446"/>
        <v>1.319092277952</v>
      </c>
      <c r="L278" s="12">
        <f t="shared" si="447"/>
        <v>0.86761762963200018</v>
      </c>
      <c r="M278" s="13">
        <f t="shared" si="448"/>
        <v>0.11228557146109877</v>
      </c>
      <c r="N278" s="13">
        <f t="shared" si="449"/>
        <v>0.14811503023976286</v>
      </c>
      <c r="O278" s="13">
        <f t="shared" si="450"/>
        <v>9.7420941352953067E-2</v>
      </c>
      <c r="P278" s="13">
        <f t="shared" si="451"/>
        <v>0.12850721144949506</v>
      </c>
      <c r="Q278" s="13">
        <f t="shared" si="452"/>
        <v>9.7688696318949109E-2</v>
      </c>
      <c r="R278" s="13">
        <f t="shared" si="453"/>
        <v>4.2262063106583619E-2</v>
      </c>
      <c r="S278" s="13">
        <f t="shared" si="454"/>
        <v>3.6768088677017904E-2</v>
      </c>
      <c r="T278" s="13">
        <f t="shared" si="455"/>
        <v>8.4756435142086917E-2</v>
      </c>
      <c r="U278" s="13">
        <f t="shared" si="456"/>
        <v>5.5747561094214568E-2</v>
      </c>
      <c r="V278" s="13">
        <f t="shared" si="457"/>
        <v>4.6755433833458419E-3</v>
      </c>
      <c r="W278" s="13">
        <f t="shared" si="458"/>
        <v>4.2953468319174563E-2</v>
      </c>
      <c r="X278" s="13">
        <f t="shared" si="459"/>
        <v>3.7267186367555445E-2</v>
      </c>
      <c r="Y278" s="13">
        <f t="shared" si="460"/>
        <v>1.6166833949636222E-2</v>
      </c>
      <c r="Z278" s="13">
        <f t="shared" si="461"/>
        <v>1.2222437005297362E-2</v>
      </c>
      <c r="AA278" s="13">
        <f t="shared" si="462"/>
        <v>1.6122522271442518E-2</v>
      </c>
      <c r="AB278" s="13">
        <f t="shared" si="463"/>
        <v>1.0633547314684487E-2</v>
      </c>
      <c r="AC278" s="13">
        <f t="shared" si="464"/>
        <v>3.3443802840525287E-4</v>
      </c>
      <c r="AD278" s="13">
        <f t="shared" si="465"/>
        <v>1.416489709276977E-2</v>
      </c>
      <c r="AE278" s="13">
        <f t="shared" si="466"/>
        <v>1.2289714439610118E-2</v>
      </c>
      <c r="AF278" s="13">
        <f t="shared" si="467"/>
        <v>5.3313864554743471E-3</v>
      </c>
      <c r="AG278" s="13">
        <f t="shared" si="468"/>
        <v>1.5418682930502681E-3</v>
      </c>
      <c r="AH278" s="13">
        <f t="shared" si="469"/>
        <v>2.6511004557156345E-3</v>
      </c>
      <c r="AI278" s="13">
        <f t="shared" si="470"/>
        <v>3.4970461392095213E-3</v>
      </c>
      <c r="AJ278" s="13">
        <f t="shared" si="471"/>
        <v>2.3064632789365678E-3</v>
      </c>
      <c r="AK278" s="13">
        <f t="shared" si="472"/>
        <v>1.0141459668750251E-3</v>
      </c>
      <c r="AL278" s="13">
        <f t="shared" si="473"/>
        <v>1.5310141053310898E-5</v>
      </c>
      <c r="AM278" s="13">
        <f t="shared" si="474"/>
        <v>3.7369612746114655E-3</v>
      </c>
      <c r="AN278" s="13">
        <f t="shared" si="475"/>
        <v>3.2422534831049771E-3</v>
      </c>
      <c r="AO278" s="13">
        <f t="shared" si="476"/>
        <v>1.4065181408388183E-3</v>
      </c>
      <c r="AP278" s="13">
        <f t="shared" si="477"/>
        <v>4.0677331179632777E-4</v>
      </c>
      <c r="AQ278" s="13">
        <f t="shared" si="478"/>
        <v>8.823092414457208E-5</v>
      </c>
      <c r="AR278" s="13">
        <f t="shared" si="479"/>
        <v>4.6002829866086315E-4</v>
      </c>
      <c r="AS278" s="13">
        <f t="shared" si="480"/>
        <v>6.0681977640294094E-4</v>
      </c>
      <c r="AT278" s="13">
        <f t="shared" si="481"/>
        <v>4.002256405808395E-4</v>
      </c>
      <c r="AU278" s="13">
        <f t="shared" si="482"/>
        <v>1.7597818397619257E-4</v>
      </c>
      <c r="AV278" s="13">
        <f t="shared" si="483"/>
        <v>5.803286589275305E-5</v>
      </c>
      <c r="AW278" s="13">
        <f t="shared" si="484"/>
        <v>4.8672117096368576E-7</v>
      </c>
      <c r="AX278" s="13">
        <f t="shared" si="485"/>
        <v>8.2156612672427292E-4</v>
      </c>
      <c r="AY278" s="13">
        <f t="shared" si="486"/>
        <v>7.1280525545445702E-4</v>
      </c>
      <c r="AZ278" s="13">
        <f t="shared" si="487"/>
        <v>3.092212030633142E-4</v>
      </c>
      <c r="BA278" s="13">
        <f t="shared" si="488"/>
        <v>8.9428589077916016E-5</v>
      </c>
      <c r="BB278" s="13">
        <f t="shared" si="489"/>
        <v>1.9397455119278914E-5</v>
      </c>
      <c r="BC278" s="13">
        <f t="shared" si="490"/>
        <v>3.3659148062963781E-6</v>
      </c>
      <c r="BD278" s="13">
        <f t="shared" si="491"/>
        <v>6.6521443674629949E-5</v>
      </c>
      <c r="BE278" s="13">
        <f t="shared" si="492"/>
        <v>8.7747922669423271E-5</v>
      </c>
      <c r="BF278" s="13">
        <f t="shared" si="493"/>
        <v>5.7873803599782766E-5</v>
      </c>
      <c r="BG278" s="13">
        <f t="shared" si="494"/>
        <v>2.5446962474728023E-5</v>
      </c>
      <c r="BH278" s="13">
        <f t="shared" si="495"/>
        <v>8.3917229244370201E-6</v>
      </c>
      <c r="BI278" s="13">
        <f t="shared" si="496"/>
        <v>2.2138913816675281E-6</v>
      </c>
      <c r="BJ278" s="14">
        <f t="shared" si="497"/>
        <v>0.47111203829681131</v>
      </c>
      <c r="BK278" s="14">
        <f t="shared" si="498"/>
        <v>0.28329896839587065</v>
      </c>
      <c r="BL278" s="14">
        <f t="shared" si="499"/>
        <v>0.23360467149285327</v>
      </c>
      <c r="BM278" s="14">
        <f t="shared" si="500"/>
        <v>0.37324628272770666</v>
      </c>
      <c r="BN278" s="14">
        <f t="shared" si="501"/>
        <v>0.62627951392884251</v>
      </c>
    </row>
    <row r="279" spans="1:66" x14ac:dyDescent="0.25">
      <c r="A279" t="s">
        <v>339</v>
      </c>
      <c r="B279" t="s">
        <v>119</v>
      </c>
      <c r="C279" t="s">
        <v>123</v>
      </c>
      <c r="D279" s="11">
        <v>44416</v>
      </c>
      <c r="E279" s="10">
        <f>VLOOKUP(A279,home!$A$2:$E$405,3,FALSE)</f>
        <v>1.1578999999999999</v>
      </c>
      <c r="F279" s="10">
        <f>VLOOKUP(B279,home!$B$2:$E$405,3,FALSE)</f>
        <v>1.3817999999999999</v>
      </c>
      <c r="G279" s="10">
        <f>VLOOKUP(C279,away!$B$2:$E$405,4,FALSE)</f>
        <v>0.94210000000000005</v>
      </c>
      <c r="H279" s="10">
        <f>VLOOKUP(A279,away!$A$2:$E$405,3,FALSE)</f>
        <v>1.0478000000000001</v>
      </c>
      <c r="I279" s="10">
        <f>VLOOKUP(C279,away!$B$2:$E$405,3,FALSE)</f>
        <v>1.2146999999999999</v>
      </c>
      <c r="J279" s="10">
        <f>VLOOKUP(B279,home!$B$2:$E$405,4,FALSE)</f>
        <v>1.1453</v>
      </c>
      <c r="K279" s="12">
        <f t="shared" si="446"/>
        <v>1.5073470178620001</v>
      </c>
      <c r="L279" s="12">
        <f t="shared" si="447"/>
        <v>1.457695074498</v>
      </c>
      <c r="M279" s="13">
        <f t="shared" si="448"/>
        <v>5.1558298988956877E-2</v>
      </c>
      <c r="N279" s="13">
        <f t="shared" si="449"/>
        <v>7.7716248227041512E-2</v>
      </c>
      <c r="O279" s="13">
        <f t="shared" si="450"/>
        <v>7.5156278485697642E-2</v>
      </c>
      <c r="P279" s="13">
        <f t="shared" si="451"/>
        <v>0.11328659224902234</v>
      </c>
      <c r="Q279" s="13">
        <f t="shared" si="452"/>
        <v>5.8572677502227E-2</v>
      </c>
      <c r="R279" s="13">
        <f t="shared" si="453"/>
        <v>5.4777468483100743E-2</v>
      </c>
      <c r="S279" s="13">
        <f t="shared" si="454"/>
        <v>6.2229807010046524E-2</v>
      </c>
      <c r="T279" s="13">
        <f t="shared" si="455"/>
        <v>8.538110349515611E-2</v>
      </c>
      <c r="U279" s="13">
        <f t="shared" si="456"/>
        <v>8.2568653764031594E-2</v>
      </c>
      <c r="V279" s="13">
        <f t="shared" si="457"/>
        <v>1.5192732004841688E-2</v>
      </c>
      <c r="W279" s="13">
        <f t="shared" si="458"/>
        <v>2.9429783587058188E-2</v>
      </c>
      <c r="X279" s="13">
        <f t="shared" si="459"/>
        <v>4.28996505783968E-2</v>
      </c>
      <c r="Y279" s="13">
        <f t="shared" si="460"/>
        <v>3.1267304672907149E-2</v>
      </c>
      <c r="Z279" s="13">
        <f t="shared" si="461"/>
        <v>2.6616282000428468E-2</v>
      </c>
      <c r="AA279" s="13">
        <f t="shared" si="462"/>
        <v>4.0119973299919877E-2</v>
      </c>
      <c r="AB279" s="13">
        <f t="shared" si="463"/>
        <v>3.0237361055168652E-2</v>
      </c>
      <c r="AC279" s="13">
        <f t="shared" si="464"/>
        <v>2.0863916061188031E-3</v>
      </c>
      <c r="AD279" s="13">
        <f t="shared" si="465"/>
        <v>1.1090224131569047E-2</v>
      </c>
      <c r="AE279" s="13">
        <f t="shared" si="466"/>
        <v>1.6166165091667056E-2</v>
      </c>
      <c r="AF279" s="13">
        <f t="shared" si="467"/>
        <v>1.1782669613822291E-2</v>
      </c>
      <c r="AG279" s="13">
        <f t="shared" si="468"/>
        <v>5.7251798201686695E-3</v>
      </c>
      <c r="AH279" s="13">
        <f t="shared" si="469"/>
        <v>9.6996057933685844E-3</v>
      </c>
      <c r="AI279" s="13">
        <f t="shared" si="470"/>
        <v>1.4620671867071115E-2</v>
      </c>
      <c r="AJ279" s="13">
        <f t="shared" si="471"/>
        <v>1.1019213068984244E-2</v>
      </c>
      <c r="AK279" s="13">
        <f t="shared" si="472"/>
        <v>5.5365926529064614E-3</v>
      </c>
      <c r="AL279" s="13">
        <f t="shared" si="473"/>
        <v>1.8337315217074082E-4</v>
      </c>
      <c r="AM279" s="13">
        <f t="shared" si="474"/>
        <v>3.343363254428358E-3</v>
      </c>
      <c r="AN279" s="13">
        <f t="shared" si="475"/>
        <v>4.8736041482378206E-3</v>
      </c>
      <c r="AO279" s="13">
        <f t="shared" si="476"/>
        <v>3.5521143809696463E-3</v>
      </c>
      <c r="AP279" s="13">
        <f t="shared" si="477"/>
        <v>1.725966545730989E-3</v>
      </c>
      <c r="AQ279" s="13">
        <f t="shared" si="478"/>
        <v>6.2898323311509727E-4</v>
      </c>
      <c r="AR279" s="13">
        <f t="shared" si="479"/>
        <v>2.8278135179131288E-3</v>
      </c>
      <c r="AS279" s="13">
        <f t="shared" si="480"/>
        <v>4.2624962732962061E-3</v>
      </c>
      <c r="AT279" s="13">
        <f t="shared" si="481"/>
        <v>3.212530523100463E-3</v>
      </c>
      <c r="AU279" s="13">
        <f t="shared" si="482"/>
        <v>1.6141327679287118E-3</v>
      </c>
      <c r="AV279" s="13">
        <f t="shared" si="483"/>
        <v>6.0826455354266978E-4</v>
      </c>
      <c r="AW279" s="13">
        <f t="shared" si="484"/>
        <v>1.1192141240946451E-5</v>
      </c>
      <c r="AX279" s="13">
        <f t="shared" si="485"/>
        <v>8.3993477186532965E-4</v>
      </c>
      <c r="AY279" s="13">
        <f t="shared" si="486"/>
        <v>1.2243687798476923E-3</v>
      </c>
      <c r="AZ279" s="13">
        <f t="shared" si="487"/>
        <v>8.9237816987655378E-4</v>
      </c>
      <c r="BA279" s="13">
        <f t="shared" si="488"/>
        <v>4.3360508760619741E-4</v>
      </c>
      <c r="BB279" s="13">
        <f t="shared" si="489"/>
        <v>1.5801600012020688E-4</v>
      </c>
      <c r="BC279" s="13">
        <f t="shared" si="490"/>
        <v>4.6067829013420165E-5</v>
      </c>
      <c r="BD279" s="13">
        <f t="shared" si="491"/>
        <v>6.8701497277680573E-4</v>
      </c>
      <c r="BE279" s="13">
        <f t="shared" si="492"/>
        <v>1.0355699704416611E-3</v>
      </c>
      <c r="BF279" s="13">
        <f t="shared" si="493"/>
        <v>7.8048165336633887E-4</v>
      </c>
      <c r="BG279" s="13">
        <f t="shared" si="494"/>
        <v>3.9215223089925154E-4</v>
      </c>
      <c r="BH279" s="13">
        <f t="shared" si="495"/>
        <v>1.4777737394847928E-4</v>
      </c>
      <c r="BI279" s="13">
        <f t="shared" si="496"/>
        <v>4.4550356785743567E-5</v>
      </c>
      <c r="BJ279" s="14">
        <f t="shared" si="497"/>
        <v>0.38774940892082521</v>
      </c>
      <c r="BK279" s="14">
        <f t="shared" si="498"/>
        <v>0.24576156379100467</v>
      </c>
      <c r="BL279" s="14">
        <f t="shared" si="499"/>
        <v>0.33934860266424849</v>
      </c>
      <c r="BM279" s="14">
        <f t="shared" si="500"/>
        <v>0.56719511680185386</v>
      </c>
      <c r="BN279" s="14">
        <f t="shared" si="501"/>
        <v>0.43106756393604612</v>
      </c>
    </row>
    <row r="280" spans="1:66" x14ac:dyDescent="0.25">
      <c r="A280" t="s">
        <v>341</v>
      </c>
      <c r="B280" t="s">
        <v>152</v>
      </c>
      <c r="C280" t="s">
        <v>153</v>
      </c>
      <c r="D280" s="11">
        <v>44416</v>
      </c>
      <c r="E280" s="10">
        <f>VLOOKUP(A280,home!$A$2:$E$405,3,FALSE)</f>
        <v>1.2963</v>
      </c>
      <c r="F280" s="10">
        <f>VLOOKUP(B280,home!$B$2:$E$405,3,FALSE)</f>
        <v>0.92569999999999997</v>
      </c>
      <c r="G280" s="10">
        <f>VLOOKUP(C280,away!$B$2:$E$405,4,FALSE)</f>
        <v>0.96430000000000005</v>
      </c>
      <c r="H280" s="10">
        <f>VLOOKUP(A280,away!$A$2:$E$405,3,FALSE)</f>
        <v>1.1852</v>
      </c>
      <c r="I280" s="10">
        <f>VLOOKUP(C280,away!$B$2:$E$405,3,FALSE)</f>
        <v>0.2109</v>
      </c>
      <c r="J280" s="10">
        <f>VLOOKUP(B280,home!$B$2:$E$405,4,FALSE)</f>
        <v>1.0125</v>
      </c>
      <c r="K280" s="12">
        <f t="shared" si="446"/>
        <v>1.157145448713</v>
      </c>
      <c r="L280" s="12">
        <f t="shared" si="447"/>
        <v>0.25308316349999999</v>
      </c>
      <c r="M280" s="13">
        <f t="shared" si="448"/>
        <v>0.24408747539659675</v>
      </c>
      <c r="N280" s="13">
        <f t="shared" si="449"/>
        <v>0.28244471124301829</v>
      </c>
      <c r="O280" s="13">
        <f t="shared" si="450"/>
        <v>6.1774430444099131E-2</v>
      </c>
      <c r="P280" s="13">
        <f t="shared" si="451"/>
        <v>7.1482001035227088E-2</v>
      </c>
      <c r="Q280" s="13">
        <f t="shared" si="452"/>
        <v>0.16341480606395808</v>
      </c>
      <c r="R280" s="13">
        <f t="shared" si="453"/>
        <v>7.8170341401016582E-3</v>
      </c>
      <c r="S280" s="13">
        <f t="shared" si="454"/>
        <v>5.2334480330237477E-3</v>
      </c>
      <c r="T280" s="13">
        <f t="shared" si="455"/>
        <v>4.1357536081405501E-2</v>
      </c>
      <c r="U280" s="13">
        <f t="shared" si="456"/>
        <v>9.0454454776527724E-3</v>
      </c>
      <c r="V280" s="13">
        <f t="shared" si="457"/>
        <v>1.7029292793339397E-4</v>
      </c>
      <c r="W280" s="13">
        <f t="shared" si="458"/>
        <v>6.3031566363075539E-2</v>
      </c>
      <c r="X280" s="13">
        <f t="shared" si="459"/>
        <v>1.5952228215527348E-2</v>
      </c>
      <c r="Y280" s="13">
        <f t="shared" si="460"/>
        <v>2.0186201908298103E-3</v>
      </c>
      <c r="Z280" s="13">
        <f t="shared" si="461"/>
        <v>6.5945324312147635E-4</v>
      </c>
      <c r="AA280" s="13">
        <f t="shared" si="462"/>
        <v>7.6308331891704372E-4</v>
      </c>
      <c r="AB280" s="13">
        <f t="shared" si="463"/>
        <v>4.4149919473683406E-4</v>
      </c>
      <c r="AC280" s="13">
        <f t="shared" si="464"/>
        <v>3.1169356475194133E-6</v>
      </c>
      <c r="AD280" s="13">
        <f t="shared" si="465"/>
        <v>1.8234172535571067E-2</v>
      </c>
      <c r="AE280" s="13">
        <f t="shared" si="466"/>
        <v>4.6147620691071424E-3</v>
      </c>
      <c r="AF280" s="13">
        <f t="shared" si="467"/>
        <v>5.8395929162472057E-4</v>
      </c>
      <c r="AG280" s="13">
        <f t="shared" si="468"/>
        <v>4.9263421626534426E-5</v>
      </c>
      <c r="AH280" s="13">
        <f t="shared" si="469"/>
        <v>4.1724128237379471E-5</v>
      </c>
      <c r="AI280" s="13">
        <f t="shared" si="470"/>
        <v>4.8280885091401224E-5</v>
      </c>
      <c r="AJ280" s="13">
        <f t="shared" si="471"/>
        <v>2.7934003221675135E-5</v>
      </c>
      <c r="AK280" s="13">
        <f t="shared" si="472"/>
        <v>1.0774568230765218E-5</v>
      </c>
      <c r="AL280" s="13">
        <f t="shared" si="473"/>
        <v>3.6512286723553147E-8</v>
      </c>
      <c r="AM280" s="13">
        <f t="shared" si="474"/>
        <v>4.2199179521167293E-3</v>
      </c>
      <c r="AN280" s="13">
        <f t="shared" si="475"/>
        <v>1.0679901850321435E-3</v>
      </c>
      <c r="AO280" s="13">
        <f t="shared" si="476"/>
        <v>1.3514516730744259E-4</v>
      </c>
      <c r="AP280" s="13">
        <f t="shared" si="477"/>
        <v>1.1400988824634777E-5</v>
      </c>
      <c r="AQ280" s="13">
        <f t="shared" si="478"/>
        <v>7.2134957969167931E-7</v>
      </c>
      <c r="AR280" s="13">
        <f t="shared" si="479"/>
        <v>2.1119348737191371E-6</v>
      </c>
      <c r="AS280" s="13">
        <f t="shared" si="480"/>
        <v>2.4438158271023636E-6</v>
      </c>
      <c r="AT280" s="13">
        <f t="shared" si="481"/>
        <v>1.4139251809121484E-6</v>
      </c>
      <c r="AU280" s="13">
        <f t="shared" si="482"/>
        <v>5.4537236263773239E-7</v>
      </c>
      <c r="AV280" s="13">
        <f t="shared" si="483"/>
        <v>1.5776878682002695E-7</v>
      </c>
      <c r="AW280" s="13">
        <f t="shared" si="484"/>
        <v>2.9702139834304278E-10</v>
      </c>
      <c r="AX280" s="13">
        <f t="shared" si="485"/>
        <v>8.1384314203902536E-4</v>
      </c>
      <c r="AY280" s="13">
        <f t="shared" si="486"/>
        <v>2.0596999698001641E-4</v>
      </c>
      <c r="AZ280" s="13">
        <f t="shared" si="487"/>
        <v>2.6063769210893997E-5</v>
      </c>
      <c r="BA280" s="13">
        <f t="shared" si="488"/>
        <v>2.1987670548756497E-6</v>
      </c>
      <c r="BB280" s="13">
        <f t="shared" si="489"/>
        <v>1.3911773051187693E-7</v>
      </c>
      <c r="BC280" s="13">
        <f t="shared" si="490"/>
        <v>7.0416710673772636E-9</v>
      </c>
      <c r="BD280" s="13">
        <f t="shared" si="491"/>
        <v>8.9082526491135225E-8</v>
      </c>
      <c r="BE280" s="13">
        <f t="shared" si="492"/>
        <v>1.0308144008907237E-7</v>
      </c>
      <c r="BF280" s="13">
        <f t="shared" si="493"/>
        <v>5.9640109622925958E-8</v>
      </c>
      <c r="BG280" s="13">
        <f t="shared" si="494"/>
        <v>2.3004093803637718E-8</v>
      </c>
      <c r="BH280" s="13">
        <f t="shared" si="495"/>
        <v>6.6547706116615769E-9</v>
      </c>
      <c r="BI280" s="13">
        <f t="shared" si="496"/>
        <v>1.5401075051026441E-9</v>
      </c>
      <c r="BJ280" s="14">
        <f t="shared" si="497"/>
        <v>0.59818502295329101</v>
      </c>
      <c r="BK280" s="14">
        <f t="shared" si="498"/>
        <v>0.32118234083769531</v>
      </c>
      <c r="BL280" s="14">
        <f t="shared" si="499"/>
        <v>7.9977161980368E-2</v>
      </c>
      <c r="BM280" s="14">
        <f t="shared" si="500"/>
        <v>0.16877755099151612</v>
      </c>
      <c r="BN280" s="14">
        <f t="shared" si="501"/>
        <v>0.83102045832300109</v>
      </c>
    </row>
    <row r="281" spans="1:66" x14ac:dyDescent="0.25">
      <c r="A281" t="s">
        <v>341</v>
      </c>
      <c r="B281" t="s">
        <v>148</v>
      </c>
      <c r="C281" t="s">
        <v>147</v>
      </c>
      <c r="D281" s="11">
        <v>44416</v>
      </c>
      <c r="E281" s="10">
        <f>VLOOKUP(A281,home!$A$2:$E$405,3,FALSE)</f>
        <v>1.2963</v>
      </c>
      <c r="F281" s="10">
        <f>VLOOKUP(B281,home!$B$2:$E$405,3,FALSE)</f>
        <v>1.2343</v>
      </c>
      <c r="G281" s="10">
        <f>VLOOKUP(C281,away!$B$2:$E$405,4,FALSE)</f>
        <v>1.5428999999999999</v>
      </c>
      <c r="H281" s="10">
        <f>VLOOKUP(A281,away!$A$2:$E$405,3,FALSE)</f>
        <v>1.1852</v>
      </c>
      <c r="I281" s="10">
        <f>VLOOKUP(C281,away!$B$2:$E$405,3,FALSE)</f>
        <v>1.1812</v>
      </c>
      <c r="J281" s="10">
        <f>VLOOKUP(B281,home!$B$2:$E$405,4,FALSE)</f>
        <v>0.84370000000000001</v>
      </c>
      <c r="K281" s="12">
        <f t="shared" si="446"/>
        <v>2.4686756255609996</v>
      </c>
      <c r="L281" s="12">
        <f t="shared" si="447"/>
        <v>1.1811447670880002</v>
      </c>
      <c r="M281" s="13">
        <f t="shared" si="448"/>
        <v>2.599579739579122E-2</v>
      </c>
      <c r="N281" s="13">
        <f t="shared" si="449"/>
        <v>6.4175191398011894E-2</v>
      </c>
      <c r="O281" s="13">
        <f t="shared" si="450"/>
        <v>3.0704800060318664E-2</v>
      </c>
      <c r="P281" s="13">
        <f t="shared" si="451"/>
        <v>7.5800191496632599E-2</v>
      </c>
      <c r="Q281" s="13">
        <f t="shared" si="452"/>
        <v>7.9213865384991963E-2</v>
      </c>
      <c r="R281" s="13">
        <f t="shared" si="453"/>
        <v>1.8133406957864355E-2</v>
      </c>
      <c r="S281" s="13">
        <f t="shared" si="454"/>
        <v>5.5255749068274504E-2</v>
      </c>
      <c r="T281" s="13">
        <f t="shared" si="455"/>
        <v>9.3563042580296532E-2</v>
      </c>
      <c r="U281" s="13">
        <f t="shared" si="456"/>
        <v>4.4765499765257968E-2</v>
      </c>
      <c r="V281" s="13">
        <f t="shared" si="457"/>
        <v>1.7902023404851478E-2</v>
      </c>
      <c r="W281" s="13">
        <f t="shared" si="458"/>
        <v>6.5184446227466608E-2</v>
      </c>
      <c r="X281" s="13">
        <f t="shared" si="459"/>
        <v>7.6992267557101327E-2</v>
      </c>
      <c r="Y281" s="13">
        <f t="shared" si="460"/>
        <v>4.5469506965654723E-2</v>
      </c>
      <c r="Z281" s="13">
        <f t="shared" si="461"/>
        <v>7.1393929125862033E-3</v>
      </c>
      <c r="AA281" s="13">
        <f t="shared" si="462"/>
        <v>1.7624845264604512E-2</v>
      </c>
      <c r="AB281" s="13">
        <f t="shared" si="463"/>
        <v>2.1755012954506683E-2</v>
      </c>
      <c r="AC281" s="13">
        <f t="shared" si="464"/>
        <v>3.262490811506705E-3</v>
      </c>
      <c r="AD281" s="13">
        <f t="shared" si="465"/>
        <v>4.0229813391859603E-2</v>
      </c>
      <c r="AE281" s="13">
        <f t="shared" si="466"/>
        <v>4.7517233568721721E-2</v>
      </c>
      <c r="AF281" s="13">
        <f t="shared" si="467"/>
        <v>2.8062365888096966E-2</v>
      </c>
      <c r="AG281" s="13">
        <f t="shared" si="468"/>
        <v>1.1048572206944841E-2</v>
      </c>
      <c r="AH281" s="13">
        <f t="shared" si="469"/>
        <v>2.1081641447215881E-3</v>
      </c>
      <c r="AI281" s="13">
        <f t="shared" si="470"/>
        <v>5.2043734387558363E-3</v>
      </c>
      <c r="AJ281" s="13">
        <f t="shared" si="471"/>
        <v>6.4239549272868081E-3</v>
      </c>
      <c r="AK281" s="13">
        <f t="shared" si="472"/>
        <v>5.2862203162318084E-3</v>
      </c>
      <c r="AL281" s="13">
        <f t="shared" si="473"/>
        <v>3.8051908853274934E-4</v>
      </c>
      <c r="AM281" s="13">
        <f t="shared" si="474"/>
        <v>1.9862871948270258E-2</v>
      </c>
      <c r="AN281" s="13">
        <f t="shared" si="475"/>
        <v>2.3460927261038447E-2</v>
      </c>
      <c r="AO281" s="13">
        <f t="shared" si="476"/>
        <v>1.3855375732703887E-2</v>
      </c>
      <c r="AP281" s="13">
        <f t="shared" si="477"/>
        <v>5.4550681809070857E-3</v>
      </c>
      <c r="AQ281" s="13">
        <f t="shared" si="478"/>
        <v>1.6108063089966657E-3</v>
      </c>
      <c r="AR281" s="13">
        <f t="shared" si="479"/>
        <v>4.9800940954009031E-4</v>
      </c>
      <c r="AS281" s="13">
        <f t="shared" si="480"/>
        <v>1.2294236906316464E-3</v>
      </c>
      <c r="AT281" s="13">
        <f t="shared" si="481"/>
        <v>1.5175241492747966E-3</v>
      </c>
      <c r="AU281" s="13">
        <f t="shared" si="482"/>
        <v>1.248758292838294E-3</v>
      </c>
      <c r="AV281" s="13">
        <f t="shared" si="483"/>
        <v>7.7069478993676502E-4</v>
      </c>
      <c r="AW281" s="13">
        <f t="shared" si="484"/>
        <v>3.0820601221462873E-5</v>
      </c>
      <c r="AX281" s="13">
        <f t="shared" si="485"/>
        <v>8.172497972055685E-3</v>
      </c>
      <c r="AY281" s="13">
        <f t="shared" si="486"/>
        <v>9.6529032137308655E-3</v>
      </c>
      <c r="AZ281" s="13">
        <f t="shared" si="487"/>
        <v>5.7007380590525774E-3</v>
      </c>
      <c r="BA281" s="13">
        <f t="shared" si="488"/>
        <v>2.2444656423297842E-3</v>
      </c>
      <c r="BB281" s="13">
        <f t="shared" si="489"/>
        <v>6.6275971208665815E-4</v>
      </c>
      <c r="BC281" s="13">
        <f t="shared" si="490"/>
        <v>1.5656303315358106E-4</v>
      </c>
      <c r="BD281" s="13">
        <f t="shared" si="491"/>
        <v>9.8036868006477006E-5</v>
      </c>
      <c r="BE281" s="13">
        <f t="shared" si="492"/>
        <v>2.4202122645393075E-4</v>
      </c>
      <c r="BF281" s="13">
        <f t="shared" si="493"/>
        <v>2.98735951307599E-4</v>
      </c>
      <c r="BG281" s="13">
        <f t="shared" si="494"/>
        <v>2.4582738715728242E-4</v>
      </c>
      <c r="BH281" s="13">
        <f t="shared" si="495"/>
        <v>1.5171701969263248E-4</v>
      </c>
      <c r="BI281" s="13">
        <f t="shared" si="496"/>
        <v>7.4908021699592002E-5</v>
      </c>
      <c r="BJ281" s="14">
        <f t="shared" si="497"/>
        <v>0.64229128223347176</v>
      </c>
      <c r="BK281" s="14">
        <f t="shared" si="498"/>
        <v>0.18824967447932012</v>
      </c>
      <c r="BL281" s="14">
        <f t="shared" si="499"/>
        <v>0.15838193463608735</v>
      </c>
      <c r="BM281" s="14">
        <f t="shared" si="500"/>
        <v>0.69241694895534522</v>
      </c>
      <c r="BN281" s="14">
        <f t="shared" si="501"/>
        <v>0.29402325269361074</v>
      </c>
    </row>
    <row r="282" spans="1:66" x14ac:dyDescent="0.25">
      <c r="A282" t="s">
        <v>341</v>
      </c>
      <c r="B282" t="s">
        <v>145</v>
      </c>
      <c r="C282" t="s">
        <v>146</v>
      </c>
      <c r="D282" s="11">
        <v>44416</v>
      </c>
      <c r="E282" s="10">
        <f>VLOOKUP(A282,home!$A$2:$E$405,3,FALSE)</f>
        <v>1.2963</v>
      </c>
      <c r="F282" s="10">
        <f>VLOOKUP(B282,home!$B$2:$E$405,3,FALSE)</f>
        <v>1.1571</v>
      </c>
      <c r="G282" s="10">
        <f>VLOOKUP(C282,away!$B$2:$E$405,4,FALSE)</f>
        <v>0.77139999999999997</v>
      </c>
      <c r="H282" s="10">
        <f>VLOOKUP(A282,away!$A$2:$E$405,3,FALSE)</f>
        <v>1.1852</v>
      </c>
      <c r="I282" s="10">
        <f>VLOOKUP(C282,away!$B$2:$E$405,3,FALSE)</f>
        <v>0.4219</v>
      </c>
      <c r="J282" s="10">
        <f>VLOOKUP(B282,home!$B$2:$E$405,4,FALSE)</f>
        <v>0.4219</v>
      </c>
      <c r="K282" s="12">
        <f t="shared" si="446"/>
        <v>1.1570604503220001</v>
      </c>
      <c r="L282" s="12">
        <f t="shared" si="447"/>
        <v>0.21096513777199999</v>
      </c>
      <c r="M282" s="13">
        <f t="shared" si="448"/>
        <v>0.25460916697815239</v>
      </c>
      <c r="N282" s="13">
        <f t="shared" si="449"/>
        <v>0.29459819739985033</v>
      </c>
      <c r="O282" s="13">
        <f t="shared" si="450"/>
        <v>5.3713657989560064E-2</v>
      </c>
      <c r="P282" s="13">
        <f t="shared" si="451"/>
        <v>6.2149949301842262E-2</v>
      </c>
      <c r="Q282" s="13">
        <f t="shared" si="452"/>
        <v>0.17043396147376019</v>
      </c>
      <c r="R282" s="13">
        <f t="shared" si="453"/>
        <v>5.6658546290028122E-3</v>
      </c>
      <c r="S282" s="13">
        <f t="shared" si="454"/>
        <v>3.7926916026485898E-3</v>
      </c>
      <c r="T282" s="13">
        <f t="shared" si="455"/>
        <v>3.5955624163339549E-2</v>
      </c>
      <c r="U282" s="13">
        <f t="shared" si="456"/>
        <v>6.5557363084929833E-3</v>
      </c>
      <c r="V282" s="13">
        <f t="shared" si="457"/>
        <v>1.0286597891703783E-4</v>
      </c>
      <c r="W282" s="13">
        <f t="shared" si="458"/>
        <v>6.5734132070997098E-2</v>
      </c>
      <c r="X282" s="13">
        <f t="shared" si="459"/>
        <v>1.3867610228680745E-2</v>
      </c>
      <c r="Y282" s="13">
        <f t="shared" si="460"/>
        <v>1.4627911512310147E-3</v>
      </c>
      <c r="Z282" s="13">
        <f t="shared" si="461"/>
        <v>3.9843260080123406E-4</v>
      </c>
      <c r="AA282" s="13">
        <f t="shared" si="462"/>
        <v>4.6101060450604161E-4</v>
      </c>
      <c r="AB282" s="13">
        <f t="shared" si="463"/>
        <v>2.6670856882648905E-4</v>
      </c>
      <c r="AC282" s="13">
        <f t="shared" si="464"/>
        <v>1.5693453446844224E-6</v>
      </c>
      <c r="AD282" s="13">
        <f t="shared" si="465"/>
        <v>1.9014591113898433E-2</v>
      </c>
      <c r="AE282" s="13">
        <f t="shared" si="466"/>
        <v>4.0114158340218298E-3</v>
      </c>
      <c r="AF282" s="13">
        <f t="shared" si="467"/>
        <v>4.2313444704259872E-4</v>
      </c>
      <c r="AG282" s="13">
        <f t="shared" si="468"/>
        <v>2.975553897214029E-5</v>
      </c>
      <c r="AH282" s="13">
        <f t="shared" si="469"/>
        <v>2.1013847130222151E-5</v>
      </c>
      <c r="AI282" s="13">
        <f t="shared" si="470"/>
        <v>2.431429142349251E-5</v>
      </c>
      <c r="AJ282" s="13">
        <f t="shared" si="471"/>
        <v>1.4066552491863298E-5</v>
      </c>
      <c r="AK282" s="13">
        <f t="shared" si="472"/>
        <v>5.4252838535711316E-6</v>
      </c>
      <c r="AL282" s="13">
        <f t="shared" si="473"/>
        <v>1.5323051367995456E-8</v>
      </c>
      <c r="AM282" s="13">
        <f t="shared" si="474"/>
        <v>4.400206271387202E-3</v>
      </c>
      <c r="AN282" s="13">
        <f t="shared" si="475"/>
        <v>9.2829012226841937E-4</v>
      </c>
      <c r="AO282" s="13">
        <f t="shared" si="476"/>
        <v>9.7918426768371896E-5</v>
      </c>
      <c r="AP282" s="13">
        <f t="shared" si="477"/>
        <v>6.8857914645356896E-6</v>
      </c>
      <c r="AQ282" s="13">
        <f t="shared" si="478"/>
        <v>3.6316548624625823E-7</v>
      </c>
      <c r="AR282" s="13">
        <f t="shared" si="479"/>
        <v>8.8663783098941306E-7</v>
      </c>
      <c r="AS282" s="13">
        <f t="shared" si="480"/>
        <v>1.0258935679971317E-6</v>
      </c>
      <c r="AT282" s="13">
        <f t="shared" si="481"/>
        <v>5.9351043688460242E-7</v>
      </c>
      <c r="AU282" s="13">
        <f t="shared" si="482"/>
        <v>2.2890915112416833E-7</v>
      </c>
      <c r="AV282" s="13">
        <f t="shared" si="483"/>
        <v>6.621543137063924E-8</v>
      </c>
      <c r="AW282" s="13">
        <f t="shared" si="484"/>
        <v>1.0389855306612383E-10</v>
      </c>
      <c r="AX282" s="13">
        <f t="shared" si="485"/>
        <v>8.4855077498016066E-4</v>
      </c>
      <c r="AY282" s="13">
        <f t="shared" si="486"/>
        <v>1.7901463115022693E-4</v>
      </c>
      <c r="AZ282" s="13">
        <f t="shared" si="487"/>
        <v>1.8882923161905691E-5</v>
      </c>
      <c r="BA282" s="13">
        <f t="shared" si="488"/>
        <v>1.3278794954631746E-6</v>
      </c>
      <c r="BB282" s="13">
        <f t="shared" si="489"/>
        <v>7.0034070176250609E-8</v>
      </c>
      <c r="BC282" s="13">
        <f t="shared" si="490"/>
        <v>2.9549494526933268E-9</v>
      </c>
      <c r="BD282" s="13">
        <f t="shared" si="491"/>
        <v>3.1174945361424762E-8</v>
      </c>
      <c r="BE282" s="13">
        <f t="shared" si="492"/>
        <v>3.6071296318653882E-8</v>
      </c>
      <c r="BF282" s="13">
        <f t="shared" si="493"/>
        <v>2.0868335181079987E-8</v>
      </c>
      <c r="BG282" s="13">
        <f t="shared" si="494"/>
        <v>8.0486417673636135E-9</v>
      </c>
      <c r="BH282" s="13">
        <f t="shared" si="495"/>
        <v>2.3281912669565503E-9</v>
      </c>
      <c r="BI282" s="13">
        <f t="shared" si="496"/>
        <v>5.3877160715609849E-10</v>
      </c>
      <c r="BJ282" s="14">
        <f t="shared" si="497"/>
        <v>0.61201272639697613</v>
      </c>
      <c r="BK282" s="14">
        <f t="shared" si="498"/>
        <v>0.32083527316110655</v>
      </c>
      <c r="BL282" s="14">
        <f t="shared" si="499"/>
        <v>6.6730688271887426E-2</v>
      </c>
      <c r="BM282" s="14">
        <f t="shared" si="500"/>
        <v>0.15862731813135161</v>
      </c>
      <c r="BN282" s="14">
        <f t="shared" si="501"/>
        <v>0.84117078777216803</v>
      </c>
    </row>
    <row r="283" spans="1:66" x14ac:dyDescent="0.25">
      <c r="A283" t="s">
        <v>351</v>
      </c>
      <c r="B283" t="s">
        <v>156</v>
      </c>
      <c r="C283" t="s">
        <v>161</v>
      </c>
      <c r="D283" s="11">
        <v>44416</v>
      </c>
      <c r="E283" s="10">
        <f>VLOOKUP(A283,home!$A$2:$E$405,3,FALSE)</f>
        <v>1.224</v>
      </c>
      <c r="F283" s="10">
        <f>VLOOKUP(B283,home!$B$2:$E$405,3,FALSE)</f>
        <v>0.73529999999999995</v>
      </c>
      <c r="G283" s="10">
        <f>VLOOKUP(C283,away!$B$2:$E$405,4,FALSE)</f>
        <v>1.0621</v>
      </c>
      <c r="H283" s="10">
        <f>VLOOKUP(A283,away!$A$2:$E$405,3,FALSE)</f>
        <v>1.1359999999999999</v>
      </c>
      <c r="I283" s="10">
        <f>VLOOKUP(C283,away!$B$2:$E$405,3,FALSE)</f>
        <v>1.3204</v>
      </c>
      <c r="J283" s="10">
        <f>VLOOKUP(B283,home!$B$2:$E$405,4,FALSE)</f>
        <v>1.0563</v>
      </c>
      <c r="K283" s="12">
        <f t="shared" ref="K283:K346" si="502">E283*F283*G283</f>
        <v>0.95589764711999992</v>
      </c>
      <c r="L283" s="12">
        <f t="shared" ref="L283:L346" si="503">H283*I283*J283</f>
        <v>1.5844229587200001</v>
      </c>
      <c r="M283" s="13">
        <f t="shared" ref="M283:M346" si="504">_xlfn.POISSON.DIST(0,K283,FALSE) * _xlfn.POISSON.DIST(0,L283,FALSE)</f>
        <v>7.8841118815153016E-2</v>
      </c>
      <c r="N283" s="13">
        <f t="shared" ref="N283:N346" si="505">_xlfn.POISSON.DIST(1,K283,FALSE) * _xlfn.POISSON.DIST(0,L283,FALSE)</f>
        <v>7.5364039971713134E-2</v>
      </c>
      <c r="O283" s="13">
        <f t="shared" ref="O283:O346" si="506">_xlfn.POISSON.DIST(0,K283,FALSE) * _xlfn.POISSON.DIST(1,L283,FALSE)</f>
        <v>0.12491767874189984</v>
      </c>
      <c r="P283" s="13">
        <f t="shared" ref="P283:P346" si="507">_xlfn.POISSON.DIST(1,K283,FALSE) * _xlfn.POISSON.DIST(1,L283,FALSE)</f>
        <v>0.11940851519307411</v>
      </c>
      <c r="Q283" s="13">
        <f t="shared" ref="Q283:Q346" si="508">_xlfn.POISSON.DIST(2,K283,FALSE) * _xlfn.POISSON.DIST(0,L283,FALSE)</f>
        <v>3.6020154243209097E-2</v>
      </c>
      <c r="R283" s="13">
        <f t="shared" ref="R283:R346" si="509">_xlfn.POISSON.DIST(0,K283,FALSE) * _xlfn.POISSON.DIST(2,L283,FALSE)</f>
        <v>9.8961219074337692E-2</v>
      </c>
      <c r="S283" s="13">
        <f t="shared" ref="S283:S346" si="510">_xlfn.POISSON.DIST(2,K283,FALSE) * _xlfn.POISSON.DIST(2,L283,FALSE)</f>
        <v>4.521242758504012E-2</v>
      </c>
      <c r="T283" s="13">
        <f t="shared" ref="T283:T346" si="511">_xlfn.POISSON.DIST(2,K283,FALSE) * _xlfn.POISSON.DIST(1,L283,FALSE)</f>
        <v>5.7071159359576129E-2</v>
      </c>
      <c r="U283" s="13">
        <f t="shared" ref="U283:U346" si="512">_xlfn.POISSON.DIST(1,K283,FALSE) * _xlfn.POISSON.DIST(2,L283,FALSE)</f>
        <v>9.4596796469286273E-2</v>
      </c>
      <c r="V283" s="13">
        <f t="shared" ref="V283:V346" si="513">_xlfn.POISSON.DIST(3,K283,FALSE) * _xlfn.POISSON.DIST(3,L283,FALSE)</f>
        <v>7.6084788233150612E-3</v>
      </c>
      <c r="W283" s="13">
        <f t="shared" ref="W283:W346" si="514">_xlfn.POISSON.DIST(3,K283,FALSE) * _xlfn.POISSON.DIST(0,L283,FALSE)</f>
        <v>1.1477193563327688E-2</v>
      </c>
      <c r="X283" s="13">
        <f t="shared" ref="X283:X346" si="515">_xlfn.POISSON.DIST(3,K283,FALSE) * _xlfn.POISSON.DIST(1,L283,FALSE)</f>
        <v>1.8184728983409799E-2</v>
      </c>
      <c r="Y283" s="13">
        <f t="shared" ref="Y283:Y346" si="516">_xlfn.POISSON.DIST(3,K283,FALSE) * _xlfn.POISSON.DIST(2,L283,FALSE)</f>
        <v>1.4406151049707746E-2</v>
      </c>
      <c r="Z283" s="13">
        <f t="shared" ref="Z283:Z346" si="517">_xlfn.POISSON.DIST(0,K283,FALSE) * _xlfn.POISSON.DIST(3,L283,FALSE)</f>
        <v>5.2265475841433415E-2</v>
      </c>
      <c r="AA283" s="13">
        <f t="shared" ref="AA283:AA346" si="518">_xlfn.POISSON.DIST(1,K283,FALSE) * _xlfn.POISSON.DIST(3,L283,FALSE)</f>
        <v>4.9960445382433404E-2</v>
      </c>
      <c r="AB283" s="13">
        <f t="shared" ref="AB283:AB346" si="519">_xlfn.POISSON.DIST(2,K283,FALSE) * _xlfn.POISSON.DIST(3,L283,FALSE)</f>
        <v>2.3878536095067671E-2</v>
      </c>
      <c r="AC283" s="13">
        <f t="shared" ref="AC283:AC346" si="520">_xlfn.POISSON.DIST(4,K283,FALSE) * _xlfn.POISSON.DIST(4,L283,FALSE)</f>
        <v>7.202120327751047E-4</v>
      </c>
      <c r="AD283" s="13">
        <f t="shared" ref="AD283:AD346" si="521">_xlfn.POISSON.DIST(4,K283,FALSE) * _xlfn.POISSON.DIST(0,L283,FALSE)</f>
        <v>2.7427555806814356E-3</v>
      </c>
      <c r="AE283" s="13">
        <f t="shared" ref="AE283:AE346" si="522">_xlfn.POISSON.DIST(4,K283,FALSE) * _xlfn.POISSON.DIST(1,L283,FALSE)</f>
        <v>4.3456849121890732E-3</v>
      </c>
      <c r="AF283" s="13">
        <f t="shared" ref="AF283:AF346" si="523">_xlfn.POISSON.DIST(4,K283,FALSE) * _xlfn.POISSON.DIST(2,L283,FALSE)</f>
        <v>3.4427014731177375E-3</v>
      </c>
      <c r="AG283" s="13">
        <f t="shared" ref="AG283:AG346" si="524">_xlfn.POISSON.DIST(4,K283,FALSE) * _xlfn.POISSON.DIST(3,L283,FALSE)</f>
        <v>1.8182317513423028E-3</v>
      </c>
      <c r="AH283" s="13">
        <f t="shared" ref="AH283:AH346" si="525">_xlfn.POISSON.DIST(0,K283,FALSE) * _xlfn.POISSON.DIST(4,L283,FALSE)</f>
        <v>2.0702654967898155E-2</v>
      </c>
      <c r="AI283" s="13">
        <f t="shared" ref="AI283:AI346" si="526">_xlfn.POISSON.DIST(1,K283,FALSE) * _xlfn.POISSON.DIST(4,L283,FALSE)</f>
        <v>1.9789619172951026E-2</v>
      </c>
      <c r="AJ283" s="13">
        <f t="shared" ref="AJ283:AJ346" si="527">_xlfn.POISSON.DIST(2,K283,FALSE) * _xlfn.POISSON.DIST(4,L283,FALSE)</f>
        <v>9.4584252024123589E-3</v>
      </c>
      <c r="AK283" s="13">
        <f t="shared" ref="AK283:AK346" si="528">_xlfn.POISSON.DIST(3,K283,FALSE) * _xlfn.POISSON.DIST(4,L283,FALSE)</f>
        <v>3.0137621321488285E-3</v>
      </c>
      <c r="AL283" s="13">
        <f t="shared" ref="AL283:AL346" si="529">_xlfn.POISSON.DIST(5,K283,FALSE) * _xlfn.POISSON.DIST(5,L283,FALSE)</f>
        <v>4.3631775271728877E-5</v>
      </c>
      <c r="AM283" s="13">
        <f t="shared" ref="AM283:AM346" si="530">_xlfn.POISSON.DIST(5,K283,FALSE) * _xlfn.POISSON.DIST(0,L283,FALSE)</f>
        <v>5.2435872123972696E-4</v>
      </c>
      <c r="AN283" s="13">
        <f t="shared" ref="AN283:AN346" si="531">_xlfn.POISSON.DIST(5,K283,FALSE) * _xlfn.POISSON.DIST(1,L283,FALSE)</f>
        <v>8.3080599653728401E-4</v>
      </c>
      <c r="AO283" s="13">
        <f t="shared" ref="AO283:AO346" si="532">_xlfn.POISSON.DIST(5,K283,FALSE) * _xlfn.POISSON.DIST(2,L283,FALSE)</f>
        <v>6.5817404757796075E-4</v>
      </c>
      <c r="AP283" s="13">
        <f t="shared" ref="AP283:AP346" si="533">_xlfn.POISSON.DIST(5,K283,FALSE) * _xlfn.POISSON.DIST(3,L283,FALSE)</f>
        <v>3.4760869060539693E-4</v>
      </c>
      <c r="AQ283" s="13">
        <f t="shared" ref="AQ283:AQ346" si="534">_xlfn.POISSON.DIST(5,K283,FALSE) * _xlfn.POISSON.DIST(4,L283,FALSE)</f>
        <v>1.3768979751144702E-4</v>
      </c>
      <c r="AR283" s="13">
        <f t="shared" ref="AR283:AR346" si="535">_xlfn.POISSON.DIST(0,K283,FALSE) * _xlfn.POISSON.DIST(5,L283,FALSE)</f>
        <v>6.5603523675192938E-3</v>
      </c>
      <c r="AS283" s="13">
        <f t="shared" ref="AS283:AS346" si="536">_xlfn.POISSON.DIST(1,K283,FALSE) * _xlfn.POISSON.DIST(5,L283,FALSE)</f>
        <v>6.2710253923898146E-3</v>
      </c>
      <c r="AT283" s="13">
        <f t="shared" ref="AT283:AT346" si="537">_xlfn.POISSON.DIST(2,K283,FALSE) * _xlfn.POISSON.DIST(5,L283,FALSE)</f>
        <v>2.9972292088075981E-3</v>
      </c>
      <c r="AU283" s="13">
        <f t="shared" ref="AU283:AU346" si="538">_xlfn.POISSON.DIST(3,K283,FALSE) * _xlfn.POISSON.DIST(5,L283,FALSE)</f>
        <v>9.5501478285950749E-4</v>
      </c>
      <c r="AV283" s="13">
        <f t="shared" ref="AV283:AV346" si="539">_xlfn.POISSON.DIST(4,K283,FALSE) * _xlfn.POISSON.DIST(5,L283,FALSE)</f>
        <v>2.2822409597505518E-4</v>
      </c>
      <c r="AW283" s="13">
        <f t="shared" ref="AW283:AW346" si="540">_xlfn.POISSON.DIST(6,K283,FALSE) * _xlfn.POISSON.DIST(6,L283,FALSE)</f>
        <v>1.8356205135976451E-6</v>
      </c>
      <c r="AX283" s="13">
        <f t="shared" ref="AX283:AX346" si="541">_xlfn.POISSON.DIST(6,K283,FALSE) * _xlfn.POISSON.DIST(0,L283,FALSE)</f>
        <v>8.3538877979984449E-5</v>
      </c>
      <c r="AY283" s="13">
        <f t="shared" ref="AY283:AY346" si="542">_xlfn.POISSON.DIST(6,K283,FALSE) * _xlfn.POISSON.DIST(1,L283,FALSE)</f>
        <v>1.3236091621719604E-4</v>
      </c>
      <c r="AZ283" s="13">
        <f t="shared" ref="AZ283:AZ346" si="543">_xlfn.POISSON.DIST(6,K283,FALSE) * _xlfn.POISSON.DIST(2,L283,FALSE)</f>
        <v>1.0485783724586989E-4</v>
      </c>
      <c r="BA283" s="13">
        <f t="shared" ref="BA283:BA346" si="544">_xlfn.POISSON.DIST(6,K283,FALSE) * _xlfn.POISSON.DIST(3,L283,FALSE)</f>
        <v>5.5379721578027133E-5</v>
      </c>
      <c r="BB283" s="13">
        <f t="shared" ref="BB283:BB346" si="545">_xlfn.POISSON.DIST(6,K283,FALSE) * _xlfn.POISSON.DIST(4,L283,FALSE)</f>
        <v>2.1936225578936896E-5</v>
      </c>
      <c r="BC283" s="13">
        <f t="shared" ref="BC283:BC346" si="546">_xlfn.POISSON.DIST(6,K283,FALSE) * _xlfn.POISSON.DIST(5,L283,FALSE)</f>
        <v>6.9512518869857016E-6</v>
      </c>
      <c r="BD283" s="13">
        <f t="shared" ref="BD283:BD346" si="547">_xlfn.POISSON.DIST(0,K283,FALSE) * _xlfn.POISSON.DIST(6,L283,FALSE)</f>
        <v>1.7323954847317795E-3</v>
      </c>
      <c r="BE283" s="13">
        <f t="shared" ref="BE283:BE346" si="548">_xlfn.POISSON.DIST(1,K283,FALSE) * _xlfn.POISSON.DIST(6,L283,FALSE)</f>
        <v>1.65599276773642E-3</v>
      </c>
      <c r="BF283" s="13">
        <f t="shared" ref="BF283:BF346" si="549">_xlfn.POISSON.DIST(2,K283,FALSE) * _xlfn.POISSON.DIST(6,L283,FALSE)</f>
        <v>7.9147979516349005E-4</v>
      </c>
      <c r="BG283" s="13">
        <f t="shared" ref="BG283:BG346" si="550">_xlfn.POISSON.DIST(3,K283,FALSE) * _xlfn.POISSON.DIST(6,L283,FALSE)</f>
        <v>2.521912246465999E-4</v>
      </c>
      <c r="BH283" s="13">
        <f t="shared" ref="BH283:BH346" si="551">_xlfn.POISSON.DIST(4,K283,FALSE) * _xlfn.POISSON.DIST(6,L283,FALSE)</f>
        <v>6.0267249565999042E-5</v>
      </c>
      <c r="BI283" s="13">
        <f t="shared" ref="BI283:BI346" si="552">_xlfn.POISSON.DIST(5,K283,FALSE) * _xlfn.POISSON.DIST(6,L283,FALSE)</f>
        <v>1.1521864411706468E-5</v>
      </c>
      <c r="BJ283" s="14">
        <f t="shared" ref="BJ283:BJ346" si="553">SUM(N283,Q283,T283,W283,X283,Y283,AD283,AE283,AF283,AG283,AM283,AN283,AO283,AP283,AQ283,AX283,AY283,AZ283,BA283,BB283,BC283)</f>
        <v>0.22777646297223295</v>
      </c>
      <c r="BK283" s="14">
        <f t="shared" ref="BK283:BK346" si="554">SUM(M283,P283,S283,V283,AC283,AL283,AY283)</f>
        <v>0.25196674514084638</v>
      </c>
      <c r="BL283" s="14">
        <f t="shared" ref="BL283:BL346" si="555">SUM(O283,R283,U283,AA283,AB283,AH283,AI283,AJ283,AK283,AR283,AS283,AT283,AU283,AV283,BD283,BE283,BF283,BG283,BH283,BI283)</f>
        <v>0.46679483147224243</v>
      </c>
      <c r="BM283" s="14">
        <f t="shared" ref="BM283:BM346" si="556">SUM(S283:BI283)</f>
        <v>0.46516026409166472</v>
      </c>
      <c r="BN283" s="14">
        <f t="shared" ref="BN283:BN346" si="557">SUM(M283:R283)</f>
        <v>0.53351272603938682</v>
      </c>
    </row>
    <row r="284" spans="1:66" x14ac:dyDescent="0.25">
      <c r="A284" t="s">
        <v>351</v>
      </c>
      <c r="B284" t="s">
        <v>159</v>
      </c>
      <c r="C284" t="s">
        <v>160</v>
      </c>
      <c r="D284" s="11">
        <v>44416</v>
      </c>
      <c r="E284" s="10">
        <f>VLOOKUP(A284,home!$A$2:$E$405,3,FALSE)</f>
        <v>1.224</v>
      </c>
      <c r="F284" s="10">
        <f>VLOOKUP(B284,home!$B$2:$E$405,3,FALSE)</f>
        <v>0.89129999999999998</v>
      </c>
      <c r="G284" s="10">
        <f>VLOOKUP(C284,away!$B$2:$E$405,4,FALSE)</f>
        <v>1.1883999999999999</v>
      </c>
      <c r="H284" s="10">
        <f>VLOOKUP(A284,away!$A$2:$E$405,3,FALSE)</f>
        <v>1.1359999999999999</v>
      </c>
      <c r="I284" s="10">
        <f>VLOOKUP(C284,away!$B$2:$E$405,3,FALSE)</f>
        <v>0.64019999999999999</v>
      </c>
      <c r="J284" s="10">
        <f>VLOOKUP(B284,home!$B$2:$E$405,4,FALSE)</f>
        <v>1.0403</v>
      </c>
      <c r="K284" s="12">
        <f t="shared" si="502"/>
        <v>1.2964864060799999</v>
      </c>
      <c r="L284" s="12">
        <f t="shared" si="503"/>
        <v>0.75657606815999989</v>
      </c>
      <c r="M284" s="13">
        <f t="shared" si="504"/>
        <v>0.12834125933213159</v>
      </c>
      <c r="N284" s="13">
        <f t="shared" si="505"/>
        <v>0.16639269806329651</v>
      </c>
      <c r="O284" s="13">
        <f t="shared" si="506"/>
        <v>9.7099925368206996E-2</v>
      </c>
      <c r="P284" s="13">
        <f t="shared" si="507"/>
        <v>0.1258887332712629</v>
      </c>
      <c r="Q284" s="13">
        <f t="shared" si="508"/>
        <v>0.10786293555501894</v>
      </c>
      <c r="R284" s="13">
        <f t="shared" si="509"/>
        <v>3.6731739876853728E-2</v>
      </c>
      <c r="S284" s="13">
        <f t="shared" si="510"/>
        <v>3.0870768385618193E-2</v>
      </c>
      <c r="T284" s="13">
        <f t="shared" si="511"/>
        <v>8.1606515682411673E-2</v>
      </c>
      <c r="U284" s="13">
        <f t="shared" si="512"/>
        <v>4.7622201422007508E-2</v>
      </c>
      <c r="V284" s="13">
        <f t="shared" si="513"/>
        <v>3.3645384599358557E-3</v>
      </c>
      <c r="W284" s="13">
        <f t="shared" si="514"/>
        <v>4.6614276555655039E-2</v>
      </c>
      <c r="X284" s="13">
        <f t="shared" si="515"/>
        <v>3.5267246076600346E-2</v>
      </c>
      <c r="Y284" s="13">
        <f t="shared" si="516"/>
        <v>1.3341177185732734E-2</v>
      </c>
      <c r="Z284" s="13">
        <f t="shared" si="517"/>
        <v>9.2634517775686265E-3</v>
      </c>
      <c r="AA284" s="13">
        <f t="shared" si="518"/>
        <v>1.2009939302995336E-2</v>
      </c>
      <c r="AB284" s="13">
        <f t="shared" si="519"/>
        <v>7.7853615220896816E-3</v>
      </c>
      <c r="AC284" s="13">
        <f t="shared" si="520"/>
        <v>2.0626525667188973E-4</v>
      </c>
      <c r="AD284" s="13">
        <f t="shared" si="521"/>
        <v>1.5108693970915113E-2</v>
      </c>
      <c r="AE284" s="13">
        <f t="shared" si="522"/>
        <v>1.143087627954765E-2</v>
      </c>
      <c r="AF284" s="13">
        <f t="shared" si="523"/>
        <v>4.3241637156017834E-3</v>
      </c>
      <c r="AG284" s="13">
        <f t="shared" si="524"/>
        <v>1.0905195940100448E-3</v>
      </c>
      <c r="AH284" s="13">
        <f t="shared" si="525"/>
        <v>1.7521264808656582E-3</v>
      </c>
      <c r="AI284" s="13">
        <f t="shared" si="526"/>
        <v>2.271608164175115E-3</v>
      </c>
      <c r="AJ284" s="13">
        <f t="shared" si="527"/>
        <v>1.4725545523966907E-3</v>
      </c>
      <c r="AK284" s="13">
        <f t="shared" si="528"/>
        <v>6.3638231979784273E-4</v>
      </c>
      <c r="AL284" s="13">
        <f t="shared" si="529"/>
        <v>8.0929459521970257E-6</v>
      </c>
      <c r="AM284" s="13">
        <f t="shared" si="530"/>
        <v>3.9176432693828539E-3</v>
      </c>
      <c r="AN284" s="13">
        <f t="shared" si="531"/>
        <v>2.9639951412031664E-3</v>
      </c>
      <c r="AO284" s="13">
        <f t="shared" si="532"/>
        <v>1.1212438949884174E-3</v>
      </c>
      <c r="AP284" s="13">
        <f t="shared" si="533"/>
        <v>2.8276876583958031E-4</v>
      </c>
      <c r="AQ284" s="13">
        <f t="shared" si="534"/>
        <v>5.3484020264341337E-5</v>
      </c>
      <c r="AR284" s="13">
        <f t="shared" si="535"/>
        <v>2.6512339276247145E-4</v>
      </c>
      <c r="AS284" s="13">
        <f t="shared" si="536"/>
        <v>3.4372887465035286E-4</v>
      </c>
      <c r="AT284" s="13">
        <f t="shared" si="537"/>
        <v>2.228199066806794E-4</v>
      </c>
      <c r="AU284" s="13">
        <f t="shared" si="538"/>
        <v>9.6294326671838312E-5</v>
      </c>
      <c r="AV284" s="13">
        <f t="shared" si="539"/>
        <v>3.1211071378166307E-5</v>
      </c>
      <c r="AW284" s="13">
        <f t="shared" si="540"/>
        <v>2.2050818083162999E-7</v>
      </c>
      <c r="AX284" s="13">
        <f t="shared" si="541"/>
        <v>8.4652854043761169E-4</v>
      </c>
      <c r="AY284" s="13">
        <f t="shared" si="542"/>
        <v>6.4046323470951167E-4</v>
      </c>
      <c r="AZ284" s="13">
        <f t="shared" si="543"/>
        <v>2.4227957795877871E-4</v>
      </c>
      <c r="BA284" s="13">
        <f t="shared" si="544"/>
        <v>6.110097682917234E-5</v>
      </c>
      <c r="BB284" s="13">
        <f t="shared" si="545"/>
        <v>1.1556884202537615E-5</v>
      </c>
      <c r="BC284" s="13">
        <f t="shared" si="546"/>
        <v>1.7487324020272652E-6</v>
      </c>
      <c r="BD284" s="13">
        <f t="shared" si="547"/>
        <v>3.343100234557832E-5</v>
      </c>
      <c r="BE284" s="13">
        <f t="shared" si="548"/>
        <v>4.3342840082670887E-5</v>
      </c>
      <c r="BF284" s="13">
        <f t="shared" si="549"/>
        <v>2.8096701484041075E-5</v>
      </c>
      <c r="BG284" s="13">
        <f t="shared" si="550"/>
        <v>1.2142330509915668E-5</v>
      </c>
      <c r="BH284" s="13">
        <f t="shared" si="551"/>
        <v>3.9355916110590274E-6</v>
      </c>
      <c r="BI284" s="13">
        <f t="shared" si="552"/>
        <v>1.0204882047241016E-6</v>
      </c>
      <c r="BJ284" s="14">
        <f t="shared" si="553"/>
        <v>0.49318191571700787</v>
      </c>
      <c r="BK284" s="14">
        <f t="shared" si="554"/>
        <v>0.28932012088628217</v>
      </c>
      <c r="BL284" s="14">
        <f t="shared" si="555"/>
        <v>0.20846298553577003</v>
      </c>
      <c r="BM284" s="14">
        <f t="shared" si="556"/>
        <v>0.33727093972332928</v>
      </c>
      <c r="BN284" s="14">
        <f t="shared" si="557"/>
        <v>0.66231729146677065</v>
      </c>
    </row>
    <row r="285" spans="1:66" x14ac:dyDescent="0.25">
      <c r="A285" t="s">
        <v>351</v>
      </c>
      <c r="B285" t="s">
        <v>163</v>
      </c>
      <c r="C285" t="s">
        <v>164</v>
      </c>
      <c r="D285" s="11">
        <v>44416</v>
      </c>
      <c r="E285" s="10">
        <f>VLOOKUP(A285,home!$A$2:$E$405,3,FALSE)</f>
        <v>1.224</v>
      </c>
      <c r="F285" s="10">
        <f>VLOOKUP(B285,home!$B$2:$E$405,3,FALSE)</f>
        <v>1.4705999999999999</v>
      </c>
      <c r="G285" s="10">
        <f>VLOOKUP(C285,away!$B$2:$E$405,4,FALSE)</f>
        <v>0.81699999999999995</v>
      </c>
      <c r="H285" s="10">
        <f>VLOOKUP(A285,away!$A$2:$E$405,3,FALSE)</f>
        <v>1.1359999999999999</v>
      </c>
      <c r="I285" s="10">
        <f>VLOOKUP(C285,away!$B$2:$E$405,3,FALSE)</f>
        <v>1.0563</v>
      </c>
      <c r="J285" s="10">
        <f>VLOOKUP(B285,home!$B$2:$E$405,4,FALSE)</f>
        <v>0.44009999999999999</v>
      </c>
      <c r="K285" s="12">
        <f t="shared" si="502"/>
        <v>1.4706117647999997</v>
      </c>
      <c r="L285" s="12">
        <f t="shared" si="503"/>
        <v>0.52810098767999991</v>
      </c>
      <c r="M285" s="13">
        <f t="shared" si="504"/>
        <v>0.13550960541815446</v>
      </c>
      <c r="N285" s="13">
        <f t="shared" si="505"/>
        <v>0.19928201997134368</v>
      </c>
      <c r="O285" s="13">
        <f t="shared" si="506"/>
        <v>7.1562756461454421E-2</v>
      </c>
      <c r="P285" s="13">
        <f t="shared" si="507"/>
        <v>0.10524103157373206</v>
      </c>
      <c r="Q285" s="13">
        <f t="shared" si="508"/>
        <v>0.14653324154148328</v>
      </c>
      <c r="R285" s="13">
        <f t="shared" si="509"/>
        <v>1.8896181184198689E-2</v>
      </c>
      <c r="S285" s="13">
        <f t="shared" si="510"/>
        <v>2.0433375723672955E-2</v>
      </c>
      <c r="T285" s="13">
        <f t="shared" si="511"/>
        <v>7.7384349586009316E-2</v>
      </c>
      <c r="U285" s="13">
        <f t="shared" si="512"/>
        <v>2.7788946359274976E-2</v>
      </c>
      <c r="V285" s="13">
        <f t="shared" si="513"/>
        <v>1.7632448621198132E-3</v>
      </c>
      <c r="W285" s="13">
        <f t="shared" si="514"/>
        <v>7.183116964839513E-2</v>
      </c>
      <c r="X285" s="13">
        <f t="shared" si="515"/>
        <v>3.7934111637527093E-2</v>
      </c>
      <c r="Y285" s="13">
        <f t="shared" si="516"/>
        <v>1.0016520911270718E-2</v>
      </c>
      <c r="Z285" s="13">
        <f t="shared" si="517"/>
        <v>3.3263639822518534E-3</v>
      </c>
      <c r="AA285" s="13">
        <f t="shared" si="518"/>
        <v>4.8917900063065517E-3</v>
      </c>
      <c r="AB285" s="13">
        <f t="shared" si="519"/>
        <v>3.5969619671027409E-3</v>
      </c>
      <c r="AC285" s="13">
        <f t="shared" si="520"/>
        <v>8.5586971691948966E-5</v>
      </c>
      <c r="AD285" s="13">
        <f t="shared" si="521"/>
        <v>2.6408940791068633E-2</v>
      </c>
      <c r="AE285" s="13">
        <f t="shared" si="522"/>
        <v>1.3946587715345982E-2</v>
      </c>
      <c r="AF285" s="13">
        <f t="shared" si="523"/>
        <v>3.6826033736199835E-3</v>
      </c>
      <c r="AG285" s="13">
        <f t="shared" si="524"/>
        <v>6.482621596141377E-4</v>
      </c>
      <c r="AH285" s="13">
        <f t="shared" si="525"/>
        <v>4.3916402610259526E-4</v>
      </c>
      <c r="AI285" s="13">
        <f t="shared" si="526"/>
        <v>6.4583978346341062E-4</v>
      </c>
      <c r="AJ285" s="13">
        <f t="shared" si="527"/>
        <v>4.7488979186858816E-4</v>
      </c>
      <c r="AK285" s="13">
        <f t="shared" si="528"/>
        <v>2.3279283830178964E-4</v>
      </c>
      <c r="AL285" s="13">
        <f t="shared" si="529"/>
        <v>2.6587816154693924E-6</v>
      </c>
      <c r="AM285" s="13">
        <f t="shared" si="530"/>
        <v>7.7674598046504261E-3</v>
      </c>
      <c r="AN285" s="13">
        <f t="shared" si="531"/>
        <v>4.102003194600589E-3</v>
      </c>
      <c r="AO285" s="13">
        <f t="shared" si="532"/>
        <v>1.083135969267543E-3</v>
      </c>
      <c r="AP285" s="13">
        <f t="shared" si="533"/>
        <v>1.9066839172064118E-4</v>
      </c>
      <c r="AQ285" s="13">
        <f t="shared" si="534"/>
        <v>2.5173041496756929E-5</v>
      </c>
      <c r="AR285" s="13">
        <f t="shared" si="535"/>
        <v>4.6384591187661185E-5</v>
      </c>
      <c r="AS285" s="13">
        <f t="shared" si="536"/>
        <v>6.8213725506012911E-5</v>
      </c>
      <c r="AT285" s="13">
        <f t="shared" si="537"/>
        <v>5.0157953624990214E-5</v>
      </c>
      <c r="AU285" s="13">
        <f t="shared" si="538"/>
        <v>2.4587625566401133E-5</v>
      </c>
      <c r="AV285" s="13">
        <f t="shared" si="539"/>
        <v>9.0397128566116909E-6</v>
      </c>
      <c r="AW285" s="13">
        <f t="shared" si="540"/>
        <v>5.7358156165352518E-8</v>
      </c>
      <c r="AX285" s="13">
        <f t="shared" si="541"/>
        <v>1.9038196285550057E-3</v>
      </c>
      <c r="AY285" s="13">
        <f t="shared" si="542"/>
        <v>1.005409026204469E-3</v>
      </c>
      <c r="AZ285" s="13">
        <f t="shared" si="543"/>
        <v>2.6547874988048348E-4</v>
      </c>
      <c r="BA285" s="13">
        <f t="shared" si="544"/>
        <v>4.6733196673311671E-5</v>
      </c>
      <c r="BB285" s="13">
        <f t="shared" si="545"/>
        <v>6.1699618301548936E-6</v>
      </c>
      <c r="BC285" s="13">
        <f t="shared" si="546"/>
        <v>6.5167258729054006E-7</v>
      </c>
      <c r="BD285" s="13">
        <f t="shared" si="547"/>
        <v>4.082624736556147E-6</v>
      </c>
      <c r="BE285" s="13">
        <f t="shared" si="548"/>
        <v>6.0039559688429689E-6</v>
      </c>
      <c r="BF285" s="13">
        <f t="shared" si="549"/>
        <v>4.4147441415608258E-6</v>
      </c>
      <c r="BG285" s="13">
        <f t="shared" si="550"/>
        <v>2.1641248910537421E-6</v>
      </c>
      <c r="BH285" s="13">
        <f t="shared" si="551"/>
        <v>7.9564688132003771E-7</v>
      </c>
      <c r="BI285" s="13">
        <f t="shared" si="552"/>
        <v>2.3401753285913524E-7</v>
      </c>
      <c r="BJ285" s="14">
        <f t="shared" si="553"/>
        <v>0.60406450997314476</v>
      </c>
      <c r="BK285" s="14">
        <f t="shared" si="554"/>
        <v>0.26404091235719124</v>
      </c>
      <c r="BL285" s="14">
        <f t="shared" si="555"/>
        <v>0.12874540114096758</v>
      </c>
      <c r="BM285" s="14">
        <f t="shared" si="556"/>
        <v>0.32214699963514049</v>
      </c>
      <c r="BN285" s="14">
        <f t="shared" si="557"/>
        <v>0.67702483615036657</v>
      </c>
    </row>
    <row r="286" spans="1:66" x14ac:dyDescent="0.25">
      <c r="A286" t="s">
        <v>342</v>
      </c>
      <c r="B286" t="s">
        <v>170</v>
      </c>
      <c r="C286" t="s">
        <v>175</v>
      </c>
      <c r="D286" s="11">
        <v>44416</v>
      </c>
      <c r="E286" s="10">
        <f>VLOOKUP(A286,home!$A$2:$E$405,3,FALSE)</f>
        <v>1.3533999999999999</v>
      </c>
      <c r="F286" s="10">
        <f>VLOOKUP(B286,home!$B$2:$E$405,3,FALSE)</f>
        <v>0.80049999999999999</v>
      </c>
      <c r="G286" s="10">
        <f>VLOOKUP(C286,away!$B$2:$E$405,4,FALSE)</f>
        <v>1.1611</v>
      </c>
      <c r="H286" s="10">
        <f>VLOOKUP(A286,away!$A$2:$E$405,3,FALSE)</f>
        <v>1.2030000000000001</v>
      </c>
      <c r="I286" s="10">
        <f>VLOOKUP(C286,away!$B$2:$E$405,3,FALSE)</f>
        <v>1.2468999999999999</v>
      </c>
      <c r="J286" s="10">
        <f>VLOOKUP(B286,home!$B$2:$E$405,4,FALSE)</f>
        <v>1.2468999999999999</v>
      </c>
      <c r="K286" s="12">
        <f t="shared" si="502"/>
        <v>1.25793190837</v>
      </c>
      <c r="L286" s="12">
        <f t="shared" si="503"/>
        <v>1.8703758108299997</v>
      </c>
      <c r="M286" s="13">
        <f t="shared" si="504"/>
        <v>4.3791842676813783E-2</v>
      </c>
      <c r="N286" s="13">
        <f t="shared" si="505"/>
        <v>5.5087156229483167E-2</v>
      </c>
      <c r="O286" s="13">
        <f t="shared" si="506"/>
        <v>8.1907203254385358E-2</v>
      </c>
      <c r="P286" s="13">
        <f t="shared" si="507"/>
        <v>0.10303368449903845</v>
      </c>
      <c r="Q286" s="13">
        <f t="shared" si="508"/>
        <v>3.4647945781215057E-2</v>
      </c>
      <c r="R286" s="13">
        <f t="shared" si="509"/>
        <v>7.6598625849869317E-2</v>
      </c>
      <c r="S286" s="13">
        <f t="shared" si="510"/>
        <v>6.0604552654895248E-2</v>
      </c>
      <c r="T286" s="13">
        <f t="shared" si="511"/>
        <v>6.4804679684133976E-2</v>
      </c>
      <c r="U286" s="13">
        <f t="shared" si="512"/>
        <v>9.6355855593845713E-2</v>
      </c>
      <c r="V286" s="13">
        <f t="shared" si="513"/>
        <v>1.5843413282680158E-2</v>
      </c>
      <c r="W286" s="13">
        <f t="shared" si="514"/>
        <v>1.4528252185888052E-2</v>
      </c>
      <c r="X286" s="13">
        <f t="shared" si="515"/>
        <v>2.7173291462123078E-2</v>
      </c>
      <c r="Y286" s="13">
        <f t="shared" si="516"/>
        <v>2.5412133525694186E-2</v>
      </c>
      <c r="Z286" s="13">
        <f t="shared" si="517"/>
        <v>4.7756072310804358E-2</v>
      </c>
      <c r="AA286" s="13">
        <f t="shared" si="518"/>
        <v>6.0073887178185841E-2</v>
      </c>
      <c r="AB286" s="13">
        <f t="shared" si="519"/>
        <v>3.77844297706297E-2</v>
      </c>
      <c r="AC286" s="13">
        <f t="shared" si="520"/>
        <v>2.3297792833284945E-3</v>
      </c>
      <c r="AD286" s="13">
        <f t="shared" si="521"/>
        <v>4.5688879993686943E-3</v>
      </c>
      <c r="AE286" s="13">
        <f t="shared" si="522"/>
        <v>8.5455375964106767E-3</v>
      </c>
      <c r="AF286" s="13">
        <f t="shared" si="523"/>
        <v>7.9916834054324336E-3</v>
      </c>
      <c r="AG286" s="13">
        <f t="shared" si="524"/>
        <v>4.9824837764441132E-3</v>
      </c>
      <c r="AH286" s="13">
        <f t="shared" si="525"/>
        <v>2.23304506175942E-2</v>
      </c>
      <c r="AI286" s="13">
        <f t="shared" si="526"/>
        <v>2.8090186360152317E-2</v>
      </c>
      <c r="AJ286" s="13">
        <f t="shared" si="527"/>
        <v>1.7667770867247679E-2</v>
      </c>
      <c r="AK286" s="13">
        <f t="shared" si="528"/>
        <v>7.4082842412269223E-3</v>
      </c>
      <c r="AL286" s="13">
        <f t="shared" si="529"/>
        <v>2.1926069236447978E-4</v>
      </c>
      <c r="AM286" s="13">
        <f t="shared" si="530"/>
        <v>1.1494700000349303E-3</v>
      </c>
      <c r="AN286" s="13">
        <f t="shared" si="531"/>
        <v>2.1499408833400924E-3</v>
      </c>
      <c r="AO286" s="13">
        <f t="shared" si="532"/>
        <v>2.0105987114568957E-3</v>
      </c>
      <c r="AP286" s="13">
        <f t="shared" si="533"/>
        <v>1.2535250650649813E-3</v>
      </c>
      <c r="AQ286" s="13">
        <f t="shared" si="534"/>
        <v>5.8614073999166069E-4</v>
      </c>
      <c r="AR286" s="13">
        <f t="shared" si="535"/>
        <v>8.3532669360164083E-3</v>
      </c>
      <c r="AS286" s="13">
        <f t="shared" si="536"/>
        <v>1.0507841017947142E-2</v>
      </c>
      <c r="AT286" s="13">
        <f t="shared" si="537"/>
        <v>6.6090742522774077E-3</v>
      </c>
      <c r="AU286" s="13">
        <f t="shared" si="538"/>
        <v>2.7712551289087841E-3</v>
      </c>
      <c r="AV286" s="13">
        <f t="shared" si="539"/>
        <v>8.7151256322209403E-4</v>
      </c>
      <c r="AW286" s="13">
        <f t="shared" si="540"/>
        <v>1.4329937329784315E-5</v>
      </c>
      <c r="AX286" s="13">
        <f t="shared" si="541"/>
        <v>2.4099249845966771E-4</v>
      </c>
      <c r="AY286" s="13">
        <f t="shared" si="542"/>
        <v>4.5074653971044839E-4</v>
      </c>
      <c r="AZ286" s="13">
        <f t="shared" si="543"/>
        <v>4.2153271234487332E-4</v>
      </c>
      <c r="BA286" s="13">
        <f t="shared" si="544"/>
        <v>2.6280819621447046E-4</v>
      </c>
      <c r="BB286" s="13">
        <f t="shared" si="545"/>
        <v>1.2288752327185249E-4</v>
      </c>
      <c r="BC286" s="13">
        <f t="shared" si="546"/>
        <v>4.5969170196096325E-5</v>
      </c>
      <c r="BD286" s="13">
        <f t="shared" si="547"/>
        <v>2.6039580697551851E-3</v>
      </c>
      <c r="BE286" s="13">
        <f t="shared" si="548"/>
        <v>3.2756019440026017E-3</v>
      </c>
      <c r="BF286" s="13">
        <f t="shared" si="549"/>
        <v>2.0602421022398376E-3</v>
      </c>
      <c r="BG286" s="13">
        <f t="shared" si="550"/>
        <v>8.6388142645826014E-4</v>
      </c>
      <c r="BH286" s="13">
        <f t="shared" si="551"/>
        <v>2.7167600284750917E-4</v>
      </c>
      <c r="BI286" s="13">
        <f t="shared" si="552"/>
        <v>6.8349982544060143E-5</v>
      </c>
      <c r="BJ286" s="14">
        <f t="shared" si="553"/>
        <v>0.25643666368627943</v>
      </c>
      <c r="BK286" s="14">
        <f t="shared" si="554"/>
        <v>0.22627327962883106</v>
      </c>
      <c r="BL286" s="14">
        <f t="shared" si="555"/>
        <v>0.46647335315935634</v>
      </c>
      <c r="BM286" s="14">
        <f t="shared" si="556"/>
        <v>0.60143649389208531</v>
      </c>
      <c r="BN286" s="14">
        <f t="shared" si="557"/>
        <v>0.39506645829080511</v>
      </c>
    </row>
    <row r="287" spans="1:66" x14ac:dyDescent="0.25">
      <c r="A287" t="s">
        <v>342</v>
      </c>
      <c r="B287" t="s">
        <v>173</v>
      </c>
      <c r="C287" t="s">
        <v>172</v>
      </c>
      <c r="D287" s="11">
        <v>44416</v>
      </c>
      <c r="E287" s="10">
        <f>VLOOKUP(A287,home!$A$2:$E$405,3,FALSE)</f>
        <v>1.3533999999999999</v>
      </c>
      <c r="F287" s="10">
        <f>VLOOKUP(B287,home!$B$2:$E$405,3,FALSE)</f>
        <v>1.2504</v>
      </c>
      <c r="G287" s="10">
        <f>VLOOKUP(C287,away!$B$2:$E$405,4,FALSE)</f>
        <v>1.4778</v>
      </c>
      <c r="H287" s="10">
        <f>VLOOKUP(A287,away!$A$2:$E$405,3,FALSE)</f>
        <v>1.2030000000000001</v>
      </c>
      <c r="I287" s="10">
        <f>VLOOKUP(C287,away!$B$2:$E$405,3,FALSE)</f>
        <v>0.70340000000000003</v>
      </c>
      <c r="J287" s="10">
        <f>VLOOKUP(B287,home!$B$2:$E$405,4,FALSE)</f>
        <v>0.63939999999999997</v>
      </c>
      <c r="K287" s="12">
        <f t="shared" si="502"/>
        <v>2.5008681718079999</v>
      </c>
      <c r="L287" s="12">
        <f t="shared" si="503"/>
        <v>0.54105401388000007</v>
      </c>
      <c r="M287" s="13">
        <f t="shared" si="504"/>
        <v>4.7743030267754193E-2</v>
      </c>
      <c r="N287" s="13">
        <f t="shared" si="505"/>
        <v>0.11939902482229243</v>
      </c>
      <c r="O287" s="13">
        <f t="shared" si="506"/>
        <v>2.5831558161162737E-2</v>
      </c>
      <c r="P287" s="13">
        <f t="shared" si="507"/>
        <v>6.460132163345908E-2</v>
      </c>
      <c r="Q287" s="13">
        <f t="shared" si="508"/>
        <v>0.14930061046149226</v>
      </c>
      <c r="R287" s="13">
        <f t="shared" si="509"/>
        <v>6.9881341139358868E-3</v>
      </c>
      <c r="S287" s="13">
        <f t="shared" si="510"/>
        <v>2.1853088992176469E-2</v>
      </c>
      <c r="T287" s="13">
        <f t="shared" si="511"/>
        <v>8.0779694564924703E-2</v>
      </c>
      <c r="U287" s="13">
        <f t="shared" si="512"/>
        <v>1.7476402185867958E-2</v>
      </c>
      <c r="V287" s="13">
        <f t="shared" si="513"/>
        <v>3.2855020879506949E-3</v>
      </c>
      <c r="W287" s="13">
        <f t="shared" si="514"/>
        <v>0.12446038157821683</v>
      </c>
      <c r="X287" s="13">
        <f t="shared" si="515"/>
        <v>6.7339789021930621E-2</v>
      </c>
      <c r="Y287" s="13">
        <f t="shared" si="516"/>
        <v>1.8217231572073965E-2</v>
      </c>
      <c r="Z287" s="13">
        <f t="shared" si="517"/>
        <v>1.2603193372922568E-3</v>
      </c>
      <c r="AA287" s="13">
        <f t="shared" si="518"/>
        <v>3.1518925169483564E-3</v>
      </c>
      <c r="AB287" s="13">
        <f t="shared" si="519"/>
        <v>3.9412338382979759E-3</v>
      </c>
      <c r="AC287" s="13">
        <f t="shared" si="520"/>
        <v>2.7785178265912395E-4</v>
      </c>
      <c r="AD287" s="13">
        <f t="shared" si="521"/>
        <v>7.7814751735010318E-2</v>
      </c>
      <c r="AE287" s="13">
        <f t="shared" si="522"/>
        <v>4.2101983765303025E-2</v>
      </c>
      <c r="AF287" s="13">
        <f t="shared" si="523"/>
        <v>1.1389723654263901E-2</v>
      </c>
      <c r="AG287" s="13">
        <f t="shared" si="524"/>
        <v>2.0541519000411559E-3</v>
      </c>
      <c r="AH287" s="13">
        <f t="shared" si="525"/>
        <v>1.7047520905313926E-4</v>
      </c>
      <c r="AI287" s="13">
        <f t="shared" si="526"/>
        <v>4.26336024403311E-4</v>
      </c>
      <c r="AJ287" s="13">
        <f t="shared" si="527"/>
        <v>5.3310509696269967E-4</v>
      </c>
      <c r="AK287" s="13">
        <f t="shared" si="528"/>
        <v>4.4440852307421109E-4</v>
      </c>
      <c r="AL287" s="13">
        <f t="shared" si="529"/>
        <v>1.503850281586776E-5</v>
      </c>
      <c r="AM287" s="13">
        <f t="shared" si="530"/>
        <v>3.8920887182245706E-2</v>
      </c>
      <c r="AN287" s="13">
        <f t="shared" si="531"/>
        <v>2.1058302233724683E-2</v>
      </c>
      <c r="AO287" s="13">
        <f t="shared" si="532"/>
        <v>5.6968394745274559E-3</v>
      </c>
      <c r="AP287" s="13">
        <f t="shared" si="533"/>
        <v>1.0274326213743704E-3</v>
      </c>
      <c r="AQ287" s="13">
        <f t="shared" si="534"/>
        <v>1.3897413594646336E-4</v>
      </c>
      <c r="AR287" s="13">
        <f t="shared" si="535"/>
        <v>1.8447259225046625E-5</v>
      </c>
      <c r="AS287" s="13">
        <f t="shared" si="536"/>
        <v>4.6134163453010617E-5</v>
      </c>
      <c r="AT287" s="13">
        <f t="shared" si="537"/>
        <v>5.768773050631106E-5</v>
      </c>
      <c r="AU287" s="13">
        <f t="shared" si="538"/>
        <v>4.8089803042356909E-5</v>
      </c>
      <c r="AV287" s="13">
        <f t="shared" si="539"/>
        <v>3.0066564454286483E-5</v>
      </c>
      <c r="AW287" s="13">
        <f t="shared" si="540"/>
        <v>5.652408272678822E-7</v>
      </c>
      <c r="AX287" s="13">
        <f t="shared" si="541"/>
        <v>1.6222667995434703E-2</v>
      </c>
      <c r="AY287" s="13">
        <f t="shared" si="542"/>
        <v>8.7773396347725595E-3</v>
      </c>
      <c r="AZ287" s="13">
        <f t="shared" si="543"/>
        <v>2.3745074202908534E-3</v>
      </c>
      <c r="BA287" s="13">
        <f t="shared" si="544"/>
        <v>4.2824559024540366E-4</v>
      </c>
      <c r="BB287" s="13">
        <f t="shared" si="545"/>
        <v>5.7925998882171352E-5</v>
      </c>
      <c r="BC287" s="13">
        <f t="shared" si="546"/>
        <v>6.2682188406414421E-6</v>
      </c>
      <c r="BD287" s="13">
        <f t="shared" si="547"/>
        <v>1.6634939414660561E-6</v>
      </c>
      <c r="BE287" s="13">
        <f t="shared" si="548"/>
        <v>4.1601790522079002E-6</v>
      </c>
      <c r="BF287" s="13">
        <f t="shared" si="549"/>
        <v>5.2020296903445546E-6</v>
      </c>
      <c r="BG287" s="13">
        <f t="shared" si="550"/>
        <v>4.336530160460974E-6</v>
      </c>
      <c r="BH287" s="13">
        <f t="shared" si="551"/>
        <v>2.7112725635955729E-6</v>
      </c>
      <c r="BI287" s="13">
        <f t="shared" si="552"/>
        <v>1.3561070518784893E-6</v>
      </c>
      <c r="BJ287" s="14">
        <f t="shared" si="553"/>
        <v>0.78756673358183449</v>
      </c>
      <c r="BK287" s="14">
        <f t="shared" si="554"/>
        <v>0.14655317290158801</v>
      </c>
      <c r="BL287" s="14">
        <f t="shared" si="555"/>
        <v>5.9183400802847223E-2</v>
      </c>
      <c r="BM287" s="14">
        <f t="shared" si="556"/>
        <v>0.57192317276951998</v>
      </c>
      <c r="BN287" s="14">
        <f t="shared" si="557"/>
        <v>0.41386367946009656</v>
      </c>
    </row>
    <row r="288" spans="1:66" x14ac:dyDescent="0.25">
      <c r="A288" t="s">
        <v>344</v>
      </c>
      <c r="B288" t="s">
        <v>199</v>
      </c>
      <c r="C288" t="s">
        <v>209</v>
      </c>
      <c r="D288" s="11">
        <v>44416</v>
      </c>
      <c r="E288" s="10">
        <f>VLOOKUP(A288,home!$A$2:$E$405,3,FALSE)</f>
        <v>1.3976999999999999</v>
      </c>
      <c r="F288" s="10">
        <f>VLOOKUP(B288,home!$B$2:$E$405,3,FALSE)</f>
        <v>1.4309000000000001</v>
      </c>
      <c r="G288" s="10">
        <f>VLOOKUP(C288,away!$B$2:$E$405,4,FALSE)</f>
        <v>0.98799999999999999</v>
      </c>
      <c r="H288" s="10">
        <f>VLOOKUP(A288,away!$A$2:$E$405,3,FALSE)</f>
        <v>1.0585</v>
      </c>
      <c r="I288" s="10">
        <f>VLOOKUP(C288,away!$B$2:$E$405,3,FALSE)</f>
        <v>1.2146999999999999</v>
      </c>
      <c r="J288" s="10">
        <f>VLOOKUP(B288,home!$B$2:$E$405,4,FALSE)</f>
        <v>0.89500000000000002</v>
      </c>
      <c r="K288" s="12">
        <f t="shared" si="502"/>
        <v>1.9759693028400001</v>
      </c>
      <c r="L288" s="12">
        <f t="shared" si="503"/>
        <v>1.1507551552499999</v>
      </c>
      <c r="M288" s="13">
        <f t="shared" si="504"/>
        <v>4.3861231514088127E-2</v>
      </c>
      <c r="N288" s="13">
        <f t="shared" si="505"/>
        <v>8.6668447056596556E-2</v>
      </c>
      <c r="O288" s="13">
        <f t="shared" si="506"/>
        <v>5.0473538280450675E-2</v>
      </c>
      <c r="P288" s="13">
        <f t="shared" si="507"/>
        <v>9.9734162247890168E-2</v>
      </c>
      <c r="Q288" s="13">
        <f t="shared" si="508"/>
        <v>8.5627095454324301E-2</v>
      </c>
      <c r="R288" s="13">
        <f t="shared" si="509"/>
        <v>2.9041342189968424E-2</v>
      </c>
      <c r="S288" s="13">
        <f t="shared" si="510"/>
        <v>5.6695302297277976E-2</v>
      </c>
      <c r="T288" s="13">
        <f t="shared" si="511"/>
        <v>9.8535821523147521E-2</v>
      </c>
      <c r="U288" s="13">
        <f t="shared" si="512"/>
        <v>5.7384800680649786E-2</v>
      </c>
      <c r="V288" s="13">
        <f t="shared" si="513"/>
        <v>1.4324111351536547E-2</v>
      </c>
      <c r="W288" s="13">
        <f t="shared" si="514"/>
        <v>5.6398837369698432E-2</v>
      </c>
      <c r="X288" s="13">
        <f t="shared" si="515"/>
        <v>6.4901252853286823E-2</v>
      </c>
      <c r="Y288" s="13">
        <f t="shared" si="516"/>
        <v>3.7342725651551799E-2</v>
      </c>
      <c r="Z288" s="13">
        <f t="shared" si="517"/>
        <v>1.1139824746828494E-2</v>
      </c>
      <c r="AA288" s="13">
        <f t="shared" si="518"/>
        <v>2.2011951738750479E-2</v>
      </c>
      <c r="AB288" s="13">
        <f t="shared" si="519"/>
        <v>2.1747470465683261E-2</v>
      </c>
      <c r="AC288" s="13">
        <f t="shared" si="520"/>
        <v>2.0356861804201277E-3</v>
      </c>
      <c r="AD288" s="13">
        <f t="shared" si="521"/>
        <v>2.7860592839597388E-2</v>
      </c>
      <c r="AE288" s="13">
        <f t="shared" si="522"/>
        <v>3.2060720838487933E-2</v>
      </c>
      <c r="AF288" s="13">
        <f t="shared" si="523"/>
        <v>1.8447019892960551E-2</v>
      </c>
      <c r="AG288" s="13">
        <f t="shared" si="524"/>
        <v>7.0760010802745511E-3</v>
      </c>
      <c r="AH288" s="13">
        <f t="shared" si="525"/>
        <v>3.2048026889986052E-3</v>
      </c>
      <c r="AI288" s="13">
        <f t="shared" si="526"/>
        <v>6.3325917351203312E-3</v>
      </c>
      <c r="AJ288" s="13">
        <f t="shared" si="527"/>
        <v>6.2565034380080353E-3</v>
      </c>
      <c r="AK288" s="13">
        <f t="shared" si="528"/>
        <v>4.1208862455389336E-3</v>
      </c>
      <c r="AL288" s="13">
        <f t="shared" si="529"/>
        <v>1.8515435959758352E-4</v>
      </c>
      <c r="AM288" s="13">
        <f t="shared" si="530"/>
        <v>1.1010335241993661E-2</v>
      </c>
      <c r="AN288" s="13">
        <f t="shared" si="531"/>
        <v>1.2670200040754961E-2</v>
      </c>
      <c r="AO288" s="13">
        <f t="shared" si="532"/>
        <v>7.2901490074737682E-3</v>
      </c>
      <c r="AP288" s="13">
        <f t="shared" si="533"/>
        <v>2.7963921842970359E-3</v>
      </c>
      <c r="AQ288" s="13">
        <f t="shared" si="534"/>
        <v>8.0449068054515586E-4</v>
      </c>
      <c r="AR288" s="13">
        <f t="shared" si="535"/>
        <v>7.3758864318484042E-4</v>
      </c>
      <c r="AS288" s="13">
        <f t="shared" si="536"/>
        <v>1.4574525170566505E-3</v>
      </c>
      <c r="AT288" s="13">
        <f t="shared" si="537"/>
        <v>1.4399407170254169E-3</v>
      </c>
      <c r="AU288" s="13">
        <f t="shared" si="538"/>
        <v>9.4842621825054756E-4</v>
      </c>
      <c r="AV288" s="13">
        <f t="shared" si="539"/>
        <v>4.6851527331792805E-4</v>
      </c>
      <c r="AW288" s="13">
        <f t="shared" si="540"/>
        <v>1.1694847529834784E-5</v>
      </c>
      <c r="AX288" s="13">
        <f t="shared" si="541"/>
        <v>3.6260140753594876E-3</v>
      </c>
      <c r="AY288" s="13">
        <f t="shared" si="542"/>
        <v>4.1726543902289919E-3</v>
      </c>
      <c r="AZ288" s="13">
        <f t="shared" si="543"/>
        <v>2.4008517753162798E-3</v>
      </c>
      <c r="BA288" s="13">
        <f t="shared" si="544"/>
        <v>9.2093085247877435E-4</v>
      </c>
      <c r="BB288" s="13">
        <f t="shared" si="545"/>
        <v>2.6494148152968178E-4</v>
      </c>
      <c r="BC288" s="13">
        <f t="shared" si="546"/>
        <v>6.0976555141970703E-5</v>
      </c>
      <c r="BD288" s="13">
        <f t="shared" si="547"/>
        <v>1.4146398893313469E-4</v>
      </c>
      <c r="BE288" s="13">
        <f t="shared" si="548"/>
        <v>2.795284995891716E-4</v>
      </c>
      <c r="BF288" s="13">
        <f t="shared" si="549"/>
        <v>2.7616986722856342E-4</v>
      </c>
      <c r="BG288" s="13">
        <f t="shared" si="550"/>
        <v>1.8190106000434659E-4</v>
      </c>
      <c r="BH288" s="13">
        <f t="shared" si="551"/>
        <v>8.9857727680661432E-5</v>
      </c>
      <c r="BI288" s="13">
        <f t="shared" si="552"/>
        <v>3.5511222303988605E-5</v>
      </c>
      <c r="BJ288" s="14">
        <f t="shared" si="553"/>
        <v>0.56093645084504551</v>
      </c>
      <c r="BK288" s="14">
        <f t="shared" si="554"/>
        <v>0.22100830234103955</v>
      </c>
      <c r="BL288" s="14">
        <f t="shared" si="555"/>
        <v>0.20663024319774381</v>
      </c>
      <c r="BM288" s="14">
        <f t="shared" si="556"/>
        <v>0.60014804484463968</v>
      </c>
      <c r="BN288" s="14">
        <f t="shared" si="557"/>
        <v>0.39540581674331821</v>
      </c>
    </row>
    <row r="289" spans="1:66" x14ac:dyDescent="0.25">
      <c r="A289" t="s">
        <v>344</v>
      </c>
      <c r="B289" t="s">
        <v>213</v>
      </c>
      <c r="C289" t="s">
        <v>211</v>
      </c>
      <c r="D289" s="11">
        <v>44416</v>
      </c>
      <c r="E289" s="10">
        <f>VLOOKUP(A289,home!$A$2:$E$405,3,FALSE)</f>
        <v>1.3976999999999999</v>
      </c>
      <c r="F289" s="10">
        <f>VLOOKUP(B289,home!$B$2:$E$405,3,FALSE)</f>
        <v>1.0544</v>
      </c>
      <c r="G289" s="10">
        <f>VLOOKUP(C289,away!$B$2:$E$405,4,FALSE)</f>
        <v>0.85860000000000003</v>
      </c>
      <c r="H289" s="10">
        <f>VLOOKUP(A289,away!$A$2:$E$405,3,FALSE)</f>
        <v>1.0585</v>
      </c>
      <c r="I289" s="10">
        <f>VLOOKUP(C289,away!$B$2:$E$405,3,FALSE)</f>
        <v>0.70850000000000002</v>
      </c>
      <c r="J289" s="10">
        <f>VLOOKUP(B289,home!$B$2:$E$405,4,FALSE)</f>
        <v>1.1933</v>
      </c>
      <c r="K289" s="12">
        <f t="shared" si="502"/>
        <v>1.265348767968</v>
      </c>
      <c r="L289" s="12">
        <f t="shared" si="503"/>
        <v>0.89491205342500013</v>
      </c>
      <c r="M289" s="13">
        <f t="shared" si="504"/>
        <v>0.11529504570166153</v>
      </c>
      <c r="N289" s="13">
        <f t="shared" si="505"/>
        <v>0.14588844403141168</v>
      </c>
      <c r="O289" s="13">
        <f t="shared" si="506"/>
        <v>0.10317892609860316</v>
      </c>
      <c r="P289" s="13">
        <f t="shared" si="507"/>
        <v>0.13055732701912884</v>
      </c>
      <c r="Q289" s="13">
        <f t="shared" si="508"/>
        <v>9.2299881457957672E-2</v>
      </c>
      <c r="R289" s="13">
        <f t="shared" si="509"/>
        <v>4.6168032312543641E-2</v>
      </c>
      <c r="S289" s="13">
        <f t="shared" si="510"/>
        <v>3.6959991504071435E-2</v>
      </c>
      <c r="T289" s="13">
        <f t="shared" si="511"/>
        <v>8.2600276446424994E-2</v>
      </c>
      <c r="U289" s="13">
        <f t="shared" si="512"/>
        <v>5.8418662806183914E-2</v>
      </c>
      <c r="V289" s="13">
        <f t="shared" si="513"/>
        <v>4.6502891468626966E-3</v>
      </c>
      <c r="W289" s="13">
        <f t="shared" si="514"/>
        <v>3.8930513762139733E-2</v>
      </c>
      <c r="X289" s="13">
        <f t="shared" si="515"/>
        <v>3.4839386011766692E-2</v>
      </c>
      <c r="Y289" s="13">
        <f t="shared" si="516"/>
        <v>1.5589093237928179E-2</v>
      </c>
      <c r="Z289" s="13">
        <f t="shared" si="517"/>
        <v>1.3772109533136729E-2</v>
      </c>
      <c r="AA289" s="13">
        <f t="shared" si="518"/>
        <v>1.7426521830074908E-2</v>
      </c>
      <c r="AB289" s="13">
        <f t="shared" si="519"/>
        <v>1.1025313963826373E-2</v>
      </c>
      <c r="AC289" s="13">
        <f t="shared" si="520"/>
        <v>3.2911719947808517E-4</v>
      </c>
      <c r="AD289" s="13">
        <f t="shared" si="521"/>
        <v>1.2315169406321201E-2</v>
      </c>
      <c r="AE289" s="13">
        <f t="shared" si="522"/>
        <v>1.1020993541687646E-2</v>
      </c>
      <c r="AF289" s="13">
        <f t="shared" si="523"/>
        <v>4.9314099805876782E-3</v>
      </c>
      <c r="AG289" s="13">
        <f t="shared" si="524"/>
        <v>1.4710594106694195E-3</v>
      </c>
      <c r="AH289" s="13">
        <f t="shared" si="525"/>
        <v>3.0812067055733519E-3</v>
      </c>
      <c r="AI289" s="13">
        <f t="shared" si="526"/>
        <v>3.8988011087519813E-3</v>
      </c>
      <c r="AJ289" s="13">
        <f t="shared" si="527"/>
        <v>2.4666715897557969E-3</v>
      </c>
      <c r="AK289" s="13">
        <f t="shared" si="528"/>
        <v>1.0403999523597217E-3</v>
      </c>
      <c r="AL289" s="13">
        <f t="shared" si="529"/>
        <v>1.4907374927823456E-5</v>
      </c>
      <c r="AM289" s="13">
        <f t="shared" si="530"/>
        <v>3.1165968871211466E-3</v>
      </c>
      <c r="AN289" s="13">
        <f t="shared" si="531"/>
        <v>2.7890801199515485E-3</v>
      </c>
      <c r="AO289" s="13">
        <f t="shared" si="532"/>
        <v>1.2479907086563431E-3</v>
      </c>
      <c r="AP289" s="13">
        <f t="shared" si="533"/>
        <v>3.7228064257965627E-4</v>
      </c>
      <c r="AQ289" s="13">
        <f t="shared" si="534"/>
        <v>8.328960857533468E-5</v>
      </c>
      <c r="AR289" s="13">
        <f t="shared" si="535"/>
        <v>5.5148180398230579E-4</v>
      </c>
      <c r="AS289" s="13">
        <f t="shared" si="536"/>
        <v>6.9781682122578082E-4</v>
      </c>
      <c r="AT289" s="13">
        <f t="shared" si="537"/>
        <v>4.4149082750269403E-4</v>
      </c>
      <c r="AU289" s="13">
        <f t="shared" si="538"/>
        <v>1.8621329154990224E-4</v>
      </c>
      <c r="AV289" s="13">
        <f t="shared" si="539"/>
        <v>5.8906189760483729E-5</v>
      </c>
      <c r="AW289" s="13">
        <f t="shared" si="540"/>
        <v>4.6890976576275712E-7</v>
      </c>
      <c r="AX289" s="13">
        <f t="shared" si="541"/>
        <v>6.5726367189527504E-4</v>
      </c>
      <c r="AY289" s="13">
        <f t="shared" si="542"/>
        <v>5.8819318225745607E-4</v>
      </c>
      <c r="AZ289" s="13">
        <f t="shared" si="543"/>
        <v>2.6319058427230269E-4</v>
      </c>
      <c r="BA289" s="13">
        <f t="shared" si="544"/>
        <v>7.8510808737750629E-5</v>
      </c>
      <c r="BB289" s="13">
        <f t="shared" si="545"/>
        <v>1.7565067265889465E-5</v>
      </c>
      <c r="BC289" s="13">
        <f t="shared" si="546"/>
        <v>3.1438380830930797E-6</v>
      </c>
      <c r="BD289" s="13">
        <f t="shared" si="547"/>
        <v>8.2254618938054741E-5</v>
      </c>
      <c r="BE289" s="13">
        <f t="shared" si="548"/>
        <v>1.0408078073294489E-4</v>
      </c>
      <c r="BF289" s="13">
        <f t="shared" si="549"/>
        <v>6.5849243834789707E-5</v>
      </c>
      <c r="BG289" s="13">
        <f t="shared" si="550"/>
        <v>2.7774086519325194E-5</v>
      </c>
      <c r="BH289" s="13">
        <f t="shared" si="551"/>
        <v>8.7859765396661981E-6</v>
      </c>
      <c r="BI289" s="13">
        <f t="shared" si="552"/>
        <v>2.2234649179724744E-6</v>
      </c>
      <c r="BJ289" s="14">
        <f t="shared" si="553"/>
        <v>0.44910333240629069</v>
      </c>
      <c r="BK289" s="14">
        <f t="shared" si="554"/>
        <v>0.28839487112838785</v>
      </c>
      <c r="BL289" s="14">
        <f t="shared" si="555"/>
        <v>0.24893141347317677</v>
      </c>
      <c r="BM289" s="14">
        <f t="shared" si="556"/>
        <v>0.36622634564719375</v>
      </c>
      <c r="BN289" s="14">
        <f t="shared" si="557"/>
        <v>0.63338765662130647</v>
      </c>
    </row>
    <row r="290" spans="1:66" x14ac:dyDescent="0.25">
      <c r="A290" t="s">
        <v>344</v>
      </c>
      <c r="B290" t="s">
        <v>214</v>
      </c>
      <c r="C290" t="s">
        <v>197</v>
      </c>
      <c r="D290" s="11">
        <v>44416</v>
      </c>
      <c r="E290" s="10">
        <f>VLOOKUP(A290,home!$A$2:$E$405,3,FALSE)</f>
        <v>1.3976999999999999</v>
      </c>
      <c r="F290" s="10">
        <f>VLOOKUP(B290,home!$B$2:$E$405,3,FALSE)</f>
        <v>1.0731999999999999</v>
      </c>
      <c r="G290" s="10">
        <f>VLOOKUP(C290,away!$B$2:$E$405,4,FALSE)</f>
        <v>1.4730000000000001</v>
      </c>
      <c r="H290" s="10">
        <f>VLOOKUP(A290,away!$A$2:$E$405,3,FALSE)</f>
        <v>1.0585</v>
      </c>
      <c r="I290" s="10">
        <f>VLOOKUP(C290,away!$B$2:$E$405,3,FALSE)</f>
        <v>0.94469999999999998</v>
      </c>
      <c r="J290" s="10">
        <f>VLOOKUP(B290,home!$B$2:$E$405,4,FALSE)</f>
        <v>0.6613</v>
      </c>
      <c r="K290" s="12">
        <f t="shared" si="502"/>
        <v>2.20951714572</v>
      </c>
      <c r="L290" s="12">
        <f t="shared" si="503"/>
        <v>0.661276821435</v>
      </c>
      <c r="M290" s="13">
        <f t="shared" si="504"/>
        <v>5.6653927360733637E-2</v>
      </c>
      <c r="N290" s="13">
        <f t="shared" si="505"/>
        <v>0.12517782387591639</v>
      </c>
      <c r="O290" s="13">
        <f t="shared" si="506"/>
        <v>3.7463929006915322E-2</v>
      </c>
      <c r="P290" s="13">
        <f t="shared" si="507"/>
        <v>8.2777193486816253E-2</v>
      </c>
      <c r="Q290" s="13">
        <f t="shared" si="508"/>
        <v>0.13829127405887787</v>
      </c>
      <c r="R290" s="13">
        <f t="shared" si="509"/>
        <v>1.2387013946079729E-2</v>
      </c>
      <c r="S290" s="13">
        <f t="shared" si="510"/>
        <v>3.0236490569861732E-2</v>
      </c>
      <c r="T290" s="13">
        <f t="shared" si="511"/>
        <v>9.1448814141851242E-2</v>
      </c>
      <c r="U290" s="13">
        <f t="shared" si="512"/>
        <v>2.7369319698135917E-2</v>
      </c>
      <c r="V290" s="13">
        <f t="shared" si="513"/>
        <v>4.9087345786423767E-3</v>
      </c>
      <c r="W290" s="13">
        <f t="shared" si="514"/>
        <v>0.10185231371218471</v>
      </c>
      <c r="X290" s="13">
        <f t="shared" si="515"/>
        <v>6.735257426739398E-2</v>
      </c>
      <c r="Y290" s="13">
        <f t="shared" si="516"/>
        <v>2.2269348113503531E-2</v>
      </c>
      <c r="Z290" s="13">
        <f t="shared" si="517"/>
        <v>2.730415069778207E-3</v>
      </c>
      <c r="AA290" s="13">
        <f t="shared" si="518"/>
        <v>6.0328989116072177E-3</v>
      </c>
      <c r="AB290" s="13">
        <f t="shared" si="519"/>
        <v>6.6648967917958398E-3</v>
      </c>
      <c r="AC290" s="13">
        <f t="shared" si="520"/>
        <v>4.4826026513182434E-4</v>
      </c>
      <c r="AD290" s="13">
        <f t="shared" si="521"/>
        <v>5.6261108369581078E-2</v>
      </c>
      <c r="AE290" s="13">
        <f t="shared" si="522"/>
        <v>3.7204166913046656E-2</v>
      </c>
      <c r="AF290" s="13">
        <f t="shared" si="523"/>
        <v>1.2301126620198343E-2</v>
      </c>
      <c r="AG290" s="13">
        <f t="shared" si="524"/>
        <v>2.7114833038247416E-3</v>
      </c>
      <c r="AH290" s="13">
        <f t="shared" si="525"/>
        <v>4.5139004963528902E-4</v>
      </c>
      <c r="AI290" s="13">
        <f t="shared" si="526"/>
        <v>9.9735405407657286E-4</v>
      </c>
      <c r="AJ290" s="13">
        <f t="shared" si="527"/>
        <v>1.1018354414177704E-3</v>
      </c>
      <c r="AK290" s="13">
        <f t="shared" si="528"/>
        <v>8.1150809985817605E-4</v>
      </c>
      <c r="AL290" s="13">
        <f t="shared" si="529"/>
        <v>2.6198167313630058E-5</v>
      </c>
      <c r="AM290" s="13">
        <f t="shared" si="530"/>
        <v>2.4861976715960087E-2</v>
      </c>
      <c r="AN290" s="13">
        <f t="shared" si="531"/>
        <v>1.644064893732107E-2</v>
      </c>
      <c r="AO290" s="13">
        <f t="shared" si="532"/>
        <v>5.4359100358001931E-3</v>
      </c>
      <c r="AP290" s="13">
        <f t="shared" si="533"/>
        <v>1.1982137700268564E-3</v>
      </c>
      <c r="AQ290" s="13">
        <f t="shared" si="534"/>
        <v>1.9808774831075188E-4</v>
      </c>
      <c r="AR290" s="13">
        <f t="shared" si="535"/>
        <v>5.9698755450042166E-5</v>
      </c>
      <c r="AS290" s="13">
        <f t="shared" si="536"/>
        <v>1.3190542374501345E-4</v>
      </c>
      <c r="AT290" s="13">
        <f t="shared" si="537"/>
        <v>1.4572364768903468E-4</v>
      </c>
      <c r="AU290" s="13">
        <f t="shared" si="538"/>
        <v>1.0732629936859425E-4</v>
      </c>
      <c r="AV290" s="13">
        <f t="shared" si="539"/>
        <v>5.9284824660396635E-5</v>
      </c>
      <c r="AW290" s="13">
        <f t="shared" si="540"/>
        <v>1.0632835306427415E-6</v>
      </c>
      <c r="AX290" s="13">
        <f t="shared" si="541"/>
        <v>9.1554939717341972E-3</v>
      </c>
      <c r="AY290" s="13">
        <f t="shared" si="542"/>
        <v>6.0543159522956948E-3</v>
      </c>
      <c r="AZ290" s="13">
        <f t="shared" si="543"/>
        <v>2.0017894044486559E-3</v>
      </c>
      <c r="BA290" s="13">
        <f t="shared" si="544"/>
        <v>4.4124564485202296E-4</v>
      </c>
      <c r="BB290" s="13">
        <f t="shared" si="545"/>
        <v>7.2946379374945645E-5</v>
      </c>
      <c r="BC290" s="13">
        <f t="shared" si="546"/>
        <v>9.6475499776511395E-6</v>
      </c>
      <c r="BD290" s="13">
        <f t="shared" si="547"/>
        <v>6.5795672079382099E-6</v>
      </c>
      <c r="BE290" s="13">
        <f t="shared" si="548"/>
        <v>1.4537666557356541E-5</v>
      </c>
      <c r="BF290" s="13">
        <f t="shared" si="549"/>
        <v>1.6060611758619767E-5</v>
      </c>
      <c r="BG290" s="13">
        <f t="shared" si="550"/>
        <v>1.1828732350474207E-5</v>
      </c>
      <c r="BH290" s="13">
        <f t="shared" si="551"/>
        <v>6.5339467351263968E-6</v>
      </c>
      <c r="BI290" s="13">
        <f t="shared" si="552"/>
        <v>2.887373468096599E-6</v>
      </c>
      <c r="BJ290" s="14">
        <f t="shared" si="553"/>
        <v>0.72074030948648071</v>
      </c>
      <c r="BK290" s="14">
        <f t="shared" si="554"/>
        <v>0.18110512038079513</v>
      </c>
      <c r="BL290" s="14">
        <f t="shared" si="555"/>
        <v>9.3842512848512527E-2</v>
      </c>
      <c r="BM290" s="14">
        <f t="shared" si="556"/>
        <v>0.53961394338146262</v>
      </c>
      <c r="BN290" s="14">
        <f t="shared" si="557"/>
        <v>0.45275116173533919</v>
      </c>
    </row>
    <row r="291" spans="1:66" x14ac:dyDescent="0.25">
      <c r="A291" t="s">
        <v>345</v>
      </c>
      <c r="B291" t="s">
        <v>220</v>
      </c>
      <c r="C291" t="s">
        <v>228</v>
      </c>
      <c r="D291" s="11">
        <v>44416</v>
      </c>
      <c r="E291" s="10">
        <f>VLOOKUP(A291,home!$A$2:$E$405,3,FALSE)</f>
        <v>1.8543000000000001</v>
      </c>
      <c r="F291" s="10">
        <f>VLOOKUP(B291,home!$B$2:$E$405,3,FALSE)</f>
        <v>0.64710000000000001</v>
      </c>
      <c r="G291" s="10">
        <f>VLOOKUP(C291,away!$B$2:$E$405,4,FALSE)</f>
        <v>0.91679999999999995</v>
      </c>
      <c r="H291" s="10">
        <f>VLOOKUP(A291,away!$A$2:$E$405,3,FALSE)</f>
        <v>1.2583</v>
      </c>
      <c r="I291" s="10">
        <f>VLOOKUP(C291,away!$B$2:$E$405,3,FALSE)</f>
        <v>0.95369999999999999</v>
      </c>
      <c r="J291" s="10">
        <f>VLOOKUP(B291,home!$B$2:$E$405,4,FALSE)</f>
        <v>1.1126</v>
      </c>
      <c r="K291" s="12">
        <f t="shared" si="502"/>
        <v>1.1000843915039999</v>
      </c>
      <c r="L291" s="12">
        <f t="shared" si="503"/>
        <v>1.3351652939459999</v>
      </c>
      <c r="M291" s="13">
        <f t="shared" si="504"/>
        <v>8.7575877895485182E-2</v>
      </c>
      <c r="N291" s="13">
        <f t="shared" si="505"/>
        <v>9.6340856345083409E-2</v>
      </c>
      <c r="O291" s="13">
        <f t="shared" si="506"/>
        <v>0.11692827275290446</v>
      </c>
      <c r="P291" s="13">
        <f t="shared" si="507"/>
        <v>0.12863096778099262</v>
      </c>
      <c r="Q291" s="13">
        <f t="shared" si="508"/>
        <v>5.2991536164677687E-2</v>
      </c>
      <c r="R291" s="13">
        <f t="shared" si="509"/>
        <v>7.8059285830364908E-2</v>
      </c>
      <c r="S291" s="13">
        <f t="shared" si="510"/>
        <v>4.7233114499922624E-2</v>
      </c>
      <c r="T291" s="13">
        <f t="shared" si="511"/>
        <v>7.0752459959961961E-2</v>
      </c>
      <c r="U291" s="13">
        <f t="shared" si="512"/>
        <v>8.5871801953933763E-2</v>
      </c>
      <c r="V291" s="13">
        <f t="shared" si="513"/>
        <v>7.7084154214325726E-3</v>
      </c>
      <c r="W291" s="13">
        <f t="shared" si="514"/>
        <v>1.9431720605527222E-2</v>
      </c>
      <c r="X291" s="13">
        <f t="shared" si="515"/>
        <v>2.5944558954155296E-2</v>
      </c>
      <c r="Y291" s="13">
        <f t="shared" si="516"/>
        <v>1.7320137341162046E-2</v>
      </c>
      <c r="Z291" s="13">
        <f t="shared" si="517"/>
        <v>3.4740683103638002E-2</v>
      </c>
      <c r="AA291" s="13">
        <f t="shared" si="518"/>
        <v>3.8217683232498897E-2</v>
      </c>
      <c r="AB291" s="13">
        <f t="shared" si="519"/>
        <v>2.1021338401758089E-2</v>
      </c>
      <c r="AC291" s="13">
        <f t="shared" si="520"/>
        <v>7.0762988589458153E-4</v>
      </c>
      <c r="AD291" s="13">
        <f t="shared" si="521"/>
        <v>5.3441331345517864E-3</v>
      </c>
      <c r="AE291" s="13">
        <f t="shared" si="522"/>
        <v>7.1353010874803937E-3</v>
      </c>
      <c r="AF291" s="13">
        <f t="shared" si="523"/>
        <v>4.7634031869294886E-3</v>
      </c>
      <c r="AG291" s="13">
        <f t="shared" si="524"/>
        <v>2.1199768720866746E-3</v>
      </c>
      <c r="AH291" s="13">
        <f t="shared" si="525"/>
        <v>1.1596138591988414E-2</v>
      </c>
      <c r="AI291" s="13">
        <f t="shared" si="526"/>
        <v>1.2756731066763623E-2</v>
      </c>
      <c r="AJ291" s="13">
        <f t="shared" si="527"/>
        <v>7.0167403665804175E-3</v>
      </c>
      <c r="AK291" s="13">
        <f t="shared" si="528"/>
        <v>2.5730021855037244E-3</v>
      </c>
      <c r="AL291" s="13">
        <f t="shared" si="529"/>
        <v>4.1574515376027254E-5</v>
      </c>
      <c r="AM291" s="13">
        <f t="shared" si="530"/>
        <v>1.1757994894879529E-3</v>
      </c>
      <c r="AN291" s="13">
        <f t="shared" si="531"/>
        <v>1.5698866710037391E-3</v>
      </c>
      <c r="AO291" s="13">
        <f t="shared" si="532"/>
        <v>1.0480290992763077E-3</v>
      </c>
      <c r="AP291" s="13">
        <f t="shared" si="533"/>
        <v>4.6643069346640441E-4</v>
      </c>
      <c r="AQ291" s="13">
        <f t="shared" si="534"/>
        <v>1.5569051848687707E-4</v>
      </c>
      <c r="AR291" s="13">
        <f t="shared" si="535"/>
        <v>3.0965523583621514E-3</v>
      </c>
      <c r="AS291" s="13">
        <f t="shared" si="536"/>
        <v>3.4064689169091026E-3</v>
      </c>
      <c r="AT291" s="13">
        <f t="shared" si="537"/>
        <v>1.8737016428176205E-3</v>
      </c>
      <c r="AU291" s="13">
        <f t="shared" si="538"/>
        <v>6.8707664386635575E-4</v>
      </c>
      <c r="AV291" s="13">
        <f t="shared" si="539"/>
        <v>1.8896057292108257E-4</v>
      </c>
      <c r="AW291" s="13">
        <f t="shared" si="540"/>
        <v>1.6962338756196071E-6</v>
      </c>
      <c r="AX291" s="13">
        <f t="shared" si="541"/>
        <v>2.1557977765401139E-4</v>
      </c>
      <c r="AY291" s="13">
        <f t="shared" si="542"/>
        <v>2.8783463720023138E-4</v>
      </c>
      <c r="AZ291" s="13">
        <f t="shared" si="543"/>
        <v>1.9215340899264368E-4</v>
      </c>
      <c r="BA291" s="13">
        <f t="shared" si="544"/>
        <v>8.5518854266796357E-5</v>
      </c>
      <c r="BB291" s="13">
        <f t="shared" si="545"/>
        <v>2.8545451548763067E-5</v>
      </c>
      <c r="BC291" s="13">
        <f t="shared" si="546"/>
        <v>7.6225792415851042E-6</v>
      </c>
      <c r="BD291" s="13">
        <f t="shared" si="547"/>
        <v>6.890682066286295E-4</v>
      </c>
      <c r="BE291" s="13">
        <f t="shared" si="548"/>
        <v>7.5803317879380829E-4</v>
      </c>
      <c r="BF291" s="13">
        <f t="shared" si="549"/>
        <v>4.1695023411661479E-4</v>
      </c>
      <c r="BG291" s="13">
        <f t="shared" si="550"/>
        <v>1.5289348152854219E-4</v>
      </c>
      <c r="BH291" s="13">
        <f t="shared" si="551"/>
        <v>4.2048933148063582E-5</v>
      </c>
      <c r="BI291" s="13">
        <f t="shared" si="552"/>
        <v>9.2514750071159774E-6</v>
      </c>
      <c r="BJ291" s="14">
        <f t="shared" si="553"/>
        <v>0.3073771748322412</v>
      </c>
      <c r="BK291" s="14">
        <f t="shared" si="554"/>
        <v>0.2721854146363038</v>
      </c>
      <c r="BL291" s="14">
        <f t="shared" si="555"/>
        <v>0.38536200002639542</v>
      </c>
      <c r="BM291" s="14">
        <f t="shared" si="556"/>
        <v>0.43885233742574553</v>
      </c>
      <c r="BN291" s="14">
        <f t="shared" si="557"/>
        <v>0.56052679676950823</v>
      </c>
    </row>
    <row r="292" spans="1:66" x14ac:dyDescent="0.25">
      <c r="A292" t="s">
        <v>345</v>
      </c>
      <c r="B292" t="s">
        <v>221</v>
      </c>
      <c r="C292" t="s">
        <v>217</v>
      </c>
      <c r="D292" s="11">
        <v>44416</v>
      </c>
      <c r="E292" s="10">
        <f>VLOOKUP(A292,home!$A$2:$E$405,3,FALSE)</f>
        <v>1.8543000000000001</v>
      </c>
      <c r="F292" s="10">
        <f>VLOOKUP(B292,home!$B$2:$E$405,3,FALSE)</f>
        <v>1.8574999999999999</v>
      </c>
      <c r="G292" s="10">
        <f>VLOOKUP(C292,away!$B$2:$E$405,4,FALSE)</f>
        <v>1.1325000000000001</v>
      </c>
      <c r="H292" s="10">
        <f>VLOOKUP(A292,away!$A$2:$E$405,3,FALSE)</f>
        <v>1.2583</v>
      </c>
      <c r="I292" s="10">
        <f>VLOOKUP(C292,away!$B$2:$E$405,3,FALSE)</f>
        <v>1.0330999999999999</v>
      </c>
      <c r="J292" s="10">
        <f>VLOOKUP(B292,home!$B$2:$E$405,4,FALSE)</f>
        <v>0.79469999999999996</v>
      </c>
      <c r="K292" s="12">
        <f t="shared" si="502"/>
        <v>3.9007402481250004</v>
      </c>
      <c r="L292" s="12">
        <f t="shared" si="503"/>
        <v>1.0330700504309998</v>
      </c>
      <c r="M292" s="13">
        <f t="shared" si="504"/>
        <v>7.1990205383369492E-3</v>
      </c>
      <c r="N292" s="13">
        <f t="shared" si="505"/>
        <v>2.8081509160969447E-2</v>
      </c>
      <c r="O292" s="13">
        <f t="shared" si="506"/>
        <v>7.4370925105935546E-3</v>
      </c>
      <c r="P292" s="13">
        <f t="shared" si="507"/>
        <v>2.9010166085101288E-2</v>
      </c>
      <c r="Q292" s="13">
        <f t="shared" si="508"/>
        <v>5.4769336506142241E-2</v>
      </c>
      <c r="R292" s="13">
        <f t="shared" si="509"/>
        <v>3.8415187674894469E-3</v>
      </c>
      <c r="S292" s="13">
        <f t="shared" si="510"/>
        <v>2.922584161982324E-2</v>
      </c>
      <c r="T292" s="13">
        <f t="shared" si="511"/>
        <v>5.6580561226472752E-2</v>
      </c>
      <c r="U292" s="13">
        <f t="shared" si="512"/>
        <v>1.4984766870273633E-2</v>
      </c>
      <c r="V292" s="13">
        <f t="shared" si="513"/>
        <v>1.3085831373447109E-2</v>
      </c>
      <c r="W292" s="13">
        <f t="shared" si="514"/>
        <v>7.1213651757536953E-2</v>
      </c>
      <c r="X292" s="13">
        <f t="shared" si="515"/>
        <v>7.3568690812534351E-2</v>
      </c>
      <c r="Y292" s="13">
        <f t="shared" si="516"/>
        <v>3.8000805563923747E-2</v>
      </c>
      <c r="Z292" s="13">
        <f t="shared" si="517"/>
        <v>1.3228526622873185E-3</v>
      </c>
      <c r="AA292" s="13">
        <f t="shared" si="518"/>
        <v>5.160104622123453E-3</v>
      </c>
      <c r="AB292" s="13">
        <f t="shared" si="519"/>
        <v>1.0064113892026404E-2</v>
      </c>
      <c r="AC292" s="13">
        <f t="shared" si="520"/>
        <v>3.2957794352346929E-3</v>
      </c>
      <c r="AD292" s="13">
        <f t="shared" si="521"/>
        <v>6.9446489406645537E-2</v>
      </c>
      <c r="AE292" s="13">
        <f t="shared" si="522"/>
        <v>7.1743088313579187E-2</v>
      </c>
      <c r="AF292" s="13">
        <f t="shared" si="523"/>
        <v>3.705781793109246E-2</v>
      </c>
      <c r="AG292" s="13">
        <f t="shared" si="524"/>
        <v>1.27611072796455E-2</v>
      </c>
      <c r="AH292" s="13">
        <f t="shared" si="525"/>
        <v>3.4164986663548556E-4</v>
      </c>
      <c r="AI292" s="13">
        <f t="shared" si="526"/>
        <v>1.3326873855515774E-3</v>
      </c>
      <c r="AJ292" s="13">
        <f t="shared" si="527"/>
        <v>2.5992336614947598E-3</v>
      </c>
      <c r="AK292" s="13">
        <f t="shared" si="528"/>
        <v>3.3796451192246403E-3</v>
      </c>
      <c r="AL292" s="13">
        <f t="shared" si="529"/>
        <v>5.3124509528407009E-4</v>
      </c>
      <c r="AM292" s="13">
        <f t="shared" si="530"/>
        <v>5.4178543263897726E-2</v>
      </c>
      <c r="AN292" s="13">
        <f t="shared" si="531"/>
        <v>5.5970230421912917E-2</v>
      </c>
      <c r="AO292" s="13">
        <f t="shared" si="532"/>
        <v>2.8910584382300129E-2</v>
      </c>
      <c r="AP292" s="13">
        <f t="shared" si="533"/>
        <v>9.9555529552708237E-3</v>
      </c>
      <c r="AQ292" s="13">
        <f t="shared" si="534"/>
        <v>2.5711958983925293E-3</v>
      </c>
      <c r="AR292" s="13">
        <f t="shared" si="535"/>
        <v>7.0589648990973088E-5</v>
      </c>
      <c r="AS292" s="13">
        <f t="shared" si="536"/>
        <v>2.7535188492010509E-4</v>
      </c>
      <c r="AT292" s="13">
        <f t="shared" si="537"/>
        <v>5.3703808995246886E-4</v>
      </c>
      <c r="AU292" s="13">
        <f t="shared" si="538"/>
        <v>6.9828203075125641E-4</v>
      </c>
      <c r="AV292" s="13">
        <f t="shared" si="539"/>
        <v>6.8095420547347135E-4</v>
      </c>
      <c r="AW292" s="13">
        <f t="shared" si="540"/>
        <v>5.9466069662669184E-5</v>
      </c>
      <c r="AX292" s="13">
        <f t="shared" si="541"/>
        <v>3.5222737382377911E-2</v>
      </c>
      <c r="AY292" s="13">
        <f t="shared" si="542"/>
        <v>3.638755508393101E-2</v>
      </c>
      <c r="AZ292" s="13">
        <f t="shared" si="543"/>
        <v>1.8795446682808695E-2</v>
      </c>
      <c r="BA292" s="13">
        <f t="shared" si="544"/>
        <v>6.4723376841607826E-3</v>
      </c>
      <c r="BB292" s="13">
        <f t="shared" si="545"/>
        <v>1.6715945544456096E-3</v>
      </c>
      <c r="BC292" s="13">
        <f t="shared" si="546"/>
        <v>3.4537485413226217E-4</v>
      </c>
      <c r="BD292" s="13">
        <f t="shared" si="547"/>
        <v>1.2154008707168518E-5</v>
      </c>
      <c r="BE292" s="13">
        <f t="shared" si="548"/>
        <v>4.740963094011395E-5</v>
      </c>
      <c r="BF292" s="13">
        <f t="shared" si="549"/>
        <v>9.2466327778427425E-5</v>
      </c>
      <c r="BG292" s="13">
        <f t="shared" si="550"/>
        <v>1.2022904212054351E-4</v>
      </c>
      <c r="BH292" s="13">
        <f t="shared" si="551"/>
        <v>1.1724556589828001E-4</v>
      </c>
      <c r="BI292" s="13">
        <f t="shared" si="552"/>
        <v>9.1468899562722556E-5</v>
      </c>
      <c r="BJ292" s="14">
        <f t="shared" si="553"/>
        <v>0.76370421112217257</v>
      </c>
      <c r="BK292" s="14">
        <f t="shared" si="554"/>
        <v>0.11873543923115837</v>
      </c>
      <c r="BL292" s="14">
        <f t="shared" si="555"/>
        <v>5.1884002030508476E-2</v>
      </c>
      <c r="BM292" s="14">
        <f t="shared" si="556"/>
        <v>0.76897977246322524</v>
      </c>
      <c r="BN292" s="14">
        <f t="shared" si="557"/>
        <v>0.13033864356863292</v>
      </c>
    </row>
    <row r="293" spans="1:66" x14ac:dyDescent="0.25">
      <c r="A293" t="s">
        <v>345</v>
      </c>
      <c r="B293" t="s">
        <v>224</v>
      </c>
      <c r="C293" t="s">
        <v>219</v>
      </c>
      <c r="D293" s="11">
        <v>44416</v>
      </c>
      <c r="E293" s="10">
        <f>VLOOKUP(A293,home!$A$2:$E$405,3,FALSE)</f>
        <v>1.8543000000000001</v>
      </c>
      <c r="F293" s="10">
        <f>VLOOKUP(B293,home!$B$2:$E$405,3,FALSE)</f>
        <v>0.755</v>
      </c>
      <c r="G293" s="10">
        <f>VLOOKUP(C293,away!$B$2:$E$405,4,FALSE)</f>
        <v>0.755</v>
      </c>
      <c r="H293" s="10">
        <f>VLOOKUP(A293,away!$A$2:$E$405,3,FALSE)</f>
        <v>1.2583</v>
      </c>
      <c r="I293" s="10">
        <f>VLOOKUP(C293,away!$B$2:$E$405,3,FALSE)</f>
        <v>1.4305000000000001</v>
      </c>
      <c r="J293" s="10">
        <f>VLOOKUP(B293,home!$B$2:$E$405,4,FALSE)</f>
        <v>0.87419999999999998</v>
      </c>
      <c r="K293" s="12">
        <f t="shared" si="502"/>
        <v>1.0569973575</v>
      </c>
      <c r="L293" s="12">
        <f t="shared" si="503"/>
        <v>1.5735583827300001</v>
      </c>
      <c r="M293" s="13">
        <f t="shared" si="504"/>
        <v>7.2038416466137581E-2</v>
      </c>
      <c r="N293" s="13">
        <f t="shared" si="505"/>
        <v>7.6144415843191912E-2</v>
      </c>
      <c r="O293" s="13">
        <f t="shared" si="506"/>
        <v>0.11335665410888565</v>
      </c>
      <c r="P293" s="13">
        <f t="shared" si="507"/>
        <v>0.11981768384813364</v>
      </c>
      <c r="Q293" s="13">
        <f t="shared" si="508"/>
        <v>4.0242223167317487E-2</v>
      </c>
      <c r="R293" s="13">
        <f t="shared" si="509"/>
        <v>8.9186656655631094E-2</v>
      </c>
      <c r="S293" s="13">
        <f t="shared" si="510"/>
        <v>4.9821602371977566E-2</v>
      </c>
      <c r="T293" s="13">
        <f t="shared" si="511"/>
        <v>6.3323487604623849E-2</v>
      </c>
      <c r="U293" s="13">
        <f t="shared" si="512"/>
        <v>9.4270060409261849E-2</v>
      </c>
      <c r="V293" s="13">
        <f t="shared" si="513"/>
        <v>9.2072925879902907E-3</v>
      </c>
      <c r="W293" s="13">
        <f t="shared" si="514"/>
        <v>1.4178641182593292E-2</v>
      </c>
      <c r="X293" s="13">
        <f t="shared" si="515"/>
        <v>2.2310919688590471E-2</v>
      </c>
      <c r="Y293" s="13">
        <f t="shared" si="516"/>
        <v>1.7553767351198679E-2</v>
      </c>
      <c r="Z293" s="13">
        <f t="shared" si="517"/>
        <v>4.6780137069376899E-2</v>
      </c>
      <c r="AA293" s="13">
        <f t="shared" si="518"/>
        <v>4.9446481265819166E-2</v>
      </c>
      <c r="AB293" s="13">
        <f t="shared" si="519"/>
        <v>2.6132400017822056E-2</v>
      </c>
      <c r="AC293" s="13">
        <f t="shared" si="520"/>
        <v>9.5712514110756972E-4</v>
      </c>
      <c r="AD293" s="13">
        <f t="shared" si="521"/>
        <v>3.7466965657354449E-3</v>
      </c>
      <c r="AE293" s="13">
        <f t="shared" si="522"/>
        <v>5.895645788558712E-3</v>
      </c>
      <c r="AF293" s="13">
        <f t="shared" si="523"/>
        <v>4.6385714260966928E-3</v>
      </c>
      <c r="AG293" s="13">
        <f t="shared" si="524"/>
        <v>2.4330209838087677E-3</v>
      </c>
      <c r="AH293" s="13">
        <f t="shared" si="525"/>
        <v>1.8402819207694113E-2</v>
      </c>
      <c r="AI293" s="13">
        <f t="shared" si="526"/>
        <v>1.9451731273082917E-2</v>
      </c>
      <c r="AJ293" s="13">
        <f t="shared" si="527"/>
        <v>1.0280214277224376E-2</v>
      </c>
      <c r="AK293" s="13">
        <f t="shared" si="528"/>
        <v>3.62205310851998E-3</v>
      </c>
      <c r="AL293" s="13">
        <f t="shared" si="529"/>
        <v>6.3677422789677163E-5</v>
      </c>
      <c r="AM293" s="13">
        <f t="shared" si="530"/>
        <v>7.9204967386733841E-4</v>
      </c>
      <c r="AN293" s="13">
        <f t="shared" si="531"/>
        <v>1.2463364038525129E-3</v>
      </c>
      <c r="AO293" s="13">
        <f t="shared" si="532"/>
        <v>9.8059154799184272E-4</v>
      </c>
      <c r="AP293" s="13">
        <f t="shared" si="533"/>
        <v>5.1433935012558374E-4</v>
      </c>
      <c r="AQ293" s="13">
        <f t="shared" si="534"/>
        <v>2.0233574898950325E-4</v>
      </c>
      <c r="AR293" s="13">
        <f t="shared" si="535"/>
        <v>5.7915820860263423E-3</v>
      </c>
      <c r="AS293" s="13">
        <f t="shared" si="536"/>
        <v>6.1216869606741803E-3</v>
      </c>
      <c r="AT293" s="13">
        <f t="shared" si="537"/>
        <v>3.2353034704374075E-3</v>
      </c>
      <c r="AU293" s="13">
        <f t="shared" si="538"/>
        <v>1.1399024063209733E-3</v>
      </c>
      <c r="AV293" s="13">
        <f t="shared" si="539"/>
        <v>3.0121845782228997E-4</v>
      </c>
      <c r="AW293" s="13">
        <f t="shared" si="540"/>
        <v>2.9419801600132997E-6</v>
      </c>
      <c r="AX293" s="13">
        <f t="shared" si="541"/>
        <v>1.3953240204775223E-4</v>
      </c>
      <c r="AY293" s="13">
        <f t="shared" si="542"/>
        <v>2.1956238090469312E-4</v>
      </c>
      <c r="AZ293" s="13">
        <f t="shared" si="543"/>
        <v>1.7274711250236865E-4</v>
      </c>
      <c r="BA293" s="13">
        <f t="shared" si="544"/>
        <v>9.060922232350154E-5</v>
      </c>
      <c r="BB293" s="13">
        <f t="shared" si="545"/>
        <v>3.5644725334948028E-5</v>
      </c>
      <c r="BC293" s="13">
        <f t="shared" si="546"/>
        <v>1.1217811270183171E-5</v>
      </c>
      <c r="BD293" s="13">
        <f t="shared" si="547"/>
        <v>1.5188987567892752E-3</v>
      </c>
      <c r="BE293" s="13">
        <f t="shared" si="548"/>
        <v>1.6054719722362989E-3</v>
      </c>
      <c r="BF293" s="13">
        <f t="shared" si="549"/>
        <v>8.4848981609704065E-4</v>
      </c>
      <c r="BG293" s="13">
        <f t="shared" si="550"/>
        <v>2.9895049782674432E-4</v>
      </c>
      <c r="BH293" s="13">
        <f t="shared" si="551"/>
        <v>7.8997471556544548E-5</v>
      </c>
      <c r="BI293" s="13">
        <f t="shared" si="552"/>
        <v>1.6700023736889806E-5</v>
      </c>
      <c r="BJ293" s="14">
        <f t="shared" si="553"/>
        <v>0.2548723559809255</v>
      </c>
      <c r="BK293" s="14">
        <f t="shared" si="554"/>
        <v>0.25212536021904103</v>
      </c>
      <c r="BL293" s="14">
        <f t="shared" si="555"/>
        <v>0.44510627224346522</v>
      </c>
      <c r="BM293" s="14">
        <f t="shared" si="556"/>
        <v>0.48788145502276659</v>
      </c>
      <c r="BN293" s="14">
        <f t="shared" si="557"/>
        <v>0.51078605008929734</v>
      </c>
    </row>
    <row r="294" spans="1:66" x14ac:dyDescent="0.25">
      <c r="A294" t="s">
        <v>345</v>
      </c>
      <c r="B294" t="s">
        <v>230</v>
      </c>
      <c r="C294" t="s">
        <v>218</v>
      </c>
      <c r="D294" s="11">
        <v>44416</v>
      </c>
      <c r="E294" s="10">
        <f>VLOOKUP(A294,home!$A$2:$E$405,3,FALSE)</f>
        <v>1.8543000000000001</v>
      </c>
      <c r="F294" s="10">
        <f>VLOOKUP(B294,home!$B$2:$E$405,3,FALSE)</f>
        <v>1.1863999999999999</v>
      </c>
      <c r="G294" s="10">
        <f>VLOOKUP(C294,away!$B$2:$E$405,4,FALSE)</f>
        <v>0.83889999999999998</v>
      </c>
      <c r="H294" s="10">
        <f>VLOOKUP(A294,away!$A$2:$E$405,3,FALSE)</f>
        <v>1.2583</v>
      </c>
      <c r="I294" s="10">
        <f>VLOOKUP(C294,away!$B$2:$E$405,3,FALSE)</f>
        <v>0.61809999999999998</v>
      </c>
      <c r="J294" s="10">
        <f>VLOOKUP(B294,home!$B$2:$E$405,4,FALSE)</f>
        <v>1.2716000000000001</v>
      </c>
      <c r="K294" s="12">
        <f t="shared" si="502"/>
        <v>1.8455309411279999</v>
      </c>
      <c r="L294" s="12">
        <f t="shared" si="503"/>
        <v>0.98899355046799997</v>
      </c>
      <c r="M294" s="13">
        <f t="shared" si="504"/>
        <v>5.8746453625800436E-2</v>
      </c>
      <c r="N294" s="13">
        <f t="shared" si="505"/>
        <v>0.10841839784795589</v>
      </c>
      <c r="O294" s="13">
        <f t="shared" si="506"/>
        <v>5.8099863748784078E-2</v>
      </c>
      <c r="P294" s="13">
        <f t="shared" si="507"/>
        <v>0.10722509622370205</v>
      </c>
      <c r="Q294" s="13">
        <f t="shared" si="508"/>
        <v>0.100044753907964</v>
      </c>
      <c r="R294" s="13">
        <f t="shared" si="509"/>
        <v>2.8730195265308504E-2</v>
      </c>
      <c r="S294" s="13">
        <f t="shared" si="510"/>
        <v>4.8927299226505072E-2</v>
      </c>
      <c r="T294" s="13">
        <f t="shared" si="511"/>
        <v>9.8943616373134619E-2</v>
      </c>
      <c r="U294" s="13">
        <f t="shared" si="512"/>
        <v>5.3022464306776013E-2</v>
      </c>
      <c r="V294" s="13">
        <f t="shared" si="513"/>
        <v>9.922555213942523E-3</v>
      </c>
      <c r="W294" s="13">
        <f t="shared" si="514"/>
        <v>6.1545229611561302E-2</v>
      </c>
      <c r="X294" s="13">
        <f t="shared" si="515"/>
        <v>6.0867835147906293E-2</v>
      </c>
      <c r="Y294" s="13">
        <f t="shared" si="516"/>
        <v>3.0098948196114382E-2</v>
      </c>
      <c r="Z294" s="13">
        <f t="shared" si="517"/>
        <v>9.4713259403587935E-3</v>
      </c>
      <c r="AA294" s="13">
        <f t="shared" si="518"/>
        <v>1.7479625076440405E-2</v>
      </c>
      <c r="AB294" s="13">
        <f t="shared" si="519"/>
        <v>1.6129594458943828E-2</v>
      </c>
      <c r="AC294" s="13">
        <f t="shared" si="520"/>
        <v>1.1319267716748569E-3</v>
      </c>
      <c r="AD294" s="13">
        <f t="shared" si="521"/>
        <v>2.8395906381740901E-2</v>
      </c>
      <c r="AE294" s="13">
        <f t="shared" si="522"/>
        <v>2.8083368271234869E-2</v>
      </c>
      <c r="AF294" s="13">
        <f t="shared" si="523"/>
        <v>1.3887135047834478E-2</v>
      </c>
      <c r="AG294" s="13">
        <f t="shared" si="524"/>
        <v>4.5780956655954727E-3</v>
      </c>
      <c r="AH294" s="13">
        <f t="shared" si="525"/>
        <v>2.3417700673487776E-3</v>
      </c>
      <c r="AI294" s="13">
        <f t="shared" si="526"/>
        <v>4.3218091162995692E-3</v>
      </c>
      <c r="AJ294" s="13">
        <f t="shared" si="527"/>
        <v>3.9880162228899578E-3</v>
      </c>
      <c r="AK294" s="13">
        <f t="shared" si="528"/>
        <v>2.4533357776879449E-3</v>
      </c>
      <c r="AL294" s="13">
        <f t="shared" si="529"/>
        <v>8.264053369697669E-5</v>
      </c>
      <c r="AM294" s="13">
        <f t="shared" si="530"/>
        <v>1.0481104765775373E-2</v>
      </c>
      <c r="AN294" s="13">
        <f t="shared" si="531"/>
        <v>1.036574501513126E-2</v>
      </c>
      <c r="AO294" s="13">
        <f t="shared" si="532"/>
        <v>5.1258274828803185E-3</v>
      </c>
      <c r="AP294" s="13">
        <f t="shared" si="533"/>
        <v>1.6898034404600861E-3</v>
      </c>
      <c r="AQ294" s="13">
        <f t="shared" si="534"/>
        <v>4.1780117604341545E-4</v>
      </c>
      <c r="AR294" s="13">
        <f t="shared" si="535"/>
        <v>4.6319909865739114E-4</v>
      </c>
      <c r="AS294" s="13">
        <f t="shared" si="536"/>
        <v>8.5484826847481634E-4</v>
      </c>
      <c r="AT294" s="13">
        <f t="shared" si="537"/>
        <v>7.8882446471998464E-4</v>
      </c>
      <c r="AU294" s="13">
        <f t="shared" si="538"/>
        <v>4.8526665225315458E-4</v>
      </c>
      <c r="AV294" s="13">
        <f t="shared" si="539"/>
        <v>2.2389365535769961E-4</v>
      </c>
      <c r="AW294" s="13">
        <f t="shared" si="540"/>
        <v>4.1899168331455303E-6</v>
      </c>
      <c r="AX294" s="13">
        <f t="shared" si="541"/>
        <v>3.2238671904070938E-3</v>
      </c>
      <c r="AY294" s="13">
        <f t="shared" si="542"/>
        <v>3.1883838588780068E-3</v>
      </c>
      <c r="AZ294" s="13">
        <f t="shared" si="543"/>
        <v>1.5766455364233114E-3</v>
      </c>
      <c r="BA294" s="13">
        <f t="shared" si="544"/>
        <v>5.197640889656051E-4</v>
      </c>
      <c r="BB294" s="13">
        <f t="shared" si="545"/>
        <v>1.2851083293796478E-4</v>
      </c>
      <c r="BC294" s="13">
        <f t="shared" si="546"/>
        <v>2.5419276988183561E-5</v>
      </c>
      <c r="BD294" s="13">
        <f t="shared" si="547"/>
        <v>7.6350153525791756E-5</v>
      </c>
      <c r="BE294" s="13">
        <f t="shared" si="548"/>
        <v>1.4090657069172174E-4</v>
      </c>
      <c r="BF294" s="13">
        <f t="shared" si="549"/>
        <v>1.3002371800990617E-4</v>
      </c>
      <c r="BG294" s="13">
        <f t="shared" si="550"/>
        <v>7.9987598222594581E-5</v>
      </c>
      <c r="BH294" s="13">
        <f t="shared" si="551"/>
        <v>3.690489685657834E-5</v>
      </c>
      <c r="BI294" s="13">
        <f t="shared" si="552"/>
        <v>1.3621825805590557E-5</v>
      </c>
      <c r="BJ294" s="14">
        <f t="shared" si="553"/>
        <v>0.57160615911593271</v>
      </c>
      <c r="BK294" s="14">
        <f t="shared" si="554"/>
        <v>0.22922435545419995</v>
      </c>
      <c r="BL294" s="14">
        <f t="shared" si="555"/>
        <v>0.18986050094305423</v>
      </c>
      <c r="BM294" s="14">
        <f t="shared" si="556"/>
        <v>0.53571338689198589</v>
      </c>
      <c r="BN294" s="14">
        <f t="shared" si="557"/>
        <v>0.46126476061951494</v>
      </c>
    </row>
    <row r="295" spans="1:66" s="15" customFormat="1" x14ac:dyDescent="0.25">
      <c r="A295" t="s">
        <v>345</v>
      </c>
      <c r="B295" t="s">
        <v>226</v>
      </c>
      <c r="C295" t="s">
        <v>225</v>
      </c>
      <c r="D295" s="11">
        <v>44416</v>
      </c>
      <c r="E295" s="10">
        <f>VLOOKUP(A295,home!$A$2:$E$405,3,FALSE)</f>
        <v>1.8543000000000001</v>
      </c>
      <c r="F295" s="10">
        <f>VLOOKUP(B295,home!$B$2:$E$405,3,FALSE)</f>
        <v>0.65910000000000002</v>
      </c>
      <c r="G295" s="10">
        <f>VLOOKUP(C295,away!$B$2:$E$405,4,FALSE)</f>
        <v>1.0786</v>
      </c>
      <c r="H295" s="10">
        <f>VLOOKUP(A295,away!$A$2:$E$405,3,FALSE)</f>
        <v>1.2583</v>
      </c>
      <c r="I295" s="10">
        <f>VLOOKUP(C295,away!$B$2:$E$405,3,FALSE)</f>
        <v>0.70640000000000003</v>
      </c>
      <c r="J295" s="10">
        <f>VLOOKUP(B295,home!$B$2:$E$405,4,FALSE)</f>
        <v>1.5011000000000001</v>
      </c>
      <c r="K295" s="12">
        <f t="shared" si="502"/>
        <v>1.3182316236180003</v>
      </c>
      <c r="L295" s="12">
        <f t="shared" si="503"/>
        <v>1.3342724294320001</v>
      </c>
      <c r="M295" s="13">
        <f t="shared" si="504"/>
        <v>7.0474519991614609E-2</v>
      </c>
      <c r="N295" s="13">
        <f t="shared" si="505"/>
        <v>9.2901740912245317E-2</v>
      </c>
      <c r="O295" s="13">
        <f t="shared" si="506"/>
        <v>9.4032209002265679E-2</v>
      </c>
      <c r="P295" s="13">
        <f t="shared" si="507"/>
        <v>0.1239562315454438</v>
      </c>
      <c r="Q295" s="13">
        <f t="shared" si="508"/>
        <v>6.1233006379843996E-2</v>
      </c>
      <c r="R295" s="13">
        <f t="shared" si="509"/>
        <v>6.2732291975155313E-2</v>
      </c>
      <c r="S295" s="13">
        <f t="shared" si="510"/>
        <v>5.4506037574913263E-2</v>
      </c>
      <c r="T295" s="13">
        <f t="shared" si="511"/>
        <v>8.1701512183859612E-2</v>
      </c>
      <c r="U295" s="13">
        <f t="shared" si="512"/>
        <v>8.2695691103687421E-2</v>
      </c>
      <c r="V295" s="13">
        <f t="shared" si="513"/>
        <v>1.0652176157763617E-2</v>
      </c>
      <c r="W295" s="13">
        <f t="shared" si="514"/>
        <v>2.6906428473037706E-2</v>
      </c>
      <c r="X295" s="13">
        <f t="shared" si="515"/>
        <v>3.5900505686058362E-2</v>
      </c>
      <c r="Y295" s="13">
        <f t="shared" si="516"/>
        <v>2.3950527469787215E-2</v>
      </c>
      <c r="Z295" s="13">
        <f t="shared" si="517"/>
        <v>2.7900655872509356E-2</v>
      </c>
      <c r="AA295" s="13">
        <f t="shared" si="518"/>
        <v>3.6779526890825094E-2</v>
      </c>
      <c r="AB295" s="13">
        <f t="shared" si="519"/>
        <v>2.4241967724597142E-2</v>
      </c>
      <c r="AC295" s="13">
        <f t="shared" si="520"/>
        <v>1.1709937989216805E-3</v>
      </c>
      <c r="AD295" s="13">
        <f t="shared" si="521"/>
        <v>8.8672262229435202E-3</v>
      </c>
      <c r="AE295" s="13">
        <f t="shared" si="522"/>
        <v>1.183129547480999E-2</v>
      </c>
      <c r="AF295" s="13">
        <f t="shared" si="523"/>
        <v>7.8930856782512774E-3</v>
      </c>
      <c r="AG295" s="13">
        <f t="shared" si="524"/>
        <v>3.5105088678784209E-3</v>
      </c>
      <c r="AH295" s="13">
        <f t="shared" si="525"/>
        <v>9.3067689734398166E-3</v>
      </c>
      <c r="AI295" s="13">
        <f t="shared" si="526"/>
        <v>1.2268477174495198E-2</v>
      </c>
      <c r="AJ295" s="13">
        <f t="shared" si="527"/>
        <v>8.0863472925275931E-3</v>
      </c>
      <c r="AK295" s="13">
        <f t="shared" si="528"/>
        <v>3.5532262401892232E-3</v>
      </c>
      <c r="AL295" s="13">
        <f t="shared" si="529"/>
        <v>8.2385508121054569E-5</v>
      </c>
      <c r="AM295" s="13">
        <f t="shared" si="530"/>
        <v>2.3378116041717894E-3</v>
      </c>
      <c r="AN295" s="13">
        <f t="shared" si="531"/>
        <v>3.1192775686526152E-3</v>
      </c>
      <c r="AO295" s="13">
        <f t="shared" si="532"/>
        <v>2.0809830297994335E-3</v>
      </c>
      <c r="AP295" s="13">
        <f t="shared" si="533"/>
        <v>9.2553276092575184E-4</v>
      </c>
      <c r="AQ295" s="13">
        <f t="shared" si="534"/>
        <v>3.0872821135982746E-4</v>
      </c>
      <c r="AR295" s="13">
        <f t="shared" si="535"/>
        <v>2.4835530496707804E-3</v>
      </c>
      <c r="AS295" s="13">
        <f t="shared" si="536"/>
        <v>3.2738981690089482E-3</v>
      </c>
      <c r="AT295" s="13">
        <f t="shared" si="537"/>
        <v>2.1578780494463327E-3</v>
      </c>
      <c r="AU295" s="13">
        <f t="shared" si="538"/>
        <v>9.48194361563761E-4</v>
      </c>
      <c r="AV295" s="13">
        <f t="shared" si="539"/>
        <v>3.1248494818740741E-4</v>
      </c>
      <c r="AW295" s="13">
        <f t="shared" si="540"/>
        <v>4.0251731019072059E-6</v>
      </c>
      <c r="AX295" s="13">
        <f t="shared" si="541"/>
        <v>5.1362953111339603E-4</v>
      </c>
      <c r="AY295" s="13">
        <f t="shared" si="542"/>
        <v>6.8532172230669007E-4</v>
      </c>
      <c r="AZ295" s="13">
        <f t="shared" si="543"/>
        <v>4.5720293968233491E-4</v>
      </c>
      <c r="BA295" s="13">
        <f t="shared" si="544"/>
        <v>2.0334442569113382E-4</v>
      </c>
      <c r="BB295" s="13">
        <f t="shared" si="545"/>
        <v>6.7829215219591E-5</v>
      </c>
      <c r="BC295" s="13">
        <f t="shared" si="546"/>
        <v>1.810053035550193E-5</v>
      </c>
      <c r="BD295" s="13">
        <f t="shared" si="547"/>
        <v>5.5228939353458109E-4</v>
      </c>
      <c r="BE295" s="13">
        <f t="shared" si="548"/>
        <v>7.2804534394609142E-4</v>
      </c>
      <c r="BF295" s="13">
        <f t="shared" si="549"/>
        <v>4.7986619790879093E-4</v>
      </c>
      <c r="BG295" s="13">
        <f t="shared" si="550"/>
        <v>2.1085826572956738E-4</v>
      </c>
      <c r="BH295" s="13">
        <f t="shared" si="551"/>
        <v>6.9490008496490824E-5</v>
      </c>
      <c r="BI295" s="13">
        <f t="shared" si="552"/>
        <v>1.8320785345111551E-5</v>
      </c>
      <c r="BJ295" s="14">
        <f t="shared" si="553"/>
        <v>0.36541359888799341</v>
      </c>
      <c r="BK295" s="14">
        <f t="shared" si="554"/>
        <v>0.26152766629908469</v>
      </c>
      <c r="BL295" s="14">
        <f t="shared" si="555"/>
        <v>0.3449313849500204</v>
      </c>
      <c r="BM295" s="14">
        <f t="shared" si="556"/>
        <v>0.49376200965383432</v>
      </c>
      <c r="BN295" s="14">
        <f t="shared" si="557"/>
        <v>0.50532999980656867</v>
      </c>
    </row>
    <row r="296" spans="1:66" s="10" customFormat="1" x14ac:dyDescent="0.25">
      <c r="A296" t="s">
        <v>346</v>
      </c>
      <c r="B296" t="s">
        <v>238</v>
      </c>
      <c r="C296" t="s">
        <v>237</v>
      </c>
      <c r="D296" s="11">
        <v>44416</v>
      </c>
      <c r="E296" s="10">
        <f>VLOOKUP(A296,home!$A$2:$E$405,3,FALSE)</f>
        <v>1.5146999999999999</v>
      </c>
      <c r="F296" s="10">
        <f>VLOOKUP(B296,home!$B$2:$E$405,3,FALSE)</f>
        <v>1.3204</v>
      </c>
      <c r="G296" s="10">
        <f>VLOOKUP(C296,away!$B$2:$E$405,4,FALSE)</f>
        <v>0.3301</v>
      </c>
      <c r="H296" s="10">
        <f>VLOOKUP(A296,away!$A$2:$E$405,3,FALSE)</f>
        <v>1.0882000000000001</v>
      </c>
      <c r="I296" s="10">
        <f>VLOOKUP(C296,away!$B$2:$E$405,3,FALSE)</f>
        <v>0.68920000000000003</v>
      </c>
      <c r="J296" s="10">
        <f>VLOOKUP(B296,home!$B$2:$E$405,4,FALSE)</f>
        <v>0.45950000000000002</v>
      </c>
      <c r="K296" s="12">
        <f t="shared" si="502"/>
        <v>0.66020326138800001</v>
      </c>
      <c r="L296" s="12">
        <f t="shared" si="503"/>
        <v>0.34461922868000006</v>
      </c>
      <c r="M296" s="13">
        <f t="shared" si="504"/>
        <v>0.36610961712958184</v>
      </c>
      <c r="N296" s="13">
        <f t="shared" si="505"/>
        <v>0.24170676325446189</v>
      </c>
      <c r="O296" s="13">
        <f t="shared" si="506"/>
        <v>0.12616841386752661</v>
      </c>
      <c r="P296" s="13">
        <f t="shared" si="507"/>
        <v>8.3296798319492035E-2</v>
      </c>
      <c r="Q296" s="13">
        <f t="shared" si="508"/>
        <v>7.9787796700066471E-2</v>
      </c>
      <c r="R296" s="13">
        <f t="shared" si="509"/>
        <v>2.174003073540302E-2</v>
      </c>
      <c r="S296" s="13">
        <f t="shared" si="510"/>
        <v>4.7378956230903586E-3</v>
      </c>
      <c r="T296" s="13">
        <f t="shared" si="511"/>
        <v>2.7496408956853562E-2</v>
      </c>
      <c r="U296" s="13">
        <f t="shared" si="512"/>
        <v>1.4352839194188432E-2</v>
      </c>
      <c r="V296" s="13">
        <f t="shared" si="513"/>
        <v>1.1977333736805621E-4</v>
      </c>
      <c r="W296" s="13">
        <f t="shared" si="514"/>
        <v>1.7558721200115528E-2</v>
      </c>
      <c r="X296" s="13">
        <f t="shared" si="515"/>
        <v>6.0510729565909777E-3</v>
      </c>
      <c r="Y296" s="13">
        <f t="shared" si="516"/>
        <v>1.042658047493395E-3</v>
      </c>
      <c r="Z296" s="13">
        <f t="shared" si="517"/>
        <v>2.4973442078380279E-3</v>
      </c>
      <c r="AA296" s="13">
        <f t="shared" si="518"/>
        <v>1.648754790823097E-3</v>
      </c>
      <c r="AB296" s="13">
        <f t="shared" si="519"/>
        <v>5.4425664506524928E-4</v>
      </c>
      <c r="AC296" s="13">
        <f t="shared" si="520"/>
        <v>1.7031674155783415E-6</v>
      </c>
      <c r="AD296" s="13">
        <f t="shared" si="521"/>
        <v>2.8980812505297222E-3</v>
      </c>
      <c r="AE296" s="13">
        <f t="shared" si="522"/>
        <v>9.9873452520952283E-4</v>
      </c>
      <c r="AF296" s="13">
        <f t="shared" si="523"/>
        <v>1.720915608668959E-4</v>
      </c>
      <c r="AG296" s="13">
        <f t="shared" si="524"/>
        <v>1.9768686989428982E-5</v>
      </c>
      <c r="AH296" s="13">
        <f t="shared" si="525"/>
        <v>2.1515820866340168E-4</v>
      </c>
      <c r="AI296" s="13">
        <f t="shared" si="526"/>
        <v>1.4204815107397761E-4</v>
      </c>
      <c r="AJ296" s="13">
        <f t="shared" si="527"/>
        <v>4.689032630658768E-5</v>
      </c>
      <c r="AK296" s="13">
        <f t="shared" si="528"/>
        <v>1.0319048785052238E-5</v>
      </c>
      <c r="AL296" s="13">
        <f t="shared" si="529"/>
        <v>1.5500100088279993E-8</v>
      </c>
      <c r="AM296" s="13">
        <f t="shared" si="530"/>
        <v>3.8266453867342738E-4</v>
      </c>
      <c r="AN296" s="13">
        <f t="shared" si="531"/>
        <v>1.318735581608246E-4</v>
      </c>
      <c r="AO296" s="13">
        <f t="shared" si="532"/>
        <v>2.2723081948335246E-5</v>
      </c>
      <c r="AP296" s="13">
        <f t="shared" si="533"/>
        <v>2.6102703247559085E-6</v>
      </c>
      <c r="AQ296" s="13">
        <f t="shared" si="534"/>
        <v>2.2488733649091853E-7</v>
      </c>
      <c r="AR296" s="13">
        <f t="shared" si="535"/>
        <v>1.4829531182750397E-5</v>
      </c>
      <c r="AS296" s="13">
        <f t="shared" si="536"/>
        <v>9.7905048517068545E-6</v>
      </c>
      <c r="AT296" s="13">
        <f t="shared" si="537"/>
        <v>3.2318616168659519E-6</v>
      </c>
      <c r="AU296" s="13">
        <f t="shared" si="538"/>
        <v>7.1122852660319863E-7</v>
      </c>
      <c r="AV296" s="13">
        <f t="shared" si="539"/>
        <v>1.1738884821390342E-7</v>
      </c>
      <c r="AW296" s="13">
        <f t="shared" si="540"/>
        <v>9.7960089499674834E-11</v>
      </c>
      <c r="AX296" s="13">
        <f t="shared" si="541"/>
        <v>4.2106062741621841E-5</v>
      </c>
      <c r="AY296" s="13">
        <f t="shared" si="542"/>
        <v>1.4510558864769407E-5</v>
      </c>
      <c r="AZ296" s="13">
        <f t="shared" si="543"/>
        <v>2.5003088018462851E-6</v>
      </c>
      <c r="BA296" s="13">
        <f t="shared" si="544"/>
        <v>2.8721816358469393E-7</v>
      </c>
      <c r="BB296" s="13">
        <f t="shared" si="545"/>
        <v>2.4745225499360819E-8</v>
      </c>
      <c r="BC296" s="13">
        <f t="shared" si="546"/>
        <v>1.7055361050204787E-9</v>
      </c>
      <c r="BD296" s="13">
        <f t="shared" si="547"/>
        <v>8.517569329809084E-7</v>
      </c>
      <c r="BE296" s="13">
        <f t="shared" si="548"/>
        <v>5.6233270506383584E-7</v>
      </c>
      <c r="BF296" s="13">
        <f t="shared" si="549"/>
        <v>1.8562694293414036E-7</v>
      </c>
      <c r="BG296" s="13">
        <f t="shared" si="550"/>
        <v>4.0850504375534539E-8</v>
      </c>
      <c r="BH296" s="13">
        <f t="shared" si="551"/>
        <v>6.7424090545181662E-9</v>
      </c>
      <c r="BI296" s="13">
        <f t="shared" si="552"/>
        <v>8.9027208948097536E-10</v>
      </c>
      <c r="BJ296" s="14">
        <f t="shared" si="553"/>
        <v>0.37833162407495458</v>
      </c>
      <c r="BK296" s="14">
        <f t="shared" si="554"/>
        <v>0.45428031363591276</v>
      </c>
      <c r="BL296" s="14">
        <f t="shared" si="555"/>
        <v>0.16489903968262801</v>
      </c>
      <c r="BM296" s="14">
        <f t="shared" si="556"/>
        <v>8.118439113389693E-2</v>
      </c>
      <c r="BN296" s="14">
        <f t="shared" si="557"/>
        <v>0.91880942000653176</v>
      </c>
    </row>
    <row r="297" spans="1:66" x14ac:dyDescent="0.25">
      <c r="A297" t="s">
        <v>346</v>
      </c>
      <c r="B297" t="s">
        <v>243</v>
      </c>
      <c r="C297" t="s">
        <v>239</v>
      </c>
      <c r="D297" s="11">
        <v>44416</v>
      </c>
      <c r="E297" s="10">
        <f>VLOOKUP(A297,home!$A$2:$E$405,3,FALSE)</f>
        <v>1.5146999999999999</v>
      </c>
      <c r="F297" s="10">
        <f>VLOOKUP(B297,home!$B$2:$E$405,3,FALSE)</f>
        <v>1.1553</v>
      </c>
      <c r="G297" s="10">
        <f>VLOOKUP(C297,away!$B$2:$E$405,4,FALSE)</f>
        <v>0.92430000000000001</v>
      </c>
      <c r="H297" s="10">
        <f>VLOOKUP(A297,away!$A$2:$E$405,3,FALSE)</f>
        <v>1.0882000000000001</v>
      </c>
      <c r="I297" s="10">
        <f>VLOOKUP(C297,away!$B$2:$E$405,3,FALSE)</f>
        <v>1.6540999999999999</v>
      </c>
      <c r="J297" s="10">
        <f>VLOOKUP(B297,home!$B$2:$E$405,4,FALSE)</f>
        <v>0.91890000000000005</v>
      </c>
      <c r="K297" s="12">
        <f t="shared" si="502"/>
        <v>1.6174629887129999</v>
      </c>
      <c r="L297" s="12">
        <f t="shared" si="503"/>
        <v>1.654012299618</v>
      </c>
      <c r="M297" s="13">
        <f t="shared" si="504"/>
        <v>3.7950397976507205E-2</v>
      </c>
      <c r="N297" s="13">
        <f t="shared" si="505"/>
        <v>6.1383364133929134E-2</v>
      </c>
      <c r="O297" s="13">
        <f t="shared" si="506"/>
        <v>6.2770425028540966E-2</v>
      </c>
      <c r="P297" s="13">
        <f t="shared" si="507"/>
        <v>0.10152883926944917</v>
      </c>
      <c r="Q297" s="13">
        <f t="shared" si="508"/>
        <v>4.9642659804661697E-2</v>
      </c>
      <c r="R297" s="13">
        <f t="shared" si="509"/>
        <v>5.191152752472817E-2</v>
      </c>
      <c r="S297" s="13">
        <f t="shared" si="510"/>
        <v>6.7905119267673911E-2</v>
      </c>
      <c r="T297" s="13">
        <f t="shared" si="511"/>
        <v>8.2109569902662521E-2</v>
      </c>
      <c r="U297" s="13">
        <f t="shared" si="512"/>
        <v>8.3964974458803993E-2</v>
      </c>
      <c r="V297" s="13">
        <f t="shared" si="513"/>
        <v>2.0185201699826707E-2</v>
      </c>
      <c r="W297" s="13">
        <f t="shared" si="514"/>
        <v>2.6765054965103601E-2</v>
      </c>
      <c r="X297" s="13">
        <f t="shared" si="515"/>
        <v>4.4269730112233167E-2</v>
      </c>
      <c r="Y297" s="13">
        <f t="shared" si="516"/>
        <v>3.6611339053201512E-2</v>
      </c>
      <c r="Z297" s="13">
        <f t="shared" si="517"/>
        <v>2.8620768339286246E-2</v>
      </c>
      <c r="AA297" s="13">
        <f t="shared" si="518"/>
        <v>4.6293033497324339E-2</v>
      </c>
      <c r="AB297" s="13">
        <f t="shared" si="519"/>
        <v>3.7438634158586621E-2</v>
      </c>
      <c r="AC297" s="13">
        <f t="shared" si="520"/>
        <v>3.3750965211744358E-3</v>
      </c>
      <c r="AD297" s="13">
        <f t="shared" si="521"/>
        <v>1.0822871449231046E-2</v>
      </c>
      <c r="AE297" s="13">
        <f t="shared" si="522"/>
        <v>1.7901162494212634E-2</v>
      </c>
      <c r="AF297" s="13">
        <f t="shared" si="523"/>
        <v>1.480437147144407E-2</v>
      </c>
      <c r="AG297" s="13">
        <f t="shared" si="524"/>
        <v>8.1622041672941067E-3</v>
      </c>
      <c r="AH297" s="13">
        <f t="shared" si="525"/>
        <v>1.1834775714424218E-2</v>
      </c>
      <c r="AI297" s="13">
        <f t="shared" si="526"/>
        <v>1.9142311697800628E-2</v>
      </c>
      <c r="AJ297" s="13">
        <f t="shared" si="527"/>
        <v>1.5480990344800213E-2</v>
      </c>
      <c r="AK297" s="13">
        <f t="shared" si="528"/>
        <v>8.3466429704458812E-3</v>
      </c>
      <c r="AL297" s="13">
        <f t="shared" si="529"/>
        <v>3.6117632540172282E-4</v>
      </c>
      <c r="AM297" s="13">
        <f t="shared" si="530"/>
        <v>3.5011188001459687E-3</v>
      </c>
      <c r="AN297" s="13">
        <f t="shared" si="531"/>
        <v>5.7908935578652454E-3</v>
      </c>
      <c r="AO297" s="13">
        <f t="shared" si="532"/>
        <v>4.78910458524388E-3</v>
      </c>
      <c r="AP297" s="13">
        <f t="shared" si="533"/>
        <v>2.6404126293834459E-3</v>
      </c>
      <c r="AQ297" s="13">
        <f t="shared" si="534"/>
        <v>1.0918187412667303E-3</v>
      </c>
      <c r="AR297" s="13">
        <f t="shared" si="535"/>
        <v>3.9149729189756101E-3</v>
      </c>
      <c r="AS297" s="13">
        <f t="shared" si="536"/>
        <v>6.332323798256748E-3</v>
      </c>
      <c r="AT297" s="13">
        <f t="shared" si="537"/>
        <v>5.1211496881134076E-3</v>
      </c>
      <c r="AU297" s="13">
        <f t="shared" si="538"/>
        <v>2.7610900267275198E-3</v>
      </c>
      <c r="AV297" s="13">
        <f t="shared" si="539"/>
        <v>1.1164902316840874E-3</v>
      </c>
      <c r="AW297" s="13">
        <f t="shared" si="540"/>
        <v>2.684045421044792E-5</v>
      </c>
      <c r="AX297" s="13">
        <f t="shared" si="541"/>
        <v>9.4382167972056192E-4</v>
      </c>
      <c r="AY297" s="13">
        <f t="shared" si="542"/>
        <v>1.5610926669039299E-3</v>
      </c>
      <c r="AZ297" s="13">
        <f t="shared" si="543"/>
        <v>1.2910332359512831E-3</v>
      </c>
      <c r="BA297" s="13">
        <f t="shared" si="544"/>
        <v>7.1179495049301651E-4</v>
      </c>
      <c r="BB297" s="13">
        <f t="shared" si="545"/>
        <v>2.9432940073035858E-4</v>
      </c>
      <c r="BC297" s="13">
        <f t="shared" si="546"/>
        <v>9.7364889789441602E-5</v>
      </c>
      <c r="BD297" s="13">
        <f t="shared" si="547"/>
        <v>1.0792355601095078E-3</v>
      </c>
      <c r="BE297" s="13">
        <f t="shared" si="548"/>
        <v>1.7456235745800729E-3</v>
      </c>
      <c r="BF297" s="13">
        <f t="shared" si="549"/>
        <v>1.4117407620540777E-3</v>
      </c>
      <c r="BG297" s="13">
        <f t="shared" si="550"/>
        <v>7.6114614409331875E-4</v>
      </c>
      <c r="BH297" s="13">
        <f t="shared" si="551"/>
        <v>3.0778142926813869E-4</v>
      </c>
      <c r="BI297" s="13">
        <f t="shared" si="552"/>
        <v>9.956501409088048E-5</v>
      </c>
      <c r="BJ297" s="14">
        <f t="shared" si="553"/>
        <v>0.37518511269146743</v>
      </c>
      <c r="BK297" s="14">
        <f t="shared" si="554"/>
        <v>0.2328669237269371</v>
      </c>
      <c r="BL297" s="14">
        <f t="shared" si="555"/>
        <v>0.36183443454340847</v>
      </c>
      <c r="BM297" s="14">
        <f t="shared" si="556"/>
        <v>0.63178577335058905</v>
      </c>
      <c r="BN297" s="14">
        <f t="shared" si="557"/>
        <v>0.36518721373781632</v>
      </c>
    </row>
    <row r="298" spans="1:66" x14ac:dyDescent="0.25">
      <c r="A298" t="s">
        <v>346</v>
      </c>
      <c r="B298" t="s">
        <v>240</v>
      </c>
      <c r="C298" t="s">
        <v>235</v>
      </c>
      <c r="D298" s="11">
        <v>44416</v>
      </c>
      <c r="E298" s="10">
        <f>VLOOKUP(A298,home!$A$2:$E$405,3,FALSE)</f>
        <v>1.5146999999999999</v>
      </c>
      <c r="F298" s="10">
        <f>VLOOKUP(B298,home!$B$2:$E$405,3,FALSE)</f>
        <v>0.66020000000000001</v>
      </c>
      <c r="G298" s="10">
        <f>VLOOKUP(C298,away!$B$2:$E$405,4,FALSE)</f>
        <v>0.99029999999999996</v>
      </c>
      <c r="H298" s="10">
        <f>VLOOKUP(A298,away!$A$2:$E$405,3,FALSE)</f>
        <v>1.0882000000000001</v>
      </c>
      <c r="I298" s="10">
        <f>VLOOKUP(C298,away!$B$2:$E$405,3,FALSE)</f>
        <v>0.91890000000000005</v>
      </c>
      <c r="J298" s="10">
        <f>VLOOKUP(B298,home!$B$2:$E$405,4,FALSE)</f>
        <v>0.68920000000000003</v>
      </c>
      <c r="K298" s="12">
        <f t="shared" si="502"/>
        <v>0.9903048920819999</v>
      </c>
      <c r="L298" s="12">
        <f t="shared" si="503"/>
        <v>0.68916345861600015</v>
      </c>
      <c r="M298" s="13">
        <f t="shared" si="504"/>
        <v>0.18647308797774417</v>
      </c>
      <c r="N298" s="13">
        <f t="shared" si="505"/>
        <v>0.18466521126599722</v>
      </c>
      <c r="O298" s="13">
        <f t="shared" si="506"/>
        <v>0.12851043824954783</v>
      </c>
      <c r="P298" s="13">
        <f t="shared" si="507"/>
        <v>0.12726451568212899</v>
      </c>
      <c r="Q298" s="13">
        <f t="shared" si="508"/>
        <v>9.1437431057036556E-2</v>
      </c>
      <c r="R298" s="13">
        <f t="shared" si="509"/>
        <v>4.4282349046158152E-2</v>
      </c>
      <c r="S298" s="13">
        <f t="shared" si="510"/>
        <v>2.1713933532515835E-2</v>
      </c>
      <c r="T298" s="13">
        <f t="shared" si="511"/>
        <v>6.3015336234229363E-2</v>
      </c>
      <c r="U298" s="13">
        <f t="shared" si="512"/>
        <v>4.3853026893293102E-2</v>
      </c>
      <c r="V298" s="13">
        <f t="shared" si="513"/>
        <v>1.6465963978073909E-3</v>
      </c>
      <c r="W298" s="13">
        <f t="shared" si="514"/>
        <v>3.0183645098397965E-2</v>
      </c>
      <c r="X298" s="13">
        <f t="shared" si="515"/>
        <v>2.080146524964982E-2</v>
      </c>
      <c r="Y298" s="13">
        <f t="shared" si="516"/>
        <v>7.1678048678646047E-3</v>
      </c>
      <c r="Z298" s="13">
        <f t="shared" si="517"/>
        <v>1.0172592274763763E-2</v>
      </c>
      <c r="AA298" s="13">
        <f t="shared" si="518"/>
        <v>1.0073967894854114E-2</v>
      </c>
      <c r="AB298" s="13">
        <f t="shared" si="519"/>
        <v>4.988149844475518E-3</v>
      </c>
      <c r="AC298" s="13">
        <f t="shared" si="520"/>
        <v>7.0235769462584003E-5</v>
      </c>
      <c r="AD298" s="13">
        <f t="shared" si="521"/>
        <v>7.4727528504525938E-3</v>
      </c>
      <c r="AE298" s="13">
        <f t="shared" si="522"/>
        <v>5.1499481998004831E-3</v>
      </c>
      <c r="AF298" s="13">
        <f t="shared" si="523"/>
        <v>1.7745780565338724E-3</v>
      </c>
      <c r="AG298" s="13">
        <f t="shared" si="524"/>
        <v>4.0765811700831442E-4</v>
      </c>
      <c r="AH298" s="13">
        <f t="shared" si="525"/>
        <v>1.7526447187916495E-3</v>
      </c>
      <c r="AI298" s="13">
        <f t="shared" si="526"/>
        <v>1.7356526391010517E-3</v>
      </c>
      <c r="AJ298" s="13">
        <f t="shared" si="527"/>
        <v>8.5941264972840263E-4</v>
      </c>
      <c r="AK298" s="13">
        <f t="shared" si="528"/>
        <v>2.8369351711439716E-4</v>
      </c>
      <c r="AL298" s="13">
        <f t="shared" si="529"/>
        <v>1.9173857806836447E-6</v>
      </c>
      <c r="AM298" s="13">
        <f t="shared" si="530"/>
        <v>1.4800607410245829E-3</v>
      </c>
      <c r="AN298" s="13">
        <f t="shared" si="531"/>
        <v>1.0200037792462615E-3</v>
      </c>
      <c r="AO298" s="13">
        <f t="shared" si="532"/>
        <v>3.5147466615337238E-4</v>
      </c>
      <c r="AP298" s="13">
        <f t="shared" si="533"/>
        <v>8.0741165514054046E-5</v>
      </c>
      <c r="AQ298" s="13">
        <f t="shared" si="534"/>
        <v>1.3910965219588098E-5</v>
      </c>
      <c r="AR298" s="13">
        <f t="shared" si="535"/>
        <v>2.4157173922550416E-4</v>
      </c>
      <c r="AS298" s="13">
        <f t="shared" si="536"/>
        <v>2.3922967514377393E-4</v>
      </c>
      <c r="AT298" s="13">
        <f t="shared" si="537"/>
        <v>1.1845515881303347E-4</v>
      </c>
      <c r="AU298" s="13">
        <f t="shared" si="538"/>
        <v>3.910224108829909E-5</v>
      </c>
      <c r="AV298" s="13">
        <f t="shared" si="539"/>
        <v>9.6807851602780912E-6</v>
      </c>
      <c r="AW298" s="13">
        <f t="shared" si="540"/>
        <v>3.6349477110550512E-8</v>
      </c>
      <c r="AX298" s="13">
        <f t="shared" si="541"/>
        <v>2.4428523206919232E-4</v>
      </c>
      <c r="AY298" s="13">
        <f t="shared" si="542"/>
        <v>1.6835245542161679E-4</v>
      </c>
      <c r="AZ298" s="13">
        <f t="shared" si="543"/>
        <v>5.8011180222428707E-5</v>
      </c>
      <c r="BA298" s="13">
        <f t="shared" si="544"/>
        <v>1.3326395200161691E-5</v>
      </c>
      <c r="BB298" s="13">
        <f t="shared" si="545"/>
        <v>2.2960161517567731E-6</v>
      </c>
      <c r="BC298" s="13">
        <f t="shared" si="546"/>
        <v>3.1646608643657954E-7</v>
      </c>
      <c r="BD298" s="13">
        <f t="shared" si="547"/>
        <v>2.7747069218088469E-5</v>
      </c>
      <c r="BE298" s="13">
        <f t="shared" si="548"/>
        <v>2.7478058387610885E-5</v>
      </c>
      <c r="BF298" s="13">
        <f t="shared" si="549"/>
        <v>1.3605827823082945E-5</v>
      </c>
      <c r="BG298" s="13">
        <f t="shared" si="550"/>
        <v>4.491305951341476E-6</v>
      </c>
      <c r="BH298" s="13">
        <f t="shared" si="551"/>
        <v>1.1119405638626158E-6</v>
      </c>
      <c r="BI298" s="13">
        <f t="shared" si="552"/>
        <v>2.2023203601951324E-7</v>
      </c>
      <c r="BJ298" s="14">
        <f t="shared" si="553"/>
        <v>0.41550861005928025</v>
      </c>
      <c r="BK298" s="14">
        <f t="shared" si="554"/>
        <v>0.33733863920086127</v>
      </c>
      <c r="BL298" s="14">
        <f t="shared" si="555"/>
        <v>0.2370620294864752</v>
      </c>
      <c r="BM298" s="14">
        <f t="shared" si="556"/>
        <v>0.23728052163682306</v>
      </c>
      <c r="BN298" s="14">
        <f t="shared" si="557"/>
        <v>0.76263303327861287</v>
      </c>
    </row>
    <row r="299" spans="1:66" x14ac:dyDescent="0.25">
      <c r="A299" t="s">
        <v>347</v>
      </c>
      <c r="B299" t="s">
        <v>248</v>
      </c>
      <c r="C299" t="s">
        <v>249</v>
      </c>
      <c r="D299" s="11">
        <v>44416</v>
      </c>
      <c r="E299" s="10">
        <f>VLOOKUP(A299,home!$A$2:$E$405,3,FALSE)</f>
        <v>1.2639</v>
      </c>
      <c r="F299" s="10">
        <f>VLOOKUP(B299,home!$B$2:$E$405,3,FALSE)</f>
        <v>1.1868000000000001</v>
      </c>
      <c r="G299" s="10">
        <f>VLOOKUP(C299,away!$B$2:$E$405,4,FALSE)</f>
        <v>2.1758000000000002</v>
      </c>
      <c r="H299" s="10">
        <f>VLOOKUP(A299,away!$A$2:$E$405,3,FALSE)</f>
        <v>0.81940000000000002</v>
      </c>
      <c r="I299" s="10">
        <f>VLOOKUP(C299,away!$B$2:$E$405,3,FALSE)</f>
        <v>0</v>
      </c>
      <c r="J299" s="10">
        <f>VLOOKUP(B299,home!$B$2:$E$405,4,FALSE)</f>
        <v>0.9153</v>
      </c>
      <c r="K299" s="12">
        <f t="shared" si="502"/>
        <v>3.2636924282160003</v>
      </c>
      <c r="L299" s="12">
        <f t="shared" si="503"/>
        <v>0</v>
      </c>
      <c r="M299" s="13">
        <f t="shared" si="504"/>
        <v>3.8246912985957261E-2</v>
      </c>
      <c r="N299" s="13">
        <f t="shared" si="505"/>
        <v>0.12482616031490491</v>
      </c>
      <c r="O299" s="13">
        <f t="shared" si="506"/>
        <v>0</v>
      </c>
      <c r="P299" s="13">
        <f t="shared" si="507"/>
        <v>0</v>
      </c>
      <c r="Q299" s="13">
        <f t="shared" si="508"/>
        <v>0.20369709713151593</v>
      </c>
      <c r="R299" s="13">
        <f t="shared" si="509"/>
        <v>0</v>
      </c>
      <c r="S299" s="13">
        <f t="shared" si="510"/>
        <v>0</v>
      </c>
      <c r="T299" s="13">
        <f t="shared" si="511"/>
        <v>0</v>
      </c>
      <c r="U299" s="13">
        <f t="shared" si="512"/>
        <v>0</v>
      </c>
      <c r="V299" s="13">
        <f t="shared" si="513"/>
        <v>0</v>
      </c>
      <c r="W299" s="13">
        <f t="shared" si="514"/>
        <v>0.22160155785256919</v>
      </c>
      <c r="X299" s="13">
        <f t="shared" si="515"/>
        <v>0</v>
      </c>
      <c r="Y299" s="13">
        <f t="shared" si="516"/>
        <v>0</v>
      </c>
      <c r="Z299" s="13">
        <f t="shared" si="517"/>
        <v>0</v>
      </c>
      <c r="AA299" s="13">
        <f t="shared" si="518"/>
        <v>0</v>
      </c>
      <c r="AB299" s="13">
        <f t="shared" si="519"/>
        <v>0</v>
      </c>
      <c r="AC299" s="13">
        <f t="shared" si="520"/>
        <v>0</v>
      </c>
      <c r="AD299" s="13">
        <f t="shared" si="521"/>
        <v>0.180809831611075</v>
      </c>
      <c r="AE299" s="13">
        <f t="shared" si="522"/>
        <v>0</v>
      </c>
      <c r="AF299" s="13">
        <f t="shared" si="523"/>
        <v>0</v>
      </c>
      <c r="AG299" s="13">
        <f t="shared" si="524"/>
        <v>0</v>
      </c>
      <c r="AH299" s="13">
        <f t="shared" si="525"/>
        <v>0</v>
      </c>
      <c r="AI299" s="13">
        <f t="shared" si="526"/>
        <v>0</v>
      </c>
      <c r="AJ299" s="13">
        <f t="shared" si="527"/>
        <v>0</v>
      </c>
      <c r="AK299" s="13">
        <f t="shared" si="528"/>
        <v>0</v>
      </c>
      <c r="AL299" s="13">
        <f t="shared" si="529"/>
        <v>0</v>
      </c>
      <c r="AM299" s="13">
        <f t="shared" si="530"/>
        <v>0.11802153567521505</v>
      </c>
      <c r="AN299" s="13">
        <f t="shared" si="531"/>
        <v>0</v>
      </c>
      <c r="AO299" s="13">
        <f t="shared" si="532"/>
        <v>0</v>
      </c>
      <c r="AP299" s="13">
        <f t="shared" si="533"/>
        <v>0</v>
      </c>
      <c r="AQ299" s="13">
        <f t="shared" si="534"/>
        <v>0</v>
      </c>
      <c r="AR299" s="13">
        <f t="shared" si="535"/>
        <v>0</v>
      </c>
      <c r="AS299" s="13">
        <f t="shared" si="536"/>
        <v>0</v>
      </c>
      <c r="AT299" s="13">
        <f t="shared" si="537"/>
        <v>0</v>
      </c>
      <c r="AU299" s="13">
        <f t="shared" si="538"/>
        <v>0</v>
      </c>
      <c r="AV299" s="13">
        <f t="shared" si="539"/>
        <v>0</v>
      </c>
      <c r="AW299" s="13">
        <f t="shared" si="540"/>
        <v>0</v>
      </c>
      <c r="AX299" s="13">
        <f t="shared" si="541"/>
        <v>6.4197665391604E-2</v>
      </c>
      <c r="AY299" s="13">
        <f t="shared" si="542"/>
        <v>0</v>
      </c>
      <c r="AZ299" s="13">
        <f t="shared" si="543"/>
        <v>0</v>
      </c>
      <c r="BA299" s="13">
        <f t="shared" si="544"/>
        <v>0</v>
      </c>
      <c r="BB299" s="13">
        <f t="shared" si="545"/>
        <v>0</v>
      </c>
      <c r="BC299" s="13">
        <f t="shared" si="546"/>
        <v>0</v>
      </c>
      <c r="BD299" s="13">
        <f t="shared" si="547"/>
        <v>0</v>
      </c>
      <c r="BE299" s="13">
        <f t="shared" si="548"/>
        <v>0</v>
      </c>
      <c r="BF299" s="13">
        <f t="shared" si="549"/>
        <v>0</v>
      </c>
      <c r="BG299" s="13">
        <f t="shared" si="550"/>
        <v>0</v>
      </c>
      <c r="BH299" s="13">
        <f t="shared" si="551"/>
        <v>0</v>
      </c>
      <c r="BI299" s="13">
        <f t="shared" si="552"/>
        <v>0</v>
      </c>
      <c r="BJ299" s="14">
        <f t="shared" si="553"/>
        <v>0.91315384797688404</v>
      </c>
      <c r="BK299" s="14">
        <f t="shared" si="554"/>
        <v>3.8246912985957261E-2</v>
      </c>
      <c r="BL299" s="14">
        <f t="shared" si="555"/>
        <v>0</v>
      </c>
      <c r="BM299" s="14">
        <f t="shared" si="556"/>
        <v>0.58463059053046318</v>
      </c>
      <c r="BN299" s="14">
        <f t="shared" si="557"/>
        <v>0.36677017043237814</v>
      </c>
    </row>
    <row r="300" spans="1:66" x14ac:dyDescent="0.25">
      <c r="A300" t="s">
        <v>347</v>
      </c>
      <c r="B300" t="s">
        <v>252</v>
      </c>
      <c r="C300" t="s">
        <v>255</v>
      </c>
      <c r="D300" s="11">
        <v>44416</v>
      </c>
      <c r="E300" s="10">
        <f>VLOOKUP(A300,home!$A$2:$E$405,3,FALSE)</f>
        <v>1.2639</v>
      </c>
      <c r="F300" s="10">
        <f>VLOOKUP(B300,home!$B$2:$E$405,3,FALSE)</f>
        <v>2.5714000000000001</v>
      </c>
      <c r="G300" s="10">
        <f>VLOOKUP(C300,away!$B$2:$E$405,4,FALSE)</f>
        <v>1.1868000000000001</v>
      </c>
      <c r="H300" s="10">
        <f>VLOOKUP(A300,away!$A$2:$E$405,3,FALSE)</f>
        <v>0.81940000000000002</v>
      </c>
      <c r="I300" s="10">
        <f>VLOOKUP(C300,away!$B$2:$E$405,3,FALSE)</f>
        <v>0.9153</v>
      </c>
      <c r="J300" s="10">
        <f>VLOOKUP(B300,home!$B$2:$E$405,4,FALSE)</f>
        <v>0.9153</v>
      </c>
      <c r="K300" s="12">
        <f t="shared" si="502"/>
        <v>3.8570910515280001</v>
      </c>
      <c r="L300" s="12">
        <f t="shared" si="503"/>
        <v>0.68647208934600001</v>
      </c>
      <c r="M300" s="13">
        <f t="shared" si="504"/>
        <v>1.0635443376605885E-2</v>
      </c>
      <c r="N300" s="13">
        <f t="shared" si="505"/>
        <v>4.1021873476939301E-2</v>
      </c>
      <c r="O300" s="13">
        <f t="shared" si="506"/>
        <v>7.3009350358597186E-3</v>
      </c>
      <c r="P300" s="13">
        <f t="shared" si="507"/>
        <v>2.8160371194601783E-2</v>
      </c>
      <c r="Q300" s="13">
        <f t="shared" si="508"/>
        <v>7.9112550552408206E-2</v>
      </c>
      <c r="R300" s="13">
        <f t="shared" si="509"/>
        <v>2.5059440641230172E-3</v>
      </c>
      <c r="S300" s="13">
        <f t="shared" si="510"/>
        <v>1.8640654595606338E-2</v>
      </c>
      <c r="T300" s="13">
        <f t="shared" si="511"/>
        <v>5.4308557871202708E-2</v>
      </c>
      <c r="U300" s="13">
        <f t="shared" si="512"/>
        <v>9.6656544253585983E-3</v>
      </c>
      <c r="V300" s="13">
        <f t="shared" si="513"/>
        <v>5.4840502452737369E-3</v>
      </c>
      <c r="W300" s="13">
        <f t="shared" si="514"/>
        <v>0.10171477026641672</v>
      </c>
      <c r="X300" s="13">
        <f t="shared" si="515"/>
        <v>6.9824350862135481E-2</v>
      </c>
      <c r="Y300" s="13">
        <f t="shared" si="516"/>
        <v>2.396623401177916E-2</v>
      </c>
      <c r="Z300" s="13">
        <f t="shared" si="517"/>
        <v>5.7342021916091147E-4</v>
      </c>
      <c r="AA300" s="13">
        <f t="shared" si="518"/>
        <v>2.2117339960907763E-3</v>
      </c>
      <c r="AB300" s="13">
        <f t="shared" si="519"/>
        <v>4.2654297023409999E-3</v>
      </c>
      <c r="AC300" s="13">
        <f t="shared" si="520"/>
        <v>9.075367446389897E-4</v>
      </c>
      <c r="AD300" s="13">
        <f t="shared" si="521"/>
        <v>9.808078255070557E-2</v>
      </c>
      <c r="AE300" s="13">
        <f t="shared" si="522"/>
        <v>6.7329719722273557E-2</v>
      </c>
      <c r="AF300" s="13">
        <f t="shared" si="523"/>
        <v>2.3109986686414851E-2</v>
      </c>
      <c r="AG300" s="13">
        <f t="shared" si="524"/>
        <v>5.2881202817938169E-3</v>
      </c>
      <c r="AH300" s="13">
        <f t="shared" si="525"/>
        <v>9.8409243980158002E-5</v>
      </c>
      <c r="AI300" s="13">
        <f t="shared" si="526"/>
        <v>3.7957341434350321E-4</v>
      </c>
      <c r="AJ300" s="13">
        <f t="shared" si="527"/>
        <v>7.3202460993112813E-4</v>
      </c>
      <c r="AK300" s="13">
        <f t="shared" si="528"/>
        <v>9.4116185748787621E-4</v>
      </c>
      <c r="AL300" s="13">
        <f t="shared" si="529"/>
        <v>9.6118499988405404E-5</v>
      </c>
      <c r="AM300" s="13">
        <f t="shared" si="530"/>
        <v>7.566130174063801E-2</v>
      </c>
      <c r="AN300" s="13">
        <f t="shared" si="531"/>
        <v>5.1939371888533918E-2</v>
      </c>
      <c r="AO300" s="13">
        <f t="shared" si="532"/>
        <v>1.7827464569820387E-2</v>
      </c>
      <c r="AP300" s="13">
        <f t="shared" si="533"/>
        <v>4.0793522836621307E-3</v>
      </c>
      <c r="AQ300" s="13">
        <f t="shared" si="534"/>
        <v>7.0009037133597965E-4</v>
      </c>
      <c r="AR300" s="13">
        <f t="shared" si="535"/>
        <v>1.3511039865203869E-5</v>
      </c>
      <c r="AS300" s="13">
        <f t="shared" si="536"/>
        <v>5.2113310960915926E-5</v>
      </c>
      <c r="AT300" s="13">
        <f t="shared" si="537"/>
        <v>1.0050289268642244E-4</v>
      </c>
      <c r="AU300" s="13">
        <f t="shared" si="538"/>
        <v>1.2921626934449295E-4</v>
      </c>
      <c r="AV300" s="13">
        <f t="shared" si="539"/>
        <v>1.2459972905011892E-4</v>
      </c>
      <c r="AW300" s="13">
        <f t="shared" si="540"/>
        <v>7.0694765671078129E-6</v>
      </c>
      <c r="AX300" s="13">
        <f t="shared" si="541"/>
        <v>4.863875498179579E-2</v>
      </c>
      <c r="AY300" s="13">
        <f t="shared" si="542"/>
        <v>3.3389147755541519E-2</v>
      </c>
      <c r="AZ300" s="13">
        <f t="shared" si="543"/>
        <v>1.1460359010614447E-2</v>
      </c>
      <c r="BA300" s="13">
        <f t="shared" si="544"/>
        <v>2.6224055315572526E-3</v>
      </c>
      <c r="BB300" s="13">
        <f t="shared" si="545"/>
        <v>4.5005205109015364E-4</v>
      </c>
      <c r="BC300" s="13">
        <f t="shared" si="546"/>
        <v>6.1789634365262103E-5</v>
      </c>
      <c r="BD300" s="13">
        <f t="shared" si="547"/>
        <v>1.5458252942505997E-6</v>
      </c>
      <c r="BE300" s="13">
        <f t="shared" si="548"/>
        <v>5.9623889096796264E-6</v>
      </c>
      <c r="BF300" s="13">
        <f t="shared" si="549"/>
        <v>1.1498738454627539E-5</v>
      </c>
      <c r="BG300" s="13">
        <f t="shared" si="550"/>
        <v>1.4783893732401593E-5</v>
      </c>
      <c r="BH300" s="13">
        <f t="shared" si="551"/>
        <v>1.425570605549677E-5</v>
      </c>
      <c r="BI300" s="13">
        <f t="shared" si="552"/>
        <v>1.0997111251974021E-5</v>
      </c>
      <c r="BJ300" s="14">
        <f t="shared" si="553"/>
        <v>0.81058703610102434</v>
      </c>
      <c r="BK300" s="14">
        <f t="shared" si="554"/>
        <v>9.7313322412256653E-2</v>
      </c>
      <c r="BL300" s="14">
        <f t="shared" si="555"/>
        <v>2.8579853255121357E-2</v>
      </c>
      <c r="BM300" s="14">
        <f t="shared" si="556"/>
        <v>0.73493443600805097</v>
      </c>
      <c r="BN300" s="14">
        <f t="shared" si="557"/>
        <v>0.16873711770053793</v>
      </c>
    </row>
    <row r="301" spans="1:66" x14ac:dyDescent="0.25">
      <c r="A301" t="s">
        <v>348</v>
      </c>
      <c r="B301" t="s">
        <v>265</v>
      </c>
      <c r="C301" t="s">
        <v>264</v>
      </c>
      <c r="D301" s="11">
        <v>44416</v>
      </c>
      <c r="E301" s="10">
        <f>VLOOKUP(A301,home!$A$2:$E$405,3,FALSE)</f>
        <v>1.4218999999999999</v>
      </c>
      <c r="F301" s="10">
        <f>VLOOKUP(B301,home!$B$2:$E$405,3,FALSE)</f>
        <v>0.70330000000000004</v>
      </c>
      <c r="G301" s="10">
        <f>VLOOKUP(C301,away!$B$2:$E$405,4,FALSE)</f>
        <v>1.2306999999999999</v>
      </c>
      <c r="H301" s="10">
        <f>VLOOKUP(A301,away!$A$2:$E$405,3,FALSE)</f>
        <v>1.2968999999999999</v>
      </c>
      <c r="I301" s="10">
        <f>VLOOKUP(C301,away!$B$2:$E$405,3,FALSE)</f>
        <v>1.1566000000000001</v>
      </c>
      <c r="J301" s="10">
        <f>VLOOKUP(B301,home!$B$2:$E$405,4,FALSE)</f>
        <v>1.1566000000000001</v>
      </c>
      <c r="K301" s="12">
        <f t="shared" si="502"/>
        <v>1.230727407689</v>
      </c>
      <c r="L301" s="12">
        <f t="shared" si="503"/>
        <v>1.7348936849640002</v>
      </c>
      <c r="M301" s="13">
        <f t="shared" si="504"/>
        <v>5.152845535930458E-2</v>
      </c>
      <c r="N301" s="13">
        <f t="shared" si="505"/>
        <v>6.3417482286575289E-2</v>
      </c>
      <c r="O301" s="13">
        <f t="shared" si="506"/>
        <v>8.9396391798806901E-2</v>
      </c>
      <c r="P301" s="13">
        <f t="shared" si="507"/>
        <v>0.1100225895352958</v>
      </c>
      <c r="Q301" s="13">
        <f t="shared" si="508"/>
        <v>3.9024816788359944E-2</v>
      </c>
      <c r="R301" s="13">
        <f t="shared" si="509"/>
        <v>7.7546617795158812E-2</v>
      </c>
      <c r="S301" s="13">
        <f t="shared" si="510"/>
        <v>5.872954139438593E-2</v>
      </c>
      <c r="T301" s="13">
        <f t="shared" si="511"/>
        <v>6.7703908203002761E-2</v>
      </c>
      <c r="U301" s="13">
        <f t="shared" si="512"/>
        <v>9.5438747894085491E-2</v>
      </c>
      <c r="V301" s="13">
        <f t="shared" si="513"/>
        <v>1.3933134790119648E-2</v>
      </c>
      <c r="W301" s="13">
        <f t="shared" si="514"/>
        <v>1.6009637200492127E-2</v>
      </c>
      <c r="X301" s="13">
        <f t="shared" si="515"/>
        <v>2.7775018477698525E-2</v>
      </c>
      <c r="Y301" s="13">
        <f t="shared" si="516"/>
        <v>2.4093352078358797E-2</v>
      </c>
      <c r="Z301" s="13">
        <f t="shared" si="517"/>
        <v>4.484504583437933E-2</v>
      </c>
      <c r="AA301" s="13">
        <f t="shared" si="518"/>
        <v>5.519202700744006E-2</v>
      </c>
      <c r="AB301" s="13">
        <f t="shared" si="519"/>
        <v>3.3963170161983997E-2</v>
      </c>
      <c r="AC301" s="13">
        <f t="shared" si="520"/>
        <v>1.8593604728494894E-3</v>
      </c>
      <c r="AD301" s="13">
        <f t="shared" si="521"/>
        <v>4.9258748224507683E-3</v>
      </c>
      <c r="AE301" s="13">
        <f t="shared" si="522"/>
        <v>8.5458691223930031E-3</v>
      </c>
      <c r="AF301" s="13">
        <f t="shared" si="523"/>
        <v>7.4130871864842322E-3</v>
      </c>
      <c r="AG301" s="13">
        <f t="shared" si="524"/>
        <v>4.2869727153063471E-3</v>
      </c>
      <c r="AH301" s="13">
        <f t="shared" si="525"/>
        <v>1.9450346704996468E-2</v>
      </c>
      <c r="AI301" s="13">
        <f t="shared" si="526"/>
        <v>2.3938074778892586E-2</v>
      </c>
      <c r="AJ301" s="13">
        <f t="shared" si="527"/>
        <v>1.4730622358845955E-2</v>
      </c>
      <c r="AK301" s="13">
        <f t="shared" si="528"/>
        <v>6.0431268897826991E-3</v>
      </c>
      <c r="AL301" s="13">
        <f t="shared" si="529"/>
        <v>1.5880286158473638E-4</v>
      </c>
      <c r="AM301" s="13">
        <f t="shared" si="530"/>
        <v>1.2124818301670686E-3</v>
      </c>
      <c r="AN301" s="13">
        <f t="shared" si="531"/>
        <v>2.1035270702904406E-3</v>
      </c>
      <c r="AO301" s="13">
        <f t="shared" si="532"/>
        <v>1.824697915198855E-3</v>
      </c>
      <c r="AP301" s="13">
        <f t="shared" si="533"/>
        <v>1.0552189633484901E-3</v>
      </c>
      <c r="AQ301" s="13">
        <f t="shared" si="534"/>
        <v>4.5767317894188878E-4</v>
      </c>
      <c r="AR301" s="13">
        <f t="shared" si="535"/>
        <v>6.7488567337717466E-3</v>
      </c>
      <c r="AS301" s="13">
        <f t="shared" si="536"/>
        <v>8.3060029528193528E-3</v>
      </c>
      <c r="AT301" s="13">
        <f t="shared" si="537"/>
        <v>5.1112127411902719E-3</v>
      </c>
      <c r="AU301" s="13">
        <f t="shared" si="538"/>
        <v>2.0968365357040292E-3</v>
      </c>
      <c r="AV301" s="13">
        <f t="shared" si="539"/>
        <v>6.4515854848365146E-4</v>
      </c>
      <c r="AW301" s="13">
        <f t="shared" si="540"/>
        <v>9.4186912709672363E-6</v>
      </c>
      <c r="AX301" s="13">
        <f t="shared" si="541"/>
        <v>2.4870576995192182E-4</v>
      </c>
      <c r="AY301" s="13">
        <f t="shared" si="542"/>
        <v>4.3147806970369855E-4</v>
      </c>
      <c r="AZ301" s="13">
        <f t="shared" si="543"/>
        <v>3.7428428916470169E-4</v>
      </c>
      <c r="BA301" s="13">
        <f t="shared" si="544"/>
        <v>2.1644781655102692E-4</v>
      </c>
      <c r="BB301" s="13">
        <f t="shared" si="545"/>
        <v>9.3878487514655786E-5</v>
      </c>
      <c r="BC301" s="13">
        <f t="shared" si="546"/>
        <v>3.2573839028629622E-5</v>
      </c>
      <c r="BD301" s="13">
        <f t="shared" si="547"/>
        <v>1.9514248213578955E-3</v>
      </c>
      <c r="BE301" s="13">
        <f t="shared" si="548"/>
        <v>2.4016720116897729E-3</v>
      </c>
      <c r="BF301" s="13">
        <f t="shared" si="549"/>
        <v>1.4779017845330902E-3</v>
      </c>
      <c r="BG301" s="13">
        <f t="shared" si="550"/>
        <v>6.0629807736578545E-4</v>
      </c>
      <c r="BH301" s="13">
        <f t="shared" si="551"/>
        <v>1.8654691526080465E-4</v>
      </c>
      <c r="BI301" s="13">
        <f t="shared" si="552"/>
        <v>4.5917680286261901E-5</v>
      </c>
      <c r="BJ301" s="14">
        <f t="shared" si="553"/>
        <v>0.27124698611098313</v>
      </c>
      <c r="BK301" s="14">
        <f t="shared" si="554"/>
        <v>0.23666336248324388</v>
      </c>
      <c r="BL301" s="14">
        <f t="shared" si="555"/>
        <v>0.44527695419245567</v>
      </c>
      <c r="BM301" s="14">
        <f t="shared" si="556"/>
        <v>0.56667393567912816</v>
      </c>
      <c r="BN301" s="14">
        <f t="shared" si="557"/>
        <v>0.43093635356350135</v>
      </c>
    </row>
    <row r="302" spans="1:66" x14ac:dyDescent="0.25">
      <c r="A302" t="s">
        <v>348</v>
      </c>
      <c r="B302" t="s">
        <v>263</v>
      </c>
      <c r="C302" t="s">
        <v>262</v>
      </c>
      <c r="D302" s="11">
        <v>44416</v>
      </c>
      <c r="E302" s="10">
        <f>VLOOKUP(A302,home!$A$2:$E$405,3,FALSE)</f>
        <v>1.4218999999999999</v>
      </c>
      <c r="F302" s="10">
        <f>VLOOKUP(B302,home!$B$2:$E$405,3,FALSE)</f>
        <v>0.93769999999999998</v>
      </c>
      <c r="G302" s="10">
        <f>VLOOKUP(C302,away!$B$2:$E$405,4,FALSE)</f>
        <v>1.0548999999999999</v>
      </c>
      <c r="H302" s="10">
        <f>VLOOKUP(A302,away!$A$2:$E$405,3,FALSE)</f>
        <v>1.2968999999999999</v>
      </c>
      <c r="I302" s="10">
        <f>VLOOKUP(C302,away!$B$2:$E$405,3,FALSE)</f>
        <v>1.1566000000000001</v>
      </c>
      <c r="J302" s="10">
        <f>VLOOKUP(B302,home!$B$2:$E$405,4,FALSE)</f>
        <v>1.0281</v>
      </c>
      <c r="K302" s="12">
        <f t="shared" si="502"/>
        <v>1.4065146580869998</v>
      </c>
      <c r="L302" s="12">
        <f t="shared" si="503"/>
        <v>1.5421443865740001</v>
      </c>
      <c r="M302" s="13">
        <f t="shared" si="504"/>
        <v>5.2409938235221519E-2</v>
      </c>
      <c r="N302" s="13">
        <f t="shared" si="505"/>
        <v>7.3715346357273379E-2</v>
      </c>
      <c r="O302" s="13">
        <f t="shared" si="506"/>
        <v>8.0823692050136925E-2</v>
      </c>
      <c r="P302" s="13">
        <f t="shared" si="507"/>
        <v>0.1136797075892273</v>
      </c>
      <c r="Q302" s="13">
        <f t="shared" si="508"/>
        <v>5.1840857588732581E-2</v>
      </c>
      <c r="R302" s="13">
        <f t="shared" si="509"/>
        <v>6.2320901498652166E-2</v>
      </c>
      <c r="S302" s="13">
        <f t="shared" si="510"/>
        <v>6.164420505311443E-2</v>
      </c>
      <c r="T302" s="13">
        <f t="shared" si="511"/>
        <v>7.9946087525646095E-2</v>
      </c>
      <c r="U302" s="13">
        <f t="shared" si="512"/>
        <v>8.7655261463050346E-2</v>
      </c>
      <c r="V302" s="13">
        <f t="shared" si="513"/>
        <v>1.4856586875983362E-2</v>
      </c>
      <c r="W302" s="13">
        <f t="shared" si="514"/>
        <v>2.4304975362117686E-2</v>
      </c>
      <c r="X302" s="13">
        <f t="shared" si="515"/>
        <v>3.748178132050916E-2</v>
      </c>
      <c r="Y302" s="13">
        <f t="shared" si="516"/>
        <v>2.8901159331108716E-2</v>
      </c>
      <c r="Z302" s="13">
        <f t="shared" si="517"/>
        <v>3.2035942804125875E-2</v>
      </c>
      <c r="AA302" s="13">
        <f t="shared" si="518"/>
        <v>4.5059023139639789E-2</v>
      </c>
      <c r="AB302" s="13">
        <f t="shared" si="519"/>
        <v>3.1688088262492344E-2</v>
      </c>
      <c r="AC302" s="13">
        <f t="shared" si="520"/>
        <v>2.0140412638150434E-3</v>
      </c>
      <c r="AD302" s="13">
        <f t="shared" si="521"/>
        <v>8.5463260278154825E-3</v>
      </c>
      <c r="AE302" s="13">
        <f t="shared" si="522"/>
        <v>1.3179668709626918E-2</v>
      </c>
      <c r="AF302" s="13">
        <f t="shared" si="523"/>
        <v>1.0162476058728076E-2</v>
      </c>
      <c r="AG302" s="13">
        <f t="shared" si="524"/>
        <v>5.2240018025533907E-3</v>
      </c>
      <c r="AH302" s="13">
        <f t="shared" si="525"/>
        <v>1.2351012340997119E-2</v>
      </c>
      <c r="AI302" s="13">
        <f t="shared" si="526"/>
        <v>1.737187989982588E-2</v>
      </c>
      <c r="AJ302" s="13">
        <f t="shared" si="527"/>
        <v>1.2216901858816014E-2</v>
      </c>
      <c r="AK302" s="13">
        <f t="shared" si="528"/>
        <v>5.7277505136116794E-3</v>
      </c>
      <c r="AL302" s="13">
        <f t="shared" si="529"/>
        <v>1.7474214216056032E-4</v>
      </c>
      <c r="AM302" s="13">
        <f t="shared" si="530"/>
        <v>2.4041065661825818E-3</v>
      </c>
      <c r="AN302" s="13">
        <f t="shared" si="531"/>
        <v>3.7074794457641631E-3</v>
      </c>
      <c r="AO302" s="13">
        <f t="shared" si="532"/>
        <v>2.8587343078118454E-3</v>
      </c>
      <c r="AP302" s="13">
        <f t="shared" si="533"/>
        <v>1.4695270218328491E-3</v>
      </c>
      <c r="AQ302" s="13">
        <f t="shared" si="534"/>
        <v>5.665557119095844E-4</v>
      </c>
      <c r="AR302" s="13">
        <f t="shared" si="535"/>
        <v>3.8094088700349801E-3</v>
      </c>
      <c r="AS302" s="13">
        <f t="shared" si="536"/>
        <v>5.3579894143508345E-3</v>
      </c>
      <c r="AT302" s="13">
        <f t="shared" si="537"/>
        <v>3.7680453245797154E-3</v>
      </c>
      <c r="AU302" s="13">
        <f t="shared" si="538"/>
        <v>1.7666036604525187E-3</v>
      </c>
      <c r="AV302" s="13">
        <f t="shared" si="539"/>
        <v>6.2118848586415463E-4</v>
      </c>
      <c r="AW302" s="13">
        <f t="shared" si="540"/>
        <v>1.0528450377723874E-5</v>
      </c>
      <c r="AX302" s="13">
        <f t="shared" si="541"/>
        <v>5.6356852082316842E-4</v>
      </c>
      <c r="AY302" s="13">
        <f t="shared" si="542"/>
        <v>8.6910403083726156E-4</v>
      </c>
      <c r="AZ302" s="13">
        <f t="shared" si="543"/>
        <v>6.7014195125225998E-4</v>
      </c>
      <c r="BA302" s="13">
        <f t="shared" si="544"/>
        <v>3.4448521611047333E-4</v>
      </c>
      <c r="BB302" s="13">
        <f t="shared" si="545"/>
        <v>1.3281148557062452E-4</v>
      </c>
      <c r="BC302" s="13">
        <f t="shared" si="546"/>
        <v>4.0962897389058461E-5</v>
      </c>
      <c r="BD302" s="13">
        <f t="shared" si="547"/>
        <v>9.7910975084827432E-4</v>
      </c>
      <c r="BE302" s="13">
        <f t="shared" si="548"/>
        <v>1.3771322164440082E-3</v>
      </c>
      <c r="BF302" s="13">
        <f t="shared" si="549"/>
        <v>9.6847832427616857E-4</v>
      </c>
      <c r="BG302" s="13">
        <f t="shared" si="550"/>
        <v>4.5405965304465523E-4</v>
      </c>
      <c r="BH302" s="13">
        <f t="shared" si="551"/>
        <v>1.5966038941330135E-4</v>
      </c>
      <c r="BI302" s="13">
        <f t="shared" si="552"/>
        <v>4.4912935605137316E-5</v>
      </c>
      <c r="BJ302" s="14">
        <f t="shared" si="553"/>
        <v>0.34693015723959542</v>
      </c>
      <c r="BK302" s="14">
        <f t="shared" si="554"/>
        <v>0.24564832519035951</v>
      </c>
      <c r="BL302" s="14">
        <f t="shared" si="555"/>
        <v>0.37452110005213601</v>
      </c>
      <c r="BM302" s="14">
        <f t="shared" si="556"/>
        <v>0.56348650638651343</v>
      </c>
      <c r="BN302" s="14">
        <f t="shared" si="557"/>
        <v>0.43479044331924382</v>
      </c>
    </row>
    <row r="303" spans="1:66" x14ac:dyDescent="0.25">
      <c r="A303" t="s">
        <v>348</v>
      </c>
      <c r="B303" t="s">
        <v>268</v>
      </c>
      <c r="C303" t="s">
        <v>260</v>
      </c>
      <c r="D303" s="11">
        <v>44416</v>
      </c>
      <c r="E303" s="10">
        <f>VLOOKUP(A303,home!$A$2:$E$405,3,FALSE)</f>
        <v>1.4218999999999999</v>
      </c>
      <c r="F303" s="10">
        <f>VLOOKUP(B303,home!$B$2:$E$405,3,FALSE)</f>
        <v>1.2659</v>
      </c>
      <c r="G303" s="10">
        <f>VLOOKUP(C303,away!$B$2:$E$405,4,FALSE)</f>
        <v>1.4066000000000001</v>
      </c>
      <c r="H303" s="10">
        <f>VLOOKUP(A303,away!$A$2:$E$405,3,FALSE)</f>
        <v>1.2968999999999999</v>
      </c>
      <c r="I303" s="10">
        <f>VLOOKUP(C303,away!$B$2:$E$405,3,FALSE)</f>
        <v>0.77110000000000001</v>
      </c>
      <c r="J303" s="10">
        <f>VLOOKUP(B303,home!$B$2:$E$405,4,FALSE)</f>
        <v>0.77110000000000001</v>
      </c>
      <c r="K303" s="12">
        <f t="shared" si="502"/>
        <v>2.5318563831860001</v>
      </c>
      <c r="L303" s="12">
        <f t="shared" si="503"/>
        <v>0.77113052784899994</v>
      </c>
      <c r="M303" s="13">
        <f t="shared" si="504"/>
        <v>3.6773165026959723E-2</v>
      </c>
      <c r="N303" s="13">
        <f t="shared" si="505"/>
        <v>9.3104372603460148E-2</v>
      </c>
      <c r="O303" s="13">
        <f t="shared" si="506"/>
        <v>2.8356910157917831E-2</v>
      </c>
      <c r="P303" s="13">
        <f t="shared" si="507"/>
        <v>7.1795623990756188E-2</v>
      </c>
      <c r="Q303" s="13">
        <f t="shared" si="508"/>
        <v>0.11786345003929921</v>
      </c>
      <c r="R303" s="13">
        <f t="shared" si="509"/>
        <v>1.0933439549120922E-2</v>
      </c>
      <c r="S303" s="13">
        <f t="shared" si="510"/>
        <v>3.5043295977127735E-2</v>
      </c>
      <c r="T303" s="13">
        <f t="shared" si="511"/>
        <v>9.0888104442909026E-2</v>
      </c>
      <c r="U303" s="13">
        <f t="shared" si="512"/>
        <v>2.7681898712620067E-2</v>
      </c>
      <c r="V303" s="13">
        <f t="shared" si="513"/>
        <v>7.6020268811845234E-3</v>
      </c>
      <c r="W303" s="13">
        <f t="shared" si="514"/>
        <v>9.9471109442107963E-2</v>
      </c>
      <c r="X303" s="13">
        <f t="shared" si="515"/>
        <v>7.6705209129818347E-2</v>
      </c>
      <c r="Y303" s="13">
        <f t="shared" si="516"/>
        <v>2.9574864202522373E-2</v>
      </c>
      <c r="Z303" s="13">
        <f t="shared" si="517"/>
        <v>2.8103696702395831E-3</v>
      </c>
      <c r="AA303" s="13">
        <f t="shared" si="518"/>
        <v>7.1154523887084218E-3</v>
      </c>
      <c r="AB303" s="13">
        <f t="shared" si="519"/>
        <v>9.0076517748037491E-3</v>
      </c>
      <c r="AC303" s="13">
        <f t="shared" si="520"/>
        <v>9.2763341000326807E-4</v>
      </c>
      <c r="AD303" s="13">
        <f t="shared" si="521"/>
        <v>6.2961640845898559E-2</v>
      </c>
      <c r="AE303" s="13">
        <f t="shared" si="522"/>
        <v>4.8551643339736911E-2</v>
      </c>
      <c r="AF303" s="13">
        <f t="shared" si="523"/>
        <v>1.8719827178253851E-2</v>
      </c>
      <c r="AG303" s="13">
        <f t="shared" si="524"/>
        <v>4.811810071069649E-3</v>
      </c>
      <c r="AH303" s="13">
        <f t="shared" si="525"/>
        <v>5.4179046181566731E-4</v>
      </c>
      <c r="AI303" s="13">
        <f t="shared" si="526"/>
        <v>1.3717356390972881E-3</v>
      </c>
      <c r="AJ303" s="13">
        <f t="shared" si="527"/>
        <v>1.7365188169460989E-3</v>
      </c>
      <c r="AK303" s="13">
        <f t="shared" si="528"/>
        <v>1.4655387504025272E-3</v>
      </c>
      <c r="AL303" s="13">
        <f t="shared" si="529"/>
        <v>7.2444152639057074E-5</v>
      </c>
      <c r="AM303" s="13">
        <f t="shared" si="530"/>
        <v>3.1881966454310538E-2</v>
      </c>
      <c r="AN303" s="13">
        <f t="shared" si="531"/>
        <v>2.4585157620776593E-2</v>
      </c>
      <c r="AO303" s="13">
        <f t="shared" si="532"/>
        <v>9.4791827866801594E-3</v>
      </c>
      <c r="AP303" s="13">
        <f t="shared" si="533"/>
        <v>2.4365624086232752E-3</v>
      </c>
      <c r="AQ303" s="13">
        <f t="shared" si="534"/>
        <v>4.6972691407467414E-4</v>
      </c>
      <c r="AR303" s="13">
        <f t="shared" si="535"/>
        <v>8.3558232960693801E-5</v>
      </c>
      <c r="AS303" s="13">
        <f t="shared" si="536"/>
        <v>2.1155744548927543E-4</v>
      </c>
      <c r="AT303" s="13">
        <f t="shared" si="537"/>
        <v>2.6781653438627323E-4</v>
      </c>
      <c r="AU303" s="13">
        <f t="shared" si="538"/>
        <v>2.260243340362129E-4</v>
      </c>
      <c r="AV303" s="13">
        <f t="shared" si="539"/>
        <v>1.4306528822123759E-4</v>
      </c>
      <c r="AW303" s="13">
        <f t="shared" si="540"/>
        <v>3.9288712747382184E-6</v>
      </c>
      <c r="AX303" s="13">
        <f t="shared" si="541"/>
        <v>1.3453426712644668E-2</v>
      </c>
      <c r="AY303" s="13">
        <f t="shared" si="542"/>
        <v>1.0374348042299518E-2</v>
      </c>
      <c r="AZ303" s="13">
        <f t="shared" si="543"/>
        <v>3.9999882409738332E-3</v>
      </c>
      <c r="BA303" s="13">
        <f t="shared" si="544"/>
        <v>1.0281710145506483E-3</v>
      </c>
      <c r="BB303" s="13">
        <f t="shared" si="545"/>
        <v>1.982135142923708E-4</v>
      </c>
      <c r="BC303" s="13">
        <f t="shared" si="546"/>
        <v>3.0569698380616241E-5</v>
      </c>
      <c r="BD303" s="13">
        <f t="shared" si="547"/>
        <v>1.0739050714851584E-5</v>
      </c>
      <c r="BE303" s="13">
        <f t="shared" si="548"/>
        <v>2.7189734101755157E-5</v>
      </c>
      <c r="BF303" s="13">
        <f t="shared" si="549"/>
        <v>3.4420250921329442E-5</v>
      </c>
      <c r="BG303" s="13">
        <f t="shared" si="550"/>
        <v>2.9049044002010581E-5</v>
      </c>
      <c r="BH303" s="13">
        <f t="shared" si="551"/>
        <v>1.838700187048537E-5</v>
      </c>
      <c r="BI303" s="13">
        <f t="shared" si="552"/>
        <v>9.3106496106882638E-6</v>
      </c>
      <c r="BJ303" s="14">
        <f t="shared" si="553"/>
        <v>0.74058934470268312</v>
      </c>
      <c r="BK303" s="14">
        <f t="shared" si="554"/>
        <v>0.16258853748097002</v>
      </c>
      <c r="BL303" s="14">
        <f t="shared" si="555"/>
        <v>8.9272053817747374E-2</v>
      </c>
      <c r="BM303" s="14">
        <f t="shared" si="556"/>
        <v>0.62606292513310136</v>
      </c>
      <c r="BN303" s="14">
        <f t="shared" si="557"/>
        <v>0.35882696136751402</v>
      </c>
    </row>
    <row r="304" spans="1:66" x14ac:dyDescent="0.25">
      <c r="A304" t="s">
        <v>349</v>
      </c>
      <c r="B304" t="s">
        <v>276</v>
      </c>
      <c r="C304" t="s">
        <v>274</v>
      </c>
      <c r="D304" s="11">
        <v>44416</v>
      </c>
      <c r="E304" s="10">
        <f>VLOOKUP(A304,home!$A$2:$E$405,3,FALSE)</f>
        <v>1.4875</v>
      </c>
      <c r="F304" s="10">
        <f>VLOOKUP(B304,home!$B$2:$E$405,3,FALSE)</f>
        <v>1.4668000000000001</v>
      </c>
      <c r="G304" s="10">
        <f>VLOOKUP(C304,away!$B$2:$E$405,4,FALSE)</f>
        <v>0.747</v>
      </c>
      <c r="H304" s="10">
        <f>VLOOKUP(A304,away!$A$2:$E$405,3,FALSE)</f>
        <v>1.05</v>
      </c>
      <c r="I304" s="10">
        <f>VLOOKUP(C304,away!$B$2:$E$405,3,FALSE)</f>
        <v>1.0582</v>
      </c>
      <c r="J304" s="10">
        <f>VLOOKUP(B304,home!$B$2:$E$405,4,FALSE)</f>
        <v>0.86580000000000001</v>
      </c>
      <c r="K304" s="12">
        <f t="shared" si="502"/>
        <v>1.6298531550000002</v>
      </c>
      <c r="L304" s="12">
        <f t="shared" si="503"/>
        <v>0.96199903800000008</v>
      </c>
      <c r="M304" s="13">
        <f t="shared" si="504"/>
        <v>7.4881217095393665E-2</v>
      </c>
      <c r="N304" s="13">
        <f t="shared" si="505"/>
        <v>0.12204538793316731</v>
      </c>
      <c r="O304" s="13">
        <f t="shared" si="506"/>
        <v>7.2035658810037873E-2</v>
      </c>
      <c r="P304" s="13">
        <f t="shared" si="507"/>
        <v>0.11740754578404378</v>
      </c>
      <c r="Q304" s="13">
        <f t="shared" si="508"/>
        <v>9.9458030288035876E-2</v>
      </c>
      <c r="R304" s="13">
        <f t="shared" si="509"/>
        <v>3.4649117238476329E-2</v>
      </c>
      <c r="S304" s="13">
        <f t="shared" si="510"/>
        <v>4.6021326648149181E-2</v>
      </c>
      <c r="T304" s="13">
        <f t="shared" si="511"/>
        <v>9.5678529458465389E-2</v>
      </c>
      <c r="U304" s="13">
        <f t="shared" si="512"/>
        <v>5.6472973049095536E-2</v>
      </c>
      <c r="V304" s="13">
        <f t="shared" si="513"/>
        <v>8.0175142342833253E-3</v>
      </c>
      <c r="W304" s="13">
        <f t="shared" si="514"/>
        <v>5.4033994818346927E-2</v>
      </c>
      <c r="X304" s="13">
        <f t="shared" si="515"/>
        <v>5.1980651034546729E-2</v>
      </c>
      <c r="Y304" s="13">
        <f t="shared" si="516"/>
        <v>2.5002668144923829E-2</v>
      </c>
      <c r="Z304" s="13">
        <f t="shared" si="517"/>
        <v>1.1110805816987817E-2</v>
      </c>
      <c r="AA304" s="13">
        <f t="shared" si="518"/>
        <v>1.8108981915409949E-2</v>
      </c>
      <c r="AB304" s="13">
        <f t="shared" si="519"/>
        <v>1.475749065433443E-2</v>
      </c>
      <c r="AC304" s="13">
        <f t="shared" si="520"/>
        <v>7.8567488788332251E-4</v>
      </c>
      <c r="AD304" s="13">
        <f t="shared" si="521"/>
        <v>2.2016869232984109E-2</v>
      </c>
      <c r="AE304" s="13">
        <f t="shared" si="522"/>
        <v>2.1180207021902511E-2</v>
      </c>
      <c r="AF304" s="13">
        <f t="shared" si="523"/>
        <v>1.018766938985553E-2</v>
      </c>
      <c r="AG304" s="13">
        <f t="shared" si="524"/>
        <v>3.2668427175010233E-3</v>
      </c>
      <c r="AH304" s="13">
        <f t="shared" si="525"/>
        <v>2.6721461268367709E-3</v>
      </c>
      <c r="AI304" s="13">
        <f t="shared" si="526"/>
        <v>4.3552057954459418E-3</v>
      </c>
      <c r="AJ304" s="13">
        <f t="shared" si="527"/>
        <v>3.5491729531909278E-3</v>
      </c>
      <c r="AK304" s="13">
        <f t="shared" si="528"/>
        <v>1.9282102451329663E-3</v>
      </c>
      <c r="AL304" s="13">
        <f t="shared" si="529"/>
        <v>4.9274925781733321E-5</v>
      </c>
      <c r="AM304" s="13">
        <f t="shared" si="530"/>
        <v>7.17685275652031E-3</v>
      </c>
      <c r="AN304" s="13">
        <f t="shared" si="531"/>
        <v>6.9041254476401867E-3</v>
      </c>
      <c r="AO304" s="13">
        <f t="shared" si="532"/>
        <v>3.3208810194305894E-3</v>
      </c>
      <c r="AP304" s="13">
        <f t="shared" si="533"/>
        <v>1.0648947820015625E-3</v>
      </c>
      <c r="AQ304" s="13">
        <f t="shared" si="534"/>
        <v>2.5610693896418069E-4</v>
      </c>
      <c r="AR304" s="13">
        <f t="shared" si="535"/>
        <v>5.1412040068248011E-4</v>
      </c>
      <c r="AS304" s="13">
        <f t="shared" si="536"/>
        <v>8.3794075710220441E-4</v>
      </c>
      <c r="AT304" s="13">
        <f t="shared" si="537"/>
        <v>6.8286019333305852E-4</v>
      </c>
      <c r="AU304" s="13">
        <f t="shared" si="538"/>
        <v>3.7098728017593164E-4</v>
      </c>
      <c r="AV304" s="13">
        <f t="shared" si="539"/>
        <v>1.5116369726490286E-4</v>
      </c>
      <c r="AW304" s="13">
        <f t="shared" si="540"/>
        <v>2.1460833901459761E-6</v>
      </c>
      <c r="AX304" s="13">
        <f t="shared" si="541"/>
        <v>1.9495360180308463E-3</v>
      </c>
      <c r="AY304" s="13">
        <f t="shared" si="542"/>
        <v>1.8754517738920251E-3</v>
      </c>
      <c r="AZ304" s="13">
        <f t="shared" si="543"/>
        <v>9.0209140114976081E-4</v>
      </c>
      <c r="BA304" s="13">
        <f t="shared" si="544"/>
        <v>2.8927035336471406E-4</v>
      </c>
      <c r="BB304" s="13">
        <f t="shared" si="545"/>
        <v>6.9569450414693753E-5</v>
      </c>
      <c r="BC304" s="13">
        <f t="shared" si="546"/>
        <v>1.3385148874624821E-5</v>
      </c>
      <c r="BD304" s="13">
        <f t="shared" si="547"/>
        <v>8.2430555145453379E-5</v>
      </c>
      <c r="BE304" s="13">
        <f t="shared" si="548"/>
        <v>1.3434970037221869E-4</v>
      </c>
      <c r="BF304" s="13">
        <f t="shared" si="549"/>
        <v>1.0948514151248269E-4</v>
      </c>
      <c r="BG304" s="13">
        <f t="shared" si="550"/>
        <v>5.94815677732471E-5</v>
      </c>
      <c r="BH304" s="13">
        <f t="shared" si="551"/>
        <v>2.423655522489329E-5</v>
      </c>
      <c r="BI304" s="13">
        <f t="shared" si="552"/>
        <v>7.9004051999248072E-6</v>
      </c>
      <c r="BJ304" s="14">
        <f t="shared" si="553"/>
        <v>0.52867301513001264</v>
      </c>
      <c r="BK304" s="14">
        <f t="shared" si="554"/>
        <v>0.24903800534942702</v>
      </c>
      <c r="BL304" s="14">
        <f t="shared" si="555"/>
        <v>0.21150391304174748</v>
      </c>
      <c r="BM304" s="14">
        <f t="shared" si="556"/>
        <v>0.47797547649851835</v>
      </c>
      <c r="BN304" s="14">
        <f t="shared" si="557"/>
        <v>0.52047695714915476</v>
      </c>
    </row>
    <row r="305" spans="1:66" x14ac:dyDescent="0.25">
      <c r="A305" t="s">
        <v>349</v>
      </c>
      <c r="B305" t="s">
        <v>279</v>
      </c>
      <c r="C305" t="s">
        <v>287</v>
      </c>
      <c r="D305" s="11">
        <v>44416</v>
      </c>
      <c r="E305" s="10">
        <f>VLOOKUP(A305,home!$A$2:$E$405,3,FALSE)</f>
        <v>1.4875</v>
      </c>
      <c r="F305" s="10">
        <f>VLOOKUP(B305,home!$B$2:$E$405,3,FALSE)</f>
        <v>1.3445</v>
      </c>
      <c r="G305" s="10">
        <f>VLOOKUP(C305,away!$B$2:$E$405,4,FALSE)</f>
        <v>1.4117999999999999</v>
      </c>
      <c r="H305" s="10">
        <f>VLOOKUP(A305,away!$A$2:$E$405,3,FALSE)</f>
        <v>1.05</v>
      </c>
      <c r="I305" s="10">
        <f>VLOOKUP(C305,away!$B$2:$E$405,3,FALSE)</f>
        <v>0.1905</v>
      </c>
      <c r="J305" s="10">
        <f>VLOOKUP(B305,home!$B$2:$E$405,4,FALSE)</f>
        <v>1.2698</v>
      </c>
      <c r="K305" s="12">
        <f t="shared" si="502"/>
        <v>2.8235205862499999</v>
      </c>
      <c r="L305" s="12">
        <f t="shared" si="503"/>
        <v>0.25399174499999999</v>
      </c>
      <c r="M305" s="13">
        <f t="shared" si="504"/>
        <v>4.6073730382913479E-2</v>
      </c>
      <c r="N305" s="13">
        <f t="shared" si="505"/>
        <v>0.1300901262214883</v>
      </c>
      <c r="O305" s="13">
        <f t="shared" si="506"/>
        <v>1.1702347178615713E-2</v>
      </c>
      <c r="P305" s="13">
        <f t="shared" si="507"/>
        <v>3.3041818166266071E-2</v>
      </c>
      <c r="Q305" s="13">
        <f t="shared" si="508"/>
        <v>0.18365607472711659</v>
      </c>
      <c r="R305" s="13">
        <f t="shared" si="509"/>
        <v>1.4861497902462157E-3</v>
      </c>
      <c r="S305" s="13">
        <f t="shared" si="510"/>
        <v>5.9239925802571447E-3</v>
      </c>
      <c r="T305" s="13">
        <f t="shared" si="511"/>
        <v>4.6647126899790739E-2</v>
      </c>
      <c r="U305" s="13">
        <f t="shared" si="512"/>
        <v>4.1961745270113092E-3</v>
      </c>
      <c r="V305" s="13">
        <f t="shared" si="513"/>
        <v>4.7204408149092444E-4</v>
      </c>
      <c r="W305" s="13">
        <f t="shared" si="514"/>
        <v>0.17285223592729401</v>
      </c>
      <c r="X305" s="13">
        <f t="shared" si="515"/>
        <v>4.3903041030325093E-2</v>
      </c>
      <c r="Y305" s="13">
        <f t="shared" si="516"/>
        <v>5.5755050010494337E-3</v>
      </c>
      <c r="Z305" s="13">
        <f t="shared" si="517"/>
        <v>1.2582325951867348E-4</v>
      </c>
      <c r="AA305" s="13">
        <f t="shared" si="518"/>
        <v>3.5526456348005086E-4</v>
      </c>
      <c r="AB305" s="13">
        <f t="shared" si="519"/>
        <v>5.0154840427552179E-4</v>
      </c>
      <c r="AC305" s="13">
        <f t="shared" si="520"/>
        <v>2.1157927979592035E-5</v>
      </c>
      <c r="AD305" s="13">
        <f t="shared" si="521"/>
        <v>0.12201296163001413</v>
      </c>
      <c r="AE305" s="13">
        <f t="shared" si="522"/>
        <v>3.099028503702533E-2</v>
      </c>
      <c r="AF305" s="13">
        <f t="shared" si="523"/>
        <v>3.9356382873007257E-3</v>
      </c>
      <c r="AG305" s="13">
        <f t="shared" si="524"/>
        <v>3.3320654542677445E-4</v>
      </c>
      <c r="AH305" s="13">
        <f t="shared" si="525"/>
        <v>7.9895173116839284E-6</v>
      </c>
      <c r="AI305" s="13">
        <f t="shared" si="526"/>
        <v>2.2558566603740329E-5</v>
      </c>
      <c r="AJ305" s="13">
        <f t="shared" si="527"/>
        <v>3.1847288600976289E-5</v>
      </c>
      <c r="AK305" s="13">
        <f t="shared" si="528"/>
        <v>2.99738249937005E-5</v>
      </c>
      <c r="AL305" s="13">
        <f t="shared" si="529"/>
        <v>6.069371012648839E-7</v>
      </c>
      <c r="AM305" s="13">
        <f t="shared" si="530"/>
        <v>6.8901221790335213E-2</v>
      </c>
      <c r="AN305" s="13">
        <f t="shared" si="531"/>
        <v>1.7500341555159265E-2</v>
      </c>
      <c r="AO305" s="13">
        <f t="shared" si="532"/>
        <v>2.2224711448454574E-3</v>
      </c>
      <c r="AP305" s="13">
        <f t="shared" si="533"/>
        <v>1.8816310809714859E-4</v>
      </c>
      <c r="AQ305" s="13">
        <f t="shared" si="534"/>
        <v>1.1947969042554591E-5</v>
      </c>
      <c r="AR305" s="13">
        <f t="shared" si="535"/>
        <v>4.0585428874046195E-7</v>
      </c>
      <c r="AS305" s="13">
        <f t="shared" si="536"/>
        <v>1.1459379392765459E-6</v>
      </c>
      <c r="AT305" s="13">
        <f t="shared" si="537"/>
        <v>1.617789681056115E-6</v>
      </c>
      <c r="AU305" s="13">
        <f t="shared" si="538"/>
        <v>1.5226208228949206E-6</v>
      </c>
      <c r="AV305" s="13">
        <f t="shared" si="539"/>
        <v>1.0747878096241809E-6</v>
      </c>
      <c r="AW305" s="13">
        <f t="shared" si="540"/>
        <v>1.209070836129028E-8</v>
      </c>
      <c r="AX305" s="13">
        <f t="shared" si="541"/>
        <v>3.2424003023798109E-2</v>
      </c>
      <c r="AY305" s="13">
        <f t="shared" si="542"/>
        <v>8.2354291078997575E-3</v>
      </c>
      <c r="AZ305" s="13">
        <f t="shared" si="543"/>
        <v>1.0458655049696262E-3</v>
      </c>
      <c r="BA305" s="13">
        <f t="shared" si="544"/>
        <v>8.8547068214180565E-5</v>
      </c>
      <c r="BB305" s="13">
        <f t="shared" si="545"/>
        <v>5.6225560925884344E-6</v>
      </c>
      <c r="BC305" s="13">
        <f t="shared" si="546"/>
        <v>2.8561656666338357E-7</v>
      </c>
      <c r="BD305" s="13">
        <f t="shared" si="547"/>
        <v>1.7180606502153977E-8</v>
      </c>
      <c r="BE305" s="13">
        <f t="shared" si="548"/>
        <v>4.8509796143092356E-8</v>
      </c>
      <c r="BF305" s="13">
        <f t="shared" si="549"/>
        <v>6.8484204022406065E-8</v>
      </c>
      <c r="BG305" s="13">
        <f t="shared" si="550"/>
        <v>6.4455519963402854E-8</v>
      </c>
      <c r="BH305" s="13">
        <f t="shared" si="551"/>
        <v>4.5497871878528951E-8</v>
      </c>
      <c r="BI305" s="13">
        <f t="shared" si="552"/>
        <v>2.5692835575918282E-8</v>
      </c>
      <c r="BJ305" s="14">
        <f t="shared" si="553"/>
        <v>0.8706200997518514</v>
      </c>
      <c r="BK305" s="14">
        <f t="shared" si="554"/>
        <v>9.3768779183908246E-2</v>
      </c>
      <c r="BL305" s="14">
        <f t="shared" si="555"/>
        <v>1.8339890472514588E-2</v>
      </c>
      <c r="BM305" s="14">
        <f t="shared" si="556"/>
        <v>0.56856892918395519</v>
      </c>
      <c r="BN305" s="14">
        <f t="shared" si="557"/>
        <v>0.40605024646664634</v>
      </c>
    </row>
    <row r="306" spans="1:66" x14ac:dyDescent="0.25">
      <c r="A306" t="s">
        <v>349</v>
      </c>
      <c r="B306" t="s">
        <v>277</v>
      </c>
      <c r="C306" t="s">
        <v>275</v>
      </c>
      <c r="D306" s="11">
        <v>44416</v>
      </c>
      <c r="E306" s="10">
        <f>VLOOKUP(A306,home!$A$2:$E$405,3,FALSE)</f>
        <v>1.4875</v>
      </c>
      <c r="F306" s="10">
        <f>VLOOKUP(B306,home!$B$2:$E$405,3,FALSE)</f>
        <v>1.2222999999999999</v>
      </c>
      <c r="G306" s="10">
        <f>VLOOKUP(C306,away!$B$2:$E$405,4,FALSE)</f>
        <v>1.589</v>
      </c>
      <c r="H306" s="10">
        <f>VLOOKUP(A306,away!$A$2:$E$405,3,FALSE)</f>
        <v>1.05</v>
      </c>
      <c r="I306" s="10">
        <f>VLOOKUP(C306,away!$B$2:$E$405,3,FALSE)</f>
        <v>0.69259999999999999</v>
      </c>
      <c r="J306" s="10">
        <f>VLOOKUP(B306,home!$B$2:$E$405,4,FALSE)</f>
        <v>1.1254999999999999</v>
      </c>
      <c r="K306" s="12">
        <f t="shared" si="502"/>
        <v>2.8890741162499998</v>
      </c>
      <c r="L306" s="12">
        <f t="shared" si="503"/>
        <v>0.81849736500000003</v>
      </c>
      <c r="M306" s="13">
        <f t="shared" si="504"/>
        <v>2.4537039634922694E-2</v>
      </c>
      <c r="N306" s="13">
        <f t="shared" si="505"/>
        <v>7.0889326098655489E-2</v>
      </c>
      <c r="O306" s="13">
        <f t="shared" si="506"/>
        <v>2.0083502286084787E-2</v>
      </c>
      <c r="P306" s="13">
        <f t="shared" si="507"/>
        <v>5.802272661837525E-2</v>
      </c>
      <c r="Q306" s="13">
        <f t="shared" si="508"/>
        <v>0.1024022585750156</v>
      </c>
      <c r="R306" s="13">
        <f t="shared" si="509"/>
        <v>8.2191468505659372E-3</v>
      </c>
      <c r="S306" s="13">
        <f t="shared" si="510"/>
        <v>3.4301578901954191E-2</v>
      </c>
      <c r="T306" s="13">
        <f t="shared" si="511"/>
        <v>8.3815978813698927E-2</v>
      </c>
      <c r="U306" s="13">
        <f t="shared" si="512"/>
        <v>2.374572442362775E-2</v>
      </c>
      <c r="V306" s="13">
        <f t="shared" si="513"/>
        <v>9.0125475825717938E-3</v>
      </c>
      <c r="W306" s="13">
        <f t="shared" si="514"/>
        <v>9.8615904898205708E-2</v>
      </c>
      <c r="X306" s="13">
        <f t="shared" si="515"/>
        <v>8.0716858306271969E-2</v>
      </c>
      <c r="Y306" s="13">
        <f t="shared" si="516"/>
        <v>3.3033267917380982E-2</v>
      </c>
      <c r="Z306" s="13">
        <f t="shared" si="517"/>
        <v>2.2424500132454234E-3</v>
      </c>
      <c r="AA306" s="13">
        <f t="shared" si="518"/>
        <v>6.4786042902518206E-3</v>
      </c>
      <c r="AB306" s="13">
        <f t="shared" si="519"/>
        <v>9.3585839821963696E-3</v>
      </c>
      <c r="AC306" s="13">
        <f t="shared" si="520"/>
        <v>1.3319979516151334E-3</v>
      </c>
      <c r="AD306" s="13">
        <f t="shared" si="521"/>
        <v>7.1227164572994439E-2</v>
      </c>
      <c r="AE306" s="13">
        <f t="shared" si="522"/>
        <v>5.82992465194173E-2</v>
      </c>
      <c r="AF306" s="13">
        <f t="shared" si="523"/>
        <v>2.3858889828814237E-2</v>
      </c>
      <c r="AG306" s="13">
        <f t="shared" si="524"/>
        <v>6.5094794855699196E-3</v>
      </c>
      <c r="AH306" s="13">
        <f t="shared" si="525"/>
        <v>4.5885985674639837E-4</v>
      </c>
      <c r="AI306" s="13">
        <f t="shared" si="526"/>
        <v>1.3256801351122023E-3</v>
      </c>
      <c r="AJ306" s="13">
        <f t="shared" si="527"/>
        <v>1.9149940823897334E-3</v>
      </c>
      <c r="AK306" s="13">
        <f t="shared" si="528"/>
        <v>1.8441866120680326E-3</v>
      </c>
      <c r="AL306" s="13">
        <f t="shared" si="529"/>
        <v>1.2599099834814971E-4</v>
      </c>
      <c r="AM306" s="13">
        <f t="shared" si="530"/>
        <v>4.1156111508343425E-2</v>
      </c>
      <c r="AN306" s="13">
        <f t="shared" si="531"/>
        <v>3.3686168823225275E-2</v>
      </c>
      <c r="AO306" s="13">
        <f t="shared" si="532"/>
        <v>1.3786020209377517E-2</v>
      </c>
      <c r="AP306" s="13">
        <f t="shared" si="533"/>
        <v>3.761273738404083E-3</v>
      </c>
      <c r="AQ306" s="13">
        <f t="shared" si="534"/>
        <v>7.6964816098186006E-4</v>
      </c>
      <c r="AR306" s="13">
        <f t="shared" si="535"/>
        <v>7.5115116730240926E-5</v>
      </c>
      <c r="AS306" s="13">
        <f t="shared" si="536"/>
        <v>2.1701313948443635E-4</v>
      </c>
      <c r="AT306" s="13">
        <f t="shared" si="537"/>
        <v>3.1348352208531799E-4</v>
      </c>
      <c r="AU306" s="13">
        <f t="shared" si="538"/>
        <v>3.0189237650919248E-4</v>
      </c>
      <c r="AV306" s="13">
        <f t="shared" si="539"/>
        <v>2.1804736271647688E-4</v>
      </c>
      <c r="AW306" s="13">
        <f t="shared" si="540"/>
        <v>8.2758571466496777E-6</v>
      </c>
      <c r="AX306" s="13">
        <f t="shared" si="541"/>
        <v>1.9817176080708938E-2</v>
      </c>
      <c r="AY306" s="13">
        <f t="shared" si="542"/>
        <v>1.6220306403801295E-2</v>
      </c>
      <c r="AZ306" s="13">
        <f t="shared" si="543"/>
        <v>6.6381390255019915E-3</v>
      </c>
      <c r="BA306" s="13">
        <f t="shared" si="544"/>
        <v>1.8110997669590165E-3</v>
      </c>
      <c r="BB306" s="13">
        <f t="shared" si="545"/>
        <v>3.7059509675201719E-4</v>
      </c>
      <c r="BC306" s="13">
        <f t="shared" si="546"/>
        <v>6.0666222034689237E-5</v>
      </c>
      <c r="BD306" s="13">
        <f t="shared" si="547"/>
        <v>1.0246920852561601E-5</v>
      </c>
      <c r="BE306" s="13">
        <f t="shared" si="548"/>
        <v>2.9604113806398096E-5</v>
      </c>
      <c r="BF306" s="13">
        <f t="shared" si="549"/>
        <v>4.2764239466292003E-5</v>
      </c>
      <c r="BG306" s="13">
        <f t="shared" si="550"/>
        <v>4.1183019114393643E-5</v>
      </c>
      <c r="BH306" s="13">
        <f t="shared" si="551"/>
        <v>2.974519863810592E-5</v>
      </c>
      <c r="BI306" s="13">
        <f t="shared" si="552"/>
        <v>1.7187216693613309E-5</v>
      </c>
      <c r="BJ306" s="14">
        <f t="shared" si="553"/>
        <v>0.76744558005211472</v>
      </c>
      <c r="BK306" s="14">
        <f t="shared" si="554"/>
        <v>0.14355218809158848</v>
      </c>
      <c r="BL306" s="14">
        <f t="shared" si="555"/>
        <v>7.4725564745140083E-2</v>
      </c>
      <c r="BM306" s="14">
        <f t="shared" si="556"/>
        <v>0.68759975229181436</v>
      </c>
      <c r="BN306" s="14">
        <f t="shared" si="557"/>
        <v>0.28415400006361979</v>
      </c>
    </row>
    <row r="307" spans="1:66" x14ac:dyDescent="0.25">
      <c r="A307" t="s">
        <v>349</v>
      </c>
      <c r="B307" t="s">
        <v>278</v>
      </c>
      <c r="C307" t="s">
        <v>281</v>
      </c>
      <c r="D307" s="11">
        <v>44416</v>
      </c>
      <c r="E307" s="10">
        <f>VLOOKUP(A307,home!$A$2:$E$405,3,FALSE)</f>
        <v>1.4875</v>
      </c>
      <c r="F307" s="10">
        <f>VLOOKUP(B307,home!$B$2:$E$405,3,FALSE)</f>
        <v>0.94120000000000004</v>
      </c>
      <c r="G307" s="10">
        <f>VLOOKUP(C307,away!$B$2:$E$405,4,FALSE)</f>
        <v>1.1204000000000001</v>
      </c>
      <c r="H307" s="10">
        <f>VLOOKUP(A307,away!$A$2:$E$405,3,FALSE)</f>
        <v>1.05</v>
      </c>
      <c r="I307" s="10">
        <f>VLOOKUP(C307,away!$B$2:$E$405,3,FALSE)</f>
        <v>1.2698</v>
      </c>
      <c r="J307" s="10">
        <f>VLOOKUP(B307,home!$B$2:$E$405,4,FALSE)</f>
        <v>1.2381</v>
      </c>
      <c r="K307" s="12">
        <f t="shared" si="502"/>
        <v>1.5685992140000002</v>
      </c>
      <c r="L307" s="12">
        <f t="shared" si="503"/>
        <v>1.6507463490000001</v>
      </c>
      <c r="M307" s="13">
        <f t="shared" si="504"/>
        <v>3.9981214887115354E-2</v>
      </c>
      <c r="N307" s="13">
        <f t="shared" si="505"/>
        <v>6.2714502246694254E-2</v>
      </c>
      <c r="O307" s="13">
        <f t="shared" si="506"/>
        <v>6.5998844503490112E-2</v>
      </c>
      <c r="P307" s="13">
        <f t="shared" si="507"/>
        <v>0.10352573561308283</v>
      </c>
      <c r="Q307" s="13">
        <f t="shared" si="508"/>
        <v>4.9186959465282933E-2</v>
      </c>
      <c r="R307" s="13">
        <f t="shared" si="509"/>
        <v>5.4473675801177519E-2</v>
      </c>
      <c r="S307" s="13">
        <f t="shared" si="510"/>
        <v>6.70163348243068E-2</v>
      </c>
      <c r="T307" s="13">
        <f t="shared" si="511"/>
        <v>8.1195193755726786E-2</v>
      </c>
      <c r="U307" s="13">
        <f t="shared" si="512"/>
        <v>8.5447365045417889E-2</v>
      </c>
      <c r="V307" s="13">
        <f t="shared" si="513"/>
        <v>1.9281042027050364E-2</v>
      </c>
      <c r="W307" s="13">
        <f t="shared" si="514"/>
        <v>2.5718208652097566E-2</v>
      </c>
      <c r="X307" s="13">
        <f t="shared" si="515"/>
        <v>4.2454239035270271E-2</v>
      </c>
      <c r="Y307" s="13">
        <f t="shared" si="516"/>
        <v>3.5040590043522848E-2</v>
      </c>
      <c r="Z307" s="13">
        <f t="shared" si="517"/>
        <v>2.9974073815134481E-2</v>
      </c>
      <c r="AA307" s="13">
        <f t="shared" si="518"/>
        <v>4.7017308626797941E-2</v>
      </c>
      <c r="AB307" s="13">
        <f t="shared" si="519"/>
        <v>3.687565667819534E-2</v>
      </c>
      <c r="AC307" s="13">
        <f t="shared" si="520"/>
        <v>3.1203467442037819E-3</v>
      </c>
      <c r="AD307" s="13">
        <f t="shared" si="521"/>
        <v>1.0085390469292058E-2</v>
      </c>
      <c r="AE307" s="13">
        <f t="shared" si="522"/>
        <v>1.6648421495423261E-2</v>
      </c>
      <c r="AF307" s="13">
        <f t="shared" si="523"/>
        <v>1.3741160500091536E-2</v>
      </c>
      <c r="AG307" s="13">
        <f t="shared" si="524"/>
        <v>7.5610568421830395E-3</v>
      </c>
      <c r="AH307" s="13">
        <f t="shared" si="525"/>
        <v>1.2369898228747442E-2</v>
      </c>
      <c r="AI307" s="13">
        <f t="shared" si="526"/>
        <v>1.9403412638873234E-2</v>
      </c>
      <c r="AJ307" s="13">
        <f t="shared" si="527"/>
        <v>1.5218088907127114E-2</v>
      </c>
      <c r="AK307" s="13">
        <f t="shared" si="528"/>
        <v>7.9570274327672406E-3</v>
      </c>
      <c r="AL307" s="13">
        <f t="shared" si="529"/>
        <v>3.2318797012412736E-4</v>
      </c>
      <c r="AM307" s="13">
        <f t="shared" si="530"/>
        <v>3.1639871126029214E-3</v>
      </c>
      <c r="AN307" s="13">
        <f t="shared" si="531"/>
        <v>5.2229401744123237E-3</v>
      </c>
      <c r="AO307" s="13">
        <f t="shared" si="532"/>
        <v>4.3108747119782846E-3</v>
      </c>
      <c r="AP307" s="13">
        <f t="shared" si="533"/>
        <v>2.3720535639315267E-3</v>
      </c>
      <c r="AQ307" s="13">
        <f t="shared" si="534"/>
        <v>9.7891469007310174E-4</v>
      </c>
      <c r="AR307" s="13">
        <f t="shared" si="535"/>
        <v>4.0839128677212753E-3</v>
      </c>
      <c r="AS307" s="13">
        <f t="shared" si="536"/>
        <v>6.4060225143520791E-3</v>
      </c>
      <c r="AT307" s="13">
        <f t="shared" si="537"/>
        <v>5.0242409404394886E-3</v>
      </c>
      <c r="AU307" s="13">
        <f t="shared" si="538"/>
        <v>2.6270067967066688E-3</v>
      </c>
      <c r="AV307" s="13">
        <f t="shared" si="539"/>
        <v>1.0301801991216843E-3</v>
      </c>
      <c r="AW307" s="13">
        <f t="shared" si="540"/>
        <v>2.3245828240745094E-5</v>
      </c>
      <c r="AX307" s="13">
        <f t="shared" si="541"/>
        <v>8.2717128298917953E-4</v>
      </c>
      <c r="AY307" s="13">
        <f t="shared" si="542"/>
        <v>1.365449975392034E-3</v>
      </c>
      <c r="AZ307" s="13">
        <f t="shared" si="543"/>
        <v>1.1270057808102701E-3</v>
      </c>
      <c r="BA307" s="13">
        <f t="shared" si="544"/>
        <v>6.2013355932481588E-4</v>
      </c>
      <c r="BB307" s="13">
        <f t="shared" si="545"/>
        <v>2.5592080223695382E-4</v>
      </c>
      <c r="BC307" s="13">
        <f t="shared" si="546"/>
        <v>8.4492065985160373E-5</v>
      </c>
      <c r="BD307" s="13">
        <f t="shared" si="547"/>
        <v>1.1235840426708358E-3</v>
      </c>
      <c r="BE307" s="13">
        <f t="shared" si="548"/>
        <v>1.7624530461964158E-3</v>
      </c>
      <c r="BF307" s="13">
        <f t="shared" si="549"/>
        <v>1.3822912314878021E-3</v>
      </c>
      <c r="BG307" s="13">
        <f t="shared" si="550"/>
        <v>7.2275364641028643E-4</v>
      </c>
      <c r="BH307" s="13">
        <f t="shared" si="551"/>
        <v>2.8342770041870225E-4</v>
      </c>
      <c r="BI307" s="13">
        <f t="shared" si="552"/>
        <v>8.8916893620520721E-5</v>
      </c>
      <c r="BJ307" s="14">
        <f t="shared" si="553"/>
        <v>0.36467466622532119</v>
      </c>
      <c r="BK307" s="14">
        <f t="shared" si="554"/>
        <v>0.23461331204127528</v>
      </c>
      <c r="BL307" s="14">
        <f t="shared" si="555"/>
        <v>0.36929606774173956</v>
      </c>
      <c r="BM307" s="14">
        <f t="shared" si="556"/>
        <v>0.62133498315947611</v>
      </c>
      <c r="BN307" s="14">
        <f t="shared" si="557"/>
        <v>0.37588093251684301</v>
      </c>
    </row>
    <row r="308" spans="1:66" x14ac:dyDescent="0.25">
      <c r="A308" t="s">
        <v>357</v>
      </c>
      <c r="B308" t="s">
        <v>332</v>
      </c>
      <c r="C308" t="s">
        <v>331</v>
      </c>
      <c r="D308" s="11">
        <v>44416</v>
      </c>
      <c r="E308" s="10">
        <f>VLOOKUP(A308,home!$A$2:$E$405,3,FALSE)</f>
        <v>1.8529</v>
      </c>
      <c r="F308" s="10">
        <f>VLOOKUP(B308,home!$B$2:$E$405,3,FALSE)</f>
        <v>0.53969999999999996</v>
      </c>
      <c r="G308" s="10">
        <f>VLOOKUP(C308,away!$B$2:$E$405,4,FALSE)</f>
        <v>1.4392</v>
      </c>
      <c r="H308" s="10">
        <f>VLOOKUP(A308,away!$A$2:$E$405,3,FALSE)</f>
        <v>1.5588</v>
      </c>
      <c r="I308" s="10">
        <f>VLOOKUP(C308,away!$B$2:$E$405,3,FALSE)</f>
        <v>0.85540000000000005</v>
      </c>
      <c r="J308" s="10">
        <f>VLOOKUP(B308,home!$B$2:$E$405,4,FALSE)</f>
        <v>0.80189999999999995</v>
      </c>
      <c r="K308" s="12">
        <f t="shared" si="502"/>
        <v>1.439214579096</v>
      </c>
      <c r="L308" s="12">
        <f t="shared" si="503"/>
        <v>1.0692514712879999</v>
      </c>
      <c r="M308" s="13">
        <f t="shared" si="504"/>
        <v>8.1392996286316438E-2</v>
      </c>
      <c r="N308" s="13">
        <f t="shared" si="505"/>
        <v>0.11714198689157319</v>
      </c>
      <c r="O308" s="13">
        <f t="shared" si="506"/>
        <v>8.7029581031682554E-2</v>
      </c>
      <c r="P308" s="13">
        <f t="shared" si="507"/>
        <v>0.12525424183341421</v>
      </c>
      <c r="Q308" s="13">
        <f t="shared" si="508"/>
        <v>8.4296227679312358E-2</v>
      </c>
      <c r="R308" s="13">
        <f t="shared" si="509"/>
        <v>4.652825378185238E-2</v>
      </c>
      <c r="S308" s="13">
        <f t="shared" si="510"/>
        <v>4.8187884133407147E-2</v>
      </c>
      <c r="T308" s="13">
        <f t="shared" si="511"/>
        <v>9.0133865470132954E-2</v>
      </c>
      <c r="U308" s="13">
        <f t="shared" si="512"/>
        <v>6.6964141182720538E-2</v>
      </c>
      <c r="V308" s="13">
        <f t="shared" si="513"/>
        <v>8.2394980295552589E-3</v>
      </c>
      <c r="W308" s="13">
        <f t="shared" si="514"/>
        <v>4.0440119946287378E-2</v>
      </c>
      <c r="X308" s="13">
        <f t="shared" si="515"/>
        <v>4.3240657751630968E-2</v>
      </c>
      <c r="Y308" s="13">
        <f t="shared" si="516"/>
        <v>2.3117568460196129E-2</v>
      </c>
      <c r="Z308" s="13">
        <f t="shared" si="517"/>
        <v>1.6583467937569037E-2</v>
      </c>
      <c r="AA308" s="13">
        <f t="shared" si="518"/>
        <v>2.3867168827720431E-2</v>
      </c>
      <c r="AB308" s="13">
        <f t="shared" si="519"/>
        <v>1.7174988669300423E-2</v>
      </c>
      <c r="AC308" s="13">
        <f t="shared" si="520"/>
        <v>7.9247610810200388E-4</v>
      </c>
      <c r="AD308" s="13">
        <f t="shared" si="521"/>
        <v>1.4550502551771935E-2</v>
      </c>
      <c r="AE308" s="13">
        <f t="shared" si="522"/>
        <v>1.5558146261461937E-2</v>
      </c>
      <c r="AF308" s="13">
        <f t="shared" si="523"/>
        <v>8.317785390291035E-3</v>
      </c>
      <c r="AG308" s="13">
        <f t="shared" si="524"/>
        <v>2.9646014221421735E-3</v>
      </c>
      <c r="AH308" s="13">
        <f t="shared" si="525"/>
        <v>4.4329743728257652E-3</v>
      </c>
      <c r="AI308" s="13">
        <f t="shared" si="526"/>
        <v>6.3800013461297886E-3</v>
      </c>
      <c r="AJ308" s="13">
        <f t="shared" si="527"/>
        <v>4.5910954760010501E-3</v>
      </c>
      <c r="AK308" s="13">
        <f t="shared" si="528"/>
        <v>2.2025238476941337E-3</v>
      </c>
      <c r="AL308" s="13">
        <f t="shared" si="529"/>
        <v>4.8781098433698407E-5</v>
      </c>
      <c r="AM308" s="13">
        <f t="shared" si="530"/>
        <v>4.1882590811367403E-3</v>
      </c>
      <c r="AN308" s="13">
        <f t="shared" si="531"/>
        <v>4.4783021846407861E-3</v>
      </c>
      <c r="AO308" s="13">
        <f t="shared" si="532"/>
        <v>2.3942155998997118E-3</v>
      </c>
      <c r="AP308" s="13">
        <f t="shared" si="533"/>
        <v>8.5333951759114946E-4</v>
      </c>
      <c r="AQ308" s="13">
        <f t="shared" si="534"/>
        <v>2.2810863367313212E-4</v>
      </c>
      <c r="AR308" s="13">
        <f t="shared" si="535"/>
        <v>9.4799287406519006E-4</v>
      </c>
      <c r="AS308" s="13">
        <f t="shared" si="536"/>
        <v>1.3643651652337399E-3</v>
      </c>
      <c r="AT308" s="13">
        <f t="shared" si="537"/>
        <v>9.8180711850756109E-4</v>
      </c>
      <c r="AU308" s="13">
        <f t="shared" si="538"/>
        <v>4.7101037293877205E-4</v>
      </c>
      <c r="AV308" s="13">
        <f t="shared" si="539"/>
        <v>1.6947124890973121E-4</v>
      </c>
      <c r="AW308" s="13">
        <f t="shared" si="540"/>
        <v>2.0852324793471922E-6</v>
      </c>
      <c r="AX308" s="13">
        <f t="shared" si="541"/>
        <v>1.0046339217672029E-3</v>
      </c>
      <c r="AY308" s="13">
        <f t="shared" si="542"/>
        <v>1.0742062989554152E-3</v>
      </c>
      <c r="AZ308" s="13">
        <f t="shared" si="543"/>
        <v>5.7429833281245728E-4</v>
      </c>
      <c r="BA308" s="13">
        <f t="shared" si="544"/>
        <v>2.0468977910598847E-4</v>
      </c>
      <c r="BB308" s="13">
        <f t="shared" si="545"/>
        <v>5.4716211866673459E-5</v>
      </c>
      <c r="BC308" s="13">
        <f t="shared" si="546"/>
        <v>1.1701078008349309E-5</v>
      </c>
      <c r="BD308" s="13">
        <f t="shared" si="547"/>
        <v>1.6894046256079063E-4</v>
      </c>
      <c r="BE308" s="13">
        <f t="shared" si="548"/>
        <v>2.4314157671671184E-4</v>
      </c>
      <c r="BF308" s="13">
        <f t="shared" si="549"/>
        <v>1.7496645099754015E-4</v>
      </c>
      <c r="BG308" s="13">
        <f t="shared" si="550"/>
        <v>8.3938089042781891E-5</v>
      </c>
      <c r="BH308" s="13">
        <f t="shared" si="551"/>
        <v>3.020123037295748E-5</v>
      </c>
      <c r="BI308" s="13">
        <f t="shared" si="552"/>
        <v>8.6932102118794581E-6</v>
      </c>
      <c r="BJ308" s="14">
        <f t="shared" si="553"/>
        <v>0.45482793246425779</v>
      </c>
      <c r="BK308" s="14">
        <f t="shared" si="554"/>
        <v>0.26499008378818423</v>
      </c>
      <c r="BL308" s="14">
        <f t="shared" si="555"/>
        <v>0.2638152563354848</v>
      </c>
      <c r="BM308" s="14">
        <f t="shared" si="556"/>
        <v>0.45750133195486847</v>
      </c>
      <c r="BN308" s="14">
        <f t="shared" si="557"/>
        <v>0.54164328750415125</v>
      </c>
    </row>
    <row r="309" spans="1:66" x14ac:dyDescent="0.25">
      <c r="A309" t="s">
        <v>357</v>
      </c>
      <c r="B309" t="s">
        <v>335</v>
      </c>
      <c r="C309" t="s">
        <v>337</v>
      </c>
      <c r="D309" s="11">
        <v>44416</v>
      </c>
      <c r="E309" s="10">
        <f>VLOOKUP(A309,home!$A$2:$E$405,3,FALSE)</f>
        <v>1.8529</v>
      </c>
      <c r="F309" s="10">
        <f>VLOOKUP(B309,home!$B$2:$E$405,3,FALSE)</f>
        <v>2.1587999999999998</v>
      </c>
      <c r="G309" s="10">
        <f>VLOOKUP(C309,away!$B$2:$E$405,4,FALSE)</f>
        <v>1.2142999999999999</v>
      </c>
      <c r="H309" s="10">
        <f>VLOOKUP(A309,away!$A$2:$E$405,3,FALSE)</f>
        <v>1.5588</v>
      </c>
      <c r="I309" s="10">
        <f>VLOOKUP(C309,away!$B$2:$E$405,3,FALSE)</f>
        <v>0.96230000000000004</v>
      </c>
      <c r="J309" s="10">
        <f>VLOOKUP(B309,home!$B$2:$E$405,4,FALSE)</f>
        <v>0.64149999999999996</v>
      </c>
      <c r="K309" s="12">
        <f t="shared" si="502"/>
        <v>4.8572492034359991</v>
      </c>
      <c r="L309" s="12">
        <f t="shared" si="503"/>
        <v>0.96227132345999999</v>
      </c>
      <c r="M309" s="13">
        <f t="shared" si="504"/>
        <v>2.9690283728036749E-3</v>
      </c>
      <c r="N309" s="13">
        <f t="shared" si="505"/>
        <v>1.4421310698779532E-2</v>
      </c>
      <c r="O309" s="13">
        <f t="shared" si="506"/>
        <v>2.8570108616880825E-3</v>
      </c>
      <c r="P309" s="13">
        <f t="shared" si="507"/>
        <v>1.3877213732142438E-2</v>
      </c>
      <c r="Q309" s="13">
        <f t="shared" si="508"/>
        <v>3.5023949952074973E-2</v>
      </c>
      <c r="R309" s="13">
        <f t="shared" si="509"/>
        <v>1.3746098115080929E-3</v>
      </c>
      <c r="S309" s="13">
        <f t="shared" si="510"/>
        <v>1.6215495171044012E-2</v>
      </c>
      <c r="T309" s="13">
        <f t="shared" si="511"/>
        <v>3.3702542673179986E-2</v>
      </c>
      <c r="U309" s="13">
        <f t="shared" si="512"/>
        <v>6.6768224119829935E-3</v>
      </c>
      <c r="V309" s="13">
        <f t="shared" si="513"/>
        <v>8.4212320592577401E-3</v>
      </c>
      <c r="W309" s="13">
        <f t="shared" si="514"/>
        <v>5.6706684335299469E-2</v>
      </c>
      <c r="X309" s="13">
        <f t="shared" si="515"/>
        <v>5.4567216184357073E-2</v>
      </c>
      <c r="Y309" s="13">
        <f t="shared" si="516"/>
        <v>2.62542336676246E-2</v>
      </c>
      <c r="Z309" s="13">
        <f t="shared" si="517"/>
        <v>4.4091586752033129E-4</v>
      </c>
      <c r="AA309" s="13">
        <f t="shared" si="518"/>
        <v>2.141638246295422E-3</v>
      </c>
      <c r="AB309" s="13">
        <f t="shared" si="519"/>
        <v>5.201235332933255E-3</v>
      </c>
      <c r="AC309" s="13">
        <f t="shared" si="520"/>
        <v>2.4600480043563636E-3</v>
      </c>
      <c r="AD309" s="13">
        <f t="shared" si="521"/>
        <v>6.8859624329282526E-2</v>
      </c>
      <c r="AE309" s="13">
        <f t="shared" si="522"/>
        <v>6.6261641836297111E-2</v>
      </c>
      <c r="AF309" s="13">
        <f t="shared" si="523"/>
        <v>3.1880838892223054E-2</v>
      </c>
      <c r="AG309" s="13">
        <f t="shared" si="524"/>
        <v>1.0226005677944841E-2</v>
      </c>
      <c r="AH309" s="13">
        <f t="shared" si="525"/>
        <v>1.0607017384332579E-4</v>
      </c>
      <c r="AI309" s="13">
        <f t="shared" si="526"/>
        <v>5.152092674088122E-4</v>
      </c>
      <c r="AJ309" s="13">
        <f t="shared" si="527"/>
        <v>1.2512499018621488E-3</v>
      </c>
      <c r="AK309" s="13">
        <f t="shared" si="528"/>
        <v>2.0258775297064312E-3</v>
      </c>
      <c r="AL309" s="13">
        <f t="shared" si="529"/>
        <v>4.5992975022392783E-4</v>
      </c>
      <c r="AM309" s="13">
        <f t="shared" si="530"/>
        <v>6.6893671084461911E-2</v>
      </c>
      <c r="AN309" s="13">
        <f t="shared" si="531"/>
        <v>6.43698614055431E-2</v>
      </c>
      <c r="AO309" s="13">
        <f t="shared" si="532"/>
        <v>3.097063586282436E-2</v>
      </c>
      <c r="AP309" s="13">
        <f t="shared" si="533"/>
        <v>9.9340515867059141E-3</v>
      </c>
      <c r="AQ309" s="13">
        <f t="shared" si="534"/>
        <v>2.3898132419148529E-3</v>
      </c>
      <c r="AR309" s="13">
        <f t="shared" si="535"/>
        <v>2.041365731276988E-5</v>
      </c>
      <c r="AS309" s="13">
        <f t="shared" si="536"/>
        <v>9.915422072166697E-5</v>
      </c>
      <c r="AT309" s="13">
        <f t="shared" si="537"/>
        <v>2.4080837980881709E-4</v>
      </c>
      <c r="AU309" s="13">
        <f t="shared" si="538"/>
        <v>3.8988877033569667E-4</v>
      </c>
      <c r="AV309" s="13">
        <f t="shared" si="539"/>
        <v>4.7344672978542613E-4</v>
      </c>
      <c r="AW309" s="13">
        <f t="shared" si="540"/>
        <v>5.9714105501207079E-5</v>
      </c>
      <c r="AX309" s="13">
        <f t="shared" si="541"/>
        <v>5.4153205098318731E-2</v>
      </c>
      <c r="AY309" s="13">
        <f t="shared" si="542"/>
        <v>5.2110076339559983E-2</v>
      </c>
      <c r="AZ309" s="13">
        <f t="shared" si="543"/>
        <v>2.5072016062435001E-2</v>
      </c>
      <c r="BA309" s="13">
        <f t="shared" si="544"/>
        <v>8.0420273594032383E-3</v>
      </c>
      <c r="BB309" s="13">
        <f t="shared" si="545"/>
        <v>1.9346530776086202E-3</v>
      </c>
      <c r="BC309" s="13">
        <f t="shared" si="546"/>
        <v>3.7233223548528189E-4</v>
      </c>
      <c r="BD309" s="13">
        <f t="shared" si="547"/>
        <v>3.2739128398363292E-6</v>
      </c>
      <c r="BE309" s="13">
        <f t="shared" si="548"/>
        <v>1.5902210533413898E-5</v>
      </c>
      <c r="BF309" s="13">
        <f t="shared" si="549"/>
        <v>3.8620499723148115E-5</v>
      </c>
      <c r="BG309" s="13">
        <f t="shared" si="550"/>
        <v>6.2529797172187118E-5</v>
      </c>
      <c r="BH309" s="13">
        <f t="shared" si="551"/>
        <v>7.593070187640514E-5</v>
      </c>
      <c r="BI309" s="13">
        <f t="shared" si="552"/>
        <v>7.3762868241101021E-5</v>
      </c>
      <c r="BJ309" s="14">
        <f t="shared" si="553"/>
        <v>0.71414639160132432</v>
      </c>
      <c r="BK309" s="14">
        <f t="shared" si="554"/>
        <v>9.6513023429388139E-2</v>
      </c>
      <c r="BL309" s="14">
        <f t="shared" si="555"/>
        <v>2.364345528557904E-2</v>
      </c>
      <c r="BM309" s="14">
        <f t="shared" si="556"/>
        <v>0.71217030052075636</v>
      </c>
      <c r="BN309" s="14">
        <f t="shared" si="557"/>
        <v>7.052312342899679E-2</v>
      </c>
    </row>
    <row r="310" spans="1:66" x14ac:dyDescent="0.25">
      <c r="A310" t="s">
        <v>357</v>
      </c>
      <c r="B310" t="s">
        <v>328</v>
      </c>
      <c r="C310" t="s">
        <v>333</v>
      </c>
      <c r="D310" s="11">
        <v>44416</v>
      </c>
      <c r="E310" s="10">
        <f>VLOOKUP(A310,home!$A$2:$E$405,3,FALSE)</f>
        <v>1.8529</v>
      </c>
      <c r="F310" s="10">
        <f>VLOOKUP(B310,home!$B$2:$E$405,3,FALSE)</f>
        <v>0.8095</v>
      </c>
      <c r="G310" s="10">
        <f>VLOOKUP(C310,away!$B$2:$E$405,4,FALSE)</f>
        <v>1.0793999999999999</v>
      </c>
      <c r="H310" s="10">
        <f>VLOOKUP(A310,away!$A$2:$E$405,3,FALSE)</f>
        <v>1.5588</v>
      </c>
      <c r="I310" s="10">
        <f>VLOOKUP(C310,away!$B$2:$E$405,3,FALSE)</f>
        <v>1.2829999999999999</v>
      </c>
      <c r="J310" s="10">
        <f>VLOOKUP(B310,home!$B$2:$E$405,4,FALSE)</f>
        <v>1.4434</v>
      </c>
      <c r="K310" s="12">
        <f t="shared" si="502"/>
        <v>1.6190164004699998</v>
      </c>
      <c r="L310" s="12">
        <f t="shared" si="503"/>
        <v>2.88671397336</v>
      </c>
      <c r="M310" s="13">
        <f t="shared" si="504"/>
        <v>1.1045519881388093E-2</v>
      </c>
      <c r="N310" s="13">
        <f t="shared" si="505"/>
        <v>1.7882877839684768E-2</v>
      </c>
      <c r="O310" s="13">
        <f t="shared" si="506"/>
        <v>3.18852565846287E-2</v>
      </c>
      <c r="P310" s="13">
        <f t="shared" si="507"/>
        <v>5.162275334370791E-2</v>
      </c>
      <c r="Q310" s="13">
        <f t="shared" si="508"/>
        <v>1.4476336255025582E-2</v>
      </c>
      <c r="R310" s="13">
        <f t="shared" si="509"/>
        <v>4.6021807863508311E-2</v>
      </c>
      <c r="S310" s="13">
        <f t="shared" si="510"/>
        <v>6.0316505954503059E-2</v>
      </c>
      <c r="T310" s="13">
        <f t="shared" si="511"/>
        <v>4.1789042150440325E-2</v>
      </c>
      <c r="U310" s="13">
        <f t="shared" si="512"/>
        <v>7.4510061710299155E-2</v>
      </c>
      <c r="V310" s="13">
        <f t="shared" si="513"/>
        <v>3.1321941111569794E-2</v>
      </c>
      <c r="W310" s="13">
        <f t="shared" si="514"/>
        <v>7.8124752718682919E-3</v>
      </c>
      <c r="X310" s="13">
        <f t="shared" si="515"/>
        <v>2.2552381533831666E-2</v>
      </c>
      <c r="Y310" s="13">
        <f t="shared" si="516"/>
        <v>3.2551137453128952E-2</v>
      </c>
      <c r="Z310" s="13">
        <f t="shared" si="517"/>
        <v>4.4283931946292855E-2</v>
      </c>
      <c r="AA310" s="13">
        <f t="shared" si="518"/>
        <v>7.1696412098345486E-2</v>
      </c>
      <c r="AB310" s="13">
        <f t="shared" si="519"/>
        <v>5.8038833521038537E-2</v>
      </c>
      <c r="AC310" s="13">
        <f t="shared" si="520"/>
        <v>9.1492119520629189E-3</v>
      </c>
      <c r="AD310" s="13">
        <f t="shared" si="521"/>
        <v>3.1621313983552718E-3</v>
      </c>
      <c r="AE310" s="13">
        <f t="shared" si="522"/>
        <v>9.1281688932325616E-3</v>
      </c>
      <c r="AF310" s="13">
        <f t="shared" si="523"/>
        <v>1.3175206347642261E-2</v>
      </c>
      <c r="AG310" s="13">
        <f t="shared" si="524"/>
        <v>1.267768408854676E-2</v>
      </c>
      <c r="AH310" s="13">
        <f t="shared" si="525"/>
        <v>3.1958761286171727E-2</v>
      </c>
      <c r="AI310" s="13">
        <f t="shared" si="526"/>
        <v>5.1741758661017725E-2</v>
      </c>
      <c r="AJ310" s="13">
        <f t="shared" si="527"/>
        <v>4.1885377930674185E-2</v>
      </c>
      <c r="AK310" s="13">
        <f t="shared" si="528"/>
        <v>2.2604371269881896E-2</v>
      </c>
      <c r="AL310" s="13">
        <f t="shared" si="529"/>
        <v>1.7104039174706308E-3</v>
      </c>
      <c r="AM310" s="13">
        <f t="shared" si="530"/>
        <v>1.0239085188756636E-3</v>
      </c>
      <c r="AN310" s="13">
        <f t="shared" si="531"/>
        <v>2.9557310288807199E-3</v>
      </c>
      <c r="AO310" s="13">
        <f t="shared" si="532"/>
        <v>4.2661750312818526E-3</v>
      </c>
      <c r="AP310" s="13">
        <f t="shared" si="533"/>
        <v>4.1050756918669523E-3</v>
      </c>
      <c r="AQ310" s="13">
        <f t="shared" si="534"/>
        <v>2.9625448403532008E-3</v>
      </c>
      <c r="AR310" s="13">
        <f t="shared" si="535"/>
        <v>1.8451160555213703E-2</v>
      </c>
      <c r="AS310" s="13">
        <f t="shared" si="536"/>
        <v>2.9872731546596129E-2</v>
      </c>
      <c r="AT310" s="13">
        <f t="shared" si="537"/>
        <v>2.4182221150388344E-2</v>
      </c>
      <c r="AU310" s="13">
        <f t="shared" si="538"/>
        <v>1.3050470880757078E-2</v>
      </c>
      <c r="AV310" s="13">
        <f t="shared" si="539"/>
        <v>5.2822315974504694E-3</v>
      </c>
      <c r="AW310" s="13">
        <f t="shared" si="540"/>
        <v>2.2205020803270589E-4</v>
      </c>
      <c r="AX310" s="13">
        <f t="shared" si="541"/>
        <v>2.7628744744010776E-4</v>
      </c>
      <c r="AY310" s="13">
        <f t="shared" si="542"/>
        <v>7.9756283518932572E-4</v>
      </c>
      <c r="AZ310" s="13">
        <f t="shared" si="543"/>
        <v>1.1511678904868228E-3</v>
      </c>
      <c r="BA310" s="13">
        <f t="shared" si="544"/>
        <v>1.1076974783838884E-3</v>
      </c>
      <c r="BB310" s="13">
        <f t="shared" si="545"/>
        <v>7.9940144727660186E-4</v>
      </c>
      <c r="BC310" s="13">
        <f t="shared" si="546"/>
        <v>4.6152866563551476E-4</v>
      </c>
      <c r="BD310" s="13">
        <f t="shared" si="547"/>
        <v>8.8772038332407075E-3</v>
      </c>
      <c r="BE310" s="13">
        <f t="shared" si="548"/>
        <v>1.4372338596331852E-2</v>
      </c>
      <c r="BF310" s="13">
        <f t="shared" si="549"/>
        <v>1.1634525950284625E-2</v>
      </c>
      <c r="BG310" s="13">
        <f t="shared" si="550"/>
        <v>6.2788294417348723E-3</v>
      </c>
      <c r="BH310" s="13">
        <f t="shared" si="551"/>
        <v>2.5413819604806634E-3</v>
      </c>
      <c r="BI310" s="13">
        <f t="shared" si="552"/>
        <v>8.2290781477535884E-4</v>
      </c>
      <c r="BJ310" s="14">
        <f t="shared" si="553"/>
        <v>0.19511452210742705</v>
      </c>
      <c r="BK310" s="14">
        <f t="shared" si="554"/>
        <v>0.16596389899589176</v>
      </c>
      <c r="BL310" s="14">
        <f t="shared" si="555"/>
        <v>0.56570864425281953</v>
      </c>
      <c r="BM310" s="14">
        <f t="shared" si="556"/>
        <v>0.7975609329073311</v>
      </c>
      <c r="BN310" s="14">
        <f t="shared" si="557"/>
        <v>0.17293455176794337</v>
      </c>
    </row>
    <row r="311" spans="1:66" x14ac:dyDescent="0.25">
      <c r="A311" t="s">
        <v>290</v>
      </c>
      <c r="B311" t="s">
        <v>296</v>
      </c>
      <c r="C311" t="s">
        <v>291</v>
      </c>
      <c r="D311" s="11">
        <v>44416</v>
      </c>
      <c r="E311" s="10">
        <f>VLOOKUP(A311,home!$A$2:$E$405,3,FALSE)</f>
        <v>1.6083000000000001</v>
      </c>
      <c r="F311" s="10">
        <f>VLOOKUP(B311,home!$B$2:$E$405,3,FALSE)</f>
        <v>1.0881000000000001</v>
      </c>
      <c r="G311" s="10">
        <f>VLOOKUP(C311,away!$B$2:$E$405,4,FALSE)</f>
        <v>0.98450000000000004</v>
      </c>
      <c r="H311" s="10">
        <f>VLOOKUP(A311,away!$A$2:$E$405,3,FALSE)</f>
        <v>1.1513</v>
      </c>
      <c r="I311" s="10">
        <f>VLOOKUP(C311,away!$B$2:$E$405,3,FALSE)</f>
        <v>1.0857000000000001</v>
      </c>
      <c r="J311" s="10">
        <f>VLOOKUP(B311,home!$B$2:$E$405,4,FALSE)</f>
        <v>1.2304999999999999</v>
      </c>
      <c r="K311" s="12">
        <f t="shared" si="502"/>
        <v>1.7228663659350003</v>
      </c>
      <c r="L311" s="12">
        <f t="shared" si="503"/>
        <v>1.538083667505</v>
      </c>
      <c r="M311" s="13">
        <f t="shared" si="504"/>
        <v>3.8351945074226679E-2</v>
      </c>
      <c r="N311" s="13">
        <f t="shared" si="505"/>
        <v>6.6075276236571653E-2</v>
      </c>
      <c r="O311" s="13">
        <f t="shared" si="506"/>
        <v>5.8988500335716891E-2</v>
      </c>
      <c r="P311" s="13">
        <f t="shared" si="507"/>
        <v>0.1016293032053521</v>
      </c>
      <c r="Q311" s="13">
        <f t="shared" si="508"/>
        <v>5.6919435523926754E-2</v>
      </c>
      <c r="R311" s="13">
        <f t="shared" si="509"/>
        <v>4.5364624468489684E-2</v>
      </c>
      <c r="S311" s="13">
        <f t="shared" si="510"/>
        <v>6.7327193249361261E-2</v>
      </c>
      <c r="T311" s="13">
        <f t="shared" si="511"/>
        <v>8.7546854142955641E-2</v>
      </c>
      <c r="U311" s="13">
        <f t="shared" si="512"/>
        <v>7.8157185700032814E-2</v>
      </c>
      <c r="V311" s="13">
        <f t="shared" si="513"/>
        <v>1.9823464330635067E-2</v>
      </c>
      <c r="W311" s="13">
        <f t="shared" si="514"/>
        <v>3.268819367739307E-2</v>
      </c>
      <c r="X311" s="13">
        <f t="shared" si="515"/>
        <v>5.0277176815438487E-2</v>
      </c>
      <c r="Y311" s="13">
        <f t="shared" si="516"/>
        <v>3.8665252254043499E-2</v>
      </c>
      <c r="Z311" s="13">
        <f t="shared" si="517"/>
        <v>2.3258195992493898E-2</v>
      </c>
      <c r="AA311" s="13">
        <f t="shared" si="518"/>
        <v>4.0070763607791951E-2</v>
      </c>
      <c r="AB311" s="13">
        <f t="shared" si="519"/>
        <v>3.4518285438598494E-2</v>
      </c>
      <c r="AC311" s="13">
        <f t="shared" si="520"/>
        <v>3.2831530173036767E-3</v>
      </c>
      <c r="AD311" s="13">
        <f t="shared" si="521"/>
        <v>1.4079347362487424E-2</v>
      </c>
      <c r="AE311" s="13">
        <f t="shared" si="522"/>
        <v>2.1655214227371506E-2</v>
      </c>
      <c r="AF311" s="13">
        <f t="shared" si="523"/>
        <v>1.6653765659721011E-2</v>
      </c>
      <c r="AG311" s="13">
        <f t="shared" si="524"/>
        <v>8.5382949878908421E-3</v>
      </c>
      <c r="AH311" s="13">
        <f t="shared" si="525"/>
        <v>8.943262847921277E-3</v>
      </c>
      <c r="AI311" s="13">
        <f t="shared" si="526"/>
        <v>1.5408046762399631E-2</v>
      </c>
      <c r="AJ311" s="13">
        <f t="shared" si="527"/>
        <v>1.3273002765846002E-2</v>
      </c>
      <c r="AK311" s="13">
        <f t="shared" si="528"/>
        <v>7.6225366800794338E-3</v>
      </c>
      <c r="AL311" s="13">
        <f t="shared" si="529"/>
        <v>3.4800274439207107E-4</v>
      </c>
      <c r="AM311" s="13">
        <f t="shared" si="530"/>
        <v>4.8513668050290445E-3</v>
      </c>
      <c r="AN311" s="13">
        <f t="shared" si="531"/>
        <v>7.4618080478910881E-3</v>
      </c>
      <c r="AO311" s="13">
        <f t="shared" si="532"/>
        <v>5.738442544259325E-3</v>
      </c>
      <c r="AP311" s="13">
        <f t="shared" si="533"/>
        <v>2.9420682514137027E-3</v>
      </c>
      <c r="AQ311" s="13">
        <f t="shared" si="534"/>
        <v>1.1312867815461026E-3</v>
      </c>
      <c r="AR311" s="13">
        <f t="shared" si="535"/>
        <v>2.7510973041183912E-3</v>
      </c>
      <c r="AS311" s="13">
        <f t="shared" si="536"/>
        <v>4.7397730146800281E-3</v>
      </c>
      <c r="AT311" s="13">
        <f t="shared" si="537"/>
        <v>4.0829977545792815E-3</v>
      </c>
      <c r="AU311" s="13">
        <f t="shared" si="538"/>
        <v>2.3448198345175902E-3</v>
      </c>
      <c r="AV311" s="13">
        <f t="shared" si="539"/>
        <v>1.0099528067669082E-3</v>
      </c>
      <c r="AW311" s="13">
        <f t="shared" si="540"/>
        <v>2.5616023992225433E-5</v>
      </c>
      <c r="AX311" s="13">
        <f t="shared" si="541"/>
        <v>1.3930427828663474E-3</v>
      </c>
      <c r="AY311" s="13">
        <f t="shared" si="542"/>
        <v>2.1426163524624429E-3</v>
      </c>
      <c r="AZ311" s="13">
        <f t="shared" si="543"/>
        <v>1.6477616087258102E-3</v>
      </c>
      <c r="BA311" s="13">
        <f t="shared" si="544"/>
        <v>8.4479840610764449E-4</v>
      </c>
      <c r="BB311" s="13">
        <f t="shared" si="545"/>
        <v>3.2484265769210606E-4</v>
      </c>
      <c r="BC311" s="13">
        <f t="shared" si="546"/>
        <v>9.9927037261029068E-5</v>
      </c>
      <c r="BD311" s="13">
        <f t="shared" si="547"/>
        <v>7.0523630519692322E-4</v>
      </c>
      <c r="BE311" s="13">
        <f t="shared" si="548"/>
        <v>1.2150279102600499E-3</v>
      </c>
      <c r="BF311" s="13">
        <f t="shared" si="549"/>
        <v>1.046665360129665E-3</v>
      </c>
      <c r="BG311" s="13">
        <f t="shared" si="550"/>
        <v>6.0108818178554793E-4</v>
      </c>
      <c r="BH311" s="13">
        <f t="shared" si="551"/>
        <v>2.5889865283983615E-4</v>
      </c>
      <c r="BI311" s="13">
        <f t="shared" si="552"/>
        <v>8.9209556232727093E-5</v>
      </c>
      <c r="BJ311" s="14">
        <f t="shared" si="553"/>
        <v>0.42167677216305449</v>
      </c>
      <c r="BK311" s="14">
        <f t="shared" si="554"/>
        <v>0.23290567797373327</v>
      </c>
      <c r="BL311" s="14">
        <f t="shared" si="555"/>
        <v>0.32119097528798307</v>
      </c>
      <c r="BM311" s="14">
        <f t="shared" si="556"/>
        <v>0.62958553624451064</v>
      </c>
      <c r="BN311" s="14">
        <f t="shared" si="557"/>
        <v>0.36732908484428373</v>
      </c>
    </row>
    <row r="312" spans="1:66" x14ac:dyDescent="0.25">
      <c r="A312" t="s">
        <v>290</v>
      </c>
      <c r="B312" t="s">
        <v>298</v>
      </c>
      <c r="C312" t="s">
        <v>309</v>
      </c>
      <c r="D312" s="11">
        <v>44416</v>
      </c>
      <c r="E312" s="10">
        <f>VLOOKUP(A312,home!$A$2:$E$405,3,FALSE)</f>
        <v>1.6083000000000001</v>
      </c>
      <c r="F312" s="10">
        <f>VLOOKUP(B312,home!$B$2:$E$405,3,FALSE)</f>
        <v>0.50870000000000004</v>
      </c>
      <c r="G312" s="10">
        <f>VLOOKUP(C312,away!$B$2:$E$405,4,FALSE)</f>
        <v>1.1917</v>
      </c>
      <c r="H312" s="10">
        <f>VLOOKUP(A312,away!$A$2:$E$405,3,FALSE)</f>
        <v>1.1513</v>
      </c>
      <c r="I312" s="10">
        <f>VLOOKUP(C312,away!$B$2:$E$405,3,FALSE)</f>
        <v>0.94099999999999995</v>
      </c>
      <c r="J312" s="10">
        <f>VLOOKUP(B312,home!$B$2:$E$405,4,FALSE)</f>
        <v>1.0265</v>
      </c>
      <c r="K312" s="12">
        <f t="shared" si="502"/>
        <v>0.97498007165700007</v>
      </c>
      <c r="L312" s="12">
        <f t="shared" si="503"/>
        <v>1.1120826924499998</v>
      </c>
      <c r="M312" s="13">
        <f t="shared" si="504"/>
        <v>0.12405096818144364</v>
      </c>
      <c r="N312" s="13">
        <f t="shared" si="505"/>
        <v>0.12094722184666415</v>
      </c>
      <c r="O312" s="13">
        <f t="shared" si="506"/>
        <v>0.13795493469624909</v>
      </c>
      <c r="P312" s="13">
        <f t="shared" si="507"/>
        <v>0.13450331211558569</v>
      </c>
      <c r="Q312" s="13">
        <f t="shared" si="508"/>
        <v>5.8960565511387841E-2</v>
      </c>
      <c r="R312" s="13">
        <f t="shared" si="509"/>
        <v>7.6708647606884298E-2</v>
      </c>
      <c r="S312" s="13">
        <f t="shared" si="510"/>
        <v>3.6459088621544622E-2</v>
      </c>
      <c r="T312" s="13">
        <f t="shared" si="511"/>
        <v>6.5569024442278787E-2</v>
      </c>
      <c r="U312" s="13">
        <f t="shared" si="512"/>
        <v>7.4789402740471606E-2</v>
      </c>
      <c r="V312" s="13">
        <f t="shared" si="513"/>
        <v>4.3923417108332388E-3</v>
      </c>
      <c r="W312" s="13">
        <f t="shared" si="514"/>
        <v>1.9161792129076725E-2</v>
      </c>
      <c r="X312" s="13">
        <f t="shared" si="515"/>
        <v>2.1309497383070856E-2</v>
      </c>
      <c r="Y312" s="13">
        <f t="shared" si="516"/>
        <v>1.1848961612260832E-2</v>
      </c>
      <c r="Z312" s="13">
        <f t="shared" si="517"/>
        <v>2.8435453121620706E-2</v>
      </c>
      <c r="AA312" s="13">
        <f t="shared" si="518"/>
        <v>2.772400012211702E-2</v>
      </c>
      <c r="AB312" s="13">
        <f t="shared" si="519"/>
        <v>1.3515173812840165E-2</v>
      </c>
      <c r="AC312" s="13">
        <f t="shared" si="520"/>
        <v>2.976521045700324E-4</v>
      </c>
      <c r="AD312" s="13">
        <f t="shared" si="521"/>
        <v>4.6705913657709404E-3</v>
      </c>
      <c r="AE312" s="13">
        <f t="shared" si="522"/>
        <v>5.1940838213802697E-3</v>
      </c>
      <c r="AF312" s="13">
        <f t="shared" si="523"/>
        <v>2.888125360445777E-3</v>
      </c>
      <c r="AG312" s="13">
        <f t="shared" si="524"/>
        <v>1.0706114089925553E-3</v>
      </c>
      <c r="AH312" s="13">
        <f t="shared" si="525"/>
        <v>7.905643817131932E-3</v>
      </c>
      <c r="AI312" s="13">
        <f t="shared" si="526"/>
        <v>7.7078451753220109E-3</v>
      </c>
      <c r="AJ312" s="13">
        <f t="shared" si="527"/>
        <v>3.7574977206782578E-3</v>
      </c>
      <c r="AK312" s="13">
        <f t="shared" si="528"/>
        <v>1.2211617989859676E-3</v>
      </c>
      <c r="AL312" s="13">
        <f t="shared" si="529"/>
        <v>1.2909272538457388E-5</v>
      </c>
      <c r="AM312" s="13">
        <f t="shared" si="530"/>
        <v>9.1074670089598376E-4</v>
      </c>
      <c r="AN312" s="13">
        <f t="shared" si="531"/>
        <v>1.0128256432723603E-3</v>
      </c>
      <c r="AO312" s="13">
        <f t="shared" si="532"/>
        <v>5.6317293417636476E-4</v>
      </c>
      <c r="AP312" s="13">
        <f t="shared" si="533"/>
        <v>2.0876495765127272E-4</v>
      </c>
      <c r="AQ312" s="13">
        <f t="shared" si="534"/>
        <v>5.8040974048509432E-5</v>
      </c>
      <c r="AR312" s="13">
        <f t="shared" si="535"/>
        <v>1.7583459323413546E-3</v>
      </c>
      <c r="AS312" s="13">
        <f t="shared" si="536"/>
        <v>1.7143522431119686E-3</v>
      </c>
      <c r="AT312" s="13">
        <f t="shared" si="537"/>
        <v>8.3572963641732293E-4</v>
      </c>
      <c r="AU312" s="13">
        <f t="shared" si="538"/>
        <v>2.7160658026668006E-4</v>
      </c>
      <c r="AV312" s="13">
        <f t="shared" si="539"/>
        <v>6.6202750772730105E-5</v>
      </c>
      <c r="AW312" s="13">
        <f t="shared" si="540"/>
        <v>3.8880522231206947E-7</v>
      </c>
      <c r="AX312" s="13">
        <f t="shared" si="541"/>
        <v>1.4799331395015704E-4</v>
      </c>
      <c r="AY312" s="13">
        <f t="shared" si="542"/>
        <v>1.6458080304228875E-4</v>
      </c>
      <c r="AZ312" s="13">
        <f t="shared" si="543"/>
        <v>9.15137312864258E-5</v>
      </c>
      <c r="BA312" s="13">
        <f t="shared" si="544"/>
        <v>3.3923612228384729E-5</v>
      </c>
      <c r="BB312" s="13">
        <f t="shared" si="545"/>
        <v>9.4314655061429642E-6</v>
      </c>
      <c r="BC312" s="13">
        <f t="shared" si="546"/>
        <v>2.0977139107641534E-6</v>
      </c>
      <c r="BD312" s="13">
        <f t="shared" si="547"/>
        <v>3.259043464494463E-4</v>
      </c>
      <c r="BE312" s="13">
        <f t="shared" si="548"/>
        <v>3.1775024305460888E-4</v>
      </c>
      <c r="BF312" s="13">
        <f t="shared" si="549"/>
        <v>1.5490007737120588E-4</v>
      </c>
      <c r="BG312" s="13">
        <f t="shared" si="550"/>
        <v>5.0341496178351056E-5</v>
      </c>
      <c r="BH312" s="13">
        <f t="shared" si="551"/>
        <v>1.2270488887822326E-5</v>
      </c>
      <c r="BI312" s="13">
        <f t="shared" si="552"/>
        <v>2.3926964270230874E-6</v>
      </c>
      <c r="BJ312" s="14">
        <f t="shared" si="553"/>
        <v>0.31482356673129724</v>
      </c>
      <c r="BK312" s="14">
        <f t="shared" si="554"/>
        <v>0.29988085280955795</v>
      </c>
      <c r="BL312" s="14">
        <f t="shared" si="555"/>
        <v>0.35679410398195877</v>
      </c>
      <c r="BM312" s="14">
        <f t="shared" si="556"/>
        <v>0.34664413468840005</v>
      </c>
      <c r="BN312" s="14">
        <f t="shared" si="557"/>
        <v>0.65312564995821476</v>
      </c>
    </row>
    <row r="313" spans="1:66" s="10" customFormat="1" x14ac:dyDescent="0.25">
      <c r="A313" t="s">
        <v>290</v>
      </c>
      <c r="B313" t="s">
        <v>304</v>
      </c>
      <c r="C313" t="s">
        <v>300</v>
      </c>
      <c r="D313" s="11">
        <v>44416</v>
      </c>
      <c r="E313" s="10">
        <f>VLOOKUP(A313,home!$A$2:$E$405,3,FALSE)</f>
        <v>1.6083000000000001</v>
      </c>
      <c r="F313" s="10">
        <f>VLOOKUP(B313,home!$B$2:$E$405,3,FALSE)</f>
        <v>0.7772</v>
      </c>
      <c r="G313" s="10">
        <f>VLOOKUP(C313,away!$B$2:$E$405,4,FALSE)</f>
        <v>1.0522</v>
      </c>
      <c r="H313" s="10">
        <f>VLOOKUP(A313,away!$A$2:$E$405,3,FALSE)</f>
        <v>1.1513</v>
      </c>
      <c r="I313" s="10">
        <f>VLOOKUP(C313,away!$B$2:$E$405,3,FALSE)</f>
        <v>0.80179999999999996</v>
      </c>
      <c r="J313" s="10">
        <f>VLOOKUP(B313,home!$B$2:$E$405,4,FALSE)</f>
        <v>0.50670000000000004</v>
      </c>
      <c r="K313" s="12">
        <f t="shared" si="502"/>
        <v>1.3152192336720001</v>
      </c>
      <c r="L313" s="12">
        <f t="shared" si="503"/>
        <v>0.46774102267800005</v>
      </c>
      <c r="M313" s="13">
        <f t="shared" si="504"/>
        <v>0.16813967329168455</v>
      </c>
      <c r="N313" s="13">
        <f t="shared" si="505"/>
        <v>0.22114053225654984</v>
      </c>
      <c r="O313" s="13">
        <f t="shared" si="506"/>
        <v>7.8645822738197355E-2</v>
      </c>
      <c r="P313" s="13">
        <f t="shared" si="507"/>
        <v>0.10343649871323589</v>
      </c>
      <c r="Q313" s="13">
        <f t="shared" si="508"/>
        <v>0.14542414068413886</v>
      </c>
      <c r="R313" s="13">
        <f t="shared" si="509"/>
        <v>1.8392938778458569E-2</v>
      </c>
      <c r="S313" s="13">
        <f t="shared" si="510"/>
        <v>1.5908067763835694E-2</v>
      </c>
      <c r="T313" s="13">
        <f t="shared" si="511"/>
        <v>6.8020836285668476E-2</v>
      </c>
      <c r="U313" s="13">
        <f t="shared" si="512"/>
        <v>2.4190746845180296E-2</v>
      </c>
      <c r="V313" s="13">
        <f t="shared" si="513"/>
        <v>1.0873729749469334E-3</v>
      </c>
      <c r="W313" s="13">
        <f t="shared" si="514"/>
        <v>6.375487562266742E-2</v>
      </c>
      <c r="X313" s="13">
        <f t="shared" si="515"/>
        <v>2.9820770724455162E-2</v>
      </c>
      <c r="Y313" s="13">
        <f t="shared" si="516"/>
        <v>6.9741988978514104E-3</v>
      </c>
      <c r="Z313" s="13">
        <f t="shared" si="517"/>
        <v>2.8677106647633527E-3</v>
      </c>
      <c r="AA313" s="13">
        <f t="shared" si="518"/>
        <v>3.771668222903079E-3</v>
      </c>
      <c r="AB313" s="13">
        <f t="shared" si="519"/>
        <v>2.4802852948958114E-3</v>
      </c>
      <c r="AC313" s="13">
        <f t="shared" si="520"/>
        <v>4.1808266871967176E-5</v>
      </c>
      <c r="AD313" s="13">
        <f t="shared" si="521"/>
        <v>2.0962909664824579E-2</v>
      </c>
      <c r="AE313" s="13">
        <f t="shared" si="522"/>
        <v>9.8052128049315821E-3</v>
      </c>
      <c r="AF313" s="13">
        <f t="shared" si="523"/>
        <v>2.2931501324770596E-3</v>
      </c>
      <c r="AG313" s="13">
        <f t="shared" si="524"/>
        <v>3.5753346270633716E-4</v>
      </c>
      <c r="AH313" s="13">
        <f t="shared" si="525"/>
        <v>3.3533647977025444E-4</v>
      </c>
      <c r="AI313" s="13">
        <f t="shared" si="526"/>
        <v>4.410409879457002E-4</v>
      </c>
      <c r="AJ313" s="13">
        <f t="shared" si="527"/>
        <v>2.9003279509194293E-4</v>
      </c>
      <c r="AK313" s="13">
        <f t="shared" si="528"/>
        <v>1.2715223683352448E-4</v>
      </c>
      <c r="AL313" s="13">
        <f t="shared" si="529"/>
        <v>1.0287877115123965E-6</v>
      </c>
      <c r="AM313" s="13">
        <f t="shared" si="530"/>
        <v>5.5141643969811877E-3</v>
      </c>
      <c r="AN313" s="13">
        <f t="shared" si="531"/>
        <v>2.5792008942585988E-3</v>
      </c>
      <c r="AO313" s="13">
        <f t="shared" si="532"/>
        <v>6.0319903198626456E-4</v>
      </c>
      <c r="AP313" s="13">
        <f t="shared" si="533"/>
        <v>9.4046977366545037E-5</v>
      </c>
      <c r="AQ313" s="13">
        <f t="shared" si="534"/>
        <v>1.0997407343300624E-5</v>
      </c>
      <c r="AR313" s="13">
        <f t="shared" si="535"/>
        <v>3.1370125597795862E-5</v>
      </c>
      <c r="AS313" s="13">
        <f t="shared" si="536"/>
        <v>4.125859254892747E-5</v>
      </c>
      <c r="AT313" s="13">
        <f t="shared" si="537"/>
        <v>2.7132047237292847E-5</v>
      </c>
      <c r="AU313" s="13">
        <f t="shared" si="538"/>
        <v>1.1894863458461603E-5</v>
      </c>
      <c r="AV313" s="13">
        <f t="shared" si="539"/>
        <v>3.9110883006177361E-6</v>
      </c>
      <c r="AW313" s="13">
        <f t="shared" si="540"/>
        <v>1.7580324195613551E-8</v>
      </c>
      <c r="AX313" s="13">
        <f t="shared" si="541"/>
        <v>1.2087225120898382E-3</v>
      </c>
      <c r="AY313" s="13">
        <f t="shared" si="542"/>
        <v>5.6536910393882231E-4</v>
      </c>
      <c r="AZ313" s="13">
        <f t="shared" si="543"/>
        <v>1.3222316143344463E-4</v>
      </c>
      <c r="BA313" s="13">
        <f t="shared" si="544"/>
        <v>2.0615398916865898E-5</v>
      </c>
      <c r="BB313" s="13">
        <f t="shared" si="545"/>
        <v>2.4106669430724468E-6</v>
      </c>
      <c r="BC313" s="13">
        <f t="shared" si="546"/>
        <v>2.2551356425775093E-7</v>
      </c>
      <c r="BD313" s="13">
        <f t="shared" si="547"/>
        <v>2.4455157714417241E-6</v>
      </c>
      <c r="BE313" s="13">
        <f t="shared" si="548"/>
        <v>3.2163893788483747E-6</v>
      </c>
      <c r="BF313" s="13">
        <f t="shared" si="549"/>
        <v>2.1151285870198603E-6</v>
      </c>
      <c r="BG313" s="13">
        <f t="shared" si="550"/>
        <v>9.2728593311266703E-7</v>
      </c>
      <c r="BH313" s="13">
        <f t="shared" si="551"/>
        <v>3.0489607358581686E-7</v>
      </c>
      <c r="BI313" s="13">
        <f t="shared" si="552"/>
        <v>8.0201036050227932E-8</v>
      </c>
      <c r="BJ313" s="14">
        <f t="shared" si="553"/>
        <v>0.57928533560109297</v>
      </c>
      <c r="BK313" s="14">
        <f t="shared" si="554"/>
        <v>0.28917981890222538</v>
      </c>
      <c r="BL313" s="14">
        <f t="shared" si="555"/>
        <v>0.12879968051319962</v>
      </c>
      <c r="BM313" s="14">
        <f t="shared" si="556"/>
        <v>0.26438758769540166</v>
      </c>
      <c r="BN313" s="14">
        <f t="shared" si="557"/>
        <v>0.7351796064622651</v>
      </c>
    </row>
    <row r="314" spans="1:66" x14ac:dyDescent="0.25">
      <c r="A314" t="s">
        <v>290</v>
      </c>
      <c r="B314" t="s">
        <v>316</v>
      </c>
      <c r="C314" t="s">
        <v>307</v>
      </c>
      <c r="D314" s="11">
        <v>44416</v>
      </c>
      <c r="E314" s="10">
        <f>VLOOKUP(A314,home!$A$2:$E$405,3,FALSE)</f>
        <v>1.6083000000000001</v>
      </c>
      <c r="F314" s="10">
        <f>VLOOKUP(B314,home!$B$2:$E$405,3,FALSE)</f>
        <v>0.7913</v>
      </c>
      <c r="G314" s="10">
        <f>VLOOKUP(C314,away!$B$2:$E$405,4,FALSE)</f>
        <v>0.8609</v>
      </c>
      <c r="H314" s="10">
        <f>VLOOKUP(A314,away!$A$2:$E$405,3,FALSE)</f>
        <v>1.1513</v>
      </c>
      <c r="I314" s="10">
        <f>VLOOKUP(C314,away!$B$2:$E$405,3,FALSE)</f>
        <v>1.0022</v>
      </c>
      <c r="J314" s="10">
        <f>VLOOKUP(B314,home!$B$2:$E$405,4,FALSE)</f>
        <v>1.2634000000000001</v>
      </c>
      <c r="K314" s="12">
        <f t="shared" si="502"/>
        <v>1.0956224824109999</v>
      </c>
      <c r="L314" s="12">
        <f t="shared" si="503"/>
        <v>1.4577524353240001</v>
      </c>
      <c r="M314" s="13">
        <f t="shared" si="504"/>
        <v>7.781859097976869E-2</v>
      </c>
      <c r="N314" s="13">
        <f t="shared" si="505"/>
        <v>8.5259797826980427E-2</v>
      </c>
      <c r="O314" s="13">
        <f t="shared" si="506"/>
        <v>0.11344024051424006</v>
      </c>
      <c r="P314" s="13">
        <f t="shared" si="507"/>
        <v>0.12428767791751259</v>
      </c>
      <c r="Q314" s="13">
        <f t="shared" si="508"/>
        <v>4.6706275672528115E-2</v>
      </c>
      <c r="R314" s="13">
        <f t="shared" si="509"/>
        <v>8.2683893436686889E-2</v>
      </c>
      <c r="S314" s="13">
        <f t="shared" si="510"/>
        <v>4.9626402533243553E-2</v>
      </c>
      <c r="T314" s="13">
        <f t="shared" si="511"/>
        <v>6.8086187106541962E-2</v>
      </c>
      <c r="U314" s="13">
        <f t="shared" si="512"/>
        <v>9.0590332582509495E-2</v>
      </c>
      <c r="V314" s="13">
        <f t="shared" si="513"/>
        <v>8.8067363632370627E-3</v>
      </c>
      <c r="W314" s="13">
        <f t="shared" si="514"/>
        <v>1.7057481898835922E-2</v>
      </c>
      <c r="X314" s="13">
        <f t="shared" si="515"/>
        <v>2.4865585778523117E-2</v>
      </c>
      <c r="Y314" s="13">
        <f t="shared" si="516"/>
        <v>1.8123934112199952E-2</v>
      </c>
      <c r="Z314" s="13">
        <f t="shared" si="517"/>
        <v>4.0177549006466792E-2</v>
      </c>
      <c r="AA314" s="13">
        <f t="shared" si="518"/>
        <v>4.4019425979654754E-2</v>
      </c>
      <c r="AB314" s="13">
        <f t="shared" si="519"/>
        <v>2.4114336383068296E-2</v>
      </c>
      <c r="AC314" s="13">
        <f t="shared" si="520"/>
        <v>8.7910292293057342E-4</v>
      </c>
      <c r="AD314" s="13">
        <f t="shared" si="521"/>
        <v>4.6721401654208263E-3</v>
      </c>
      <c r="AE314" s="13">
        <f t="shared" si="522"/>
        <v>6.8108237043172856E-3</v>
      </c>
      <c r="AF314" s="13">
        <f t="shared" si="523"/>
        <v>4.9642474207654769E-3</v>
      </c>
      <c r="AG314" s="13">
        <f t="shared" si="524"/>
        <v>2.4122145890572524E-3</v>
      </c>
      <c r="AH314" s="13">
        <f t="shared" si="525"/>
        <v>1.4642229977381592E-2</v>
      </c>
      <c r="AI314" s="13">
        <f t="shared" si="526"/>
        <v>1.6042356355851582E-2</v>
      </c>
      <c r="AJ314" s="13">
        <f t="shared" si="527"/>
        <v>8.7881831471599923E-3</v>
      </c>
      <c r="AK314" s="13">
        <f t="shared" si="528"/>
        <v>3.2095103451913157E-3</v>
      </c>
      <c r="AL314" s="13">
        <f t="shared" si="529"/>
        <v>5.6162240701554095E-5</v>
      </c>
      <c r="AM314" s="13">
        <f t="shared" si="530"/>
        <v>1.0237803612421015E-3</v>
      </c>
      <c r="AN314" s="13">
        <f t="shared" si="531"/>
        <v>1.4924183148375581E-3</v>
      </c>
      <c r="AO314" s="13">
        <f t="shared" si="532"/>
        <v>1.0877882164882955E-3</v>
      </c>
      <c r="AP314" s="13">
        <f t="shared" si="533"/>
        <v>5.2857530723418762E-4</v>
      </c>
      <c r="AQ314" s="13">
        <f t="shared" si="534"/>
        <v>1.9263298534319225E-4</v>
      </c>
      <c r="AR314" s="13">
        <f t="shared" si="535"/>
        <v>4.2689492816204121E-3</v>
      </c>
      <c r="AS314" s="13">
        <f t="shared" si="536"/>
        <v>4.6771568092156112E-3</v>
      </c>
      <c r="AT314" s="13">
        <f t="shared" si="537"/>
        <v>2.5621990769691587E-3</v>
      </c>
      <c r="AU314" s="13">
        <f t="shared" si="538"/>
        <v>9.3573430438004116E-4</v>
      </c>
      <c r="AV314" s="13">
        <f t="shared" si="539"/>
        <v>2.5630288536049767E-4</v>
      </c>
      <c r="AW314" s="13">
        <f t="shared" si="540"/>
        <v>2.4916477025305459E-6</v>
      </c>
      <c r="AX314" s="13">
        <f t="shared" si="541"/>
        <v>1.8694613013795018E-4</v>
      </c>
      <c r="AY314" s="13">
        <f t="shared" si="542"/>
        <v>2.725211764829943E-4</v>
      </c>
      <c r="AZ314" s="13">
        <f t="shared" si="543"/>
        <v>1.9863420434772334E-4</v>
      </c>
      <c r="BA314" s="13">
        <f t="shared" si="544"/>
        <v>9.6519831708846219E-5</v>
      </c>
      <c r="BB314" s="13">
        <f t="shared" si="545"/>
        <v>3.5175504932658329E-5</v>
      </c>
      <c r="BC314" s="13">
        <f t="shared" si="546"/>
        <v>1.0255435595866796E-5</v>
      </c>
      <c r="BD314" s="13">
        <f t="shared" si="547"/>
        <v>1.0371785352594671E-3</v>
      </c>
      <c r="BE314" s="13">
        <f t="shared" si="548"/>
        <v>1.1363561215043823E-3</v>
      </c>
      <c r="BF314" s="13">
        <f t="shared" si="549"/>
        <v>6.225086573727834E-4</v>
      </c>
      <c r="BG314" s="13">
        <f t="shared" si="550"/>
        <v>2.2734482683770259E-4</v>
      </c>
      <c r="BH314" s="13">
        <f t="shared" si="551"/>
        <v>6.2271025885805639E-5</v>
      </c>
      <c r="BI314" s="13">
        <f t="shared" si="552"/>
        <v>1.3645107192657207E-5</v>
      </c>
      <c r="BJ314" s="14">
        <f t="shared" si="553"/>
        <v>0.2840839357435217</v>
      </c>
      <c r="BK314" s="14">
        <f t="shared" si="554"/>
        <v>0.26174719413387709</v>
      </c>
      <c r="BL314" s="14">
        <f t="shared" si="555"/>
        <v>0.4133301553533425</v>
      </c>
      <c r="BM314" s="14">
        <f t="shared" si="556"/>
        <v>0.4688723283607108</v>
      </c>
      <c r="BN314" s="14">
        <f t="shared" si="557"/>
        <v>0.53019647634771683</v>
      </c>
    </row>
    <row r="315" spans="1:66" x14ac:dyDescent="0.25">
      <c r="A315" t="s">
        <v>290</v>
      </c>
      <c r="B315" t="s">
        <v>299</v>
      </c>
      <c r="C315" t="s">
        <v>292</v>
      </c>
      <c r="D315" s="11">
        <v>44416</v>
      </c>
      <c r="E315" s="10">
        <f>VLOOKUP(A315,home!$A$2:$E$405,3,FALSE)</f>
        <v>1.6083000000000001</v>
      </c>
      <c r="F315" s="10">
        <f>VLOOKUP(B315,home!$B$2:$E$405,3,FALSE)</f>
        <v>0.98450000000000004</v>
      </c>
      <c r="G315" s="10">
        <f>VLOOKUP(C315,away!$B$2:$E$405,4,FALSE)</f>
        <v>0.90869999999999995</v>
      </c>
      <c r="H315" s="10">
        <f>VLOOKUP(A315,away!$A$2:$E$405,3,FALSE)</f>
        <v>1.1513</v>
      </c>
      <c r="I315" s="10">
        <f>VLOOKUP(C315,away!$B$2:$E$405,3,FALSE)</f>
        <v>0.4677</v>
      </c>
      <c r="J315" s="10">
        <f>VLOOKUP(B315,home!$B$2:$E$405,4,FALSE)</f>
        <v>0.86860000000000004</v>
      </c>
      <c r="K315" s="12">
        <f t="shared" si="502"/>
        <v>1.4388095457450001</v>
      </c>
      <c r="L315" s="12">
        <f t="shared" si="503"/>
        <v>0.46770897048599996</v>
      </c>
      <c r="M315" s="13">
        <f t="shared" si="504"/>
        <v>0.14859682452139664</v>
      </c>
      <c r="N315" s="13">
        <f t="shared" si="505"/>
        <v>0.21380252958878013</v>
      </c>
      <c r="O315" s="13">
        <f t="shared" si="506"/>
        <v>6.950006781439122E-2</v>
      </c>
      <c r="P315" s="13">
        <f t="shared" si="507"/>
        <v>9.9997361001270907E-2</v>
      </c>
      <c r="Q315" s="13">
        <f t="shared" si="508"/>
        <v>0.15381056023838238</v>
      </c>
      <c r="R315" s="13">
        <f t="shared" si="509"/>
        <v>1.6252902583088046E-2</v>
      </c>
      <c r="S315" s="13">
        <f t="shared" si="510"/>
        <v>1.6823159309468729E-2</v>
      </c>
      <c r="T315" s="13">
        <f t="shared" si="511"/>
        <v>7.1938578778968712E-2</v>
      </c>
      <c r="U315" s="13">
        <f t="shared" si="512"/>
        <v>2.338483138261065E-2</v>
      </c>
      <c r="V315" s="13">
        <f t="shared" si="513"/>
        <v>1.2578940364821451E-3</v>
      </c>
      <c r="W315" s="13">
        <f t="shared" si="514"/>
        <v>7.3768034102457025E-2</v>
      </c>
      <c r="X315" s="13">
        <f t="shared" si="515"/>
        <v>3.4501971284836314E-2</v>
      </c>
      <c r="Y315" s="13">
        <f t="shared" si="516"/>
        <v>8.0684407346841621E-3</v>
      </c>
      <c r="Z315" s="13">
        <f t="shared" si="517"/>
        <v>2.5338761115151205E-3</v>
      </c>
      <c r="AA315" s="13">
        <f t="shared" si="518"/>
        <v>3.645765136983177E-3</v>
      </c>
      <c r="AB315" s="13">
        <f t="shared" si="519"/>
        <v>2.6227808403178625E-3</v>
      </c>
      <c r="AC315" s="13">
        <f t="shared" si="520"/>
        <v>5.2905775608170336E-5</v>
      </c>
      <c r="AD315" s="13">
        <f t="shared" si="521"/>
        <v>2.6534537909364438E-2</v>
      </c>
      <c r="AE315" s="13">
        <f t="shared" si="522"/>
        <v>1.2410441407910582E-2</v>
      </c>
      <c r="AF315" s="13">
        <f t="shared" si="523"/>
        <v>2.9022373870853406E-3</v>
      </c>
      <c r="AG315" s="13">
        <f t="shared" si="524"/>
        <v>4.524674868065545E-4</v>
      </c>
      <c r="AH315" s="13">
        <f t="shared" si="525"/>
        <v>2.9627914686395143E-4</v>
      </c>
      <c r="AI315" s="13">
        <f t="shared" si="526"/>
        <v>4.2628926471303805E-4</v>
      </c>
      <c r="AJ315" s="13">
        <f t="shared" si="527"/>
        <v>3.0667453165886824E-4</v>
      </c>
      <c r="AK315" s="13">
        <f t="shared" si="528"/>
        <v>1.4708208119588572E-4</v>
      </c>
      <c r="AL315" s="13">
        <f t="shared" si="529"/>
        <v>1.4241052484350135E-6</v>
      </c>
      <c r="AM315" s="13">
        <f t="shared" si="530"/>
        <v>7.6356292871852232E-3</v>
      </c>
      <c r="AN315" s="13">
        <f t="shared" si="531"/>
        <v>3.5712523129221509E-3</v>
      </c>
      <c r="AO315" s="13">
        <f t="shared" si="532"/>
        <v>8.3515337131128255E-4</v>
      </c>
      <c r="AP315" s="13">
        <f t="shared" si="533"/>
        <v>1.3020290783130403E-4</v>
      </c>
      <c r="AQ315" s="13">
        <f t="shared" si="534"/>
        <v>1.5224266994015686E-5</v>
      </c>
      <c r="AR315" s="13">
        <f t="shared" si="535"/>
        <v>2.7714482951241826E-5</v>
      </c>
      <c r="AS315" s="13">
        <f t="shared" si="536"/>
        <v>3.9875862625633793E-5</v>
      </c>
      <c r="AT315" s="13">
        <f t="shared" si="537"/>
        <v>2.8686885895289102E-5</v>
      </c>
      <c r="AU315" s="13">
        <f t="shared" si="538"/>
        <v>1.3758321754613195E-5</v>
      </c>
      <c r="AV315" s="13">
        <f t="shared" si="539"/>
        <v>4.9489011684921365E-6</v>
      </c>
      <c r="AW315" s="13">
        <f t="shared" si="540"/>
        <v>2.6620646371711406E-8</v>
      </c>
      <c r="AX315" s="13">
        <f t="shared" si="541"/>
        <v>1.8310360510286991E-3</v>
      </c>
      <c r="AY315" s="13">
        <f t="shared" si="542"/>
        <v>8.5639198634938397E-4</v>
      </c>
      <c r="AZ315" s="13">
        <f t="shared" si="543"/>
        <v>2.0027110713396543E-4</v>
      </c>
      <c r="BA315" s="13">
        <f t="shared" si="544"/>
        <v>3.1222864445239464E-5</v>
      </c>
      <c r="BB315" s="13">
        <f t="shared" si="545"/>
        <v>3.6508034463267199E-6</v>
      </c>
      <c r="BC315" s="13">
        <f t="shared" si="546"/>
        <v>3.4150270426564223E-7</v>
      </c>
      <c r="BD315" s="13">
        <f t="shared" si="547"/>
        <v>2.1603853814461855E-6</v>
      </c>
      <c r="BE315" s="13">
        <f t="shared" si="548"/>
        <v>3.1083831093127243E-6</v>
      </c>
      <c r="BF315" s="13">
        <f t="shared" si="549"/>
        <v>2.2361856447558366E-6</v>
      </c>
      <c r="BG315" s="13">
        <f t="shared" si="550"/>
        <v>1.0724817505775458E-6</v>
      </c>
      <c r="BH315" s="13">
        <f t="shared" si="551"/>
        <v>3.8577424509206987E-7</v>
      </c>
      <c r="BI315" s="13">
        <f t="shared" si="552"/>
        <v>1.1101113326820822E-7</v>
      </c>
      <c r="BJ315" s="14">
        <f t="shared" si="553"/>
        <v>0.61330017538062742</v>
      </c>
      <c r="BK315" s="14">
        <f t="shared" si="554"/>
        <v>0.26758596073582441</v>
      </c>
      <c r="BL315" s="14">
        <f t="shared" si="555"/>
        <v>0.11670673145748241</v>
      </c>
      <c r="BM315" s="14">
        <f t="shared" si="556"/>
        <v>0.29731013257243716</v>
      </c>
      <c r="BN315" s="14">
        <f t="shared" si="557"/>
        <v>0.70196024574730931</v>
      </c>
    </row>
    <row r="316" spans="1:66" x14ac:dyDescent="0.25">
      <c r="A316" t="s">
        <v>290</v>
      </c>
      <c r="B316" t="s">
        <v>295</v>
      </c>
      <c r="C316" t="s">
        <v>315</v>
      </c>
      <c r="D316" s="11">
        <v>44416</v>
      </c>
      <c r="E316" s="10">
        <f>VLOOKUP(A316,home!$A$2:$E$405,3,FALSE)</f>
        <v>1.6083000000000001</v>
      </c>
      <c r="F316" s="10">
        <f>VLOOKUP(B316,home!$B$2:$E$405,3,FALSE)</f>
        <v>1.0363</v>
      </c>
      <c r="G316" s="10">
        <f>VLOOKUP(C316,away!$B$2:$E$405,4,FALSE)</f>
        <v>0.72540000000000004</v>
      </c>
      <c r="H316" s="10">
        <f>VLOOKUP(A316,away!$A$2:$E$405,3,FALSE)</f>
        <v>1.1513</v>
      </c>
      <c r="I316" s="10">
        <f>VLOOKUP(C316,away!$B$2:$E$405,3,FALSE)</f>
        <v>1.3028999999999999</v>
      </c>
      <c r="J316" s="10">
        <f>VLOOKUP(B316,home!$B$2:$E$405,4,FALSE)</f>
        <v>0.79620000000000002</v>
      </c>
      <c r="K316" s="12">
        <f t="shared" si="502"/>
        <v>1.2090106077660001</v>
      </c>
      <c r="L316" s="12">
        <f t="shared" si="503"/>
        <v>1.194322906674</v>
      </c>
      <c r="M316" s="13">
        <f t="shared" si="504"/>
        <v>9.0416047165939081E-2</v>
      </c>
      <c r="N316" s="13">
        <f t="shared" si="505"/>
        <v>0.10931396013589136</v>
      </c>
      <c r="O316" s="13">
        <f t="shared" si="506"/>
        <v>0.10798595626119785</v>
      </c>
      <c r="P316" s="13">
        <f t="shared" si="507"/>
        <v>0.13055616660954353</v>
      </c>
      <c r="Q316" s="13">
        <f t="shared" si="508"/>
        <v>6.6080868690601174E-2</v>
      </c>
      <c r="R316" s="13">
        <f t="shared" si="509"/>
        <v>6.4485050580922632E-2</v>
      </c>
      <c r="S316" s="13">
        <f t="shared" si="510"/>
        <v>4.7129113619888308E-2</v>
      </c>
      <c r="T316" s="13">
        <f t="shared" si="511"/>
        <v>7.8921895170101716E-2</v>
      </c>
      <c r="U316" s="13">
        <f t="shared" si="512"/>
        <v>7.7963110194662524E-2</v>
      </c>
      <c r="V316" s="13">
        <f t="shared" si="513"/>
        <v>7.5613377182257554E-3</v>
      </c>
      <c r="W316" s="13">
        <f t="shared" si="514"/>
        <v>2.663082373910966E-2</v>
      </c>
      <c r="X316" s="13">
        <f t="shared" si="515"/>
        <v>3.1805802815216409E-2</v>
      </c>
      <c r="Y316" s="13">
        <f t="shared" si="516"/>
        <v>1.8993199433684681E-2</v>
      </c>
      <c r="Z316" s="13">
        <f t="shared" si="517"/>
        <v>2.5671991015609151E-2</v>
      </c>
      <c r="AA316" s="13">
        <f t="shared" si="518"/>
        <v>3.1037709460344919E-2</v>
      </c>
      <c r="AB316" s="13">
        <f t="shared" si="519"/>
        <v>1.8762459989158074E-2</v>
      </c>
      <c r="AC316" s="13">
        <f t="shared" si="520"/>
        <v>6.823866572047444E-4</v>
      </c>
      <c r="AD316" s="13">
        <f t="shared" si="521"/>
        <v>8.0492370985325475E-3</v>
      </c>
      <c r="AE316" s="13">
        <f t="shared" si="522"/>
        <v>9.6133882480275851E-3</v>
      </c>
      <c r="AF316" s="13">
        <f t="shared" si="523"/>
        <v>5.7407448976849896E-3</v>
      </c>
      <c r="AG316" s="13">
        <f t="shared" si="524"/>
        <v>2.2854343775590247E-3</v>
      </c>
      <c r="AH316" s="13">
        <f t="shared" si="525"/>
        <v>7.6651617324677811E-3</v>
      </c>
      <c r="AI316" s="13">
        <f t="shared" si="526"/>
        <v>9.2672618447955588E-3</v>
      </c>
      <c r="AJ316" s="13">
        <f t="shared" si="527"/>
        <v>5.6021089376514727E-3</v>
      </c>
      <c r="AK316" s="13">
        <f t="shared" si="528"/>
        <v>2.2576697104937831E-3</v>
      </c>
      <c r="AL316" s="13">
        <f t="shared" si="529"/>
        <v>3.9413262978261777E-5</v>
      </c>
      <c r="AM316" s="13">
        <f t="shared" si="530"/>
        <v>1.946322607309893E-3</v>
      </c>
      <c r="AN316" s="13">
        <f t="shared" si="531"/>
        <v>2.3245376736876697E-3</v>
      </c>
      <c r="AO316" s="13">
        <f t="shared" si="532"/>
        <v>1.3881242955559381E-3</v>
      </c>
      <c r="AP316" s="13">
        <f t="shared" si="533"/>
        <v>5.5262288116438908E-4</v>
      </c>
      <c r="AQ316" s="13">
        <f t="shared" si="534"/>
        <v>1.6500254143170335E-4</v>
      </c>
      <c r="AR316" s="13">
        <f t="shared" si="535"/>
        <v>1.8309356480894451E-3</v>
      </c>
      <c r="AS316" s="13">
        <f t="shared" si="536"/>
        <v>2.2136206206770552E-3</v>
      </c>
      <c r="AT316" s="13">
        <f t="shared" si="537"/>
        <v>1.3381454059840589E-3</v>
      </c>
      <c r="AU316" s="13">
        <f t="shared" si="538"/>
        <v>5.3927733018935601E-4</v>
      </c>
      <c r="AV316" s="13">
        <f t="shared" si="539"/>
        <v>1.6299800318166478E-4</v>
      </c>
      <c r="AW316" s="13">
        <f t="shared" si="540"/>
        <v>1.5808540043819094E-6</v>
      </c>
      <c r="AX316" s="13">
        <f t="shared" si="541"/>
        <v>3.9218744639540643E-4</v>
      </c>
      <c r="AY316" s="13">
        <f t="shared" si="542"/>
        <v>4.6839845094001533E-4</v>
      </c>
      <c r="AZ316" s="13">
        <f t="shared" si="543"/>
        <v>2.7970949970413913E-4</v>
      </c>
      <c r="BA316" s="13">
        <f t="shared" si="544"/>
        <v>1.1135448757032596E-4</v>
      </c>
      <c r="BB316" s="13">
        <f t="shared" si="545"/>
        <v>3.3248303816546368E-5</v>
      </c>
      <c r="BC316" s="13">
        <f t="shared" si="546"/>
        <v>7.9418421712315734E-6</v>
      </c>
      <c r="BD316" s="13">
        <f t="shared" si="547"/>
        <v>3.6445473085987214E-4</v>
      </c>
      <c r="BE316" s="13">
        <f t="shared" si="548"/>
        <v>4.4062963566008804E-4</v>
      </c>
      <c r="BF316" s="13">
        <f t="shared" si="549"/>
        <v>2.6636295180455718E-4</v>
      </c>
      <c r="BG316" s="13">
        <f t="shared" si="550"/>
        <v>1.0734521141585784E-4</v>
      </c>
      <c r="BH316" s="13">
        <f t="shared" si="551"/>
        <v>3.2445374823664008E-5</v>
      </c>
      <c r="BI316" s="13">
        <f t="shared" si="552"/>
        <v>7.8453604669507359E-6</v>
      </c>
      <c r="BJ316" s="14">
        <f t="shared" si="553"/>
        <v>0.36510480463615641</v>
      </c>
      <c r="BK316" s="14">
        <f t="shared" si="554"/>
        <v>0.27685286348471966</v>
      </c>
      <c r="BL316" s="14">
        <f t="shared" si="555"/>
        <v>0.3323305489848471</v>
      </c>
      <c r="BM316" s="14">
        <f t="shared" si="556"/>
        <v>0.43065534108030107</v>
      </c>
      <c r="BN316" s="14">
        <f t="shared" si="557"/>
        <v>0.56883804944409566</v>
      </c>
    </row>
    <row r="317" spans="1:66" x14ac:dyDescent="0.25">
      <c r="A317" t="s">
        <v>290</v>
      </c>
      <c r="B317" t="s">
        <v>311</v>
      </c>
      <c r="C317" t="s">
        <v>312</v>
      </c>
      <c r="D317" s="11">
        <v>44416</v>
      </c>
      <c r="E317" s="10">
        <f>VLOOKUP(A317,home!$A$2:$E$405,3,FALSE)</f>
        <v>1.6083000000000001</v>
      </c>
      <c r="F317" s="10">
        <f>VLOOKUP(B317,home!$B$2:$E$405,3,FALSE)</f>
        <v>1.0881000000000001</v>
      </c>
      <c r="G317" s="10">
        <f>VLOOKUP(C317,away!$B$2:$E$405,4,FALSE)</f>
        <v>1.1917</v>
      </c>
      <c r="H317" s="10">
        <f>VLOOKUP(A317,away!$A$2:$E$405,3,FALSE)</f>
        <v>1.1513</v>
      </c>
      <c r="I317" s="10">
        <f>VLOOKUP(C317,away!$B$2:$E$405,3,FALSE)</f>
        <v>1.4476</v>
      </c>
      <c r="J317" s="10">
        <f>VLOOKUP(B317,home!$B$2:$E$405,4,FALSE)</f>
        <v>1.3028999999999999</v>
      </c>
      <c r="K317" s="12">
        <f t="shared" si="502"/>
        <v>2.0854645487910002</v>
      </c>
      <c r="L317" s="12">
        <f t="shared" si="503"/>
        <v>2.1714416474519997</v>
      </c>
      <c r="M317" s="13">
        <f t="shared" si="504"/>
        <v>1.4166061698839928E-2</v>
      </c>
      <c r="N317" s="13">
        <f t="shared" si="505"/>
        <v>2.9542819468916678E-2</v>
      </c>
      <c r="O317" s="13">
        <f t="shared" si="506"/>
        <v>3.0760776353235646E-2</v>
      </c>
      <c r="P317" s="13">
        <f t="shared" si="507"/>
        <v>6.4150508577961438E-2</v>
      </c>
      <c r="Q317" s="13">
        <f t="shared" si="508"/>
        <v>3.0805251336879155E-2</v>
      </c>
      <c r="R317" s="13">
        <f t="shared" si="509"/>
        <v>3.3397615440686278E-2</v>
      </c>
      <c r="S317" s="13">
        <f t="shared" si="510"/>
        <v>7.2625826399374496E-2</v>
      </c>
      <c r="T317" s="13">
        <f t="shared" si="511"/>
        <v>6.6891805713125793E-2</v>
      </c>
      <c r="U317" s="13">
        <f t="shared" si="512"/>
        <v>6.9649543015706139E-2</v>
      </c>
      <c r="V317" s="13">
        <f t="shared" si="513"/>
        <v>3.6542609124235605E-2</v>
      </c>
      <c r="W317" s="13">
        <f t="shared" si="514"/>
        <v>2.141441985988601E-2</v>
      </c>
      <c r="X317" s="13">
        <f t="shared" si="515"/>
        <v>4.6500163139779699E-2</v>
      </c>
      <c r="Y317" s="13">
        <f t="shared" si="516"/>
        <v>5.0486195427515007E-2</v>
      </c>
      <c r="Z317" s="13">
        <f t="shared" si="517"/>
        <v>2.4173657697830718E-2</v>
      </c>
      <c r="AA317" s="13">
        <f t="shared" si="518"/>
        <v>5.0413306143434623E-2</v>
      </c>
      <c r="AB317" s="13">
        <f t="shared" si="519"/>
        <v>5.2567581374740234E-2</v>
      </c>
      <c r="AC317" s="13">
        <f t="shared" si="520"/>
        <v>1.0342619432282561E-2</v>
      </c>
      <c r="AD317" s="13">
        <f t="shared" si="521"/>
        <v>1.1164753362679554E-2</v>
      </c>
      <c r="AE317" s="13">
        <f t="shared" si="522"/>
        <v>2.4243610435252146E-2</v>
      </c>
      <c r="AF317" s="13">
        <f t="shared" si="523"/>
        <v>2.6321792691854213E-2</v>
      </c>
      <c r="AG317" s="13">
        <f t="shared" si="524"/>
        <v>1.9052078962229973E-2</v>
      </c>
      <c r="AH317" s="13">
        <f t="shared" si="525"/>
        <v>1.3122921774079564E-2</v>
      </c>
      <c r="AI317" s="13">
        <f t="shared" si="526"/>
        <v>2.7367388136400425E-2</v>
      </c>
      <c r="AJ317" s="13">
        <f t="shared" si="527"/>
        <v>2.8536858875733252E-2</v>
      </c>
      <c r="AK317" s="13">
        <f t="shared" si="528"/>
        <v>1.9837535839731159E-2</v>
      </c>
      <c r="AL317" s="13">
        <f t="shared" si="529"/>
        <v>1.8734474286909717E-3</v>
      </c>
      <c r="AM317" s="13">
        <f t="shared" si="530"/>
        <v>4.6567394667726631E-3</v>
      </c>
      <c r="AN317" s="13">
        <f t="shared" si="531"/>
        <v>1.0111838019483578E-2</v>
      </c>
      <c r="AO317" s="13">
        <f t="shared" si="532"/>
        <v>1.0978633103897597E-2</v>
      </c>
      <c r="AP317" s="13">
        <f t="shared" si="533"/>
        <v>7.9464870512994858E-3</v>
      </c>
      <c r="AQ317" s="13">
        <f t="shared" si="534"/>
        <v>4.3138332335324351E-3</v>
      </c>
      <c r="AR317" s="13">
        <f t="shared" si="535"/>
        <v>5.699131775298209E-3</v>
      </c>
      <c r="AS317" s="13">
        <f t="shared" si="536"/>
        <v>1.188533727627273E-2</v>
      </c>
      <c r="AT317" s="13">
        <f t="shared" si="537"/>
        <v>1.2393224770045485E-2</v>
      </c>
      <c r="AU317" s="13">
        <f t="shared" si="538"/>
        <v>8.6152103010427843E-3</v>
      </c>
      <c r="AV317" s="13">
        <f t="shared" si="539"/>
        <v>4.4916789158009418E-3</v>
      </c>
      <c r="AW317" s="13">
        <f t="shared" si="540"/>
        <v>2.3566223097066193E-4</v>
      </c>
      <c r="AX317" s="13">
        <f t="shared" si="541"/>
        <v>1.6185775118183823E-3</v>
      </c>
      <c r="AY317" s="13">
        <f t="shared" si="542"/>
        <v>3.5146466187916665E-3</v>
      </c>
      <c r="AZ317" s="13">
        <f t="shared" si="543"/>
        <v>3.8159250220602898E-3</v>
      </c>
      <c r="BA317" s="13">
        <f t="shared" si="544"/>
        <v>2.7620195054853013E-3</v>
      </c>
      <c r="BB317" s="13">
        <f t="shared" si="545"/>
        <v>1.4993910463213902E-3</v>
      </c>
      <c r="BC317" s="13">
        <f t="shared" si="546"/>
        <v>6.5116803275977941E-4</v>
      </c>
      <c r="BD317" s="13">
        <f t="shared" si="547"/>
        <v>2.0625553485332615E-3</v>
      </c>
      <c r="BE317" s="13">
        <f t="shared" si="548"/>
        <v>4.3013860592853821E-3</v>
      </c>
      <c r="BF317" s="13">
        <f t="shared" si="549"/>
        <v>4.4851940686517445E-3</v>
      </c>
      <c r="BG317" s="13">
        <f t="shared" si="550"/>
        <v>3.1179044082069599E-3</v>
      </c>
      <c r="BH317" s="13">
        <f t="shared" si="551"/>
        <v>1.6255697774586997E-3</v>
      </c>
      <c r="BI317" s="13">
        <f t="shared" si="552"/>
        <v>6.7801362849523859E-4</v>
      </c>
      <c r="BJ317" s="14">
        <f t="shared" si="553"/>
        <v>0.37829214901034075</v>
      </c>
      <c r="BK317" s="14">
        <f t="shared" si="554"/>
        <v>0.20321571928017668</v>
      </c>
      <c r="BL317" s="14">
        <f t="shared" si="555"/>
        <v>0.38500873328283869</v>
      </c>
      <c r="BM317" s="14">
        <f t="shared" si="556"/>
        <v>0.78458824200684651</v>
      </c>
      <c r="BN317" s="14">
        <f t="shared" si="557"/>
        <v>0.20282303287651912</v>
      </c>
    </row>
    <row r="318" spans="1:66" x14ac:dyDescent="0.25">
      <c r="A318" t="s">
        <v>290</v>
      </c>
      <c r="B318" t="s">
        <v>293</v>
      </c>
      <c r="C318" t="s">
        <v>308</v>
      </c>
      <c r="D318" s="11">
        <v>44416</v>
      </c>
      <c r="E318" s="10">
        <f>VLOOKUP(A318,home!$A$2:$E$405,3,FALSE)</f>
        <v>1.6083000000000001</v>
      </c>
      <c r="F318" s="10">
        <f>VLOOKUP(B318,home!$B$2:$E$405,3,FALSE)</f>
        <v>0.88819999999999999</v>
      </c>
      <c r="G318" s="10">
        <f>VLOOKUP(C318,away!$B$2:$E$405,4,FALSE)</f>
        <v>0.98450000000000004</v>
      </c>
      <c r="H318" s="10">
        <f>VLOOKUP(A318,away!$A$2:$E$405,3,FALSE)</f>
        <v>1.1513</v>
      </c>
      <c r="I318" s="10">
        <f>VLOOKUP(C318,away!$B$2:$E$405,3,FALSE)</f>
        <v>1.0857000000000001</v>
      </c>
      <c r="J318" s="10">
        <f>VLOOKUP(B318,home!$B$2:$E$405,4,FALSE)</f>
        <v>1.1168</v>
      </c>
      <c r="K318" s="12">
        <f t="shared" si="502"/>
        <v>1.4063504330700001</v>
      </c>
      <c r="L318" s="12">
        <f t="shared" si="503"/>
        <v>1.395962486688</v>
      </c>
      <c r="M318" s="13">
        <f t="shared" si="504"/>
        <v>6.0669576359245768E-2</v>
      </c>
      <c r="N318" s="13">
        <f t="shared" si="505"/>
        <v>8.5322684986998729E-2</v>
      </c>
      <c r="O318" s="13">
        <f t="shared" si="506"/>
        <v>8.4692452680760227E-2</v>
      </c>
      <c r="P318" s="13">
        <f t="shared" si="507"/>
        <v>0.11910726750534764</v>
      </c>
      <c r="Q318" s="13">
        <f t="shared" si="508"/>
        <v>5.9996797491080431E-2</v>
      </c>
      <c r="R318" s="13">
        <f t="shared" si="509"/>
        <v>5.9113743423969918E-2</v>
      </c>
      <c r="S318" s="13">
        <f t="shared" si="510"/>
        <v>5.8458217544601655E-2</v>
      </c>
      <c r="T318" s="13">
        <f t="shared" si="511"/>
        <v>8.3753278618965005E-2</v>
      </c>
      <c r="U318" s="13">
        <f t="shared" si="512"/>
        <v>8.3134638664688967E-2</v>
      </c>
      <c r="V318" s="13">
        <f t="shared" si="513"/>
        <v>1.2751766706011133E-2</v>
      </c>
      <c r="W318" s="13">
        <f t="shared" si="514"/>
        <v>2.8125507378131347E-2</v>
      </c>
      <c r="X318" s="13">
        <f t="shared" si="515"/>
        <v>3.9262153218937931E-2</v>
      </c>
      <c r="Y318" s="13">
        <f t="shared" si="516"/>
        <v>2.7404246520116929E-2</v>
      </c>
      <c r="Z318" s="13">
        <f t="shared" si="517"/>
        <v>2.7506856089187147E-2</v>
      </c>
      <c r="AA318" s="13">
        <f t="shared" si="518"/>
        <v>3.8684278973422519E-2</v>
      </c>
      <c r="AB318" s="13">
        <f t="shared" si="519"/>
        <v>2.7201826243636731E-2</v>
      </c>
      <c r="AC318" s="13">
        <f t="shared" si="520"/>
        <v>1.5646516954654728E-3</v>
      </c>
      <c r="AD318" s="13">
        <f t="shared" si="521"/>
        <v>9.8885798703871302E-3</v>
      </c>
      <c r="AE318" s="13">
        <f t="shared" si="522"/>
        <v>1.380408654567852E-2</v>
      </c>
      <c r="AF318" s="13">
        <f t="shared" si="523"/>
        <v>9.6349934903808762E-3</v>
      </c>
      <c r="AG318" s="13">
        <f t="shared" si="524"/>
        <v>4.4833631573515933E-3</v>
      </c>
      <c r="AH318" s="13">
        <f t="shared" si="525"/>
        <v>9.5996348068076581E-3</v>
      </c>
      <c r="AI318" s="13">
        <f t="shared" si="526"/>
        <v>1.3500450567867799E-2</v>
      </c>
      <c r="AJ318" s="13">
        <f t="shared" si="527"/>
        <v>9.4931822513805043E-3</v>
      </c>
      <c r="AK318" s="13">
        <f t="shared" si="528"/>
        <v>4.4502469901471359E-3</v>
      </c>
      <c r="AL318" s="13">
        <f t="shared" si="529"/>
        <v>1.2286974739430563E-4</v>
      </c>
      <c r="AM318" s="13">
        <f t="shared" si="530"/>
        <v>2.7813617166332436E-3</v>
      </c>
      <c r="AN318" s="13">
        <f t="shared" si="531"/>
        <v>3.8826766183301478E-3</v>
      </c>
      <c r="AO318" s="13">
        <f t="shared" si="532"/>
        <v>2.7100354535647543E-3</v>
      </c>
      <c r="AP318" s="13">
        <f t="shared" si="533"/>
        <v>1.2610359435902985E-3</v>
      </c>
      <c r="AQ318" s="13">
        <f t="shared" si="534"/>
        <v>4.4008971790431532E-4</v>
      </c>
      <c r="AR318" s="13">
        <f t="shared" si="535"/>
        <v>2.6801460152415784E-3</v>
      </c>
      <c r="AS318" s="13">
        <f t="shared" si="536"/>
        <v>3.7692245092258293E-3</v>
      </c>
      <c r="AT318" s="13">
        <f t="shared" si="537"/>
        <v>2.6504252604439018E-3</v>
      </c>
      <c r="AU318" s="13">
        <f t="shared" si="538"/>
        <v>1.242475570948316E-3</v>
      </c>
      <c r="AV318" s="13">
        <f t="shared" si="539"/>
        <v>4.3683901432051516E-4</v>
      </c>
      <c r="AW318" s="13">
        <f t="shared" si="540"/>
        <v>6.700539375851157E-6</v>
      </c>
      <c r="AX318" s="13">
        <f t="shared" si="541"/>
        <v>6.5192820911857984E-4</v>
      </c>
      <c r="AY318" s="13">
        <f t="shared" si="542"/>
        <v>9.1006732394322725E-4</v>
      </c>
      <c r="AZ318" s="13">
        <f t="shared" si="543"/>
        <v>6.3520992229264067E-4</v>
      </c>
      <c r="BA318" s="13">
        <f t="shared" si="544"/>
        <v>2.9557640756417531E-4</v>
      </c>
      <c r="BB318" s="13">
        <f t="shared" si="545"/>
        <v>1.0315339422739795E-4</v>
      </c>
      <c r="BC318" s="13">
        <f t="shared" si="546"/>
        <v>2.8799653743197194E-5</v>
      </c>
      <c r="BD318" s="13">
        <f t="shared" si="547"/>
        <v>6.2356388268726165E-4</v>
      </c>
      <c r="BE318" s="13">
        <f t="shared" si="548"/>
        <v>8.7694933646404133E-4</v>
      </c>
      <c r="BF318" s="13">
        <f t="shared" si="549"/>
        <v>6.1664903955832692E-4</v>
      </c>
      <c r="BG318" s="13">
        <f t="shared" si="550"/>
        <v>2.8907488127835081E-4</v>
      </c>
      <c r="BH318" s="13">
        <f t="shared" si="551"/>
        <v>1.0163514611886692E-4</v>
      </c>
      <c r="BI318" s="13">
        <f t="shared" si="552"/>
        <v>2.8586926351880231E-5</v>
      </c>
      <c r="BJ318" s="14">
        <f t="shared" si="553"/>
        <v>0.37537562563894039</v>
      </c>
      <c r="BK318" s="14">
        <f t="shared" si="554"/>
        <v>0.25358441688200917</v>
      </c>
      <c r="BL318" s="14">
        <f t="shared" si="555"/>
        <v>0.34318602418532029</v>
      </c>
      <c r="BM318" s="14">
        <f t="shared" si="556"/>
        <v>0.52984703356348728</v>
      </c>
      <c r="BN318" s="14">
        <f t="shared" si="557"/>
        <v>0.46890252244740271</v>
      </c>
    </row>
    <row r="319" spans="1:66" x14ac:dyDescent="0.25">
      <c r="A319" t="s">
        <v>290</v>
      </c>
      <c r="B319" t="s">
        <v>301</v>
      </c>
      <c r="C319" t="s">
        <v>305</v>
      </c>
      <c r="D319" s="11">
        <v>44416</v>
      </c>
      <c r="E319" s="10">
        <f>VLOOKUP(A319,home!$A$2:$E$405,3,FALSE)</f>
        <v>1.6083000000000001</v>
      </c>
      <c r="F319" s="10">
        <f>VLOOKUP(B319,home!$B$2:$E$405,3,FALSE)</f>
        <v>0.755</v>
      </c>
      <c r="G319" s="10">
        <f>VLOOKUP(C319,away!$B$2:$E$405,4,FALSE)</f>
        <v>0.56520000000000004</v>
      </c>
      <c r="H319" s="10">
        <f>VLOOKUP(A319,away!$A$2:$E$405,3,FALSE)</f>
        <v>1.1513</v>
      </c>
      <c r="I319" s="10">
        <f>VLOOKUP(C319,away!$B$2:$E$405,3,FALSE)</f>
        <v>1.0265</v>
      </c>
      <c r="J319" s="10">
        <f>VLOOKUP(B319,home!$B$2:$E$405,4,FALSE)</f>
        <v>1.9233</v>
      </c>
      <c r="K319" s="12">
        <f t="shared" si="502"/>
        <v>0.68630342580000014</v>
      </c>
      <c r="L319" s="12">
        <f t="shared" si="503"/>
        <v>2.2729741151850003</v>
      </c>
      <c r="M319" s="13">
        <f t="shared" si="504"/>
        <v>5.1856367743206983E-2</v>
      </c>
      <c r="N319" s="13">
        <f t="shared" si="505"/>
        <v>3.5589202831707578E-2</v>
      </c>
      <c r="O319" s="13">
        <f t="shared" si="506"/>
        <v>0.11786818158782388</v>
      </c>
      <c r="P319" s="13">
        <f t="shared" si="507"/>
        <v>8.089333681654004E-2</v>
      </c>
      <c r="Q319" s="13">
        <f t="shared" si="508"/>
        <v>1.2212495912445985E-2</v>
      </c>
      <c r="R319" s="13">
        <f t="shared" si="509"/>
        <v>0.13395566287652449</v>
      </c>
      <c r="S319" s="13">
        <f t="shared" si="510"/>
        <v>3.1547388614445525E-2</v>
      </c>
      <c r="T319" s="13">
        <f t="shared" si="511"/>
        <v>2.7758687090792347E-2</v>
      </c>
      <c r="U319" s="13">
        <f t="shared" si="512"/>
        <v>9.1934230337468684E-2</v>
      </c>
      <c r="V319" s="13">
        <f t="shared" si="513"/>
        <v>5.4680384898448059E-3</v>
      </c>
      <c r="W319" s="13">
        <f t="shared" si="514"/>
        <v>2.7938259274267268E-3</v>
      </c>
      <c r="X319" s="13">
        <f t="shared" si="515"/>
        <v>6.3502940153736765E-3</v>
      </c>
      <c r="Y319" s="13">
        <f t="shared" si="516"/>
        <v>7.2170269603792948E-3</v>
      </c>
      <c r="Z319" s="13">
        <f t="shared" si="517"/>
        <v>0.10149258476692948</v>
      </c>
      <c r="AA319" s="13">
        <f t="shared" si="518"/>
        <v>6.9654708618840613E-2</v>
      </c>
      <c r="AB319" s="13">
        <f t="shared" si="519"/>
        <v>2.3902132574105551E-2</v>
      </c>
      <c r="AC319" s="13">
        <f t="shared" si="520"/>
        <v>5.3311663848501522E-4</v>
      </c>
      <c r="AD319" s="13">
        <f t="shared" si="521"/>
        <v>4.7935307627045611E-4</v>
      </c>
      <c r="AE319" s="13">
        <f t="shared" si="522"/>
        <v>1.0895571343970479E-3</v>
      </c>
      <c r="AF319" s="13">
        <f t="shared" si="523"/>
        <v>1.2382675817498175E-3</v>
      </c>
      <c r="AG319" s="13">
        <f t="shared" si="524"/>
        <v>9.3818338699668707E-4</v>
      </c>
      <c r="AH319" s="13">
        <f t="shared" si="525"/>
        <v>5.7672504514612519E-2</v>
      </c>
      <c r="AI319" s="13">
        <f t="shared" si="526"/>
        <v>3.9580837422844552E-2</v>
      </c>
      <c r="AJ319" s="13">
        <f t="shared" si="527"/>
        <v>1.358223215966553E-2</v>
      </c>
      <c r="AK319" s="13">
        <f t="shared" si="528"/>
        <v>3.1071774870631294E-3</v>
      </c>
      <c r="AL319" s="13">
        <f t="shared" si="529"/>
        <v>3.3265410344996088E-5</v>
      </c>
      <c r="AM319" s="13">
        <f t="shared" si="530"/>
        <v>6.5796331682436567E-5</v>
      </c>
      <c r="AN319" s="13">
        <f t="shared" si="531"/>
        <v>1.4955335878830508E-4</v>
      </c>
      <c r="AO319" s="13">
        <f t="shared" si="532"/>
        <v>1.6996545668239636E-4</v>
      </c>
      <c r="AP319" s="13">
        <f t="shared" si="533"/>
        <v>1.2877569450489476E-4</v>
      </c>
      <c r="AQ319" s="13">
        <f t="shared" si="534"/>
        <v>7.3175955068649238E-5</v>
      </c>
      <c r="AR319" s="13">
        <f t="shared" si="535"/>
        <v>2.6217621983920879E-2</v>
      </c>
      <c r="AS319" s="13">
        <f t="shared" si="536"/>
        <v>1.7993243783894299E-2</v>
      </c>
      <c r="AT319" s="13">
        <f t="shared" si="537"/>
        <v>6.1744124250706061E-3</v>
      </c>
      <c r="AU319" s="13">
        <f t="shared" si="538"/>
        <v>1.4125067998760146E-3</v>
      </c>
      <c r="AV319" s="13">
        <f t="shared" si="539"/>
        <v>2.4235206393017595E-4</v>
      </c>
      <c r="AW319" s="13">
        <f t="shared" si="540"/>
        <v>1.4414548409216817E-6</v>
      </c>
      <c r="AX319" s="13">
        <f t="shared" si="541"/>
        <v>7.5260413064548823E-6</v>
      </c>
      <c r="AY319" s="13">
        <f t="shared" si="542"/>
        <v>1.7106497079385051E-5</v>
      </c>
      <c r="AZ319" s="13">
        <f t="shared" si="543"/>
        <v>1.9441312531465018E-5</v>
      </c>
      <c r="BA319" s="13">
        <f t="shared" si="544"/>
        <v>1.4729866716413917E-5</v>
      </c>
      <c r="BB319" s="13">
        <f t="shared" si="545"/>
        <v>8.3701514416334742E-6</v>
      </c>
      <c r="BC319" s="13">
        <f t="shared" si="546"/>
        <v>3.8050275134022625E-6</v>
      </c>
      <c r="BD319" s="13">
        <f t="shared" si="547"/>
        <v>9.9319960218595647E-3</v>
      </c>
      <c r="BE319" s="13">
        <f t="shared" si="548"/>
        <v>6.8163628948341923E-3</v>
      </c>
      <c r="BF319" s="13">
        <f t="shared" si="549"/>
        <v>2.3390466031103559E-3</v>
      </c>
      <c r="BG319" s="13">
        <f t="shared" si="550"/>
        <v>5.3509856560683027E-4</v>
      </c>
      <c r="BH319" s="13">
        <f t="shared" si="551"/>
        <v>9.1809994679158404E-5</v>
      </c>
      <c r="BI319" s="13">
        <f t="shared" si="552"/>
        <v>1.2601902774197242E-5</v>
      </c>
      <c r="BJ319" s="14">
        <f t="shared" si="553"/>
        <v>9.6325139610855051E-2</v>
      </c>
      <c r="BK319" s="14">
        <f t="shared" si="554"/>
        <v>0.17034862020994676</v>
      </c>
      <c r="BL319" s="14">
        <f t="shared" si="555"/>
        <v>0.62302472061850533</v>
      </c>
      <c r="BM319" s="14">
        <f t="shared" si="556"/>
        <v>0.55880015239574943</v>
      </c>
      <c r="BN319" s="14">
        <f t="shared" si="557"/>
        <v>0.43237524776824898</v>
      </c>
    </row>
    <row r="320" spans="1:66" x14ac:dyDescent="0.25">
      <c r="A320" t="s">
        <v>290</v>
      </c>
      <c r="B320" t="s">
        <v>306</v>
      </c>
      <c r="C320" t="s">
        <v>310</v>
      </c>
      <c r="D320" s="11">
        <v>44416</v>
      </c>
      <c r="E320" s="10">
        <f>VLOOKUP(A320,home!$A$2:$E$405,3,FALSE)</f>
        <v>1.6083000000000001</v>
      </c>
      <c r="F320" s="10">
        <f>VLOOKUP(B320,home!$B$2:$E$405,3,FALSE)</f>
        <v>1.2435</v>
      </c>
      <c r="G320" s="10">
        <f>VLOOKUP(C320,away!$B$2:$E$405,4,FALSE)</f>
        <v>0.84789999999999999</v>
      </c>
      <c r="H320" s="10">
        <f>VLOOKUP(A320,away!$A$2:$E$405,3,FALSE)</f>
        <v>1.1513</v>
      </c>
      <c r="I320" s="10">
        <f>VLOOKUP(C320,away!$B$2:$E$405,3,FALSE)</f>
        <v>1.0265</v>
      </c>
      <c r="J320" s="10">
        <f>VLOOKUP(B320,home!$B$2:$E$405,4,FALSE)</f>
        <v>0.93540000000000001</v>
      </c>
      <c r="K320" s="12">
        <f t="shared" si="502"/>
        <v>1.6957330582950001</v>
      </c>
      <c r="L320" s="12">
        <f t="shared" si="503"/>
        <v>1.1054645595300001</v>
      </c>
      <c r="M320" s="13">
        <f t="shared" si="504"/>
        <v>6.073727900246001E-2</v>
      </c>
      <c r="N320" s="13">
        <f t="shared" si="505"/>
        <v>0.1029942118753582</v>
      </c>
      <c r="O320" s="13">
        <f t="shared" si="506"/>
        <v>6.7142909379505164E-2</v>
      </c>
      <c r="P320" s="13">
        <f t="shared" si="507"/>
        <v>0.11385645106493236</v>
      </c>
      <c r="Q320" s="13">
        <f t="shared" si="508"/>
        <v>8.732534494504221E-2</v>
      </c>
      <c r="R320" s="13">
        <f t="shared" si="509"/>
        <v>3.7112053371388704E-2</v>
      </c>
      <c r="S320" s="13">
        <f t="shared" si="510"/>
        <v>5.3358051521275325E-2</v>
      </c>
      <c r="T320" s="13">
        <f t="shared" si="511"/>
        <v>9.6535073985476408E-2</v>
      </c>
      <c r="U320" s="13">
        <f t="shared" si="512"/>
        <v>6.2932135763072231E-2</v>
      </c>
      <c r="V320" s="13">
        <f t="shared" si="513"/>
        <v>1.1113727995081105E-2</v>
      </c>
      <c r="W320" s="13">
        <f t="shared" si="514"/>
        <v>4.9360158083440756E-2</v>
      </c>
      <c r="X320" s="13">
        <f t="shared" si="515"/>
        <v>5.4565905414042007E-2</v>
      </c>
      <c r="Y320" s="13">
        <f t="shared" si="516"/>
        <v>3.0160337296944801E-2</v>
      </c>
      <c r="Z320" s="13">
        <f t="shared" si="517"/>
        <v>1.3675353244485355E-2</v>
      </c>
      <c r="AA320" s="13">
        <f t="shared" si="518"/>
        <v>2.3189748580535605E-2</v>
      </c>
      <c r="AB320" s="13">
        <f t="shared" si="519"/>
        <v>1.9661811640781891E-2</v>
      </c>
      <c r="AC320" s="13">
        <f t="shared" si="520"/>
        <v>1.3020932617528751E-3</v>
      </c>
      <c r="AD320" s="13">
        <f t="shared" si="521"/>
        <v>2.0925412956189417E-2</v>
      </c>
      <c r="AE320" s="13">
        <f t="shared" si="522"/>
        <v>2.3132302416597288E-2</v>
      </c>
      <c r="AF320" s="13">
        <f t="shared" si="523"/>
        <v>1.2785970250939241E-2</v>
      </c>
      <c r="AG320" s="13">
        <f t="shared" si="524"/>
        <v>4.7114789905394108E-3</v>
      </c>
      <c r="AH320" s="13">
        <f t="shared" si="525"/>
        <v>3.7794045877080408E-3</v>
      </c>
      <c r="AI320" s="13">
        <f t="shared" si="526"/>
        <v>6.4088613000483109E-3</v>
      </c>
      <c r="AJ320" s="13">
        <f t="shared" si="527"/>
        <v>5.4338589862596969E-3</v>
      </c>
      <c r="AK320" s="13">
        <f t="shared" si="528"/>
        <v>3.0714581057046417E-3</v>
      </c>
      <c r="AL320" s="13">
        <f t="shared" si="529"/>
        <v>9.7634744376836314E-5</v>
      </c>
      <c r="AM320" s="13">
        <f t="shared" si="530"/>
        <v>7.0967829016569768E-3</v>
      </c>
      <c r="AN320" s="13">
        <f t="shared" si="531"/>
        <v>7.8452419844602644E-3</v>
      </c>
      <c r="AO320" s="13">
        <f t="shared" si="532"/>
        <v>4.3363184873788157E-3</v>
      </c>
      <c r="AP320" s="13">
        <f t="shared" si="533"/>
        <v>1.5978821355440063E-3</v>
      </c>
      <c r="AQ320" s="13">
        <f t="shared" si="534"/>
        <v>4.4160051778750276E-4</v>
      </c>
      <c r="AR320" s="13">
        <f t="shared" si="535"/>
        <v>8.3559956556726589E-4</v>
      </c>
      <c r="AS320" s="13">
        <f t="shared" si="536"/>
        <v>1.4169538068293534E-3</v>
      </c>
      <c r="AT320" s="13">
        <f t="shared" si="537"/>
        <v>1.2013877061587412E-3</v>
      </c>
      <c r="AU320" s="13">
        <f t="shared" si="538"/>
        <v>6.7907761638752581E-4</v>
      </c>
      <c r="AV320" s="13">
        <f t="shared" si="539"/>
        <v>2.8788359081412452E-4</v>
      </c>
      <c r="AW320" s="13">
        <f t="shared" si="540"/>
        <v>5.0839843329023182E-6</v>
      </c>
      <c r="AX320" s="13">
        <f t="shared" si="541"/>
        <v>2.0057082289804094E-3</v>
      </c>
      <c r="AY320" s="13">
        <f t="shared" si="542"/>
        <v>2.2172393638955246E-3</v>
      </c>
      <c r="AZ320" s="13">
        <f t="shared" si="543"/>
        <v>1.2255397683906719E-3</v>
      </c>
      <c r="BA320" s="13">
        <f t="shared" si="544"/>
        <v>4.5159692675016415E-4</v>
      </c>
      <c r="BB320" s="13">
        <f t="shared" si="545"/>
        <v>1.24806099428743E-4</v>
      </c>
      <c r="BC320" s="13">
        <f t="shared" si="546"/>
        <v>2.7593743946330546E-5</v>
      </c>
      <c r="BD320" s="13">
        <f t="shared" si="547"/>
        <v>1.5395428428221285E-4</v>
      </c>
      <c r="BE320" s="13">
        <f t="shared" si="548"/>
        <v>2.6106536932349469E-4</v>
      </c>
      <c r="BF320" s="13">
        <f t="shared" si="549"/>
        <v>2.2134858856892172E-4</v>
      </c>
      <c r="BG320" s="13">
        <f t="shared" si="550"/>
        <v>1.2511603968108645E-4</v>
      </c>
      <c r="BH320" s="13">
        <f t="shared" si="551"/>
        <v>5.3040851152541833E-5</v>
      </c>
      <c r="BI320" s="13">
        <f t="shared" si="552"/>
        <v>1.7988624947893919E-5</v>
      </c>
      <c r="BJ320" s="14">
        <f t="shared" si="553"/>
        <v>0.50986650637278919</v>
      </c>
      <c r="BK320" s="14">
        <f t="shared" si="554"/>
        <v>0.24268247695377401</v>
      </c>
      <c r="BL320" s="14">
        <f t="shared" si="555"/>
        <v>0.23398565775871746</v>
      </c>
      <c r="BM320" s="14">
        <f t="shared" si="556"/>
        <v>0.52882958931151669</v>
      </c>
      <c r="BN320" s="14">
        <f t="shared" si="557"/>
        <v>0.46916824963868664</v>
      </c>
    </row>
    <row r="321" spans="1:66" x14ac:dyDescent="0.25">
      <c r="A321" t="s">
        <v>338</v>
      </c>
      <c r="B321" t="s">
        <v>84</v>
      </c>
      <c r="C321" t="s">
        <v>89</v>
      </c>
      <c r="D321" s="11">
        <v>44417</v>
      </c>
      <c r="E321" s="10">
        <f>VLOOKUP(A321,home!$A$2:$E$405,3,FALSE)</f>
        <v>1.2436</v>
      </c>
      <c r="F321" s="10">
        <f>VLOOKUP(B321,home!$B$2:$E$405,3,FALSE)</f>
        <v>0.80410000000000004</v>
      </c>
      <c r="G321" s="10">
        <f>VLOOKUP(C321,away!$B$2:$E$405,4,FALSE)</f>
        <v>0.26800000000000002</v>
      </c>
      <c r="H321" s="10">
        <f>VLOOKUP(A321,away!$A$2:$E$405,3,FALSE)</f>
        <v>0.89739999999999998</v>
      </c>
      <c r="I321" s="10">
        <f>VLOOKUP(C321,away!$B$2:$E$405,3,FALSE)</f>
        <v>1.1143000000000001</v>
      </c>
      <c r="J321" s="10">
        <f>VLOOKUP(B321,home!$B$2:$E$405,4,FALSE)</f>
        <v>0.1857</v>
      </c>
      <c r="K321" s="12">
        <f t="shared" si="502"/>
        <v>0.26799430768000004</v>
      </c>
      <c r="L321" s="12">
        <f t="shared" si="503"/>
        <v>0.18569495267399999</v>
      </c>
      <c r="M321" s="13">
        <f t="shared" si="504"/>
        <v>0.63528010929433121</v>
      </c>
      <c r="N321" s="13">
        <f t="shared" si="505"/>
        <v>0.17025145307320905</v>
      </c>
      <c r="O321" s="13">
        <f t="shared" si="506"/>
        <v>0.11796830983014438</v>
      </c>
      <c r="P321" s="13">
        <f t="shared" si="507"/>
        <v>3.1614835521109289E-2</v>
      </c>
      <c r="Q321" s="13">
        <f t="shared" si="508"/>
        <v>2.2813210148934338E-2</v>
      </c>
      <c r="R321" s="13">
        <f t="shared" si="509"/>
        <v>1.0953059855470213E-2</v>
      </c>
      <c r="S321" s="13">
        <f t="shared" si="510"/>
        <v>3.9332957635689037E-4</v>
      </c>
      <c r="T321" s="13">
        <f t="shared" si="511"/>
        <v>4.2362979789483781E-3</v>
      </c>
      <c r="U321" s="13">
        <f t="shared" si="512"/>
        <v>2.9353576929443408E-3</v>
      </c>
      <c r="V321" s="13">
        <f t="shared" si="513"/>
        <v>2.1749023567508653E-6</v>
      </c>
      <c r="W321" s="13">
        <f t="shared" si="514"/>
        <v>2.0379368199406702E-3</v>
      </c>
      <c r="X321" s="13">
        <f t="shared" si="515"/>
        <v>3.7843458133148482E-4</v>
      </c>
      <c r="Y321" s="13">
        <f t="shared" si="516"/>
        <v>3.5136695835277531E-5</v>
      </c>
      <c r="Z321" s="13">
        <f t="shared" si="517"/>
        <v>6.7797597716567697E-4</v>
      </c>
      <c r="AA321" s="13">
        <f t="shared" si="518"/>
        <v>1.8169370262418713E-4</v>
      </c>
      <c r="AB321" s="13">
        <f t="shared" si="519"/>
        <v>2.4346439022292414E-5</v>
      </c>
      <c r="AC321" s="13">
        <f t="shared" si="520"/>
        <v>6.7646518517171446E-9</v>
      </c>
      <c r="AD321" s="13">
        <f t="shared" si="521"/>
        <v>1.3653886678889515E-4</v>
      </c>
      <c r="AE321" s="13">
        <f t="shared" si="522"/>
        <v>2.5354578406525473E-5</v>
      </c>
      <c r="AF321" s="13">
        <f t="shared" si="523"/>
        <v>2.3541086186344846E-6</v>
      </c>
      <c r="AG321" s="13">
        <f t="shared" si="524"/>
        <v>1.4571536284226208E-7</v>
      </c>
      <c r="AH321" s="13">
        <f t="shared" si="525"/>
        <v>3.1474179248472304E-5</v>
      </c>
      <c r="AI321" s="13">
        <f t="shared" si="526"/>
        <v>8.4349008774905592E-6</v>
      </c>
      <c r="AJ321" s="13">
        <f t="shared" si="527"/>
        <v>1.1302527105062536E-6</v>
      </c>
      <c r="AK321" s="13">
        <f t="shared" si="528"/>
        <v>1.0096709755185569E-7</v>
      </c>
      <c r="AL321" s="13">
        <f t="shared" si="529"/>
        <v>1.3465767463562768E-11</v>
      </c>
      <c r="AM321" s="13">
        <f t="shared" si="530"/>
        <v>7.3183278153003415E-6</v>
      </c>
      <c r="AN321" s="13">
        <f t="shared" si="531"/>
        <v>1.3589765373150147E-6</v>
      </c>
      <c r="AO321" s="13">
        <f t="shared" si="532"/>
        <v>1.2617754189089399E-7</v>
      </c>
      <c r="AP321" s="13">
        <f t="shared" si="533"/>
        <v>7.810177556650406E-9</v>
      </c>
      <c r="AQ321" s="13">
        <f t="shared" si="534"/>
        <v>3.6257763793943332E-10</v>
      </c>
      <c r="AR321" s="13">
        <f t="shared" si="535"/>
        <v>1.1689192451996126E-6</v>
      </c>
      <c r="AS321" s="13">
        <f t="shared" si="536"/>
        <v>3.1326370385109836E-7</v>
      </c>
      <c r="AT321" s="13">
        <f t="shared" si="537"/>
        <v>4.1976444717423831E-8</v>
      </c>
      <c r="AU321" s="13">
        <f t="shared" si="538"/>
        <v>3.7498160803046003E-9</v>
      </c>
      <c r="AV321" s="13">
        <f t="shared" si="539"/>
        <v>2.5123234109214057E-10</v>
      </c>
      <c r="AW321" s="13">
        <f t="shared" si="540"/>
        <v>1.8614624447532157E-14</v>
      </c>
      <c r="AX321" s="13">
        <f t="shared" si="541"/>
        <v>3.2687836603945043E-7</v>
      </c>
      <c r="AY321" s="13">
        <f t="shared" si="542"/>
        <v>6.0699662711850194E-8</v>
      </c>
      <c r="AZ321" s="13">
        <f t="shared" si="543"/>
        <v>5.6358104973023911E-9</v>
      </c>
      <c r="BA321" s="13">
        <f t="shared" si="544"/>
        <v>3.4884718785873342E-10</v>
      </c>
      <c r="BB321" s="13">
        <f t="shared" si="545"/>
        <v>1.6194790509971362E-11</v>
      </c>
      <c r="BC321" s="13">
        <f t="shared" si="546"/>
        <v>6.0145817146289573E-13</v>
      </c>
      <c r="BD321" s="13">
        <f t="shared" si="547"/>
        <v>3.6177067319511619E-8</v>
      </c>
      <c r="BE321" s="13">
        <f t="shared" si="548"/>
        <v>9.6952481101852716E-9</v>
      </c>
      <c r="BF321" s="13">
        <f t="shared" si="549"/>
        <v>1.2991356525374652E-9</v>
      </c>
      <c r="BG321" s="13">
        <f t="shared" si="550"/>
        <v>1.1605365326139441E-10</v>
      </c>
      <c r="BH321" s="13">
        <f t="shared" si="551"/>
        <v>7.7754296148805393E-12</v>
      </c>
      <c r="BI321" s="13">
        <f t="shared" si="552"/>
        <v>4.1675417531089592E-13</v>
      </c>
      <c r="BJ321" s="14">
        <f t="shared" si="553"/>
        <v>0.19992606780150843</v>
      </c>
      <c r="BK321" s="14">
        <f t="shared" si="554"/>
        <v>0.66729051677193452</v>
      </c>
      <c r="BL321" s="14">
        <f t="shared" si="555"/>
        <v>0.13210548327627852</v>
      </c>
      <c r="BM321" s="14">
        <f t="shared" si="556"/>
        <v>1.1119005404044592E-2</v>
      </c>
      <c r="BN321" s="14">
        <f t="shared" si="557"/>
        <v>0.98888097772319861</v>
      </c>
    </row>
    <row r="322" spans="1:66" x14ac:dyDescent="0.25">
      <c r="A322" t="s">
        <v>338</v>
      </c>
      <c r="B322" t="s">
        <v>71</v>
      </c>
      <c r="C322" t="s">
        <v>79</v>
      </c>
      <c r="D322" s="11">
        <v>44417</v>
      </c>
      <c r="E322" s="10">
        <f>VLOOKUP(A322,home!$A$2:$E$405,3,FALSE)</f>
        <v>1.2436</v>
      </c>
      <c r="F322" s="10">
        <f>VLOOKUP(B322,home!$B$2:$E$405,3,FALSE)</f>
        <v>0.93810000000000004</v>
      </c>
      <c r="G322" s="10">
        <f>VLOOKUP(C322,away!$B$2:$E$405,4,FALSE)</f>
        <v>0.40210000000000001</v>
      </c>
      <c r="H322" s="10">
        <f>VLOOKUP(A322,away!$A$2:$E$405,3,FALSE)</f>
        <v>0.89739999999999998</v>
      </c>
      <c r="I322" s="10">
        <f>VLOOKUP(C322,away!$B$2:$E$405,3,FALSE)</f>
        <v>0.1857</v>
      </c>
      <c r="J322" s="10">
        <f>VLOOKUP(B322,home!$B$2:$E$405,4,FALSE)</f>
        <v>2.0428999999999999</v>
      </c>
      <c r="K322" s="12">
        <f t="shared" si="502"/>
        <v>0.46909836843600006</v>
      </c>
      <c r="L322" s="12">
        <f t="shared" si="503"/>
        <v>0.34044352402200001</v>
      </c>
      <c r="M322" s="13">
        <f t="shared" si="504"/>
        <v>0.44506190574484367</v>
      </c>
      <c r="N322" s="13">
        <f t="shared" si="505"/>
        <v>0.20877781383792299</v>
      </c>
      <c r="O322" s="13">
        <f t="shared" si="506"/>
        <v>0.1515184435997218</v>
      </c>
      <c r="P322" s="13">
        <f t="shared" si="507"/>
        <v>7.1077054680591584E-2</v>
      </c>
      <c r="Q322" s="13">
        <f t="shared" si="508"/>
        <v>4.8968665918502303E-2</v>
      </c>
      <c r="R322" s="13">
        <f t="shared" si="509"/>
        <v>2.5791736446708968E-2</v>
      </c>
      <c r="S322" s="13">
        <f t="shared" si="510"/>
        <v>2.8377780915741376E-3</v>
      </c>
      <c r="T322" s="13">
        <f t="shared" si="511"/>
        <v>1.6671065191950933E-2</v>
      </c>
      <c r="U322" s="13">
        <f t="shared" si="512"/>
        <v>1.2098861486282494E-2</v>
      </c>
      <c r="V322" s="13">
        <f t="shared" si="513"/>
        <v>5.0355269179074119E-5</v>
      </c>
      <c r="W322" s="13">
        <f t="shared" si="514"/>
        <v>7.6570404289523306E-3</v>
      </c>
      <c r="X322" s="13">
        <f t="shared" si="515"/>
        <v>2.6067898272114582E-3</v>
      </c>
      <c r="Y322" s="13">
        <f t="shared" si="516"/>
        <v>4.4373235758028462E-4</v>
      </c>
      <c r="Z322" s="13">
        <f t="shared" si="517"/>
        <v>2.9268765488547534E-3</v>
      </c>
      <c r="AA322" s="13">
        <f t="shared" si="518"/>
        <v>1.3729930136813552E-3</v>
      </c>
      <c r="AB322" s="13">
        <f t="shared" si="519"/>
        <v>3.2203439129597513E-4</v>
      </c>
      <c r="AC322" s="13">
        <f t="shared" si="520"/>
        <v>5.0261325653493453E-7</v>
      </c>
      <c r="AD322" s="13">
        <f t="shared" si="521"/>
        <v>8.979762930675072E-4</v>
      </c>
      <c r="AE322" s="13">
        <f t="shared" si="522"/>
        <v>3.0571021370011441E-4</v>
      </c>
      <c r="AF322" s="13">
        <f t="shared" si="523"/>
        <v>5.2038531240792823E-5</v>
      </c>
      <c r="AG322" s="13">
        <f t="shared" si="524"/>
        <v>5.9053936535148181E-6</v>
      </c>
      <c r="AH322" s="13">
        <f t="shared" si="525"/>
        <v>2.4910904166736543E-4</v>
      </c>
      <c r="AI322" s="13">
        <f t="shared" si="526"/>
        <v>1.1685664500881666E-4</v>
      </c>
      <c r="AJ322" s="13">
        <f t="shared" si="527"/>
        <v>2.7408630757270365E-5</v>
      </c>
      <c r="AK322" s="13">
        <f t="shared" si="528"/>
        <v>4.2857813231000988E-6</v>
      </c>
      <c r="AL322" s="13">
        <f t="shared" si="529"/>
        <v>3.2107236729808705E-9</v>
      </c>
      <c r="AM322" s="13">
        <f t="shared" si="530"/>
        <v>8.4247842794435052E-5</v>
      </c>
      <c r="AN322" s="13">
        <f t="shared" si="531"/>
        <v>2.8681632492188932E-5</v>
      </c>
      <c r="AO322" s="13">
        <f t="shared" si="532"/>
        <v>4.8822380201723491E-6</v>
      </c>
      <c r="AP322" s="13">
        <f t="shared" si="533"/>
        <v>5.5404210556722246E-7</v>
      </c>
      <c r="AQ322" s="13">
        <f t="shared" si="534"/>
        <v>4.7155011718968535E-8</v>
      </c>
      <c r="AR322" s="13">
        <f t="shared" si="535"/>
        <v>1.6961512002196221E-5</v>
      </c>
      <c r="AS322" s="13">
        <f t="shared" si="536"/>
        <v>7.9566176064378795E-6</v>
      </c>
      <c r="AT322" s="13">
        <f t="shared" si="537"/>
        <v>1.86621816872458E-6</v>
      </c>
      <c r="AU322" s="13">
        <f t="shared" si="538"/>
        <v>2.9181329936477343E-7</v>
      </c>
      <c r="AV322" s="13">
        <f t="shared" si="539"/>
        <v>3.4222285654985321E-8</v>
      </c>
      <c r="AW322" s="13">
        <f t="shared" si="540"/>
        <v>1.4243260888917293E-11</v>
      </c>
      <c r="AX322" s="13">
        <f t="shared" si="541"/>
        <v>6.5867542665203443E-6</v>
      </c>
      <c r="AY322" s="13">
        <f t="shared" si="542"/>
        <v>2.24241783436113E-6</v>
      </c>
      <c r="AZ322" s="13">
        <f t="shared" si="543"/>
        <v>3.8170831492984224E-7</v>
      </c>
      <c r="BA322" s="13">
        <f t="shared" si="544"/>
        <v>4.3316707961071639E-8</v>
      </c>
      <c r="BB322" s="13">
        <f t="shared" si="545"/>
        <v>3.686723176824763E-9</v>
      </c>
      <c r="BC322" s="13">
        <f t="shared" si="546"/>
        <v>2.5102420608236102E-10</v>
      </c>
      <c r="BD322" s="13">
        <f t="shared" si="547"/>
        <v>9.6240615312818835E-7</v>
      </c>
      <c r="BE322" s="13">
        <f t="shared" si="548"/>
        <v>4.5146315620520036E-7</v>
      </c>
      <c r="BF322" s="13">
        <f t="shared" si="549"/>
        <v>1.0589031499241324E-7</v>
      </c>
      <c r="BG322" s="13">
        <f t="shared" si="550"/>
        <v>1.6557657998705054E-8</v>
      </c>
      <c r="BH322" s="13">
        <f t="shared" si="551"/>
        <v>1.9417925880784569E-9</v>
      </c>
      <c r="BI322" s="13">
        <f t="shared" si="552"/>
        <v>1.8217834698174453E-10</v>
      </c>
      <c r="BJ322" s="14">
        <f t="shared" si="553"/>
        <v>0.28651440903907754</v>
      </c>
      <c r="BK322" s="14">
        <f t="shared" si="554"/>
        <v>0.51902984202800306</v>
      </c>
      <c r="BL322" s="14">
        <f t="shared" si="555"/>
        <v>0.19153037786106275</v>
      </c>
      <c r="BM322" s="14">
        <f t="shared" si="556"/>
        <v>4.8803642845115638E-2</v>
      </c>
      <c r="BN322" s="14">
        <f t="shared" si="557"/>
        <v>0.95119562022829129</v>
      </c>
    </row>
    <row r="323" spans="1:66" x14ac:dyDescent="0.25">
      <c r="A323" t="s">
        <v>338</v>
      </c>
      <c r="B323" t="s">
        <v>73</v>
      </c>
      <c r="C323" t="s">
        <v>87</v>
      </c>
      <c r="D323" s="11">
        <v>44417</v>
      </c>
      <c r="E323" s="10">
        <f>VLOOKUP(A323,home!$A$2:$E$405,3,FALSE)</f>
        <v>1.2436</v>
      </c>
      <c r="F323" s="10">
        <f>VLOOKUP(B323,home!$B$2:$E$405,3,FALSE)</f>
        <v>0.53610000000000002</v>
      </c>
      <c r="G323" s="10">
        <f>VLOOKUP(C323,away!$B$2:$E$405,4,FALSE)</f>
        <v>1.2061999999999999</v>
      </c>
      <c r="H323" s="10">
        <f>VLOOKUP(A323,away!$A$2:$E$405,3,FALSE)</f>
        <v>0.89739999999999998</v>
      </c>
      <c r="I323" s="10">
        <f>VLOOKUP(C323,away!$B$2:$E$405,3,FALSE)</f>
        <v>0.92859999999999998</v>
      </c>
      <c r="J323" s="10">
        <f>VLOOKUP(B323,home!$B$2:$E$405,4,FALSE)</f>
        <v>1.1143000000000001</v>
      </c>
      <c r="K323" s="12">
        <f t="shared" si="502"/>
        <v>0.80416625455199997</v>
      </c>
      <c r="L323" s="12">
        <f t="shared" si="503"/>
        <v>0.92857476065200006</v>
      </c>
      <c r="M323" s="13">
        <f t="shared" si="504"/>
        <v>0.17679913608209896</v>
      </c>
      <c r="N323" s="13">
        <f t="shared" si="505"/>
        <v>0.14217589907117087</v>
      </c>
      <c r="O323" s="13">
        <f t="shared" si="506"/>
        <v>0.16417121547091543</v>
      </c>
      <c r="P323" s="13">
        <f t="shared" si="507"/>
        <v>0.13202095145049542</v>
      </c>
      <c r="Q323" s="13">
        <f t="shared" si="508"/>
        <v>5.7166530121813323E-2</v>
      </c>
      <c r="R323" s="13">
        <f t="shared" si="509"/>
        <v>7.62226235559266E-2</v>
      </c>
      <c r="S323" s="13">
        <f t="shared" si="510"/>
        <v>2.4645951343620305E-2</v>
      </c>
      <c r="T323" s="13">
        <f t="shared" si="511"/>
        <v>5.3083397025168157E-2</v>
      </c>
      <c r="U323" s="13">
        <f t="shared" si="512"/>
        <v>6.1295661697096541E-2</v>
      </c>
      <c r="V323" s="13">
        <f t="shared" si="513"/>
        <v>2.0448704406667794E-3</v>
      </c>
      <c r="W323" s="13">
        <f t="shared" si="514"/>
        <v>1.5323798137930904E-2</v>
      </c>
      <c r="X323" s="13">
        <f t="shared" si="515"/>
        <v>1.4229292188208753E-2</v>
      </c>
      <c r="Y323" s="13">
        <f t="shared" si="516"/>
        <v>6.6064807939566579E-3</v>
      </c>
      <c r="Z323" s="13">
        <f t="shared" si="517"/>
        <v>2.3592801474904015E-2</v>
      </c>
      <c r="AA323" s="13">
        <f t="shared" si="518"/>
        <v>1.8972534796462465E-2</v>
      </c>
      <c r="AB323" s="13">
        <f t="shared" si="519"/>
        <v>7.6285361233143553E-3</v>
      </c>
      <c r="AC323" s="13">
        <f t="shared" si="520"/>
        <v>9.5435188185980413E-5</v>
      </c>
      <c r="AD323" s="13">
        <f t="shared" si="521"/>
        <v>3.0807203385227007E-3</v>
      </c>
      <c r="AE323" s="13">
        <f t="shared" si="522"/>
        <v>2.8606791509794656E-3</v>
      </c>
      <c r="AF323" s="13">
        <f t="shared" si="523"/>
        <v>1.3281772289614618E-3</v>
      </c>
      <c r="AG323" s="13">
        <f t="shared" si="524"/>
        <v>4.1110395082877537E-4</v>
      </c>
      <c r="AH323" s="13">
        <f t="shared" si="525"/>
        <v>5.4769199956672867E-3</v>
      </c>
      <c r="AI323" s="13">
        <f t="shared" si="526"/>
        <v>4.4043542393967178E-3</v>
      </c>
      <c r="AJ323" s="13">
        <f t="shared" si="527"/>
        <v>1.7709165262079407E-3</v>
      </c>
      <c r="AK323" s="13">
        <f t="shared" si="528"/>
        <v>4.7470377000162614E-4</v>
      </c>
      <c r="AL323" s="13">
        <f t="shared" si="529"/>
        <v>2.8505669485442519E-6</v>
      </c>
      <c r="AM323" s="13">
        <f t="shared" si="530"/>
        <v>4.9548226719039405E-4</v>
      </c>
      <c r="AN323" s="13">
        <f t="shared" si="531"/>
        <v>4.6009232766363049E-4</v>
      </c>
      <c r="AO323" s="13">
        <f t="shared" si="532"/>
        <v>2.1361506151903862E-4</v>
      </c>
      <c r="AP323" s="13">
        <f t="shared" si="533"/>
        <v>6.611918487390119E-5</v>
      </c>
      <c r="AQ323" s="13">
        <f t="shared" si="534"/>
        <v>1.5349151567197031E-5</v>
      </c>
      <c r="AR323" s="13">
        <f t="shared" si="535"/>
        <v>1.0171459348173812E-3</v>
      </c>
      <c r="AS323" s="13">
        <f t="shared" si="536"/>
        <v>8.1795443673488607E-4</v>
      </c>
      <c r="AT323" s="13">
        <f t="shared" si="537"/>
        <v>3.2888567789164208E-4</v>
      </c>
      <c r="AU323" s="13">
        <f t="shared" si="538"/>
        <v>8.8159587921972439E-5</v>
      </c>
      <c r="AV323" s="13">
        <f t="shared" si="539"/>
        <v>1.7723741405515075E-5</v>
      </c>
      <c r="AW323" s="13">
        <f t="shared" si="540"/>
        <v>5.9127765154505857E-8</v>
      </c>
      <c r="AX323" s="13">
        <f t="shared" si="541"/>
        <v>6.6408353167238731E-5</v>
      </c>
      <c r="AY323" s="13">
        <f t="shared" si="542"/>
        <v>6.1665120647562199E-5</v>
      </c>
      <c r="AZ323" s="13">
        <f t="shared" si="543"/>
        <v>2.8630337322943384E-5</v>
      </c>
      <c r="BA323" s="13">
        <f t="shared" si="544"/>
        <v>8.8618028756793924E-6</v>
      </c>
      <c r="BB323" s="13">
        <f t="shared" si="545"/>
        <v>2.0572116210572989E-6</v>
      </c>
      <c r="BC323" s="13">
        <f t="shared" si="546"/>
        <v>3.8205495772675903E-7</v>
      </c>
      <c r="BD323" s="13">
        <f t="shared" si="547"/>
        <v>1.5741600716186736E-4</v>
      </c>
      <c r="BE323" s="13">
        <f t="shared" si="548"/>
        <v>1.2658864088588967E-4</v>
      </c>
      <c r="BF323" s="13">
        <f t="shared" si="549"/>
        <v>5.0899156605017035E-5</v>
      </c>
      <c r="BG323" s="13">
        <f t="shared" si="550"/>
        <v>1.3643794708970748E-5</v>
      </c>
      <c r="BH323" s="13">
        <f t="shared" si="551"/>
        <v>2.7429698222473495E-6</v>
      </c>
      <c r="BI323" s="13">
        <f t="shared" si="552"/>
        <v>4.4116075366116337E-7</v>
      </c>
      <c r="BJ323" s="14">
        <f t="shared" si="553"/>
        <v>0.29768474088094732</v>
      </c>
      <c r="BK323" s="14">
        <f t="shared" si="554"/>
        <v>0.33567086019266351</v>
      </c>
      <c r="BL323" s="14">
        <f t="shared" si="555"/>
        <v>0.34303906728369798</v>
      </c>
      <c r="BM323" s="14">
        <f t="shared" si="556"/>
        <v>0.25136950808690989</v>
      </c>
      <c r="BN323" s="14">
        <f t="shared" si="557"/>
        <v>0.74855635575242052</v>
      </c>
    </row>
    <row r="324" spans="1:66" x14ac:dyDescent="0.25">
      <c r="A324" t="s">
        <v>341</v>
      </c>
      <c r="B324" t="s">
        <v>150</v>
      </c>
      <c r="C324" t="s">
        <v>151</v>
      </c>
      <c r="D324" s="11">
        <v>44417</v>
      </c>
      <c r="E324" s="10">
        <f>VLOOKUP(A324,home!$A$2:$E$405,3,FALSE)</f>
        <v>1.2963</v>
      </c>
      <c r="F324" s="10">
        <f>VLOOKUP(B324,home!$B$2:$E$405,3,FALSE)</f>
        <v>1.35</v>
      </c>
      <c r="G324" s="10">
        <f>VLOOKUP(C324,away!$B$2:$E$405,4,FALSE)</f>
        <v>1.3886000000000001</v>
      </c>
      <c r="H324" s="10">
        <f>VLOOKUP(A324,away!$A$2:$E$405,3,FALSE)</f>
        <v>1.1852</v>
      </c>
      <c r="I324" s="10">
        <f>VLOOKUP(C324,away!$B$2:$E$405,3,FALSE)</f>
        <v>1.0125</v>
      </c>
      <c r="J324" s="10">
        <f>VLOOKUP(B324,home!$B$2:$E$405,4,FALSE)</f>
        <v>0.84370000000000001</v>
      </c>
      <c r="K324" s="12">
        <f t="shared" si="502"/>
        <v>2.4300569430000003</v>
      </c>
      <c r="L324" s="12">
        <f t="shared" si="503"/>
        <v>1.0124526555</v>
      </c>
      <c r="M324" s="13">
        <f t="shared" si="504"/>
        <v>3.1984316730295621E-2</v>
      </c>
      <c r="N324" s="13">
        <f t="shared" si="505"/>
        <v>7.7723710937565943E-2</v>
      </c>
      <c r="O324" s="13">
        <f t="shared" si="506"/>
        <v>3.2382606407940877E-2</v>
      </c>
      <c r="P324" s="13">
        <f t="shared" si="507"/>
        <v>7.8691577534053023E-2</v>
      </c>
      <c r="Q324" s="13">
        <f t="shared" si="508"/>
        <v>9.4436521699778619E-2</v>
      </c>
      <c r="R324" s="13">
        <f t="shared" si="509"/>
        <v>1.6392927924865526E-2</v>
      </c>
      <c r="S324" s="13">
        <f t="shared" si="510"/>
        <v>4.8401568392208751E-2</v>
      </c>
      <c r="T324" s="13">
        <f t="shared" si="511"/>
        <v>9.5612507171124225E-2</v>
      </c>
      <c r="U324" s="13">
        <f t="shared" si="512"/>
        <v>3.9835748319918061E-2</v>
      </c>
      <c r="V324" s="13">
        <f t="shared" si="513"/>
        <v>1.3231470091428919E-2</v>
      </c>
      <c r="W324" s="13">
        <f t="shared" si="514"/>
        <v>7.6495375076439068E-2</v>
      </c>
      <c r="X324" s="13">
        <f t="shared" si="515"/>
        <v>7.7447945629609244E-2</v>
      </c>
      <c r="Y324" s="13">
        <f t="shared" si="516"/>
        <v>3.9206189107858745E-2</v>
      </c>
      <c r="Z324" s="13">
        <f t="shared" si="517"/>
        <v>5.5323544696500686E-3</v>
      </c>
      <c r="AA324" s="13">
        <f t="shared" si="518"/>
        <v>1.3443936390110232E-2</v>
      </c>
      <c r="AB324" s="13">
        <f t="shared" si="519"/>
        <v>1.6334765483018869E-2</v>
      </c>
      <c r="AC324" s="13">
        <f t="shared" si="520"/>
        <v>2.0346011753374243E-3</v>
      </c>
      <c r="AD324" s="13">
        <f t="shared" si="521"/>
        <v>4.6472029327972487E-2</v>
      </c>
      <c r="AE324" s="13">
        <f t="shared" si="522"/>
        <v>4.705072949957962E-2</v>
      </c>
      <c r="AF324" s="13">
        <f t="shared" si="523"/>
        <v>2.3818318012530783E-2</v>
      </c>
      <c r="AG324" s="13">
        <f t="shared" si="524"/>
        <v>8.0383064404434233E-3</v>
      </c>
      <c r="AH324" s="13">
        <f t="shared" si="525"/>
        <v>1.4003117434911265E-3</v>
      </c>
      <c r="AI324" s="13">
        <f t="shared" si="526"/>
        <v>3.4028372746350475E-3</v>
      </c>
      <c r="AJ324" s="13">
        <f t="shared" si="527"/>
        <v>4.1345441725630493E-3</v>
      </c>
      <c r="AK324" s="13">
        <f t="shared" si="528"/>
        <v>3.3490592575590094E-3</v>
      </c>
      <c r="AL324" s="13">
        <f t="shared" si="529"/>
        <v>2.0023060362991913E-4</v>
      </c>
      <c r="AM324" s="13">
        <f t="shared" si="530"/>
        <v>2.2585935504747828E-2</v>
      </c>
      <c r="AN324" s="13">
        <f t="shared" si="531"/>
        <v>2.2867190378733668E-2</v>
      </c>
      <c r="AO324" s="13">
        <f t="shared" si="532"/>
        <v>1.1575973811386475E-2</v>
      </c>
      <c r="AP324" s="13">
        <f t="shared" si="533"/>
        <v>3.9067084751122309E-3</v>
      </c>
      <c r="AQ324" s="13">
        <f t="shared" si="534"/>
        <v>9.8883934247293351E-4</v>
      </c>
      <c r="AR324" s="13">
        <f t="shared" si="535"/>
        <v>2.8354986864508524E-4</v>
      </c>
      <c r="AS324" s="13">
        <f t="shared" si="536"/>
        <v>6.8904232698772754E-4</v>
      </c>
      <c r="AT324" s="13">
        <f t="shared" si="537"/>
        <v>8.372060453587021E-4</v>
      </c>
      <c r="AU324" s="13">
        <f t="shared" si="538"/>
        <v>6.7815278774849567E-4</v>
      </c>
      <c r="AV324" s="13">
        <f t="shared" si="539"/>
        <v>4.1198747257075943E-4</v>
      </c>
      <c r="AW324" s="13">
        <f t="shared" si="540"/>
        <v>1.3684191087826926E-5</v>
      </c>
      <c r="AX324" s="13">
        <f t="shared" si="541"/>
        <v>9.1475182312437814E-3</v>
      </c>
      <c r="AY324" s="13">
        <f t="shared" si="542"/>
        <v>9.2614291244574286E-3</v>
      </c>
      <c r="AZ324" s="13">
        <f t="shared" si="543"/>
        <v>4.6883792553909813E-3</v>
      </c>
      <c r="BA324" s="13">
        <f t="shared" si="544"/>
        <v>1.5822540090372371E-3</v>
      </c>
      <c r="BB324" s="13">
        <f t="shared" si="545"/>
        <v>4.0048931828131799E-4</v>
      </c>
      <c r="BC324" s="13">
        <f t="shared" si="546"/>
        <v>8.1095294758661037E-5</v>
      </c>
      <c r="BD324" s="13">
        <f t="shared" si="547"/>
        <v>4.7846802912732098E-5</v>
      </c>
      <c r="BE324" s="13">
        <f t="shared" si="548"/>
        <v>1.1627045561843728E-4</v>
      </c>
      <c r="BF324" s="13">
        <f t="shared" si="549"/>
        <v>1.4127191397067849E-4</v>
      </c>
      <c r="BG324" s="13">
        <f t="shared" si="550"/>
        <v>1.1443293179844865E-4</v>
      </c>
      <c r="BH324" s="13">
        <f t="shared" si="551"/>
        <v>6.9519635106166425E-5</v>
      </c>
      <c r="BI324" s="13">
        <f t="shared" si="552"/>
        <v>3.3787334392913242E-5</v>
      </c>
      <c r="BJ324" s="14">
        <f t="shared" si="553"/>
        <v>0.67338744564852471</v>
      </c>
      <c r="BK324" s="14">
        <f t="shared" si="554"/>
        <v>0.1838051936514111</v>
      </c>
      <c r="BL324" s="14">
        <f t="shared" si="555"/>
        <v>0.13409980454921194</v>
      </c>
      <c r="BM324" s="14">
        <f t="shared" si="556"/>
        <v>0.65596539215092897</v>
      </c>
      <c r="BN324" s="14">
        <f t="shared" si="557"/>
        <v>0.33161166123449959</v>
      </c>
    </row>
    <row r="325" spans="1:66" x14ac:dyDescent="0.25">
      <c r="A325" t="s">
        <v>343</v>
      </c>
      <c r="B325" t="s">
        <v>181</v>
      </c>
      <c r="C325" t="s">
        <v>192</v>
      </c>
      <c r="D325" s="11">
        <v>44417</v>
      </c>
      <c r="E325" s="10">
        <f>VLOOKUP(A325,home!$A$2:$E$405,3,FALSE)</f>
        <v>1.2842</v>
      </c>
      <c r="F325" s="10">
        <f>VLOOKUP(B325,home!$B$2:$E$405,3,FALSE)</f>
        <v>1.194</v>
      </c>
      <c r="G325" s="10">
        <f>VLOOKUP(C325,away!$B$2:$E$405,4,FALSE)</f>
        <v>0.72309999999999997</v>
      </c>
      <c r="H325" s="10">
        <f>VLOOKUP(A325,away!$A$2:$E$405,3,FALSE)</f>
        <v>1.1267</v>
      </c>
      <c r="I325" s="10">
        <f>VLOOKUP(C325,away!$B$2:$E$405,3,FALSE)</f>
        <v>0.82420000000000004</v>
      </c>
      <c r="J325" s="10">
        <f>VLOOKUP(B325,home!$B$2:$E$405,4,FALSE)</f>
        <v>1.3609</v>
      </c>
      <c r="K325" s="12">
        <f t="shared" si="502"/>
        <v>1.10875439388</v>
      </c>
      <c r="L325" s="12">
        <f t="shared" si="503"/>
        <v>1.2637673139260002</v>
      </c>
      <c r="M325" s="13">
        <f t="shared" si="504"/>
        <v>9.3245292173662619E-2</v>
      </c>
      <c r="N325" s="13">
        <f t="shared" si="505"/>
        <v>0.10338612740617278</v>
      </c>
      <c r="O325" s="13">
        <f t="shared" si="506"/>
        <v>0.11784035242655468</v>
      </c>
      <c r="P325" s="13">
        <f t="shared" si="507"/>
        <v>0.1306560085293102</v>
      </c>
      <c r="Q325" s="13">
        <f t="shared" si="508"/>
        <v>5.7314911513915795E-2</v>
      </c>
      <c r="R325" s="13">
        <f t="shared" si="509"/>
        <v>7.4461392829100123E-2</v>
      </c>
      <c r="S325" s="13">
        <f t="shared" si="510"/>
        <v>4.5769046798142102E-2</v>
      </c>
      <c r="T325" s="13">
        <f t="shared" si="511"/>
        <v>7.2432711771847735E-2</v>
      </c>
      <c r="U325" s="13">
        <f t="shared" si="512"/>
        <v>8.255939647368947E-2</v>
      </c>
      <c r="V325" s="13">
        <f t="shared" si="513"/>
        <v>7.1257704984768466E-3</v>
      </c>
      <c r="W325" s="13">
        <f t="shared" si="514"/>
        <v>2.1182719991965838E-2</v>
      </c>
      <c r="X325" s="13">
        <f t="shared" si="515"/>
        <v>2.677002914589325E-2</v>
      </c>
      <c r="Y325" s="13">
        <f t="shared" si="516"/>
        <v>1.6915543913713128E-2</v>
      </c>
      <c r="Z325" s="13">
        <f t="shared" si="517"/>
        <v>3.1367291468940198E-2</v>
      </c>
      <c r="AA325" s="13">
        <f t="shared" si="518"/>
        <v>3.4778622240302079E-2</v>
      </c>
      <c r="AB325" s="13">
        <f t="shared" si="519"/>
        <v>1.9280475111013815E-2</v>
      </c>
      <c r="AC325" s="13">
        <f t="shared" si="520"/>
        <v>6.2404271929148163E-4</v>
      </c>
      <c r="AD325" s="13">
        <f t="shared" si="521"/>
        <v>5.8716084663554598E-3</v>
      </c>
      <c r="AE325" s="13">
        <f t="shared" si="522"/>
        <v>7.4203468599512001E-3</v>
      </c>
      <c r="AF325" s="13">
        <f t="shared" si="523"/>
        <v>4.6887959097998803E-3</v>
      </c>
      <c r="AG325" s="13">
        <f t="shared" si="524"/>
        <v>1.9751823374916703E-3</v>
      </c>
      <c r="AH325" s="13">
        <f t="shared" si="525"/>
        <v>9.9102394212091244E-3</v>
      </c>
      <c r="AI325" s="13">
        <f t="shared" si="526"/>
        <v>1.0988021502668402E-2</v>
      </c>
      <c r="AJ325" s="13">
        <f t="shared" si="527"/>
        <v>6.0915085605657577E-3</v>
      </c>
      <c r="AK325" s="13">
        <f t="shared" si="528"/>
        <v>2.2513289606283051E-3</v>
      </c>
      <c r="AL325" s="13">
        <f t="shared" si="529"/>
        <v>3.4976535095219082E-5</v>
      </c>
      <c r="AM325" s="13">
        <f t="shared" si="530"/>
        <v>1.3020343372429242E-3</v>
      </c>
      <c r="AN325" s="13">
        <f t="shared" si="531"/>
        <v>1.64546843701691E-3</v>
      </c>
      <c r="AO325" s="13">
        <f t="shared" si="532"/>
        <v>1.0397446133994374E-3</v>
      </c>
      <c r="AP325" s="13">
        <f t="shared" si="533"/>
        <v>4.3799841908161147E-4</v>
      </c>
      <c r="AQ325" s="13">
        <f t="shared" si="534"/>
        <v>1.3838202139665066E-4</v>
      </c>
      <c r="AR325" s="13">
        <f t="shared" si="535"/>
        <v>2.5048473307410011E-3</v>
      </c>
      <c r="AS325" s="13">
        <f t="shared" si="536"/>
        <v>2.777260483957674E-3</v>
      </c>
      <c r="AT325" s="13">
        <f t="shared" si="537"/>
        <v>1.5396498822686836E-3</v>
      </c>
      <c r="AU325" s="13">
        <f t="shared" si="538"/>
        <v>5.6903119066740906E-4</v>
      </c>
      <c r="AV325" s="13">
        <f t="shared" si="539"/>
        <v>1.5772895822681443E-4</v>
      </c>
      <c r="AW325" s="13">
        <f t="shared" si="540"/>
        <v>1.3613718187078871E-6</v>
      </c>
      <c r="AX325" s="13">
        <f t="shared" si="541"/>
        <v>2.4060604873345443E-4</v>
      </c>
      <c r="AY325" s="13">
        <f t="shared" si="542"/>
        <v>3.0407005992222596E-4</v>
      </c>
      <c r="AZ325" s="13">
        <f t="shared" si="543"/>
        <v>1.9213690143661476E-4</v>
      </c>
      <c r="BA325" s="13">
        <f t="shared" si="544"/>
        <v>8.0938778611538419E-5</v>
      </c>
      <c r="BB325" s="13">
        <f t="shared" si="545"/>
        <v>2.5571945709588778E-5</v>
      </c>
      <c r="BC325" s="13">
        <f t="shared" si="546"/>
        <v>6.4633978282536991E-6</v>
      </c>
      <c r="BD325" s="13">
        <f t="shared" si="547"/>
        <v>5.2759069716087784E-4</v>
      </c>
      <c r="BE325" s="13">
        <f t="shared" si="548"/>
        <v>5.849685036473357E-4</v>
      </c>
      <c r="BF325" s="13">
        <f t="shared" si="549"/>
        <v>3.242931993501962E-4</v>
      </c>
      <c r="BG325" s="13">
        <f t="shared" si="550"/>
        <v>1.1985383656164422E-4</v>
      </c>
      <c r="BH325" s="13">
        <f t="shared" si="551"/>
        <v>3.3222116977774602E-5</v>
      </c>
      <c r="BI325" s="13">
        <f t="shared" si="552"/>
        <v>7.3670336346205844E-6</v>
      </c>
      <c r="BJ325" s="14">
        <f t="shared" si="553"/>
        <v>0.3233713922774859</v>
      </c>
      <c r="BK325" s="14">
        <f t="shared" si="554"/>
        <v>0.27775920731390069</v>
      </c>
      <c r="BL325" s="14">
        <f t="shared" si="555"/>
        <v>0.36730715075892578</v>
      </c>
      <c r="BM325" s="14">
        <f t="shared" si="556"/>
        <v>0.42259824825243281</v>
      </c>
      <c r="BN325" s="14">
        <f t="shared" si="557"/>
        <v>0.57690408487871625</v>
      </c>
    </row>
    <row r="326" spans="1:66" x14ac:dyDescent="0.25">
      <c r="A326" t="s">
        <v>343</v>
      </c>
      <c r="B326" t="s">
        <v>189</v>
      </c>
      <c r="C326" t="s">
        <v>195</v>
      </c>
      <c r="D326" s="11">
        <v>44417</v>
      </c>
      <c r="E326" s="10">
        <f>VLOOKUP(A326,home!$A$2:$E$405,3,FALSE)</f>
        <v>1.2842</v>
      </c>
      <c r="F326" s="10">
        <f>VLOOKUP(B326,home!$B$2:$E$405,3,FALSE)</f>
        <v>0.66749999999999998</v>
      </c>
      <c r="G326" s="10">
        <f>VLOOKUP(C326,away!$B$2:$E$405,4,FALSE)</f>
        <v>0.9456</v>
      </c>
      <c r="H326" s="10">
        <f>VLOOKUP(A326,away!$A$2:$E$405,3,FALSE)</f>
        <v>1.1267</v>
      </c>
      <c r="I326" s="10">
        <f>VLOOKUP(C326,away!$B$2:$E$405,3,FALSE)</f>
        <v>1.8385</v>
      </c>
      <c r="J326" s="10">
        <f>VLOOKUP(B326,home!$B$2:$E$405,4,FALSE)</f>
        <v>1.3947000000000001</v>
      </c>
      <c r="K326" s="12">
        <f t="shared" si="502"/>
        <v>0.81057162959999995</v>
      </c>
      <c r="L326" s="12">
        <f t="shared" si="503"/>
        <v>2.889034508865</v>
      </c>
      <c r="M326" s="13">
        <f t="shared" si="504"/>
        <v>2.473326603431952E-2</v>
      </c>
      <c r="N326" s="13">
        <f t="shared" si="505"/>
        <v>2.00480837547687E-2</v>
      </c>
      <c r="O326" s="13">
        <f t="shared" si="506"/>
        <v>7.1455259090087667E-2</v>
      </c>
      <c r="P326" s="13">
        <f t="shared" si="507"/>
        <v>5.7919605804142564E-2</v>
      </c>
      <c r="Q326" s="13">
        <f t="shared" si="508"/>
        <v>8.1252039597300742E-3</v>
      </c>
      <c r="R326" s="13">
        <f t="shared" si="509"/>
        <v>0.1032183546755764</v>
      </c>
      <c r="S326" s="13">
        <f t="shared" si="510"/>
        <v>3.3908590275262884E-2</v>
      </c>
      <c r="T326" s="13">
        <f t="shared" si="511"/>
        <v>2.3473994631226725E-2</v>
      </c>
      <c r="U326" s="13">
        <f t="shared" si="512"/>
        <v>8.3665869954012734E-2</v>
      </c>
      <c r="V326" s="13">
        <f t="shared" si="513"/>
        <v>8.8228999374195503E-3</v>
      </c>
      <c r="W326" s="13">
        <f t="shared" si="514"/>
        <v>2.1953532714902601E-3</v>
      </c>
      <c r="X326" s="13">
        <f t="shared" si="515"/>
        <v>6.342451360485034E-3</v>
      </c>
      <c r="Y326" s="13">
        <f t="shared" si="516"/>
        <v>9.1617804256195166E-3</v>
      </c>
      <c r="Z326" s="13">
        <f t="shared" si="517"/>
        <v>9.9400462868669076E-2</v>
      </c>
      <c r="AA326" s="13">
        <f t="shared" si="518"/>
        <v>8.0571195170451373E-2</v>
      </c>
      <c r="AB326" s="13">
        <f t="shared" si="519"/>
        <v>3.2654362484066203E-2</v>
      </c>
      <c r="AC326" s="13">
        <f t="shared" si="520"/>
        <v>1.2913248237102315E-3</v>
      </c>
      <c r="AD326" s="13">
        <f t="shared" si="521"/>
        <v>4.4487276970488768E-4</v>
      </c>
      <c r="AE326" s="13">
        <f t="shared" si="522"/>
        <v>1.2852527837317724E-3</v>
      </c>
      <c r="AF326" s="13">
        <f t="shared" si="523"/>
        <v>1.8565698224079479E-3</v>
      </c>
      <c r="AG326" s="13">
        <f t="shared" si="524"/>
        <v>1.7878980950179753E-3</v>
      </c>
      <c r="AH326" s="13">
        <f t="shared" si="525"/>
        <v>7.1792841856184772E-2</v>
      </c>
      <c r="AI326" s="13">
        <f t="shared" si="526"/>
        <v>5.8193240816982766E-2</v>
      </c>
      <c r="AJ326" s="13">
        <f t="shared" si="527"/>
        <v>2.3584895020363476E-2</v>
      </c>
      <c r="AK326" s="13">
        <f t="shared" si="528"/>
        <v>6.372415596866984E-3</v>
      </c>
      <c r="AL326" s="13">
        <f t="shared" si="529"/>
        <v>1.2095939881230209E-4</v>
      </c>
      <c r="AM326" s="13">
        <f t="shared" si="530"/>
        <v>7.2120249180871284E-5</v>
      </c>
      <c r="AN326" s="13">
        <f t="shared" si="531"/>
        <v>2.0835788867147985E-4</v>
      </c>
      <c r="AO326" s="13">
        <f t="shared" si="532"/>
        <v>3.0097656528307865E-4</v>
      </c>
      <c r="AP326" s="13">
        <f t="shared" si="533"/>
        <v>2.8984389448749121E-4</v>
      </c>
      <c r="AQ326" s="13">
        <f t="shared" si="534"/>
        <v>2.0934225333954707E-4</v>
      </c>
      <c r="AR326" s="13">
        <f t="shared" si="535"/>
        <v>4.1482399522401056E-2</v>
      </c>
      <c r="AS326" s="13">
        <f t="shared" si="536"/>
        <v>3.362445618059088E-2</v>
      </c>
      <c r="AT326" s="13">
        <f t="shared" si="537"/>
        <v>1.362751512035767E-2</v>
      </c>
      <c r="AU326" s="13">
        <f t="shared" si="538"/>
        <v>3.6820257128356527E-3</v>
      </c>
      <c r="AV326" s="13">
        <f t="shared" si="539"/>
        <v>7.4613639557057391E-4</v>
      </c>
      <c r="AW326" s="13">
        <f t="shared" si="540"/>
        <v>7.8683061102507946E-6</v>
      </c>
      <c r="AX326" s="13">
        <f t="shared" si="541"/>
        <v>9.7431046509494795E-6</v>
      </c>
      <c r="AY326" s="13">
        <f t="shared" si="542"/>
        <v>2.8148165560076122E-5</v>
      </c>
      <c r="AZ326" s="13">
        <f t="shared" si="543"/>
        <v>4.066051083215262E-5</v>
      </c>
      <c r="BA326" s="13">
        <f t="shared" si="544"/>
        <v>3.9156539647389352E-5</v>
      </c>
      <c r="BB326" s="13">
        <f t="shared" si="545"/>
        <v>2.8281148572262104E-5</v>
      </c>
      <c r="BC326" s="13">
        <f t="shared" si="546"/>
        <v>1.6341042835120662E-5</v>
      </c>
      <c r="BD326" s="13">
        <f t="shared" si="547"/>
        <v>1.9974013955123614E-2</v>
      </c>
      <c r="BE326" s="13">
        <f t="shared" si="548"/>
        <v>1.6190369041257688E-2</v>
      </c>
      <c r="BF326" s="13">
        <f t="shared" si="549"/>
        <v>6.5617269087988161E-3</v>
      </c>
      <c r="BG326" s="13">
        <f t="shared" si="550"/>
        <v>1.7729165578184093E-3</v>
      </c>
      <c r="BH326" s="13">
        <f t="shared" si="551"/>
        <v>3.5926896585392255E-4</v>
      </c>
      <c r="BI326" s="13">
        <f t="shared" si="552"/>
        <v>5.824264622338416E-5</v>
      </c>
      <c r="BJ326" s="14">
        <f t="shared" si="553"/>
        <v>7.5964432237243307E-2</v>
      </c>
      <c r="BK326" s="14">
        <f t="shared" si="554"/>
        <v>0.12682479443922709</v>
      </c>
      <c r="BL326" s="14">
        <f t="shared" si="555"/>
        <v>0.66958750567142389</v>
      </c>
      <c r="BM326" s="14">
        <f t="shared" si="556"/>
        <v>0.68625714203848853</v>
      </c>
      <c r="BN326" s="14">
        <f t="shared" si="557"/>
        <v>0.28549977331862492</v>
      </c>
    </row>
    <row r="327" spans="1:66" x14ac:dyDescent="0.25">
      <c r="A327" t="s">
        <v>343</v>
      </c>
      <c r="B327" t="s">
        <v>194</v>
      </c>
      <c r="C327" t="s">
        <v>183</v>
      </c>
      <c r="D327" s="11">
        <v>44417</v>
      </c>
      <c r="E327" s="10">
        <f>VLOOKUP(A327,home!$A$2:$E$405,3,FALSE)</f>
        <v>1.2842</v>
      </c>
      <c r="F327" s="10">
        <f>VLOOKUP(B327,home!$B$2:$E$405,3,FALSE)</f>
        <v>1.1124000000000001</v>
      </c>
      <c r="G327" s="10">
        <f>VLOOKUP(C327,away!$B$2:$E$405,4,FALSE)</f>
        <v>0.83430000000000004</v>
      </c>
      <c r="H327" s="10">
        <f>VLOOKUP(A327,away!$A$2:$E$405,3,FALSE)</f>
        <v>1.1267</v>
      </c>
      <c r="I327" s="10">
        <f>VLOOKUP(C327,away!$B$2:$E$405,3,FALSE)</f>
        <v>0.76080000000000003</v>
      </c>
      <c r="J327" s="10">
        <f>VLOOKUP(B327,home!$B$2:$E$405,4,FALSE)</f>
        <v>0.5706</v>
      </c>
      <c r="K327" s="12">
        <f t="shared" si="502"/>
        <v>1.1918343259440001</v>
      </c>
      <c r="L327" s="12">
        <f t="shared" si="503"/>
        <v>0.48911453121600001</v>
      </c>
      <c r="M327" s="13">
        <f t="shared" si="504"/>
        <v>0.18619721763031005</v>
      </c>
      <c r="N327" s="13">
        <f t="shared" si="505"/>
        <v>0.22191623536706884</v>
      </c>
      <c r="O327" s="13">
        <f t="shared" si="506"/>
        <v>9.1071764814972617E-2</v>
      </c>
      <c r="P327" s="13">
        <f t="shared" si="507"/>
        <v>0.10854245543078339</v>
      </c>
      <c r="Q327" s="13">
        <f t="shared" si="508"/>
        <v>0.13224369339737033</v>
      </c>
      <c r="R327" s="13">
        <f t="shared" si="509"/>
        <v>2.2272261777244565E-2</v>
      </c>
      <c r="S327" s="13">
        <f t="shared" si="510"/>
        <v>1.5818529380948389E-2</v>
      </c>
      <c r="T327" s="13">
        <f t="shared" si="511"/>
        <v>6.4682312102327222E-2</v>
      </c>
      <c r="U327" s="13">
        <f t="shared" si="512"/>
        <v>2.6544846102530596E-2</v>
      </c>
      <c r="V327" s="13">
        <f t="shared" si="513"/>
        <v>1.0245898540410072E-3</v>
      </c>
      <c r="W327" s="13">
        <f t="shared" si="514"/>
        <v>5.2537524393533305E-2</v>
      </c>
      <c r="X327" s="13">
        <f t="shared" si="515"/>
        <v>2.5696866614992209E-2</v>
      </c>
      <c r="Y327" s="13">
        <f t="shared" si="516"/>
        <v>6.2843554340559962E-3</v>
      </c>
      <c r="Z327" s="13">
        <f t="shared" si="517"/>
        <v>3.6312289594323376E-3</v>
      </c>
      <c r="AA327" s="13">
        <f t="shared" si="518"/>
        <v>4.3278233192133725E-3</v>
      </c>
      <c r="AB327" s="13">
        <f t="shared" si="519"/>
        <v>2.5790241942296984E-3</v>
      </c>
      <c r="AC327" s="13">
        <f t="shared" si="520"/>
        <v>3.7329873930999936E-5</v>
      </c>
      <c r="AD327" s="13">
        <f t="shared" si="521"/>
        <v>1.5654006243083315E-2</v>
      </c>
      <c r="AE327" s="13">
        <f t="shared" si="522"/>
        <v>7.6566019252380327E-3</v>
      </c>
      <c r="AF327" s="13">
        <f t="shared" si="523"/>
        <v>1.8724776306851616E-3</v>
      </c>
      <c r="AG327" s="13">
        <f t="shared" si="524"/>
        <v>3.0528533951500642E-4</v>
      </c>
      <c r="AH327" s="13">
        <f t="shared" si="525"/>
        <v>4.4402171255767769E-4</v>
      </c>
      <c r="AI327" s="13">
        <f t="shared" si="526"/>
        <v>5.292003184906803E-4</v>
      </c>
      <c r="AJ327" s="13">
        <f t="shared" si="527"/>
        <v>3.1535955243884519E-4</v>
      </c>
      <c r="AK327" s="13">
        <f t="shared" si="528"/>
        <v>1.2528544653698422E-4</v>
      </c>
      <c r="AL327" s="13">
        <f t="shared" si="529"/>
        <v>8.7044827607192703E-7</v>
      </c>
      <c r="AM327" s="13">
        <f t="shared" si="530"/>
        <v>3.7313963958096699E-3</v>
      </c>
      <c r="AN327" s="13">
        <f t="shared" si="531"/>
        <v>1.8250801989175185E-3</v>
      </c>
      <c r="AO327" s="13">
        <f t="shared" si="532"/>
        <v>4.46336622962573E-4</v>
      </c>
      <c r="AP327" s="13">
        <f t="shared" si="533"/>
        <v>7.2769909368290489E-5</v>
      </c>
      <c r="AQ327" s="13">
        <f t="shared" si="534"/>
        <v>8.8982050268255497E-6</v>
      </c>
      <c r="AR327" s="13">
        <f t="shared" si="535"/>
        <v>4.3435494357474817E-5</v>
      </c>
      <c r="AS327" s="13">
        <f t="shared" si="536"/>
        <v>5.1767913139585417E-5</v>
      </c>
      <c r="AT327" s="13">
        <f t="shared" si="537"/>
        <v>3.0849387931122679E-5</v>
      </c>
      <c r="AU327" s="13">
        <f t="shared" si="538"/>
        <v>1.2255786490224859E-5</v>
      </c>
      <c r="AV327" s="13">
        <f t="shared" si="539"/>
        <v>3.6517167576226838E-6</v>
      </c>
      <c r="AW327" s="13">
        <f t="shared" si="540"/>
        <v>1.4095059829090623E-8</v>
      </c>
      <c r="AX327" s="13">
        <f t="shared" si="541"/>
        <v>7.4120105137161511E-4</v>
      </c>
      <c r="AY327" s="13">
        <f t="shared" si="542"/>
        <v>3.6253220477843384E-4</v>
      </c>
      <c r="AZ327" s="13">
        <f t="shared" si="543"/>
        <v>8.8659884695453282E-5</v>
      </c>
      <c r="BA327" s="13">
        <f t="shared" si="544"/>
        <v>1.4454945980160419E-5</v>
      </c>
      <c r="BB327" s="13">
        <f t="shared" si="545"/>
        <v>1.767531031709691E-6</v>
      </c>
      <c r="BC327" s="13">
        <f t="shared" si="546"/>
        <v>1.7290502239688375E-7</v>
      </c>
      <c r="BD327" s="13">
        <f t="shared" si="547"/>
        <v>3.5408219101319166E-6</v>
      </c>
      <c r="BE327" s="13">
        <f t="shared" si="548"/>
        <v>4.2200730945498197E-6</v>
      </c>
      <c r="BF327" s="13">
        <f t="shared" si="549"/>
        <v>2.5148139860385982E-6</v>
      </c>
      <c r="BG327" s="13">
        <f t="shared" si="550"/>
        <v>9.9908054397495264E-7</v>
      </c>
      <c r="BH327" s="13">
        <f t="shared" si="551"/>
        <v>2.9768462167303828E-7</v>
      </c>
      <c r="BI327" s="13">
        <f t="shared" si="552"/>
        <v>7.0958150083115962E-8</v>
      </c>
      <c r="BJ327" s="14">
        <f t="shared" si="553"/>
        <v>0.5361426283028341</v>
      </c>
      <c r="BK327" s="14">
        <f t="shared" si="554"/>
        <v>0.3119835248230684</v>
      </c>
      <c r="BL327" s="14">
        <f t="shared" si="555"/>
        <v>0.14836319096919745</v>
      </c>
      <c r="BM327" s="14">
        <f t="shared" si="556"/>
        <v>0.23751442652706384</v>
      </c>
      <c r="BN327" s="14">
        <f t="shared" si="557"/>
        <v>0.76224362841774984</v>
      </c>
    </row>
    <row r="328" spans="1:66" x14ac:dyDescent="0.25">
      <c r="A328" t="s">
        <v>343</v>
      </c>
      <c r="B328" t="s">
        <v>196</v>
      </c>
      <c r="C328" t="s">
        <v>185</v>
      </c>
      <c r="D328" s="11">
        <v>44417</v>
      </c>
      <c r="E328" s="10">
        <f>VLOOKUP(A328,home!$A$2:$E$405,3,FALSE)</f>
        <v>1.2842</v>
      </c>
      <c r="F328" s="10">
        <f>VLOOKUP(B328,home!$B$2:$E$405,3,FALSE)</f>
        <v>0.77869999999999995</v>
      </c>
      <c r="G328" s="10">
        <f>VLOOKUP(C328,away!$B$2:$E$405,4,FALSE)</f>
        <v>0.623</v>
      </c>
      <c r="H328" s="10">
        <f>VLOOKUP(A328,away!$A$2:$E$405,3,FALSE)</f>
        <v>1.1267</v>
      </c>
      <c r="I328" s="10">
        <f>VLOOKUP(C328,away!$B$2:$E$405,3,FALSE)</f>
        <v>1.0059</v>
      </c>
      <c r="J328" s="10">
        <f>VLOOKUP(B328,home!$B$2:$E$405,4,FALSE)</f>
        <v>1.4581</v>
      </c>
      <c r="K328" s="12">
        <f t="shared" si="502"/>
        <v>0.62300407441999994</v>
      </c>
      <c r="L328" s="12">
        <f t="shared" si="503"/>
        <v>1.6525340334929999</v>
      </c>
      <c r="M328" s="13">
        <f t="shared" si="504"/>
        <v>0.10274160748569913</v>
      </c>
      <c r="N328" s="13">
        <f t="shared" si="505"/>
        <v>6.4008440076050915E-2</v>
      </c>
      <c r="O328" s="13">
        <f t="shared" si="506"/>
        <v>0.16978400302589697</v>
      </c>
      <c r="P328" s="13">
        <f t="shared" si="507"/>
        <v>0.1057761256564714</v>
      </c>
      <c r="Q328" s="13">
        <f t="shared" si="508"/>
        <v>1.9938759482324066E-2</v>
      </c>
      <c r="R328" s="13">
        <f t="shared" si="509"/>
        <v>0.14028692167148663</v>
      </c>
      <c r="S328" s="13">
        <f t="shared" si="510"/>
        <v>2.7225067411104597E-2</v>
      </c>
      <c r="T328" s="13">
        <f t="shared" si="511"/>
        <v>3.2949478630171787E-2</v>
      </c>
      <c r="U328" s="13">
        <f t="shared" si="512"/>
        <v>8.7399323789175545E-2</v>
      </c>
      <c r="V328" s="13">
        <f t="shared" si="513"/>
        <v>3.1143524051979368E-3</v>
      </c>
      <c r="W328" s="13">
        <f t="shared" si="514"/>
        <v>4.1406427987894338E-3</v>
      </c>
      <c r="X328" s="13">
        <f t="shared" si="515"/>
        <v>6.8425531455372467E-3</v>
      </c>
      <c r="Y328" s="13">
        <f t="shared" si="516"/>
        <v>5.6537759744924414E-3</v>
      </c>
      <c r="Z328" s="13">
        <f t="shared" si="517"/>
        <v>7.7276304172032781E-2</v>
      </c>
      <c r="AA328" s="13">
        <f t="shared" si="518"/>
        <v>4.8143452355295657E-2</v>
      </c>
      <c r="AB328" s="13">
        <f t="shared" si="519"/>
        <v>1.4996783486997168E-2</v>
      </c>
      <c r="AC328" s="13">
        <f t="shared" si="520"/>
        <v>2.0039601008080179E-4</v>
      </c>
      <c r="AD328" s="13">
        <f t="shared" si="521"/>
        <v>6.4490933359091231E-4</v>
      </c>
      <c r="AE328" s="13">
        <f t="shared" si="522"/>
        <v>1.0657346222762731E-3</v>
      </c>
      <c r="AF328" s="13">
        <f t="shared" si="523"/>
        <v>8.8058136699167421E-4</v>
      </c>
      <c r="AG328" s="13">
        <f t="shared" si="524"/>
        <v>4.8506355940451028E-4</v>
      </c>
      <c r="AH328" s="13">
        <f t="shared" si="525"/>
        <v>3.1925430656710337E-2</v>
      </c>
      <c r="AI328" s="13">
        <f t="shared" si="526"/>
        <v>1.9889673376743709E-2</v>
      </c>
      <c r="AJ328" s="13">
        <f t="shared" si="527"/>
        <v>6.1956737762971651E-3</v>
      </c>
      <c r="AK328" s="13">
        <f t="shared" si="528"/>
        <v>1.2866433354700936E-3</v>
      </c>
      <c r="AL328" s="13">
        <f t="shared" si="529"/>
        <v>8.2525917443185319E-6</v>
      </c>
      <c r="AM328" s="13">
        <f t="shared" si="530"/>
        <v>8.0356228491725067E-5</v>
      </c>
      <c r="AN328" s="13">
        <f t="shared" si="531"/>
        <v>1.3279140238571554E-4</v>
      </c>
      <c r="AO328" s="13">
        <f t="shared" si="532"/>
        <v>1.0972115589882926E-4</v>
      </c>
      <c r="AP328" s="13">
        <f t="shared" si="533"/>
        <v>6.0439314772335525E-5</v>
      </c>
      <c r="AQ328" s="13">
        <f t="shared" si="534"/>
        <v>2.4969506155570183E-5</v>
      </c>
      <c r="AR328" s="13">
        <f t="shared" si="535"/>
        <v>1.0551572138826914E-2</v>
      </c>
      <c r="AS328" s="13">
        <f t="shared" si="536"/>
        <v>6.5736724340257199E-3</v>
      </c>
      <c r="AT328" s="13">
        <f t="shared" si="537"/>
        <v>2.047712355150231E-3</v>
      </c>
      <c r="AU328" s="13">
        <f t="shared" si="538"/>
        <v>4.2524438016625592E-4</v>
      </c>
      <c r="AV328" s="13">
        <f t="shared" si="539"/>
        <v>6.6232245366946215E-5</v>
      </c>
      <c r="AW328" s="13">
        <f t="shared" si="540"/>
        <v>2.3600932331899299E-7</v>
      </c>
      <c r="AX328" s="13">
        <f t="shared" si="541"/>
        <v>8.3437096258948648E-6</v>
      </c>
      <c r="AY328" s="13">
        <f t="shared" si="542"/>
        <v>1.378826412237441E-5</v>
      </c>
      <c r="AZ328" s="13">
        <f t="shared" si="543"/>
        <v>1.1392787862507102E-5</v>
      </c>
      <c r="BA328" s="13">
        <f t="shared" si="544"/>
        <v>6.2756565597196514E-6</v>
      </c>
      <c r="BB328" s="13">
        <f t="shared" si="545"/>
        <v>2.5926840118625814E-6</v>
      </c>
      <c r="BC328" s="13">
        <f t="shared" si="546"/>
        <v>8.5689971353921632E-7</v>
      </c>
      <c r="BD328" s="13">
        <f t="shared" si="547"/>
        <v>2.9061386777113349E-3</v>
      </c>
      <c r="BE328" s="13">
        <f t="shared" si="548"/>
        <v>1.8105362370437123E-3</v>
      </c>
      <c r="BF328" s="13">
        <f t="shared" si="549"/>
        <v>5.639857262816438E-4</v>
      </c>
      <c r="BG328" s="13">
        <f t="shared" si="550"/>
        <v>1.1712180179606232E-4</v>
      </c>
      <c r="BH328" s="13">
        <f t="shared" si="551"/>
        <v>1.8241839930589622E-5</v>
      </c>
      <c r="BI328" s="13">
        <f t="shared" si="552"/>
        <v>2.272948120334957E-6</v>
      </c>
      <c r="BJ328" s="14">
        <f t="shared" si="553"/>
        <v>0.13706146659922935</v>
      </c>
      <c r="BK328" s="14">
        <f t="shared" si="554"/>
        <v>0.23907958982442054</v>
      </c>
      <c r="BL328" s="14">
        <f t="shared" si="555"/>
        <v>0.5449906362584932</v>
      </c>
      <c r="BM328" s="14">
        <f t="shared" si="556"/>
        <v>0.39585858720144734</v>
      </c>
      <c r="BN328" s="14">
        <f t="shared" si="557"/>
        <v>0.60253585739792903</v>
      </c>
    </row>
    <row r="329" spans="1:66" x14ac:dyDescent="0.25">
      <c r="A329" t="s">
        <v>343</v>
      </c>
      <c r="B329" t="s">
        <v>177</v>
      </c>
      <c r="C329" t="s">
        <v>188</v>
      </c>
      <c r="D329" s="11">
        <v>44417</v>
      </c>
      <c r="E329" s="10">
        <f>VLOOKUP(A329,home!$A$2:$E$405,3,FALSE)</f>
        <v>1.2842</v>
      </c>
      <c r="F329" s="10">
        <f>VLOOKUP(B329,home!$B$2:$E$405,3,FALSE)</f>
        <v>1.0012000000000001</v>
      </c>
      <c r="G329" s="10">
        <f>VLOOKUP(C329,away!$B$2:$E$405,4,FALSE)</f>
        <v>0.77869999999999995</v>
      </c>
      <c r="H329" s="10">
        <f>VLOOKUP(A329,away!$A$2:$E$405,3,FALSE)</f>
        <v>1.1267</v>
      </c>
      <c r="I329" s="10">
        <f>VLOOKUP(C329,away!$B$2:$E$405,3,FALSE)</f>
        <v>1.2044999999999999</v>
      </c>
      <c r="J329" s="10">
        <f>VLOOKUP(B329,home!$B$2:$E$405,4,FALSE)</f>
        <v>0.82420000000000004</v>
      </c>
      <c r="K329" s="12">
        <f t="shared" si="502"/>
        <v>1.0012065478480001</v>
      </c>
      <c r="L329" s="12">
        <f t="shared" si="503"/>
        <v>1.1185301856300001</v>
      </c>
      <c r="M329" s="13">
        <f t="shared" si="504"/>
        <v>0.12006323298084175</v>
      </c>
      <c r="N329" s="13">
        <f t="shared" si="505"/>
        <v>0.12020809501621872</v>
      </c>
      <c r="O329" s="13">
        <f t="shared" si="506"/>
        <v>0.13429435027339884</v>
      </c>
      <c r="P329" s="13">
        <f t="shared" si="507"/>
        <v>0.1344563828327198</v>
      </c>
      <c r="Q329" s="13">
        <f t="shared" si="508"/>
        <v>6.0176565917286366E-2</v>
      </c>
      <c r="R329" s="13">
        <f t="shared" si="509"/>
        <v>7.5106142270182544E-2</v>
      </c>
      <c r="S329" s="13">
        <f t="shared" si="510"/>
        <v>3.764374495759177E-2</v>
      </c>
      <c r="T329" s="13">
        <f t="shared" si="511"/>
        <v>6.7309305446038248E-2</v>
      </c>
      <c r="U329" s="13">
        <f t="shared" si="512"/>
        <v>7.5196761424510219E-2</v>
      </c>
      <c r="V329" s="13">
        <f t="shared" si="513"/>
        <v>4.6840519483067082E-3</v>
      </c>
      <c r="W329" s="13">
        <f t="shared" si="514"/>
        <v>2.0083057274464636E-2</v>
      </c>
      <c r="X329" s="13">
        <f t="shared" si="515"/>
        <v>2.246350578122485E-2</v>
      </c>
      <c r="Y329" s="13">
        <f t="shared" si="516"/>
        <v>1.2563054645687008E-2</v>
      </c>
      <c r="Z329" s="13">
        <f t="shared" si="517"/>
        <v>2.8002829085140159E-2</v>
      </c>
      <c r="AA329" s="13">
        <f t="shared" si="518"/>
        <v>2.8036615838310752E-2</v>
      </c>
      <c r="AB329" s="13">
        <f t="shared" si="519"/>
        <v>1.4035221678407836E-2</v>
      </c>
      <c r="AC329" s="13">
        <f t="shared" si="520"/>
        <v>3.2784843157936707E-4</v>
      </c>
      <c r="AD329" s="13">
        <f t="shared" si="521"/>
        <v>5.0268221110001008E-3</v>
      </c>
      <c r="AE329" s="13">
        <f t="shared" si="522"/>
        <v>5.6226522689459303E-3</v>
      </c>
      <c r="AF329" s="13">
        <f t="shared" si="523"/>
        <v>3.1445531430585169E-3</v>
      </c>
      <c r="AG329" s="13">
        <f t="shared" si="524"/>
        <v>1.1724258702762145E-3</v>
      </c>
      <c r="AH329" s="13">
        <f t="shared" si="525"/>
        <v>7.8305024036917446E-3</v>
      </c>
      <c r="AI329" s="13">
        <f t="shared" si="526"/>
        <v>7.8399502795156797E-3</v>
      </c>
      <c r="AJ329" s="13">
        <f t="shared" si="527"/>
        <v>3.9247047773269287E-3</v>
      </c>
      <c r="AK329" s="13">
        <f t="shared" si="528"/>
        <v>1.3098133738100161E-3</v>
      </c>
      <c r="AL329" s="13">
        <f t="shared" si="529"/>
        <v>1.468603272896244E-5</v>
      </c>
      <c r="AM329" s="13">
        <f t="shared" si="530"/>
        <v>1.0065774424800819E-3</v>
      </c>
      <c r="AN329" s="13">
        <f t="shared" si="531"/>
        <v>1.1258872535882165E-3</v>
      </c>
      <c r="AO329" s="13">
        <f t="shared" si="532"/>
        <v>6.2966943937723947E-4</v>
      </c>
      <c r="AP329" s="13">
        <f t="shared" si="533"/>
        <v>2.3476809163738724E-4</v>
      </c>
      <c r="AQ329" s="13">
        <f t="shared" si="534"/>
        <v>6.5648799279791894E-5</v>
      </c>
      <c r="AR329" s="13">
        <f t="shared" si="535"/>
        <v>1.751730661435497E-3</v>
      </c>
      <c r="AS329" s="13">
        <f t="shared" si="536"/>
        <v>1.7538442082953279E-3</v>
      </c>
      <c r="AT329" s="13">
        <f t="shared" si="537"/>
        <v>8.7798015262528697E-4</v>
      </c>
      <c r="AU329" s="13">
        <f t="shared" si="538"/>
        <v>2.9301315922967465E-4</v>
      </c>
      <c r="AV329" s="13">
        <f t="shared" si="539"/>
        <v>7.334167340659473E-5</v>
      </c>
      <c r="AW329" s="13">
        <f t="shared" si="540"/>
        <v>4.5684973887753028E-7</v>
      </c>
      <c r="AX329" s="13">
        <f t="shared" si="541"/>
        <v>1.6796532105452518E-4</v>
      </c>
      <c r="AY329" s="13">
        <f t="shared" si="542"/>
        <v>1.8787428173852057E-4</v>
      </c>
      <c r="AZ329" s="13">
        <f t="shared" si="543"/>
        <v>1.050715276140452E-4</v>
      </c>
      <c r="BA329" s="13">
        <f t="shared" si="544"/>
        <v>3.9175225095521883E-5</v>
      </c>
      <c r="BB329" s="13">
        <f t="shared" si="545"/>
        <v>1.0954667949547781E-5</v>
      </c>
      <c r="BC329" s="13">
        <f t="shared" si="546"/>
        <v>2.4506253550245369E-6</v>
      </c>
      <c r="BD329" s="13">
        <f t="shared" si="547"/>
        <v>3.2656060365153505E-4</v>
      </c>
      <c r="BE329" s="13">
        <f t="shared" si="548"/>
        <v>3.2695461464511244E-4</v>
      </c>
      <c r="BF329" s="13">
        <f t="shared" si="549"/>
        <v>1.6367455051590309E-4</v>
      </c>
      <c r="BG329" s="13">
        <f t="shared" si="550"/>
        <v>5.4624010564200154E-5</v>
      </c>
      <c r="BH329" s="13">
        <f t="shared" si="551"/>
        <v>1.367247926164888E-5</v>
      </c>
      <c r="BI329" s="13">
        <f t="shared" si="552"/>
        <v>2.7377951524157708E-6</v>
      </c>
      <c r="BJ329" s="14">
        <f t="shared" si="553"/>
        <v>0.32134608014937033</v>
      </c>
      <c r="BK329" s="14">
        <f t="shared" si="554"/>
        <v>0.29737782146550684</v>
      </c>
      <c r="BL329" s="14">
        <f t="shared" si="555"/>
        <v>0.35321219622793787</v>
      </c>
      <c r="BM329" s="14">
        <f t="shared" si="556"/>
        <v>0.35544674020530753</v>
      </c>
      <c r="BN329" s="14">
        <f t="shared" si="557"/>
        <v>0.64430476929064795</v>
      </c>
    </row>
    <row r="330" spans="1:66" x14ac:dyDescent="0.25">
      <c r="A330" t="s">
        <v>343</v>
      </c>
      <c r="B330" t="s">
        <v>178</v>
      </c>
      <c r="C330" t="s">
        <v>193</v>
      </c>
      <c r="D330" s="11">
        <v>44417</v>
      </c>
      <c r="E330" s="10">
        <f>VLOOKUP(A330,home!$A$2:$E$405,3,FALSE)</f>
        <v>1.2842</v>
      </c>
      <c r="F330" s="10">
        <f>VLOOKUP(B330,home!$B$2:$E$405,3,FALSE)</f>
        <v>1.0383</v>
      </c>
      <c r="G330" s="10">
        <f>VLOOKUP(C330,away!$B$2:$E$405,4,FALSE)</f>
        <v>1.5573999999999999</v>
      </c>
      <c r="H330" s="10">
        <f>VLOOKUP(A330,away!$A$2:$E$405,3,FALSE)</f>
        <v>1.1267</v>
      </c>
      <c r="I330" s="10">
        <f>VLOOKUP(C330,away!$B$2:$E$405,3,FALSE)</f>
        <v>0.82840000000000003</v>
      </c>
      <c r="J330" s="10">
        <f>VLOOKUP(B330,home!$B$2:$E$405,4,FALSE)</f>
        <v>1.1834</v>
      </c>
      <c r="K330" s="12">
        <f t="shared" si="502"/>
        <v>2.0766135809640001</v>
      </c>
      <c r="L330" s="12">
        <f t="shared" si="503"/>
        <v>1.1045361885520002</v>
      </c>
      <c r="M330" s="13">
        <f t="shared" si="504"/>
        <v>4.1537868679573216E-2</v>
      </c>
      <c r="N330" s="13">
        <f t="shared" si="505"/>
        <v>8.6258102224300914E-2</v>
      </c>
      <c r="O330" s="13">
        <f t="shared" si="506"/>
        <v>4.5880079151909302E-2</v>
      </c>
      <c r="P330" s="13">
        <f t="shared" si="507"/>
        <v>9.5275195462558124E-2</v>
      </c>
      <c r="Q330" s="13">
        <f t="shared" si="508"/>
        <v>8.9562373273582171E-2</v>
      </c>
      <c r="R330" s="13">
        <f t="shared" si="509"/>
        <v>2.5338103878457002E-2</v>
      </c>
      <c r="S330" s="13">
        <f t="shared" si="510"/>
        <v>5.4633056286856226E-2</v>
      </c>
      <c r="T330" s="13">
        <f t="shared" si="511"/>
        <v>9.8924882413273948E-2</v>
      </c>
      <c r="U330" s="13">
        <f t="shared" si="512"/>
        <v>5.2617450629880415E-2</v>
      </c>
      <c r="V330" s="13">
        <f t="shared" si="513"/>
        <v>1.392350664830245E-2</v>
      </c>
      <c r="W330" s="13">
        <f t="shared" si="514"/>
        <v>6.1995480227762634E-2</v>
      </c>
      <c r="X330" s="13">
        <f t="shared" si="515"/>
        <v>6.847625143822382E-2</v>
      </c>
      <c r="Y330" s="13">
        <f t="shared" si="516"/>
        <v>3.7817248884952095E-2</v>
      </c>
      <c r="Z330" s="13">
        <f t="shared" si="517"/>
        <v>9.3289508943485127E-3</v>
      </c>
      <c r="AA330" s="13">
        <f t="shared" si="518"/>
        <v>1.9372626123350375E-2</v>
      </c>
      <c r="AB330" s="13">
        <f t="shared" si="519"/>
        <v>2.0114729253343684E-2</v>
      </c>
      <c r="AC330" s="13">
        <f t="shared" si="520"/>
        <v>1.9960172181595339E-3</v>
      </c>
      <c r="AD330" s="13">
        <f t="shared" si="521"/>
        <v>3.2185164049839267E-2</v>
      </c>
      <c r="AE330" s="13">
        <f t="shared" si="522"/>
        <v>3.5549678427530311E-2</v>
      </c>
      <c r="AF330" s="13">
        <f t="shared" si="523"/>
        <v>1.9632953157296806E-2</v>
      </c>
      <c r="AG330" s="13">
        <f t="shared" si="524"/>
        <v>7.2284357501268548E-3</v>
      </c>
      <c r="AH330" s="13">
        <f t="shared" si="525"/>
        <v>2.5760409660081206E-3</v>
      </c>
      <c r="AI330" s="13">
        <f t="shared" si="526"/>
        <v>5.3494416551320848E-3</v>
      </c>
      <c r="AJ330" s="13">
        <f t="shared" si="527"/>
        <v>5.5543615958109143E-3</v>
      </c>
      <c r="AK330" s="13">
        <f t="shared" si="528"/>
        <v>3.8447542411486064E-3</v>
      </c>
      <c r="AL330" s="13">
        <f t="shared" si="529"/>
        <v>1.8313017653724735E-4</v>
      </c>
      <c r="AM330" s="13">
        <f t="shared" si="530"/>
        <v>1.3367229754290095E-2</v>
      </c>
      <c r="AN330" s="13">
        <f t="shared" si="531"/>
        <v>1.476458900430247E-2</v>
      </c>
      <c r="AO330" s="13">
        <f t="shared" si="532"/>
        <v>8.1540114321745141E-3</v>
      </c>
      <c r="AP330" s="13">
        <f t="shared" si="533"/>
        <v>3.0021335695678236E-3</v>
      </c>
      <c r="AQ330" s="13">
        <f t="shared" si="534"/>
        <v>8.2899129261361385E-4</v>
      </c>
      <c r="AR330" s="13">
        <f t="shared" si="535"/>
        <v>5.6906609402968423E-4</v>
      </c>
      <c r="AS330" s="13">
        <f t="shared" si="536"/>
        <v>1.1817303793281789E-3</v>
      </c>
      <c r="AT330" s="13">
        <f t="shared" si="537"/>
        <v>1.2269986773753181E-3</v>
      </c>
      <c r="AU330" s="13">
        <f t="shared" si="538"/>
        <v>8.4933403908748367E-4</v>
      </c>
      <c r="AV330" s="13">
        <f t="shared" si="539"/>
        <v>4.4093465008601944E-4</v>
      </c>
      <c r="AW330" s="13">
        <f t="shared" si="540"/>
        <v>1.1667909521357883E-5</v>
      </c>
      <c r="AX330" s="13">
        <f t="shared" si="541"/>
        <v>4.6264284746041495E-3</v>
      </c>
      <c r="AY330" s="13">
        <f t="shared" si="542"/>
        <v>5.1100576739477113E-3</v>
      </c>
      <c r="AZ330" s="13">
        <f t="shared" si="543"/>
        <v>2.8221218132315532E-3</v>
      </c>
      <c r="BA330" s="13">
        <f t="shared" si="544"/>
        <v>1.0390452237387462E-3</v>
      </c>
      <c r="BB330" s="13">
        <f t="shared" si="545"/>
        <v>2.869157627903888E-4</v>
      </c>
      <c r="BC330" s="13">
        <f t="shared" si="546"/>
        <v>6.3381768613597148E-5</v>
      </c>
      <c r="BD330" s="13">
        <f t="shared" si="547"/>
        <v>1.0475901575562013E-4</v>
      </c>
      <c r="BE330" s="13">
        <f t="shared" si="548"/>
        <v>2.1754399484654244E-4</v>
      </c>
      <c r="BF330" s="13">
        <f t="shared" si="549"/>
        <v>2.2587740707774625E-4</v>
      </c>
      <c r="BG330" s="13">
        <f t="shared" si="550"/>
        <v>1.5635336372352726E-4</v>
      </c>
      <c r="BH330" s="13">
        <f t="shared" si="551"/>
        <v>8.1171379634420199E-5</v>
      </c>
      <c r="BI330" s="13">
        <f t="shared" si="552"/>
        <v>3.3712317866884308E-5</v>
      </c>
      <c r="BJ330" s="14">
        <f t="shared" si="553"/>
        <v>0.59169547561676361</v>
      </c>
      <c r="BK330" s="14">
        <f t="shared" si="554"/>
        <v>0.21265883214593451</v>
      </c>
      <c r="BL330" s="14">
        <f t="shared" si="555"/>
        <v>0.18573506881385193</v>
      </c>
      <c r="BM330" s="14">
        <f t="shared" si="556"/>
        <v>0.61046821503609139</v>
      </c>
      <c r="BN330" s="14">
        <f t="shared" si="557"/>
        <v>0.3838517226703807</v>
      </c>
    </row>
    <row r="331" spans="1:66" x14ac:dyDescent="0.25">
      <c r="A331" t="s">
        <v>343</v>
      </c>
      <c r="B331" t="s">
        <v>186</v>
      </c>
      <c r="C331" t="s">
        <v>184</v>
      </c>
      <c r="D331" s="11">
        <v>44417</v>
      </c>
      <c r="E331" s="10">
        <f>VLOOKUP(A331,home!$A$2:$E$405,3,FALSE)</f>
        <v>1.2842</v>
      </c>
      <c r="F331" s="10">
        <f>VLOOKUP(B331,home!$B$2:$E$405,3,FALSE)</f>
        <v>0.623</v>
      </c>
      <c r="G331" s="10">
        <f>VLOOKUP(C331,away!$B$2:$E$405,4,FALSE)</f>
        <v>0.438</v>
      </c>
      <c r="H331" s="10">
        <f>VLOOKUP(A331,away!$A$2:$E$405,3,FALSE)</f>
        <v>1.1267</v>
      </c>
      <c r="I331" s="10">
        <f>VLOOKUP(C331,away!$B$2:$E$405,3,FALSE)</f>
        <v>1.9970000000000001</v>
      </c>
      <c r="J331" s="10">
        <f>VLOOKUP(B331,home!$B$2:$E$405,4,FALSE)</f>
        <v>1.0650999999999999</v>
      </c>
      <c r="K331" s="12">
        <f t="shared" si="502"/>
        <v>0.3504247908</v>
      </c>
      <c r="L331" s="12">
        <f t="shared" si="503"/>
        <v>2.3964961954900001</v>
      </c>
      <c r="M331" s="13">
        <f t="shared" si="504"/>
        <v>6.4124999307527172E-2</v>
      </c>
      <c r="N331" s="13">
        <f t="shared" si="505"/>
        <v>2.2470989467390352E-2</v>
      </c>
      <c r="O331" s="13">
        <f t="shared" si="506"/>
        <v>0.15367531687628774</v>
      </c>
      <c r="P331" s="13">
        <f t="shared" si="507"/>
        <v>5.3851640767496836E-2</v>
      </c>
      <c r="Q331" s="13">
        <f t="shared" si="508"/>
        <v>3.937195891589633E-3</v>
      </c>
      <c r="R331" s="13">
        <f t="shared" si="509"/>
        <v>0.18414115611737192</v>
      </c>
      <c r="S331" s="13">
        <f t="shared" si="510"/>
        <v>1.1306039940226238E-2</v>
      </c>
      <c r="T331" s="13">
        <f t="shared" si="511"/>
        <v>9.4354749750934132E-3</v>
      </c>
      <c r="U331" s="13">
        <f t="shared" si="512"/>
        <v>6.4527626110100197E-2</v>
      </c>
      <c r="V331" s="13">
        <f t="shared" si="513"/>
        <v>1.0549686947175561E-3</v>
      </c>
      <c r="W331" s="13">
        <f t="shared" si="514"/>
        <v>4.5989701554963912E-4</v>
      </c>
      <c r="X331" s="13">
        <f t="shared" si="515"/>
        <v>1.1021414480819154E-3</v>
      </c>
      <c r="Y331" s="13">
        <f t="shared" si="516"/>
        <v>1.3206388936100751E-3</v>
      </c>
      <c r="Z331" s="13">
        <f t="shared" si="517"/>
        <v>0.14709786002280401</v>
      </c>
      <c r="AA331" s="13">
        <f t="shared" si="518"/>
        <v>5.1546736825618777E-2</v>
      </c>
      <c r="AB331" s="13">
        <f t="shared" si="519"/>
        <v>9.0316272342700569E-3</v>
      </c>
      <c r="AC331" s="13">
        <f t="shared" si="520"/>
        <v>5.5372120645598307E-5</v>
      </c>
      <c r="AD331" s="13">
        <f t="shared" si="521"/>
        <v>4.0289828865881638E-5</v>
      </c>
      <c r="AE331" s="13">
        <f t="shared" si="522"/>
        <v>9.6554421594028525E-5</v>
      </c>
      <c r="AF331" s="13">
        <f t="shared" si="523"/>
        <v>1.1569615200391346E-4</v>
      </c>
      <c r="AG331" s="13">
        <f t="shared" si="524"/>
        <v>9.2421796036737126E-5</v>
      </c>
      <c r="AH331" s="13">
        <f t="shared" si="525"/>
        <v>8.812986547734257E-2</v>
      </c>
      <c r="AI331" s="13">
        <f t="shared" si="526"/>
        <v>3.088288967312991E-2</v>
      </c>
      <c r="AJ331" s="13">
        <f t="shared" si="527"/>
        <v>5.4110650765030136E-3</v>
      </c>
      <c r="AK331" s="13">
        <f t="shared" si="528"/>
        <v>6.320571158129185E-4</v>
      </c>
      <c r="AL331" s="13">
        <f t="shared" si="529"/>
        <v>1.8600418443614609E-6</v>
      </c>
      <c r="AM331" s="13">
        <f t="shared" si="530"/>
        <v>2.823710970338875E-6</v>
      </c>
      <c r="AN331" s="13">
        <f t="shared" si="531"/>
        <v>6.7670125975804899E-6</v>
      </c>
      <c r="AO331" s="13">
        <f t="shared" si="532"/>
        <v>8.1085599724672766E-6</v>
      </c>
      <c r="AP331" s="13">
        <f t="shared" si="533"/>
        <v>6.4773777083067767E-6</v>
      </c>
      <c r="AQ331" s="13">
        <f t="shared" si="534"/>
        <v>3.8807527586772301E-6</v>
      </c>
      <c r="AR331" s="13">
        <f t="shared" si="535"/>
        <v>4.2240577465099398E-2</v>
      </c>
      <c r="AS331" s="13">
        <f t="shared" si="536"/>
        <v>1.4802145521478649E-2</v>
      </c>
      <c r="AT331" s="13">
        <f t="shared" si="537"/>
        <v>2.5935193738776557E-3</v>
      </c>
      <c r="AU331" s="13">
        <f t="shared" si="538"/>
        <v>3.0294449467560834E-4</v>
      </c>
      <c r="AV331" s="13">
        <f t="shared" si="539"/>
        <v>2.6539815292677927E-5</v>
      </c>
      <c r="AW331" s="13">
        <f t="shared" si="540"/>
        <v>4.3390212820767278E-8</v>
      </c>
      <c r="AX331" s="13">
        <f t="shared" si="541"/>
        <v>1.649163876767776E-7</v>
      </c>
      <c r="AY331" s="13">
        <f t="shared" si="542"/>
        <v>3.9522149564135142E-7</v>
      </c>
      <c r="AZ331" s="13">
        <f t="shared" si="543"/>
        <v>4.7357340534018324E-7</v>
      </c>
      <c r="BA331" s="13">
        <f t="shared" si="544"/>
        <v>3.78305621394331E-7</v>
      </c>
      <c r="BB331" s="13">
        <f t="shared" si="545"/>
        <v>2.2665199560099856E-7</v>
      </c>
      <c r="BC331" s="13">
        <f t="shared" si="546"/>
        <v>1.0863412903160187E-7</v>
      </c>
      <c r="BD331" s="13">
        <f t="shared" si="547"/>
        <v>1.6871563865068558E-2</v>
      </c>
      <c r="BE331" s="13">
        <f t="shared" si="548"/>
        <v>5.9122142378854881E-3</v>
      </c>
      <c r="BF331" s="13">
        <f t="shared" si="549"/>
        <v>1.0358932187379017E-3</v>
      </c>
      <c r="BG331" s="13">
        <f t="shared" si="550"/>
        <v>1.2100088815578934E-4</v>
      </c>
      <c r="BH331" s="13">
        <f t="shared" si="551"/>
        <v>1.0600427729651663E-5</v>
      </c>
      <c r="BI331" s="13">
        <f t="shared" si="552"/>
        <v>7.4293053391074075E-7</v>
      </c>
      <c r="BJ331" s="14">
        <f t="shared" si="553"/>
        <v>3.9101104606857645E-2</v>
      </c>
      <c r="BK331" s="14">
        <f t="shared" si="554"/>
        <v>0.13039527609395341</v>
      </c>
      <c r="BL331" s="14">
        <f t="shared" si="555"/>
        <v>0.67189608274497226</v>
      </c>
      <c r="BM331" s="14">
        <f t="shared" si="556"/>
        <v>0.50628867320964077</v>
      </c>
      <c r="BN331" s="14">
        <f t="shared" si="557"/>
        <v>0.48220129842766368</v>
      </c>
    </row>
    <row r="332" spans="1:66" x14ac:dyDescent="0.25">
      <c r="A332" t="s">
        <v>343</v>
      </c>
      <c r="B332" t="s">
        <v>187</v>
      </c>
      <c r="C332" t="s">
        <v>179</v>
      </c>
      <c r="D332" s="11">
        <v>44417</v>
      </c>
      <c r="E332" s="10">
        <f>VLOOKUP(A332,home!$A$2:$E$405,3,FALSE)</f>
        <v>1.2842</v>
      </c>
      <c r="F332" s="10">
        <f>VLOOKUP(B332,home!$B$2:$E$405,3,FALSE)</f>
        <v>1.2978000000000001</v>
      </c>
      <c r="G332" s="10">
        <f>VLOOKUP(C332,away!$B$2:$E$405,4,FALSE)</f>
        <v>0.82740000000000002</v>
      </c>
      <c r="H332" s="10">
        <f>VLOOKUP(A332,away!$A$2:$E$405,3,FALSE)</f>
        <v>1.1267</v>
      </c>
      <c r="I332" s="10">
        <f>VLOOKUP(C332,away!$B$2:$E$405,3,FALSE)</f>
        <v>0.94299999999999995</v>
      </c>
      <c r="J332" s="10">
        <f>VLOOKUP(B332,home!$B$2:$E$405,4,FALSE)</f>
        <v>0.65090000000000003</v>
      </c>
      <c r="K332" s="12">
        <f t="shared" si="502"/>
        <v>1.3789736004240001</v>
      </c>
      <c r="L332" s="12">
        <f t="shared" si="503"/>
        <v>0.69156699528999999</v>
      </c>
      <c r="M332" s="13">
        <f t="shared" si="504"/>
        <v>0.12611758464746065</v>
      </c>
      <c r="N332" s="13">
        <f t="shared" si="505"/>
        <v>0.17391281977808737</v>
      </c>
      <c r="O332" s="13">
        <f t="shared" si="506"/>
        <v>8.7218759067876586E-2</v>
      </c>
      <c r="P332" s="13">
        <f t="shared" si="507"/>
        <v>0.12027236621634316</v>
      </c>
      <c r="Q332" s="13">
        <f t="shared" si="508"/>
        <v>0.11991059362463971</v>
      </c>
      <c r="R332" s="13">
        <f t="shared" si="509"/>
        <v>3.0158807570746921E-2</v>
      </c>
      <c r="S332" s="13">
        <f t="shared" si="510"/>
        <v>2.8674514572479614E-2</v>
      </c>
      <c r="T332" s="13">
        <f t="shared" si="511"/>
        <v>8.2926208936432308E-2</v>
      </c>
      <c r="U332" s="13">
        <f t="shared" si="512"/>
        <v>4.1588199460327463E-2</v>
      </c>
      <c r="V332" s="13">
        <f t="shared" si="513"/>
        <v>3.03839180218428E-3</v>
      </c>
      <c r="W332" s="13">
        <f t="shared" si="514"/>
        <v>5.5117847673182854E-2</v>
      </c>
      <c r="X332" s="13">
        <f t="shared" si="515"/>
        <v>3.8117684302194983E-2</v>
      </c>
      <c r="Y332" s="13">
        <f t="shared" si="516"/>
        <v>1.318046620014089E-2</v>
      </c>
      <c r="Z332" s="13">
        <f t="shared" si="517"/>
        <v>6.952278644410251E-3</v>
      </c>
      <c r="AA332" s="13">
        <f t="shared" si="518"/>
        <v>9.5870087134332892E-3</v>
      </c>
      <c r="AB332" s="13">
        <f t="shared" si="519"/>
        <v>6.610115961429683E-3</v>
      </c>
      <c r="AC332" s="13">
        <f t="shared" si="520"/>
        <v>1.8109814571187186E-4</v>
      </c>
      <c r="AD332" s="13">
        <f t="shared" si="521"/>
        <v>1.9001514213377639E-2</v>
      </c>
      <c r="AE332" s="13">
        <f t="shared" si="522"/>
        <v>1.3140820090505802E-2</v>
      </c>
      <c r="AF332" s="13">
        <f t="shared" si="523"/>
        <v>4.5438787328187808E-3</v>
      </c>
      <c r="AG332" s="13">
        <f t="shared" si="524"/>
        <v>1.0474655207392057E-3</v>
      </c>
      <c r="AH332" s="13">
        <f t="shared" si="525"/>
        <v>1.2019916131334075E-3</v>
      </c>
      <c r="AI332" s="13">
        <f t="shared" si="526"/>
        <v>1.6575147024420265E-3</v>
      </c>
      <c r="AJ332" s="13">
        <f t="shared" si="527"/>
        <v>1.1428345084910983E-3</v>
      </c>
      <c r="AK332" s="13">
        <f t="shared" si="528"/>
        <v>5.2531287228758743E-4</v>
      </c>
      <c r="AL332" s="13">
        <f t="shared" si="529"/>
        <v>6.9081889137170398E-6</v>
      </c>
      <c r="AM332" s="13">
        <f t="shared" si="530"/>
        <v>5.2405172936658365E-3</v>
      </c>
      <c r="AN332" s="13">
        <f t="shared" si="531"/>
        <v>3.6241687985457652E-3</v>
      </c>
      <c r="AO332" s="13">
        <f t="shared" si="532"/>
        <v>1.2531777632170317E-3</v>
      </c>
      <c r="AP332" s="13">
        <f t="shared" si="533"/>
        <v>2.888854600907486E-4</v>
      </c>
      <c r="AQ332" s="13">
        <f t="shared" si="534"/>
        <v>4.9945912404482043E-5</v>
      </c>
      <c r="AR332" s="13">
        <f t="shared" si="535"/>
        <v>1.6625154565169022E-4</v>
      </c>
      <c r="AS332" s="13">
        <f t="shared" si="536"/>
        <v>2.2925649248336624E-4</v>
      </c>
      <c r="AT332" s="13">
        <f t="shared" si="537"/>
        <v>1.5806932543018263E-4</v>
      </c>
      <c r="AU332" s="13">
        <f t="shared" si="538"/>
        <v>7.2657808935017312E-5</v>
      </c>
      <c r="AV332" s="13">
        <f t="shared" si="539"/>
        <v>2.5048300096509974E-5</v>
      </c>
      <c r="AW332" s="13">
        <f t="shared" si="540"/>
        <v>1.8300034783782443E-7</v>
      </c>
      <c r="AX332" s="13">
        <f t="shared" si="541"/>
        <v>1.2044225000884339E-3</v>
      </c>
      <c r="AY332" s="13">
        <f t="shared" si="542"/>
        <v>8.3293884944582799E-4</v>
      </c>
      <c r="AZ332" s="13">
        <f t="shared" si="543"/>
        <v>2.8801650868578039E-4</v>
      </c>
      <c r="BA332" s="13">
        <f t="shared" si="544"/>
        <v>6.6394237168580458E-5</v>
      </c>
      <c r="BB332" s="13">
        <f t="shared" si="545"/>
        <v>1.1479015775811701E-5</v>
      </c>
      <c r="BC332" s="13">
        <f t="shared" si="546"/>
        <v>1.5877016897929219E-6</v>
      </c>
      <c r="BD332" s="13">
        <f t="shared" si="547"/>
        <v>1.9162346981442941E-5</v>
      </c>
      <c r="BE332" s="13">
        <f t="shared" si="548"/>
        <v>2.642437060957434E-5</v>
      </c>
      <c r="BF332" s="13">
        <f t="shared" si="549"/>
        <v>1.8219254739211431E-5</v>
      </c>
      <c r="BG332" s="13">
        <f t="shared" si="550"/>
        <v>8.374623768257471E-6</v>
      </c>
      <c r="BH332" s="13">
        <f t="shared" si="551"/>
        <v>2.8870962724776028E-6</v>
      </c>
      <c r="BI332" s="13">
        <f t="shared" si="552"/>
        <v>7.9624590832583026E-7</v>
      </c>
      <c r="BJ332" s="14">
        <f t="shared" si="553"/>
        <v>0.53376083311289757</v>
      </c>
      <c r="BK332" s="14">
        <f t="shared" si="554"/>
        <v>0.27912380242253915</v>
      </c>
      <c r="BL332" s="14">
        <f t="shared" si="555"/>
        <v>0.18041769188104409</v>
      </c>
      <c r="BM332" s="14">
        <f t="shared" si="556"/>
        <v>0.34183091930663873</v>
      </c>
      <c r="BN332" s="14">
        <f t="shared" si="557"/>
        <v>0.65759093090515441</v>
      </c>
    </row>
    <row r="333" spans="1:66" x14ac:dyDescent="0.25">
      <c r="A333" t="s">
        <v>343</v>
      </c>
      <c r="B333" t="s">
        <v>190</v>
      </c>
      <c r="C333" t="s">
        <v>182</v>
      </c>
      <c r="D333" s="11">
        <v>44417</v>
      </c>
      <c r="E333" s="10">
        <f>VLOOKUP(A333,home!$A$2:$E$405,3,FALSE)</f>
        <v>1.2842</v>
      </c>
      <c r="F333" s="10">
        <f>VLOOKUP(B333,home!$B$2:$E$405,3,FALSE)</f>
        <v>0.57099999999999995</v>
      </c>
      <c r="G333" s="10">
        <f>VLOOKUP(C333,away!$B$2:$E$405,4,FALSE)</f>
        <v>0.67490000000000006</v>
      </c>
      <c r="H333" s="10">
        <f>VLOOKUP(A333,away!$A$2:$E$405,3,FALSE)</f>
        <v>1.1267</v>
      </c>
      <c r="I333" s="10">
        <f>VLOOKUP(C333,away!$B$2:$E$405,3,FALSE)</f>
        <v>1.2425999999999999</v>
      </c>
      <c r="J333" s="10">
        <f>VLOOKUP(B333,home!$B$2:$E$405,4,FALSE)</f>
        <v>0.71</v>
      </c>
      <c r="K333" s="12">
        <f t="shared" si="502"/>
        <v>0.49488945718000005</v>
      </c>
      <c r="L333" s="12">
        <f t="shared" si="503"/>
        <v>0.9940265681999999</v>
      </c>
      <c r="M333" s="13">
        <f t="shared" si="504"/>
        <v>0.22561708623248547</v>
      </c>
      <c r="N333" s="13">
        <f t="shared" si="505"/>
        <v>0.11165551733612798</v>
      </c>
      <c r="O333" s="13">
        <f t="shared" si="506"/>
        <v>0.22426937795496094</v>
      </c>
      <c r="P333" s="13">
        <f t="shared" si="507"/>
        <v>0.11098855071822689</v>
      </c>
      <c r="Q333" s="13">
        <f t="shared" si="508"/>
        <v>2.7628569182814228E-2</v>
      </c>
      <c r="R333" s="13">
        <f t="shared" si="509"/>
        <v>0.11146486006045926</v>
      </c>
      <c r="S333" s="13">
        <f t="shared" si="510"/>
        <v>1.3649740137410245E-2</v>
      </c>
      <c r="T333" s="13">
        <f t="shared" si="511"/>
        <v>2.7463531809069099E-2</v>
      </c>
      <c r="U333" s="13">
        <f t="shared" si="512"/>
        <v>5.5162784089965347E-2</v>
      </c>
      <c r="V333" s="13">
        <f t="shared" si="513"/>
        <v>7.4608458705634391E-4</v>
      </c>
      <c r="W333" s="13">
        <f t="shared" si="514"/>
        <v>4.5576958685143373E-3</v>
      </c>
      <c r="X333" s="13">
        <f t="shared" si="515"/>
        <v>4.5304707830786245E-3</v>
      </c>
      <c r="Y333" s="13">
        <f t="shared" si="516"/>
        <v>2.2517041624170054E-3</v>
      </c>
      <c r="Z333" s="13">
        <f t="shared" si="517"/>
        <v>3.6933010773597189E-2</v>
      </c>
      <c r="AA333" s="13">
        <f t="shared" si="518"/>
        <v>1.8277757653768607E-2</v>
      </c>
      <c r="AB333" s="13">
        <f t="shared" si="519"/>
        <v>4.5227347818705679E-3</v>
      </c>
      <c r="AC333" s="13">
        <f t="shared" si="520"/>
        <v>2.2938989355083311E-5</v>
      </c>
      <c r="AD333" s="13">
        <f t="shared" si="521"/>
        <v>5.6388890859014726E-4</v>
      </c>
      <c r="AE333" s="13">
        <f t="shared" si="522"/>
        <v>5.6052055665190741E-4</v>
      </c>
      <c r="AF333" s="13">
        <f t="shared" si="523"/>
        <v>2.7858616266712455E-4</v>
      </c>
      <c r="AG333" s="13">
        <f t="shared" si="524"/>
        <v>9.230734907466961E-5</v>
      </c>
      <c r="AH333" s="13">
        <f t="shared" si="525"/>
        <v>9.1780984881431067E-3</v>
      </c>
      <c r="AI333" s="13">
        <f t="shared" si="526"/>
        <v>4.5421441787417216E-3</v>
      </c>
      <c r="AJ333" s="13">
        <f t="shared" si="527"/>
        <v>1.1239296335253937E-3</v>
      </c>
      <c r="AK333" s="13">
        <f t="shared" si="528"/>
        <v>1.8540697541463285E-4</v>
      </c>
      <c r="AL333" s="13">
        <f t="shared" si="529"/>
        <v>4.5137808061895829E-7</v>
      </c>
      <c r="AM333" s="13">
        <f t="shared" si="530"/>
        <v>5.5812535176400138E-5</v>
      </c>
      <c r="AN333" s="13">
        <f t="shared" si="531"/>
        <v>5.5479142803938801E-5</v>
      </c>
      <c r="AO333" s="13">
        <f t="shared" si="532"/>
        <v>2.7573870964038502E-5</v>
      </c>
      <c r="AP333" s="13">
        <f t="shared" si="533"/>
        <v>9.1363867754576056E-6</v>
      </c>
      <c r="AQ333" s="13">
        <f t="shared" si="534"/>
        <v>2.2704527980389963E-6</v>
      </c>
      <c r="AR333" s="13">
        <f t="shared" si="535"/>
        <v>1.8246547485541006E-3</v>
      </c>
      <c r="AS333" s="13">
        <f t="shared" si="536"/>
        <v>9.0300239805284825E-4</v>
      </c>
      <c r="AT333" s="13">
        <f t="shared" si="537"/>
        <v>2.2344318330230618E-4</v>
      </c>
      <c r="AU333" s="13">
        <f t="shared" si="538"/>
        <v>3.685989189834986E-5</v>
      </c>
      <c r="AV333" s="13">
        <f t="shared" si="539"/>
        <v>4.56039297332196E-6</v>
      </c>
      <c r="AW333" s="13">
        <f t="shared" si="540"/>
        <v>6.1679970734734933E-9</v>
      </c>
      <c r="AX333" s="13">
        <f t="shared" si="541"/>
        <v>4.6035058728813854E-6</v>
      </c>
      <c r="AY333" s="13">
        <f t="shared" si="542"/>
        <v>4.5760071445088283E-6</v>
      </c>
      <c r="AZ333" s="13">
        <f t="shared" si="543"/>
        <v>2.2743363389573957E-6</v>
      </c>
      <c r="BA333" s="13">
        <f t="shared" si="544"/>
        <v>7.5358358198212403E-7</v>
      </c>
      <c r="BB333" s="13">
        <f t="shared" si="545"/>
        <v>1.8727052546238846E-7</v>
      </c>
      <c r="BC333" s="13">
        <f t="shared" si="546"/>
        <v>3.7230375550077748E-8</v>
      </c>
      <c r="BD333" s="13">
        <f t="shared" si="547"/>
        <v>3.0229254964251099E-4</v>
      </c>
      <c r="BE333" s="13">
        <f t="shared" si="548"/>
        <v>1.4960139580214046E-4</v>
      </c>
      <c r="BF333" s="13">
        <f t="shared" si="549"/>
        <v>3.7018076780945809E-5</v>
      </c>
      <c r="BG333" s="13">
        <f t="shared" si="550"/>
        <v>6.1066186413232797E-6</v>
      </c>
      <c r="BH333" s="13">
        <f t="shared" si="551"/>
        <v>7.5552529615243668E-7</v>
      </c>
      <c r="BI333" s="13">
        <f t="shared" si="552"/>
        <v>7.4780300739727639E-8</v>
      </c>
      <c r="BJ333" s="14">
        <f t="shared" si="553"/>
        <v>0.1797454964413624</v>
      </c>
      <c r="BK333" s="14">
        <f t="shared" si="554"/>
        <v>0.35102942804975912</v>
      </c>
      <c r="BL333" s="14">
        <f t="shared" si="555"/>
        <v>0.43221546337809424</v>
      </c>
      <c r="BM333" s="14">
        <f t="shared" si="556"/>
        <v>0.1882948673185908</v>
      </c>
      <c r="BN333" s="14">
        <f t="shared" si="557"/>
        <v>0.81162396148507476</v>
      </c>
    </row>
    <row r="334" spans="1:66" x14ac:dyDescent="0.25">
      <c r="A334" t="s">
        <v>343</v>
      </c>
      <c r="B334" t="s">
        <v>191</v>
      </c>
      <c r="C334" t="s">
        <v>180</v>
      </c>
      <c r="D334" s="11">
        <v>44417</v>
      </c>
      <c r="E334" s="10">
        <f>VLOOKUP(A334,home!$A$2:$E$405,3,FALSE)</f>
        <v>1.2842</v>
      </c>
      <c r="F334" s="10">
        <f>VLOOKUP(B334,home!$B$2:$E$405,3,FALSE)</f>
        <v>0.623</v>
      </c>
      <c r="G334" s="10">
        <f>VLOOKUP(C334,away!$B$2:$E$405,4,FALSE)</f>
        <v>0.7268</v>
      </c>
      <c r="H334" s="10">
        <f>VLOOKUP(A334,away!$A$2:$E$405,3,FALSE)</f>
        <v>1.1267</v>
      </c>
      <c r="I334" s="10">
        <f>VLOOKUP(C334,away!$B$2:$E$405,3,FALSE)</f>
        <v>0.5917</v>
      </c>
      <c r="J334" s="10">
        <f>VLOOKUP(B334,home!$B$2:$E$405,4,FALSE)</f>
        <v>1.0650999999999999</v>
      </c>
      <c r="K334" s="12">
        <f t="shared" si="502"/>
        <v>0.58148113688000003</v>
      </c>
      <c r="L334" s="12">
        <f t="shared" si="503"/>
        <v>0.71006850218899997</v>
      </c>
      <c r="M334" s="13">
        <f t="shared" si="504"/>
        <v>0.27484454307410983</v>
      </c>
      <c r="N334" s="13">
        <f t="shared" si="505"/>
        <v>0.15981691737199749</v>
      </c>
      <c r="O334" s="13">
        <f t="shared" si="506"/>
        <v>0.19515845303545326</v>
      </c>
      <c r="P334" s="13">
        <f t="shared" si="507"/>
        <v>0.11348095914279745</v>
      </c>
      <c r="Q334" s="13">
        <f t="shared" si="508"/>
        <v>4.6465261403063056E-2</v>
      </c>
      <c r="R334" s="13">
        <f t="shared" si="509"/>
        <v>6.9287935218203284E-2</v>
      </c>
      <c r="S334" s="13">
        <f t="shared" si="510"/>
        <v>1.1713829155866502E-2</v>
      </c>
      <c r="T334" s="13">
        <f t="shared" si="511"/>
        <v>3.2993518568293335E-2</v>
      </c>
      <c r="U334" s="13">
        <f t="shared" si="512"/>
        <v>4.0289627342748636E-2</v>
      </c>
      <c r="V334" s="13">
        <f t="shared" si="513"/>
        <v>5.3739330967670447E-4</v>
      </c>
      <c r="W334" s="13">
        <f t="shared" si="514"/>
        <v>9.0062243420264993E-3</v>
      </c>
      <c r="X334" s="13">
        <f t="shared" si="515"/>
        <v>6.395036228920869E-3</v>
      </c>
      <c r="Y334" s="13">
        <f t="shared" si="516"/>
        <v>2.2704568982571159E-3</v>
      </c>
      <c r="Z334" s="13">
        <f t="shared" si="517"/>
        <v>1.6399726793386027E-2</v>
      </c>
      <c r="AA334" s="13">
        <f t="shared" si="518"/>
        <v>9.5361317803395029E-3</v>
      </c>
      <c r="AB334" s="13">
        <f t="shared" si="519"/>
        <v>2.7725403745346559E-3</v>
      </c>
      <c r="AC334" s="13">
        <f t="shared" si="520"/>
        <v>1.3867818589586955E-5</v>
      </c>
      <c r="AD334" s="13">
        <f t="shared" si="521"/>
        <v>1.3092373923494745E-3</v>
      </c>
      <c r="AE334" s="13">
        <f t="shared" si="522"/>
        <v>9.2964823419542351E-4</v>
      </c>
      <c r="AF334" s="13">
        <f t="shared" si="523"/>
        <v>3.3005696460889651E-4</v>
      </c>
      <c r="AG334" s="13">
        <f t="shared" si="524"/>
        <v>7.8121018165628987E-5</v>
      </c>
      <c r="AH334" s="13">
        <f t="shared" si="525"/>
        <v>2.9112323601221063E-3</v>
      </c>
      <c r="AI334" s="13">
        <f t="shared" si="526"/>
        <v>1.6928267024856479E-3</v>
      </c>
      <c r="AJ334" s="13">
        <f t="shared" si="527"/>
        <v>4.9217339775108786E-4</v>
      </c>
      <c r="AK334" s="13">
        <f t="shared" si="528"/>
        <v>9.5396515622131708E-5</v>
      </c>
      <c r="AL334" s="13">
        <f t="shared" si="529"/>
        <v>2.2903614343768128E-7</v>
      </c>
      <c r="AM334" s="13">
        <f t="shared" si="530"/>
        <v>1.5225936946983582E-4</v>
      </c>
      <c r="AN334" s="13">
        <f t="shared" si="531"/>
        <v>1.0811458242368788E-4</v>
      </c>
      <c r="AO334" s="13">
        <f t="shared" si="532"/>
        <v>3.8384379803188618E-5</v>
      </c>
      <c r="AP334" s="13">
        <f t="shared" si="533"/>
        <v>9.085179691434616E-6</v>
      </c>
      <c r="AQ334" s="13">
        <f t="shared" si="534"/>
        <v>1.6127749839037243E-6</v>
      </c>
      <c r="AR334" s="13">
        <f t="shared" si="535"/>
        <v>4.1343488029521038E-4</v>
      </c>
      <c r="AS334" s="13">
        <f t="shared" si="536"/>
        <v>2.4040458421990563E-4</v>
      </c>
      <c r="AT334" s="13">
        <f t="shared" si="537"/>
        <v>6.9895365471677208E-5</v>
      </c>
      <c r="AU334" s="13">
        <f t="shared" si="538"/>
        <v>1.3547612192371323E-5</v>
      </c>
      <c r="AV334" s="13">
        <f t="shared" si="539"/>
        <v>1.9694202349073562E-6</v>
      </c>
      <c r="AW334" s="13">
        <f t="shared" si="540"/>
        <v>2.6268628626857219E-9</v>
      </c>
      <c r="AX334" s="13">
        <f t="shared" si="541"/>
        <v>1.4755991876658685E-5</v>
      </c>
      <c r="AY334" s="13">
        <f t="shared" si="542"/>
        <v>1.0477765050172083E-5</v>
      </c>
      <c r="AZ334" s="13">
        <f t="shared" si="543"/>
        <v>3.7199654677319713E-6</v>
      </c>
      <c r="BA334" s="13">
        <f t="shared" si="544"/>
        <v>8.8047676928908143E-7</v>
      </c>
      <c r="BB334" s="13">
        <f t="shared" si="545"/>
        <v>1.5629970519532689E-7</v>
      </c>
      <c r="BC334" s="13">
        <f t="shared" si="546"/>
        <v>2.219669951212561E-8</v>
      </c>
      <c r="BD334" s="13">
        <f t="shared" si="547"/>
        <v>4.8927847700651401E-5</v>
      </c>
      <c r="BE334" s="13">
        <f t="shared" si="548"/>
        <v>2.8450620506066271E-5</v>
      </c>
      <c r="BF334" s="13">
        <f t="shared" si="549"/>
        <v>8.2717495784044269E-6</v>
      </c>
      <c r="BG334" s="13">
        <f t="shared" si="550"/>
        <v>1.603288782945756E-6</v>
      </c>
      <c r="BH334" s="13">
        <f t="shared" si="551"/>
        <v>2.3307054606356242E-7</v>
      </c>
      <c r="BI334" s="13">
        <f t="shared" si="552"/>
        <v>2.710522521965654E-8</v>
      </c>
      <c r="BJ334" s="14">
        <f t="shared" si="553"/>
        <v>0.25993394740381842</v>
      </c>
      <c r="BK334" s="14">
        <f t="shared" si="554"/>
        <v>0.4006012993022337</v>
      </c>
      <c r="BL334" s="14">
        <f t="shared" si="555"/>
        <v>0.3230630822720138</v>
      </c>
      <c r="BM334" s="14">
        <f t="shared" si="556"/>
        <v>0.14093351138764021</v>
      </c>
      <c r="BN334" s="14">
        <f t="shared" si="557"/>
        <v>0.85905406924562433</v>
      </c>
    </row>
    <row r="335" spans="1:66" x14ac:dyDescent="0.25">
      <c r="A335" t="s">
        <v>346</v>
      </c>
      <c r="B335" t="s">
        <v>244</v>
      </c>
      <c r="C335" t="s">
        <v>321</v>
      </c>
      <c r="D335" s="11">
        <v>44417</v>
      </c>
      <c r="E335" s="10">
        <f>VLOOKUP(A335,home!$A$2:$E$405,3,FALSE)</f>
        <v>1.5146999999999999</v>
      </c>
      <c r="F335" s="10">
        <f>VLOOKUP(B335,home!$B$2:$E$405,3,FALSE)</f>
        <v>1.4854000000000001</v>
      </c>
      <c r="G335" s="10">
        <f>VLOOKUP(C335,away!$B$2:$E$405,4,FALSE)</f>
        <v>0.66020000000000001</v>
      </c>
      <c r="H335" s="10">
        <f>VLOOKUP(A335,away!$A$2:$E$405,3,FALSE)</f>
        <v>1.0882000000000001</v>
      </c>
      <c r="I335" s="10">
        <f>VLOOKUP(C335,away!$B$2:$E$405,3,FALSE)</f>
        <v>0.61260000000000003</v>
      </c>
      <c r="J335" s="10">
        <f>VLOOKUP(B335,home!$B$2:$E$405,4,FALSE)</f>
        <v>0.22969999999999999</v>
      </c>
      <c r="K335" s="12">
        <f t="shared" si="502"/>
        <v>1.4854073378760002</v>
      </c>
      <c r="L335" s="12">
        <f t="shared" si="503"/>
        <v>0.15312521420399999</v>
      </c>
      <c r="M335" s="13">
        <f t="shared" si="504"/>
        <v>0.19426490686131478</v>
      </c>
      <c r="N335" s="13">
        <f t="shared" si="505"/>
        <v>0.28856251814359474</v>
      </c>
      <c r="O335" s="13">
        <f t="shared" si="506"/>
        <v>2.9746855475458932E-2</v>
      </c>
      <c r="P335" s="13">
        <f t="shared" si="507"/>
        <v>4.4186197401983568E-2</v>
      </c>
      <c r="Q335" s="13">
        <f t="shared" si="508"/>
        <v>0.21431644094323607</v>
      </c>
      <c r="R335" s="13">
        <f t="shared" si="509"/>
        <v>2.2774968082875393E-3</v>
      </c>
      <c r="S335" s="13">
        <f t="shared" si="510"/>
        <v>2.5125742888818408E-3</v>
      </c>
      <c r="T335" s="13">
        <f t="shared" si="511"/>
        <v>3.2817250926871933E-2</v>
      </c>
      <c r="U335" s="13">
        <f t="shared" si="512"/>
        <v>3.3830104710194809E-3</v>
      </c>
      <c r="V335" s="13">
        <f t="shared" si="513"/>
        <v>6.3499261743735664E-5</v>
      </c>
      <c r="W335" s="13">
        <f t="shared" si="514"/>
        <v>0.10611573800151709</v>
      </c>
      <c r="X335" s="13">
        <f t="shared" si="515"/>
        <v>1.6248995111897844E-2</v>
      </c>
      <c r="Y335" s="13">
        <f t="shared" si="516"/>
        <v>1.2440654285545531E-3</v>
      </c>
      <c r="Z335" s="13">
        <f t="shared" si="517"/>
        <v>1.1624739553931857E-4</v>
      </c>
      <c r="AA335" s="13">
        <f t="shared" si="518"/>
        <v>1.7267473434307761E-4</v>
      </c>
      <c r="AB335" s="13">
        <f t="shared" si="519"/>
        <v>1.2824615872949826E-4</v>
      </c>
      <c r="AC335" s="13">
        <f t="shared" si="520"/>
        <v>9.0269485609281091E-7</v>
      </c>
      <c r="AD335" s="13">
        <f t="shared" si="521"/>
        <v>3.9406273972895138E-2</v>
      </c>
      <c r="AE335" s="13">
        <f t="shared" si="522"/>
        <v>6.0340941430810768E-3</v>
      </c>
      <c r="AF335" s="13">
        <f t="shared" si="523"/>
        <v>4.6198597909319578E-4</v>
      </c>
      <c r="AG335" s="13">
        <f t="shared" si="524"/>
        <v>2.358056733596342E-5</v>
      </c>
      <c r="AH335" s="13">
        <f t="shared" si="525"/>
        <v>4.4501018356538171E-6</v>
      </c>
      <c r="AI335" s="13">
        <f t="shared" si="526"/>
        <v>6.6102139209756375E-6</v>
      </c>
      <c r="AJ335" s="13">
        <f t="shared" si="527"/>
        <v>4.9094301315736506E-6</v>
      </c>
      <c r="AK335" s="13">
        <f t="shared" si="528"/>
        <v>2.4308345140763458E-6</v>
      </c>
      <c r="AL335" s="13">
        <f t="shared" si="529"/>
        <v>8.2128375627919404E-9</v>
      </c>
      <c r="AM335" s="13">
        <f t="shared" si="530"/>
        <v>1.1706873703538099E-2</v>
      </c>
      <c r="AN335" s="13">
        <f t="shared" si="531"/>
        <v>1.7926175435134457E-3</v>
      </c>
      <c r="AO335" s="13">
        <f t="shared" si="532"/>
        <v>1.3724747266817233E-4</v>
      </c>
      <c r="AP335" s="13">
        <f t="shared" si="533"/>
        <v>7.0053495504238392E-6</v>
      </c>
      <c r="AQ335" s="13">
        <f t="shared" si="534"/>
        <v>2.6817391262063634E-7</v>
      </c>
      <c r="AR335" s="13">
        <f t="shared" si="535"/>
        <v>1.3628455936282079E-7</v>
      </c>
      <c r="AS335" s="13">
        <f t="shared" si="536"/>
        <v>2.0243808451673135E-7</v>
      </c>
      <c r="AT335" s="13">
        <f t="shared" si="537"/>
        <v>1.5035150810335735E-7</v>
      </c>
      <c r="AU335" s="13">
        <f t="shared" si="538"/>
        <v>7.4444411132483308E-8</v>
      </c>
      <c r="AV335" s="13">
        <f t="shared" si="539"/>
        <v>2.7645068640012112E-8</v>
      </c>
      <c r="AW335" s="13">
        <f t="shared" si="540"/>
        <v>5.1889920664852725E-11</v>
      </c>
      <c r="AX335" s="13">
        <f t="shared" si="541"/>
        <v>2.8982460171371829E-3</v>
      </c>
      <c r="AY335" s="13">
        <f t="shared" si="542"/>
        <v>4.4379454219002087E-4</v>
      </c>
      <c r="AZ335" s="13">
        <f t="shared" si="543"/>
        <v>3.3978067167706529E-5</v>
      </c>
      <c r="BA335" s="13">
        <f t="shared" si="544"/>
        <v>1.734299604430987E-6</v>
      </c>
      <c r="BB335" s="13">
        <f t="shared" si="545"/>
        <v>6.6391249605601828E-8</v>
      </c>
      <c r="BC335" s="13">
        <f t="shared" si="546"/>
        <v>2.0332348634258009E-9</v>
      </c>
      <c r="BD335" s="13">
        <f t="shared" si="547"/>
        <v>3.4781003908549471E-9</v>
      </c>
      <c r="BE335" s="13">
        <f t="shared" si="548"/>
        <v>5.1663958424453224E-9</v>
      </c>
      <c r="BF335" s="13">
        <f t="shared" si="549"/>
        <v>3.8371011473701718E-9</v>
      </c>
      <c r="BG335" s="13">
        <f t="shared" si="550"/>
        <v>1.8998860668253575E-9</v>
      </c>
      <c r="BH335" s="13">
        <f t="shared" si="551"/>
        <v>7.0552617619768935E-10</v>
      </c>
      <c r="BI335" s="13">
        <f t="shared" si="552"/>
        <v>2.0959875183752879E-10</v>
      </c>
      <c r="BJ335" s="14">
        <f t="shared" si="553"/>
        <v>0.7222527768118443</v>
      </c>
      <c r="BK335" s="14">
        <f t="shared" si="554"/>
        <v>0.24147188326380759</v>
      </c>
      <c r="BL335" s="14">
        <f t="shared" si="555"/>
        <v>3.5727290688480948E-2</v>
      </c>
      <c r="BM335" s="14">
        <f t="shared" si="556"/>
        <v>0.22576998803549617</v>
      </c>
      <c r="BN335" s="14">
        <f t="shared" si="557"/>
        <v>0.77335441563387575</v>
      </c>
    </row>
    <row r="336" spans="1:66" x14ac:dyDescent="0.25">
      <c r="A336" t="s">
        <v>347</v>
      </c>
      <c r="B336" t="s">
        <v>324</v>
      </c>
      <c r="C336" t="s">
        <v>257</v>
      </c>
      <c r="D336" s="11">
        <v>44417</v>
      </c>
      <c r="E336" s="10">
        <f>VLOOKUP(A336,home!$A$2:$E$405,3,FALSE)</f>
        <v>1.2639</v>
      </c>
      <c r="F336" s="10">
        <f>VLOOKUP(B336,home!$B$2:$E$405,3,FALSE)</f>
        <v>2.1758000000000002</v>
      </c>
      <c r="G336" s="10">
        <f>VLOOKUP(C336,away!$B$2:$E$405,4,FALSE)</f>
        <v>0.79120000000000001</v>
      </c>
      <c r="H336" s="10">
        <f>VLOOKUP(A336,away!$A$2:$E$405,3,FALSE)</f>
        <v>0.81940000000000002</v>
      </c>
      <c r="I336" s="10">
        <f>VLOOKUP(C336,away!$B$2:$E$405,3,FALSE)</f>
        <v>0.9153</v>
      </c>
      <c r="J336" s="10">
        <f>VLOOKUP(B336,home!$B$2:$E$405,4,FALSE)</f>
        <v>0</v>
      </c>
      <c r="K336" s="12">
        <f t="shared" si="502"/>
        <v>2.1757949521440003</v>
      </c>
      <c r="L336" s="12">
        <f t="shared" si="503"/>
        <v>0</v>
      </c>
      <c r="M336" s="13">
        <f t="shared" si="504"/>
        <v>0.11351787651319145</v>
      </c>
      <c r="N336" s="13">
        <f t="shared" si="505"/>
        <v>0.2469916226955079</v>
      </c>
      <c r="O336" s="13">
        <f t="shared" si="506"/>
        <v>0</v>
      </c>
      <c r="P336" s="13">
        <f t="shared" si="507"/>
        <v>0</v>
      </c>
      <c r="Q336" s="13">
        <f t="shared" si="508"/>
        <v>0.26870156294137088</v>
      </c>
      <c r="R336" s="13">
        <f t="shared" si="509"/>
        <v>0</v>
      </c>
      <c r="S336" s="13">
        <f t="shared" si="510"/>
        <v>0</v>
      </c>
      <c r="T336" s="13">
        <f t="shared" si="511"/>
        <v>0</v>
      </c>
      <c r="U336" s="13">
        <f t="shared" si="512"/>
        <v>0</v>
      </c>
      <c r="V336" s="13">
        <f t="shared" si="513"/>
        <v>0</v>
      </c>
      <c r="W336" s="13">
        <f t="shared" si="514"/>
        <v>0.19487983476034604</v>
      </c>
      <c r="X336" s="13">
        <f t="shared" si="515"/>
        <v>0</v>
      </c>
      <c r="Y336" s="13">
        <f t="shared" si="516"/>
        <v>0</v>
      </c>
      <c r="Z336" s="13">
        <f t="shared" si="517"/>
        <v>0</v>
      </c>
      <c r="AA336" s="13">
        <f t="shared" si="518"/>
        <v>0</v>
      </c>
      <c r="AB336" s="13">
        <f t="shared" si="519"/>
        <v>0</v>
      </c>
      <c r="AC336" s="13">
        <f t="shared" si="520"/>
        <v>0</v>
      </c>
      <c r="AD336" s="13">
        <f t="shared" si="521"/>
        <v>0.10600464018655451</v>
      </c>
      <c r="AE336" s="13">
        <f t="shared" si="522"/>
        <v>0</v>
      </c>
      <c r="AF336" s="13">
        <f t="shared" si="523"/>
        <v>0</v>
      </c>
      <c r="AG336" s="13">
        <f t="shared" si="524"/>
        <v>0</v>
      </c>
      <c r="AH336" s="13">
        <f t="shared" si="525"/>
        <v>0</v>
      </c>
      <c r="AI336" s="13">
        <f t="shared" si="526"/>
        <v>0</v>
      </c>
      <c r="AJ336" s="13">
        <f t="shared" si="527"/>
        <v>0</v>
      </c>
      <c r="AK336" s="13">
        <f t="shared" si="528"/>
        <v>0</v>
      </c>
      <c r="AL336" s="13">
        <f t="shared" si="529"/>
        <v>0</v>
      </c>
      <c r="AM336" s="13">
        <f t="shared" si="530"/>
        <v>4.6128872204349219E-2</v>
      </c>
      <c r="AN336" s="13">
        <f t="shared" si="531"/>
        <v>0</v>
      </c>
      <c r="AO336" s="13">
        <f t="shared" si="532"/>
        <v>0</v>
      </c>
      <c r="AP336" s="13">
        <f t="shared" si="533"/>
        <v>0</v>
      </c>
      <c r="AQ336" s="13">
        <f t="shared" si="534"/>
        <v>0</v>
      </c>
      <c r="AR336" s="13">
        <f t="shared" si="535"/>
        <v>0</v>
      </c>
      <c r="AS336" s="13">
        <f t="shared" si="536"/>
        <v>0</v>
      </c>
      <c r="AT336" s="13">
        <f t="shared" si="537"/>
        <v>0</v>
      </c>
      <c r="AU336" s="13">
        <f t="shared" si="538"/>
        <v>0</v>
      </c>
      <c r="AV336" s="13">
        <f t="shared" si="539"/>
        <v>0</v>
      </c>
      <c r="AW336" s="13">
        <f t="shared" si="540"/>
        <v>0</v>
      </c>
      <c r="AX336" s="13">
        <f t="shared" si="541"/>
        <v>1.6727827881719792E-2</v>
      </c>
      <c r="AY336" s="13">
        <f t="shared" si="542"/>
        <v>0</v>
      </c>
      <c r="AZ336" s="13">
        <f t="shared" si="543"/>
        <v>0</v>
      </c>
      <c r="BA336" s="13">
        <f t="shared" si="544"/>
        <v>0</v>
      </c>
      <c r="BB336" s="13">
        <f t="shared" si="545"/>
        <v>0</v>
      </c>
      <c r="BC336" s="13">
        <f t="shared" si="546"/>
        <v>0</v>
      </c>
      <c r="BD336" s="13">
        <f t="shared" si="547"/>
        <v>0</v>
      </c>
      <c r="BE336" s="13">
        <f t="shared" si="548"/>
        <v>0</v>
      </c>
      <c r="BF336" s="13">
        <f t="shared" si="549"/>
        <v>0</v>
      </c>
      <c r="BG336" s="13">
        <f t="shared" si="550"/>
        <v>0</v>
      </c>
      <c r="BH336" s="13">
        <f t="shared" si="551"/>
        <v>0</v>
      </c>
      <c r="BI336" s="13">
        <f t="shared" si="552"/>
        <v>0</v>
      </c>
      <c r="BJ336" s="14">
        <f t="shared" si="553"/>
        <v>0.87943436066984826</v>
      </c>
      <c r="BK336" s="14">
        <f t="shared" si="554"/>
        <v>0.11351787651319145</v>
      </c>
      <c r="BL336" s="14">
        <f t="shared" si="555"/>
        <v>0</v>
      </c>
      <c r="BM336" s="14">
        <f t="shared" si="556"/>
        <v>0.36374117503296954</v>
      </c>
      <c r="BN336" s="14">
        <f t="shared" si="557"/>
        <v>0.62921106215007017</v>
      </c>
    </row>
    <row r="337" spans="1:66" x14ac:dyDescent="0.25">
      <c r="A337" t="s">
        <v>347</v>
      </c>
      <c r="B337" t="s">
        <v>258</v>
      </c>
      <c r="C337" t="s">
        <v>253</v>
      </c>
      <c r="D337" s="11">
        <v>44417</v>
      </c>
      <c r="E337" s="10">
        <f>VLOOKUP(A337,home!$A$2:$E$405,3,FALSE)</f>
        <v>1.2639</v>
      </c>
      <c r="F337" s="10">
        <f>VLOOKUP(B337,home!$B$2:$E$405,3,FALSE)</f>
        <v>1.1076999999999999</v>
      </c>
      <c r="G337" s="10">
        <f>VLOOKUP(C337,away!$B$2:$E$405,4,FALSE)</f>
        <v>1.7802</v>
      </c>
      <c r="H337" s="10">
        <f>VLOOKUP(A337,away!$A$2:$E$405,3,FALSE)</f>
        <v>0.81940000000000002</v>
      </c>
      <c r="I337" s="10">
        <f>VLOOKUP(C337,away!$B$2:$E$405,3,FALSE)</f>
        <v>1.2203999999999999</v>
      </c>
      <c r="J337" s="10">
        <f>VLOOKUP(B337,home!$B$2:$E$405,4,FALSE)</f>
        <v>0.73219999999999996</v>
      </c>
      <c r="K337" s="12">
        <f t="shared" si="502"/>
        <v>2.4923192178060001</v>
      </c>
      <c r="L337" s="12">
        <f t="shared" si="503"/>
        <v>0.73219689547199995</v>
      </c>
      <c r="M337" s="13">
        <f t="shared" si="504"/>
        <v>3.977502352613535E-2</v>
      </c>
      <c r="N337" s="13">
        <f t="shared" si="505"/>
        <v>9.9132055522872908E-2</v>
      </c>
      <c r="O337" s="13">
        <f t="shared" si="506"/>
        <v>2.9123148743162065E-2</v>
      </c>
      <c r="P337" s="13">
        <f t="shared" si="507"/>
        <v>7.2584183295605467E-2</v>
      </c>
      <c r="Q337" s="13">
        <f t="shared" si="508"/>
        <v>0.12353436354013382</v>
      </c>
      <c r="R337" s="13">
        <f t="shared" si="509"/>
        <v>1.0661939548056269E-2</v>
      </c>
      <c r="S337" s="13">
        <f t="shared" si="510"/>
        <v>3.311414549653411E-2</v>
      </c>
      <c r="T337" s="13">
        <f t="shared" si="511"/>
        <v>9.0451477468195415E-2</v>
      </c>
      <c r="U337" s="13">
        <f t="shared" si="512"/>
        <v>2.6572956834706458E-2</v>
      </c>
      <c r="V337" s="13">
        <f t="shared" si="513"/>
        <v>6.7143286116012205E-3</v>
      </c>
      <c r="W337" s="13">
        <f t="shared" si="514"/>
        <v>0.10262902277016946</v>
      </c>
      <c r="X337" s="13">
        <f t="shared" si="515"/>
        <v>7.5144651857643269E-2</v>
      </c>
      <c r="Y337" s="13">
        <f t="shared" si="516"/>
        <v>2.7510340400745324E-2</v>
      </c>
      <c r="Z337" s="13">
        <f t="shared" si="517"/>
        <v>2.6022130122656463E-3</v>
      </c>
      <c r="AA337" s="13">
        <f t="shared" si="518"/>
        <v>6.4855454992945108E-3</v>
      </c>
      <c r="AB337" s="13">
        <f t="shared" si="519"/>
        <v>8.0820248429234621E-3</v>
      </c>
      <c r="AC337" s="13">
        <f t="shared" si="520"/>
        <v>7.6579787930728836E-4</v>
      </c>
      <c r="AD337" s="13">
        <f t="shared" si="521"/>
        <v>6.3946071438685748E-2</v>
      </c>
      <c r="AE337" s="13">
        <f t="shared" si="522"/>
        <v>4.6821114985036431E-2</v>
      </c>
      <c r="AF337" s="13">
        <f t="shared" si="523"/>
        <v>1.7141137517290603E-2</v>
      </c>
      <c r="AG337" s="13">
        <f t="shared" si="524"/>
        <v>4.183562558339602E-3</v>
      </c>
      <c r="AH337" s="13">
        <f t="shared" si="525"/>
        <v>4.7633307223443681E-4</v>
      </c>
      <c r="AI337" s="13">
        <f t="shared" si="526"/>
        <v>1.1871740700064605E-3</v>
      </c>
      <c r="AJ337" s="13">
        <f t="shared" si="527"/>
        <v>1.479408374779034E-3</v>
      </c>
      <c r="AK337" s="13">
        <f t="shared" si="528"/>
        <v>1.2290526411483091E-3</v>
      </c>
      <c r="AL337" s="13">
        <f t="shared" si="529"/>
        <v>5.5899213839561931E-5</v>
      </c>
      <c r="AM337" s="13">
        <f t="shared" si="530"/>
        <v>3.1874804549966357E-2</v>
      </c>
      <c r="AN337" s="13">
        <f t="shared" si="531"/>
        <v>2.3338632935262147E-2</v>
      </c>
      <c r="AO337" s="13">
        <f t="shared" si="532"/>
        <v>8.5442372898797553E-3</v>
      </c>
      <c r="AP337" s="13">
        <f t="shared" si="533"/>
        <v>2.0853546726086838E-3</v>
      </c>
      <c r="AQ337" s="13">
        <f t="shared" si="534"/>
        <v>3.8172255431052671E-4</v>
      </c>
      <c r="AR337" s="13">
        <f t="shared" si="535"/>
        <v>6.9753919340138923E-5</v>
      </c>
      <c r="AS337" s="13">
        <f t="shared" si="536"/>
        <v>1.7384903368871787E-4</v>
      </c>
      <c r="AT337" s="13">
        <f t="shared" si="537"/>
        <v>2.1664364382969722E-4</v>
      </c>
      <c r="AU337" s="13">
        <f t="shared" si="538"/>
        <v>1.7998170564409086E-4</v>
      </c>
      <c r="AV337" s="13">
        <f t="shared" si="539"/>
        <v>1.1214296595756761E-4</v>
      </c>
      <c r="AW337" s="13">
        <f t="shared" si="540"/>
        <v>2.8335752381732831E-6</v>
      </c>
      <c r="AX337" s="13">
        <f t="shared" si="541"/>
        <v>1.3240364657281883E-2</v>
      </c>
      <c r="AY337" s="13">
        <f t="shared" si="542"/>
        <v>9.6945538969789857E-3</v>
      </c>
      <c r="AZ337" s="13">
        <f t="shared" si="543"/>
        <v>3.5491611331769954E-3</v>
      </c>
      <c r="BA337" s="13">
        <f t="shared" si="544"/>
        <v>8.662282544140272E-4</v>
      </c>
      <c r="BB337" s="13">
        <f t="shared" si="545"/>
        <v>1.5856240966302009E-4</v>
      </c>
      <c r="BC337" s="13">
        <f t="shared" si="546"/>
        <v>2.3219780818764557E-5</v>
      </c>
      <c r="BD337" s="13">
        <f t="shared" si="547"/>
        <v>8.5122671979756669E-6</v>
      </c>
      <c r="BE337" s="13">
        <f t="shared" si="548"/>
        <v>2.1215287124614387E-5</v>
      </c>
      <c r="BF337" s="13">
        <f t="shared" si="549"/>
        <v>2.6437633905974327E-5</v>
      </c>
      <c r="BG337" s="13">
        <f t="shared" si="550"/>
        <v>2.1963674352393102E-5</v>
      </c>
      <c r="BH337" s="13">
        <f t="shared" si="551"/>
        <v>1.3685121920525527E-5</v>
      </c>
      <c r="BI337" s="13">
        <f t="shared" si="552"/>
        <v>6.8215384721087815E-6</v>
      </c>
      <c r="BJ337" s="14">
        <f t="shared" si="553"/>
        <v>0.74425064019347398</v>
      </c>
      <c r="BK337" s="14">
        <f t="shared" si="554"/>
        <v>0.16270393192000199</v>
      </c>
      <c r="BL337" s="14">
        <f t="shared" si="555"/>
        <v>8.6148590417744822E-2</v>
      </c>
      <c r="BM337" s="14">
        <f t="shared" si="556"/>
        <v>0.61120294104577977</v>
      </c>
      <c r="BN337" s="14">
        <f t="shared" si="557"/>
        <v>0.3748107141759659</v>
      </c>
    </row>
    <row r="338" spans="1:66" s="10" customFormat="1" x14ac:dyDescent="0.25">
      <c r="A338" t="s">
        <v>348</v>
      </c>
      <c r="B338" t="s">
        <v>269</v>
      </c>
      <c r="C338" t="s">
        <v>272</v>
      </c>
      <c r="D338" s="11">
        <v>44417</v>
      </c>
      <c r="E338" s="10">
        <f>VLOOKUP(A338,home!$A$2:$E$405,3,FALSE)</f>
        <v>1.4218999999999999</v>
      </c>
      <c r="F338" s="10">
        <f>VLOOKUP(B338,home!$B$2:$E$405,3,FALSE)</f>
        <v>1.4066000000000001</v>
      </c>
      <c r="G338" s="10">
        <f>VLOOKUP(C338,away!$B$2:$E$405,4,FALSE)</f>
        <v>1.641</v>
      </c>
      <c r="H338" s="10">
        <f>VLOOKUP(A338,away!$A$2:$E$405,3,FALSE)</f>
        <v>1.2968999999999999</v>
      </c>
      <c r="I338" s="10">
        <f>VLOOKUP(C338,away!$B$2:$E$405,3,FALSE)</f>
        <v>0</v>
      </c>
      <c r="J338" s="10">
        <f>VLOOKUP(B338,home!$B$2:$E$405,4,FALSE)</f>
        <v>0.38550000000000001</v>
      </c>
      <c r="K338" s="12">
        <f t="shared" si="502"/>
        <v>3.2820730901400004</v>
      </c>
      <c r="L338" s="12">
        <f t="shared" si="503"/>
        <v>0</v>
      </c>
      <c r="M338" s="13">
        <f t="shared" si="504"/>
        <v>3.7550330840688789E-2</v>
      </c>
      <c r="N338" s="13">
        <f t="shared" si="505"/>
        <v>0.1232429303780788</v>
      </c>
      <c r="O338" s="13">
        <f t="shared" si="506"/>
        <v>0</v>
      </c>
      <c r="P338" s="13">
        <f t="shared" si="507"/>
        <v>0</v>
      </c>
      <c r="Q338" s="13">
        <f t="shared" si="508"/>
        <v>0.20224615267194507</v>
      </c>
      <c r="R338" s="13">
        <f t="shared" si="509"/>
        <v>0</v>
      </c>
      <c r="S338" s="13">
        <f t="shared" si="510"/>
        <v>0</v>
      </c>
      <c r="T338" s="13">
        <f t="shared" si="511"/>
        <v>0</v>
      </c>
      <c r="U338" s="13">
        <f t="shared" si="512"/>
        <v>0</v>
      </c>
      <c r="V338" s="13">
        <f t="shared" si="513"/>
        <v>0</v>
      </c>
      <c r="W338" s="13">
        <f t="shared" si="514"/>
        <v>0.22126221842297902</v>
      </c>
      <c r="X338" s="13">
        <f t="shared" si="515"/>
        <v>0</v>
      </c>
      <c r="Y338" s="13">
        <f t="shared" si="516"/>
        <v>0</v>
      </c>
      <c r="Z338" s="13">
        <f t="shared" si="517"/>
        <v>0</v>
      </c>
      <c r="AA338" s="13">
        <f t="shared" si="518"/>
        <v>0</v>
      </c>
      <c r="AB338" s="13">
        <f t="shared" si="519"/>
        <v>0</v>
      </c>
      <c r="AC338" s="13">
        <f t="shared" si="520"/>
        <v>0</v>
      </c>
      <c r="AD338" s="13">
        <f t="shared" si="521"/>
        <v>0.18154969323768461</v>
      </c>
      <c r="AE338" s="13">
        <f t="shared" si="522"/>
        <v>0</v>
      </c>
      <c r="AF338" s="13">
        <f t="shared" si="523"/>
        <v>0</v>
      </c>
      <c r="AG338" s="13">
        <f t="shared" si="524"/>
        <v>0</v>
      </c>
      <c r="AH338" s="13">
        <f t="shared" si="525"/>
        <v>0</v>
      </c>
      <c r="AI338" s="13">
        <f t="shared" si="526"/>
        <v>0</v>
      </c>
      <c r="AJ338" s="13">
        <f t="shared" si="527"/>
        <v>0</v>
      </c>
      <c r="AK338" s="13">
        <f t="shared" si="528"/>
        <v>0</v>
      </c>
      <c r="AL338" s="13">
        <f t="shared" si="529"/>
        <v>0</v>
      </c>
      <c r="AM338" s="13">
        <f t="shared" si="530"/>
        <v>0.11917187253971526</v>
      </c>
      <c r="AN338" s="13">
        <f t="shared" si="531"/>
        <v>0</v>
      </c>
      <c r="AO338" s="13">
        <f t="shared" si="532"/>
        <v>0</v>
      </c>
      <c r="AP338" s="13">
        <f t="shared" si="533"/>
        <v>0</v>
      </c>
      <c r="AQ338" s="13">
        <f t="shared" si="534"/>
        <v>0</v>
      </c>
      <c r="AR338" s="13">
        <f t="shared" si="535"/>
        <v>0</v>
      </c>
      <c r="AS338" s="13">
        <f t="shared" si="536"/>
        <v>0</v>
      </c>
      <c r="AT338" s="13">
        <f t="shared" si="537"/>
        <v>0</v>
      </c>
      <c r="AU338" s="13">
        <f t="shared" si="538"/>
        <v>0</v>
      </c>
      <c r="AV338" s="13">
        <f t="shared" si="539"/>
        <v>0</v>
      </c>
      <c r="AW338" s="13">
        <f t="shared" si="540"/>
        <v>0</v>
      </c>
      <c r="AX338" s="13">
        <f t="shared" si="541"/>
        <v>6.518846599403226E-2</v>
      </c>
      <c r="AY338" s="13">
        <f t="shared" si="542"/>
        <v>0</v>
      </c>
      <c r="AZ338" s="13">
        <f t="shared" si="543"/>
        <v>0</v>
      </c>
      <c r="BA338" s="13">
        <f t="shared" si="544"/>
        <v>0</v>
      </c>
      <c r="BB338" s="13">
        <f t="shared" si="545"/>
        <v>0</v>
      </c>
      <c r="BC338" s="13">
        <f t="shared" si="546"/>
        <v>0</v>
      </c>
      <c r="BD338" s="13">
        <f t="shared" si="547"/>
        <v>0</v>
      </c>
      <c r="BE338" s="13">
        <f t="shared" si="548"/>
        <v>0</v>
      </c>
      <c r="BF338" s="13">
        <f t="shared" si="549"/>
        <v>0</v>
      </c>
      <c r="BG338" s="13">
        <f t="shared" si="550"/>
        <v>0</v>
      </c>
      <c r="BH338" s="13">
        <f t="shared" si="551"/>
        <v>0</v>
      </c>
      <c r="BI338" s="13">
        <f t="shared" si="552"/>
        <v>0</v>
      </c>
      <c r="BJ338" s="14">
        <f t="shared" si="553"/>
        <v>0.9126613332444351</v>
      </c>
      <c r="BK338" s="14">
        <f t="shared" si="554"/>
        <v>3.7550330840688789E-2</v>
      </c>
      <c r="BL338" s="14">
        <f t="shared" si="555"/>
        <v>0</v>
      </c>
      <c r="BM338" s="14">
        <f t="shared" si="556"/>
        <v>0.58717225019441122</v>
      </c>
      <c r="BN338" s="14">
        <f t="shared" si="557"/>
        <v>0.36303941389071265</v>
      </c>
    </row>
    <row r="339" spans="1:66" x14ac:dyDescent="0.25">
      <c r="A339" t="s">
        <v>349</v>
      </c>
      <c r="B339" t="s">
        <v>285</v>
      </c>
      <c r="C339" t="s">
        <v>282</v>
      </c>
      <c r="D339" s="11">
        <v>44417</v>
      </c>
      <c r="E339" s="10">
        <f>VLOOKUP(A339,home!$A$2:$E$405,3,FALSE)</f>
        <v>1.4875</v>
      </c>
      <c r="F339" s="10">
        <f>VLOOKUP(B339,home!$B$2:$E$405,3,FALSE)</f>
        <v>1.1951000000000001</v>
      </c>
      <c r="G339" s="10">
        <f>VLOOKUP(C339,away!$B$2:$E$405,4,FALSE)</f>
        <v>0.747</v>
      </c>
      <c r="H339" s="10">
        <f>VLOOKUP(A339,away!$A$2:$E$405,3,FALSE)</f>
        <v>1.05</v>
      </c>
      <c r="I339" s="10">
        <f>VLOOKUP(C339,away!$B$2:$E$405,3,FALSE)</f>
        <v>1.0582</v>
      </c>
      <c r="J339" s="10">
        <f>VLOOKUP(B339,home!$B$2:$E$405,4,FALSE)</f>
        <v>0.84660000000000002</v>
      </c>
      <c r="K339" s="12">
        <f t="shared" si="502"/>
        <v>1.32795030375</v>
      </c>
      <c r="L339" s="12">
        <f t="shared" si="503"/>
        <v>0.94066572600000009</v>
      </c>
      <c r="M339" s="13">
        <f t="shared" si="504"/>
        <v>0.1034552600531712</v>
      </c>
      <c r="N339" s="13">
        <f t="shared" si="505"/>
        <v>0.13738344401214392</v>
      </c>
      <c r="O339" s="13">
        <f t="shared" si="506"/>
        <v>9.7316817306435086E-2</v>
      </c>
      <c r="P339" s="13">
        <f t="shared" si="507"/>
        <v>0.1292318971020637</v>
      </c>
      <c r="Q339" s="13">
        <f t="shared" si="508"/>
        <v>9.1219193103073831E-2</v>
      </c>
      <c r="R339" s="13">
        <f t="shared" si="509"/>
        <v>4.5771297301783559E-2</v>
      </c>
      <c r="S339" s="13">
        <f t="shared" si="510"/>
        <v>4.0357743095940486E-2</v>
      </c>
      <c r="T339" s="13">
        <f t="shared" si="511"/>
        <v>8.5806768505437142E-2</v>
      </c>
      <c r="U339" s="13">
        <f t="shared" si="512"/>
        <v>6.0782008154935029E-2</v>
      </c>
      <c r="V339" s="13">
        <f t="shared" si="513"/>
        <v>5.6014634306286136E-3</v>
      </c>
      <c r="W339" s="13">
        <f t="shared" si="514"/>
        <v>4.0378185063018941E-2</v>
      </c>
      <c r="X339" s="13">
        <f t="shared" si="515"/>
        <v>3.7982374766867069E-2</v>
      </c>
      <c r="Y339" s="13">
        <f t="shared" si="516"/>
        <v>1.7864359067639547E-2</v>
      </c>
      <c r="Z339" s="13">
        <f t="shared" si="517"/>
        <v>1.4351830202114694E-2</v>
      </c>
      <c r="AA339" s="13">
        <f t="shared" si="518"/>
        <v>1.9058517276266628E-2</v>
      </c>
      <c r="AB339" s="13">
        <f t="shared" si="519"/>
        <v>1.265438190302145E-2</v>
      </c>
      <c r="AC339" s="13">
        <f t="shared" si="520"/>
        <v>4.373193212432632E-4</v>
      </c>
      <c r="AD339" s="13">
        <f t="shared" si="521"/>
        <v>1.3405055779827427E-2</v>
      </c>
      <c r="AE339" s="13">
        <f t="shared" si="522"/>
        <v>1.2609676527201864E-2</v>
      </c>
      <c r="AF339" s="13">
        <f t="shared" si="523"/>
        <v>5.93074526254275E-3</v>
      </c>
      <c r="AG339" s="13">
        <f t="shared" si="524"/>
        <v>1.8596162660369459E-3</v>
      </c>
      <c r="AH339" s="13">
        <f t="shared" si="525"/>
        <v>3.3750686941252362E-3</v>
      </c>
      <c r="AI339" s="13">
        <f t="shared" si="526"/>
        <v>4.4819234975407227E-3</v>
      </c>
      <c r="AJ339" s="13">
        <f t="shared" si="527"/>
        <v>2.9758858349717334E-3</v>
      </c>
      <c r="AK339" s="13">
        <f t="shared" si="528"/>
        <v>1.3172761661586787E-3</v>
      </c>
      <c r="AL339" s="13">
        <f t="shared" si="529"/>
        <v>2.1851225542174412E-5</v>
      </c>
      <c r="AM339" s="13">
        <f t="shared" si="530"/>
        <v>3.5602495789215051E-3</v>
      </c>
      <c r="AN339" s="13">
        <f t="shared" si="531"/>
        <v>3.349004754897392E-3</v>
      </c>
      <c r="AO339" s="13">
        <f t="shared" si="532"/>
        <v>1.5751469945715036E-3</v>
      </c>
      <c r="AP339" s="13">
        <f t="shared" si="533"/>
        <v>4.9389559706844064E-4</v>
      </c>
      <c r="AQ339" s="13">
        <f t="shared" si="534"/>
        <v>1.1614766509614703E-4</v>
      </c>
      <c r="AR339" s="13">
        <f t="shared" si="535"/>
        <v>6.3496228869183778E-4</v>
      </c>
      <c r="AS339" s="13">
        <f t="shared" si="536"/>
        <v>8.431983641381211E-4</v>
      </c>
      <c r="AT339" s="13">
        <f t="shared" si="537"/>
        <v>5.5986276188936058E-4</v>
      </c>
      <c r="AU339" s="13">
        <f t="shared" si="538"/>
        <v>2.4782330823643013E-4</v>
      </c>
      <c r="AV339" s="13">
        <f t="shared" si="539"/>
        <v>8.2274259362224316E-5</v>
      </c>
      <c r="AW339" s="13">
        <f t="shared" si="540"/>
        <v>7.5821163052858969E-7</v>
      </c>
      <c r="AX339" s="13">
        <f t="shared" si="541"/>
        <v>7.8797241829243764E-4</v>
      </c>
      <c r="AY339" s="13">
        <f t="shared" si="542"/>
        <v>7.4121864692103169E-4</v>
      </c>
      <c r="AZ339" s="13">
        <f t="shared" si="543"/>
        <v>3.4861948831535494E-4</v>
      </c>
      <c r="BA339" s="13">
        <f t="shared" si="544"/>
        <v>1.0931146802463731E-4</v>
      </c>
      <c r="BB339" s="13">
        <f t="shared" si="545"/>
        <v>2.5706387857380308E-5</v>
      </c>
      <c r="BC339" s="13">
        <f t="shared" si="546"/>
        <v>4.8362235993400491E-6</v>
      </c>
      <c r="BD339" s="13">
        <f t="shared" si="547"/>
        <v>9.954787704582148E-5</v>
      </c>
      <c r="BE339" s="13">
        <f t="shared" si="548"/>
        <v>1.3219463356066628E-4</v>
      </c>
      <c r="BF339" s="13">
        <f t="shared" si="549"/>
        <v>8.7773951895503381E-5</v>
      </c>
      <c r="BG339" s="13">
        <f t="shared" si="550"/>
        <v>3.8853148693657209E-5</v>
      </c>
      <c r="BH339" s="13">
        <f t="shared" si="551"/>
        <v>1.2898762652346501E-5</v>
      </c>
      <c r="BI339" s="13">
        <f t="shared" si="552"/>
        <v>3.4257831564365381E-6</v>
      </c>
      <c r="BJ339" s="14">
        <f t="shared" si="553"/>
        <v>0.45555152757735445</v>
      </c>
      <c r="BK339" s="14">
        <f t="shared" si="554"/>
        <v>0.27984675287551042</v>
      </c>
      <c r="BL339" s="14">
        <f t="shared" si="555"/>
        <v>0.25047599127456061</v>
      </c>
      <c r="BM339" s="14">
        <f t="shared" si="556"/>
        <v>0.3951077326155783</v>
      </c>
      <c r="BN339" s="14">
        <f t="shared" si="557"/>
        <v>0.60437790887867127</v>
      </c>
    </row>
    <row r="340" spans="1:66" x14ac:dyDescent="0.25">
      <c r="A340" t="s">
        <v>349</v>
      </c>
      <c r="B340" t="s">
        <v>289</v>
      </c>
      <c r="C340" t="s">
        <v>288</v>
      </c>
      <c r="D340" s="11">
        <v>44417</v>
      </c>
      <c r="E340" s="10">
        <f>VLOOKUP(A340,home!$A$2:$E$405,3,FALSE)</f>
        <v>1.4875</v>
      </c>
      <c r="F340" s="10">
        <f>VLOOKUP(B340,home!$B$2:$E$405,3,FALSE)</f>
        <v>0.73950000000000005</v>
      </c>
      <c r="G340" s="10">
        <f>VLOOKUP(C340,away!$B$2:$E$405,4,FALSE)</f>
        <v>1.4117999999999999</v>
      </c>
      <c r="H340" s="10">
        <f>VLOOKUP(A340,away!$A$2:$E$405,3,FALSE)</f>
        <v>1.05</v>
      </c>
      <c r="I340" s="10">
        <f>VLOOKUP(C340,away!$B$2:$E$405,3,FALSE)</f>
        <v>1.0476000000000001</v>
      </c>
      <c r="J340" s="10">
        <f>VLOOKUP(B340,home!$B$2:$E$405,4,FALSE)</f>
        <v>1.1429</v>
      </c>
      <c r="K340" s="12">
        <f t="shared" si="502"/>
        <v>1.55298882375</v>
      </c>
      <c r="L340" s="12">
        <f t="shared" si="503"/>
        <v>1.2571671420000001</v>
      </c>
      <c r="M340" s="13">
        <f t="shared" si="504"/>
        <v>6.0195603207795954E-2</v>
      </c>
      <c r="N340" s="13">
        <f t="shared" si="505"/>
        <v>9.3483099020596774E-2</v>
      </c>
      <c r="O340" s="13">
        <f t="shared" si="506"/>
        <v>7.5675934445710871E-2</v>
      </c>
      <c r="P340" s="13">
        <f t="shared" si="507"/>
        <v>0.11752388042102664</v>
      </c>
      <c r="Q340" s="13">
        <f t="shared" si="508"/>
        <v>7.2589103994250684E-2</v>
      </c>
      <c r="R340" s="13">
        <f t="shared" si="509"/>
        <v>4.7568649112646876E-2</v>
      </c>
      <c r="S340" s="13">
        <f t="shared" si="510"/>
        <v>5.7362422391287707E-2</v>
      </c>
      <c r="T340" s="13">
        <f t="shared" si="511"/>
        <v>9.1256636408792918E-2</v>
      </c>
      <c r="U340" s="13">
        <f t="shared" si="512"/>
        <v>7.387358043282595E-2</v>
      </c>
      <c r="V340" s="13">
        <f t="shared" si="513"/>
        <v>1.2443608116291097E-2</v>
      </c>
      <c r="W340" s="13">
        <f t="shared" si="514"/>
        <v>3.7576689076365931E-2</v>
      </c>
      <c r="X340" s="13">
        <f t="shared" si="515"/>
        <v>4.7240178811957571E-2</v>
      </c>
      <c r="Y340" s="13">
        <f t="shared" si="516"/>
        <v>2.9694400292298848E-2</v>
      </c>
      <c r="Z340" s="13">
        <f t="shared" si="517"/>
        <v>1.9933914217915693E-2</v>
      </c>
      <c r="AA340" s="13">
        <f t="shared" si="518"/>
        <v>3.0957145994014296E-2</v>
      </c>
      <c r="AB340" s="13">
        <f t="shared" si="519"/>
        <v>2.4038050871950649E-2</v>
      </c>
      <c r="AC340" s="13">
        <f t="shared" si="520"/>
        <v>1.5184052430050599E-3</v>
      </c>
      <c r="AD340" s="13">
        <f t="shared" si="521"/>
        <v>1.458904454228126E-2</v>
      </c>
      <c r="AE340" s="13">
        <f t="shared" si="522"/>
        <v>1.8340867431730429E-2</v>
      </c>
      <c r="AF340" s="13">
        <f t="shared" si="523"/>
        <v>1.152876794547472E-2</v>
      </c>
      <c r="AG340" s="13">
        <f t="shared" si="524"/>
        <v>4.8311960829312203E-3</v>
      </c>
      <c r="AH340" s="13">
        <f t="shared" si="525"/>
        <v>6.2650654915525628E-3</v>
      </c>
      <c r="AI340" s="13">
        <f t="shared" si="526"/>
        <v>9.7295766884429296E-3</v>
      </c>
      <c r="AJ340" s="13">
        <f t="shared" si="527"/>
        <v>7.5549619284852043E-3</v>
      </c>
      <c r="AK340" s="13">
        <f t="shared" si="528"/>
        <v>3.9109238129314229E-3</v>
      </c>
      <c r="AL340" s="13">
        <f t="shared" si="529"/>
        <v>1.1857934247694384E-4</v>
      </c>
      <c r="AM340" s="13">
        <f t="shared" si="530"/>
        <v>4.531324624670742E-3</v>
      </c>
      <c r="AN340" s="13">
        <f t="shared" si="531"/>
        <v>5.6966324278715395E-3</v>
      </c>
      <c r="AO340" s="13">
        <f t="shared" si="532"/>
        <v>3.5808095541858946E-3</v>
      </c>
      <c r="AP340" s="13">
        <f t="shared" si="533"/>
        <v>1.5005587044273911E-3</v>
      </c>
      <c r="AQ340" s="13">
        <f t="shared" si="534"/>
        <v>4.7161327446205173E-4</v>
      </c>
      <c r="AR340" s="13">
        <f t="shared" si="535"/>
        <v>1.5752468956915921E-3</v>
      </c>
      <c r="AS340" s="13">
        <f t="shared" si="536"/>
        <v>2.4463408236559247E-3</v>
      </c>
      <c r="AT340" s="13">
        <f t="shared" si="537"/>
        <v>1.8995699791105106E-3</v>
      </c>
      <c r="AU340" s="13">
        <f t="shared" si="538"/>
        <v>9.833369824965479E-4</v>
      </c>
      <c r="AV340" s="13">
        <f t="shared" si="539"/>
        <v>3.8177783594929733E-4</v>
      </c>
      <c r="AW340" s="13">
        <f t="shared" si="540"/>
        <v>6.4308427318729822E-6</v>
      </c>
      <c r="AX340" s="13">
        <f t="shared" si="541"/>
        <v>1.172849416482806E-3</v>
      </c>
      <c r="AY340" s="13">
        <f t="shared" si="542"/>
        <v>1.4744677489160569E-3</v>
      </c>
      <c r="AZ340" s="13">
        <f t="shared" si="543"/>
        <v>9.26826202937987E-4</v>
      </c>
      <c r="BA340" s="13">
        <f t="shared" si="544"/>
        <v>3.8839181622608686E-4</v>
      </c>
      <c r="BB340" s="13">
        <f t="shared" si="545"/>
        <v>1.2206835739528478E-4</v>
      </c>
      <c r="BC340" s="13">
        <f t="shared" si="546"/>
        <v>3.0692065599052947E-5</v>
      </c>
      <c r="BD340" s="13">
        <f t="shared" si="547"/>
        <v>3.300581063001617E-4</v>
      </c>
      <c r="BE340" s="13">
        <f t="shared" si="548"/>
        <v>5.1257655027224058E-4</v>
      </c>
      <c r="BF340" s="13">
        <f t="shared" si="549"/>
        <v>3.9801282694455986E-4</v>
      </c>
      <c r="BG340" s="13">
        <f t="shared" si="550"/>
        <v>2.0603649065134807E-4</v>
      </c>
      <c r="BH340" s="13">
        <f t="shared" si="551"/>
        <v>7.9993091816553795E-5</v>
      </c>
      <c r="BI340" s="13">
        <f t="shared" si="552"/>
        <v>2.48456755136631E-5</v>
      </c>
      <c r="BJ340" s="14">
        <f t="shared" si="553"/>
        <v>0.44102621779985529</v>
      </c>
      <c r="BK340" s="14">
        <f t="shared" si="554"/>
        <v>0.25063696647079947</v>
      </c>
      <c r="BL340" s="14">
        <f t="shared" si="555"/>
        <v>0.28841168403696316</v>
      </c>
      <c r="BM340" s="14">
        <f t="shared" si="556"/>
        <v>0.53150447541732138</v>
      </c>
      <c r="BN340" s="14">
        <f t="shared" si="557"/>
        <v>0.46703627020202776</v>
      </c>
    </row>
    <row r="341" spans="1:66" x14ac:dyDescent="0.25">
      <c r="A341" t="s">
        <v>290</v>
      </c>
      <c r="B341" t="s">
        <v>313</v>
      </c>
      <c r="C341" t="s">
        <v>302</v>
      </c>
      <c r="D341" s="11">
        <v>44417</v>
      </c>
      <c r="E341" s="10">
        <f>VLOOKUP(A341,home!$A$2:$E$405,3,FALSE)</f>
        <v>1.6083000000000001</v>
      </c>
      <c r="F341" s="10">
        <f>VLOOKUP(B341,home!$B$2:$E$405,3,FALSE)</f>
        <v>0.82899999999999996</v>
      </c>
      <c r="G341" s="10">
        <f>VLOOKUP(C341,away!$B$2:$E$405,4,FALSE)</f>
        <v>0.88080000000000003</v>
      </c>
      <c r="H341" s="10">
        <f>VLOOKUP(A341,away!$A$2:$E$405,3,FALSE)</f>
        <v>1.1513</v>
      </c>
      <c r="I341" s="10">
        <f>VLOOKUP(C341,away!$B$2:$E$405,3,FALSE)</f>
        <v>0.86860000000000004</v>
      </c>
      <c r="J341" s="10">
        <f>VLOOKUP(B341,home!$B$2:$E$405,4,FALSE)</f>
        <v>1.3753</v>
      </c>
      <c r="K341" s="12">
        <f t="shared" si="502"/>
        <v>1.1743536405600001</v>
      </c>
      <c r="L341" s="12">
        <f t="shared" si="503"/>
        <v>1.3753263782539999</v>
      </c>
      <c r="M341" s="13">
        <f t="shared" si="504"/>
        <v>7.8106654662982666E-2</v>
      </c>
      <c r="N341" s="13">
        <f t="shared" si="505"/>
        <v>9.1724834255436399E-2</v>
      </c>
      <c r="O341" s="13">
        <f t="shared" si="506"/>
        <v>0.10742214247517584</v>
      </c>
      <c r="P341" s="13">
        <f t="shared" si="507"/>
        <v>0.12615158409247776</v>
      </c>
      <c r="Q341" s="13">
        <f t="shared" si="508"/>
        <v>5.3858696518817195E-2</v>
      </c>
      <c r="R341" s="13">
        <f t="shared" si="509"/>
        <v>7.38702530773344E-2</v>
      </c>
      <c r="S341" s="13">
        <f t="shared" si="510"/>
        <v>5.0937472094115241E-2</v>
      </c>
      <c r="T341" s="13">
        <f t="shared" si="511"/>
        <v>7.4073286020706175E-2</v>
      </c>
      <c r="U341" s="13">
        <f t="shared" si="512"/>
        <v>8.6749800630456203E-2</v>
      </c>
      <c r="V341" s="13">
        <f t="shared" si="513"/>
        <v>9.1411229399729396E-3</v>
      </c>
      <c r="W341" s="13">
        <f t="shared" si="514"/>
        <v>2.1083052110896387E-2</v>
      </c>
      <c r="X341" s="13">
        <f t="shared" si="515"/>
        <v>2.8996077702219476E-2</v>
      </c>
      <c r="Y341" s="13">
        <f t="shared" si="516"/>
        <v>1.9939535264882544E-2</v>
      </c>
      <c r="Z341" s="13">
        <f t="shared" si="517"/>
        <v>3.386523587518557E-2</v>
      </c>
      <c r="AA341" s="13">
        <f t="shared" si="518"/>
        <v>3.9769763038447301E-2</v>
      </c>
      <c r="AB341" s="13">
        <f t="shared" si="519"/>
        <v>2.3351883004204568E-2</v>
      </c>
      <c r="AC341" s="13">
        <f t="shared" si="520"/>
        <v>9.2275039194595493E-4</v>
      </c>
      <c r="AD341" s="13">
        <f t="shared" si="521"/>
        <v>6.1897397501368429E-3</v>
      </c>
      <c r="AE341" s="13">
        <f t="shared" si="522"/>
        <v>8.5129123528905216E-3</v>
      </c>
      <c r="AF341" s="13">
        <f t="shared" si="523"/>
        <v>5.8540164573473311E-3</v>
      </c>
      <c r="AG341" s="13">
        <f t="shared" si="524"/>
        <v>2.6837277508409388E-3</v>
      </c>
      <c r="AH341" s="13">
        <f t="shared" si="525"/>
        <v>1.1643938051234095E-2</v>
      </c>
      <c r="AI341" s="13">
        <f t="shared" si="526"/>
        <v>1.3674101040921873E-2</v>
      </c>
      <c r="AJ341" s="13">
        <f t="shared" si="527"/>
        <v>8.0291151693959468E-3</v>
      </c>
      <c r="AK341" s="13">
        <f t="shared" si="528"/>
        <v>3.1430068765518834E-3</v>
      </c>
      <c r="AL341" s="13">
        <f t="shared" si="529"/>
        <v>5.9614087515698399E-5</v>
      </c>
      <c r="AM341" s="13">
        <f t="shared" si="530"/>
        <v>1.4537886819384297E-3</v>
      </c>
      <c r="AN341" s="13">
        <f t="shared" si="531"/>
        <v>1.9994339226770369E-3</v>
      </c>
      <c r="AO341" s="13">
        <f t="shared" si="532"/>
        <v>1.3749371077167989E-3</v>
      </c>
      <c r="AP341" s="13">
        <f t="shared" si="533"/>
        <v>6.3032909089439162E-4</v>
      </c>
      <c r="AQ341" s="13">
        <f t="shared" si="534"/>
        <v>2.1672705642197988E-4</v>
      </c>
      <c r="AR341" s="13">
        <f t="shared" si="535"/>
        <v>3.202843029723546E-3</v>
      </c>
      <c r="AS341" s="13">
        <f t="shared" si="536"/>
        <v>3.7612703720980669E-3</v>
      </c>
      <c r="AT341" s="13">
        <f t="shared" si="537"/>
        <v>2.2085307773019166E-3</v>
      </c>
      <c r="AU341" s="13">
        <f t="shared" si="538"/>
        <v>8.6453205287110387E-4</v>
      </c>
      <c r="AV341" s="13">
        <f t="shared" si="539"/>
        <v>2.538165909174979E-4</v>
      </c>
      <c r="AW341" s="13">
        <f t="shared" si="540"/>
        <v>2.6745521544946338E-6</v>
      </c>
      <c r="AX341" s="13">
        <f t="shared" si="541"/>
        <v>2.8454367187321961E-4</v>
      </c>
      <c r="AY341" s="13">
        <f t="shared" si="542"/>
        <v>3.9134041769248965E-4</v>
      </c>
      <c r="AZ341" s="13">
        <f t="shared" si="543"/>
        <v>2.6911039966470972E-4</v>
      </c>
      <c r="BA341" s="13">
        <f t="shared" si="544"/>
        <v>1.2337154377378389E-4</v>
      </c>
      <c r="BB341" s="13">
        <f t="shared" si="545"/>
        <v>4.2419034619500736E-5</v>
      </c>
      <c r="BC341" s="13">
        <f t="shared" si="546"/>
        <v>1.1668003450453801E-5</v>
      </c>
      <c r="BD341" s="13">
        <f t="shared" si="547"/>
        <v>7.341590840309588E-4</v>
      </c>
      <c r="BE341" s="13">
        <f t="shared" si="548"/>
        <v>8.6216239308195162E-4</v>
      </c>
      <c r="BF341" s="13">
        <f t="shared" si="549"/>
        <v>5.0624177253485612E-4</v>
      </c>
      <c r="BG341" s="13">
        <f t="shared" si="550"/>
        <v>1.9816895619328517E-4</v>
      </c>
      <c r="BH341" s="13">
        <f t="shared" si="551"/>
        <v>5.8180108787889919E-5</v>
      </c>
      <c r="BI341" s="13">
        <f t="shared" si="552"/>
        <v>1.366480451264708E-5</v>
      </c>
      <c r="BJ341" s="14">
        <f t="shared" si="553"/>
        <v>0.31971354711489663</v>
      </c>
      <c r="BK341" s="14">
        <f t="shared" si="554"/>
        <v>0.26571053868670275</v>
      </c>
      <c r="BL341" s="14">
        <f t="shared" si="555"/>
        <v>0.38031757330577587</v>
      </c>
      <c r="BM341" s="14">
        <f t="shared" si="556"/>
        <v>0.46808406403479857</v>
      </c>
      <c r="BN341" s="14">
        <f t="shared" si="557"/>
        <v>0.53113416508222422</v>
      </c>
    </row>
    <row r="342" spans="1:66" x14ac:dyDescent="0.25">
      <c r="A342" t="s">
        <v>290</v>
      </c>
      <c r="B342" t="s">
        <v>297</v>
      </c>
      <c r="C342" t="s">
        <v>294</v>
      </c>
      <c r="D342" s="11">
        <v>44417</v>
      </c>
      <c r="E342" s="10">
        <f>VLOOKUP(A342,home!$A$2:$E$405,3,FALSE)</f>
        <v>1.6083000000000001</v>
      </c>
      <c r="F342" s="10">
        <f>VLOOKUP(B342,home!$B$2:$E$405,3,FALSE)</f>
        <v>1.1870000000000001</v>
      </c>
      <c r="G342" s="10">
        <f>VLOOKUP(C342,away!$B$2:$E$405,4,FALSE)</f>
        <v>0.76529999999999998</v>
      </c>
      <c r="H342" s="10">
        <f>VLOOKUP(A342,away!$A$2:$E$405,3,FALSE)</f>
        <v>1.1513</v>
      </c>
      <c r="I342" s="10">
        <f>VLOOKUP(C342,away!$B$2:$E$405,3,FALSE)</f>
        <v>0.93540000000000001</v>
      </c>
      <c r="J342" s="10">
        <f>VLOOKUP(B342,home!$B$2:$E$405,4,FALSE)</f>
        <v>0.63170000000000004</v>
      </c>
      <c r="K342" s="12">
        <f t="shared" si="502"/>
        <v>1.4609975721300001</v>
      </c>
      <c r="L342" s="12">
        <f t="shared" si="503"/>
        <v>0.68029416683400001</v>
      </c>
      <c r="M342" s="13">
        <f t="shared" si="504"/>
        <v>0.11750296179331396</v>
      </c>
      <c r="N342" s="13">
        <f t="shared" si="505"/>
        <v>0.17167154189811587</v>
      </c>
      <c r="O342" s="13">
        <f t="shared" si="506"/>
        <v>7.9936579493709845E-2</v>
      </c>
      <c r="P342" s="13">
        <f t="shared" si="507"/>
        <v>0.11678714856468685</v>
      </c>
      <c r="Q342" s="13">
        <f t="shared" si="508"/>
        <v>0.12540585295848047</v>
      </c>
      <c r="R342" s="13">
        <f t="shared" si="509"/>
        <v>2.7190194373116573E-2</v>
      </c>
      <c r="S342" s="13">
        <f t="shared" si="510"/>
        <v>2.9018923994999942E-2</v>
      </c>
      <c r="T342" s="13">
        <f t="shared" si="511"/>
        <v>8.5312870254496576E-2</v>
      </c>
      <c r="U342" s="13">
        <f t="shared" si="512"/>
        <v>3.9724807964866105E-2</v>
      </c>
      <c r="V342" s="13">
        <f t="shared" si="513"/>
        <v>3.204682707632211E-3</v>
      </c>
      <c r="W342" s="13">
        <f t="shared" si="514"/>
        <v>6.1072548901077259E-2</v>
      </c>
      <c r="X342" s="13">
        <f t="shared" si="515"/>
        <v>4.1547298771087073E-2</v>
      </c>
      <c r="Y342" s="13">
        <f t="shared" si="516"/>
        <v>1.4132192500839975E-2</v>
      </c>
      <c r="Z342" s="13">
        <f t="shared" si="517"/>
        <v>6.1657768757046177E-3</v>
      </c>
      <c r="AA342" s="13">
        <f t="shared" si="518"/>
        <v>9.0081850456997445E-3</v>
      </c>
      <c r="AB342" s="13">
        <f t="shared" si="519"/>
        <v>6.5804682405325521E-3</v>
      </c>
      <c r="AC342" s="13">
        <f t="shared" si="520"/>
        <v>1.9907251153871664E-4</v>
      </c>
      <c r="AD342" s="13">
        <f t="shared" si="521"/>
        <v>2.2306711417066152E-2</v>
      </c>
      <c r="AE342" s="13">
        <f t="shared" si="522"/>
        <v>1.5175125658279493E-2</v>
      </c>
      <c r="AF342" s="13">
        <f t="shared" si="523"/>
        <v>5.1617747331502515E-3</v>
      </c>
      <c r="AG342" s="13">
        <f t="shared" si="524"/>
        <v>1.1705084138244142E-3</v>
      </c>
      <c r="AH342" s="13">
        <f t="shared" si="525"/>
        <v>1.0486355106354539E-3</v>
      </c>
      <c r="AI342" s="13">
        <f t="shared" si="526"/>
        <v>1.5320539350877011E-3</v>
      </c>
      <c r="AJ342" s="13">
        <f t="shared" si="527"/>
        <v>1.1191635397676722E-3</v>
      </c>
      <c r="AK342" s="13">
        <f t="shared" si="528"/>
        <v>5.4503173813899542E-4</v>
      </c>
      <c r="AL342" s="13">
        <f t="shared" si="529"/>
        <v>7.9143914758888447E-6</v>
      </c>
      <c r="AM342" s="13">
        <f t="shared" si="530"/>
        <v>6.5180102445076315E-3</v>
      </c>
      <c r="AN342" s="13">
        <f t="shared" si="531"/>
        <v>4.4341643487027949E-3</v>
      </c>
      <c r="AO342" s="13">
        <f t="shared" si="532"/>
        <v>1.5082680706028971E-3</v>
      </c>
      <c r="AP342" s="13">
        <f t="shared" si="533"/>
        <v>3.4202199015104083E-4</v>
      </c>
      <c r="AQ342" s="13">
        <f t="shared" si="534"/>
        <v>5.8168891207177205E-5</v>
      </c>
      <c r="AR342" s="13">
        <f t="shared" si="535"/>
        <v>1.4267612420405852E-4</v>
      </c>
      <c r="AS342" s="13">
        <f t="shared" si="536"/>
        <v>2.0844947106304784E-4</v>
      </c>
      <c r="AT342" s="13">
        <f t="shared" si="537"/>
        <v>1.5227208556744783E-4</v>
      </c>
      <c r="AU342" s="13">
        <f t="shared" si="538"/>
        <v>7.4156382439070985E-5</v>
      </c>
      <c r="AV342" s="13">
        <f t="shared" si="539"/>
        <v>2.7085573675356631E-5</v>
      </c>
      <c r="AW342" s="13">
        <f t="shared" si="540"/>
        <v>2.185049444681592E-7</v>
      </c>
      <c r="AX342" s="13">
        <f t="shared" si="541"/>
        <v>1.5871328570573554E-3</v>
      </c>
      <c r="AY342" s="13">
        <f t="shared" si="542"/>
        <v>1.0797172246466995E-3</v>
      </c>
      <c r="AZ342" s="13">
        <f t="shared" si="543"/>
        <v>3.6726266487867261E-4</v>
      </c>
      <c r="BA342" s="13">
        <f t="shared" si="544"/>
        <v>8.3282216204290385E-5</v>
      </c>
      <c r="BB342" s="13">
        <f t="shared" si="545"/>
        <v>1.416410147119669E-5</v>
      </c>
      <c r="BC342" s="13">
        <f t="shared" si="546"/>
        <v>1.927151121859998E-6</v>
      </c>
      <c r="BD342" s="13">
        <f t="shared" si="547"/>
        <v>1.6176955840417374E-5</v>
      </c>
      <c r="BE342" s="13">
        <f t="shared" si="548"/>
        <v>2.3634493207304012E-5</v>
      </c>
      <c r="BF342" s="13">
        <f t="shared" si="549"/>
        <v>1.7264968597197073E-5</v>
      </c>
      <c r="BG342" s="13">
        <f t="shared" si="550"/>
        <v>8.4080257344685398E-6</v>
      </c>
      <c r="BH342" s="13">
        <f t="shared" si="551"/>
        <v>3.071026296116276E-6</v>
      </c>
      <c r="BI342" s="13">
        <f t="shared" si="552"/>
        <v>8.9735239251465179E-7</v>
      </c>
      <c r="BJ342" s="14">
        <f t="shared" si="553"/>
        <v>0.55895054526696897</v>
      </c>
      <c r="BK342" s="14">
        <f t="shared" si="554"/>
        <v>0.26780042118829428</v>
      </c>
      <c r="BL342" s="14">
        <f t="shared" si="555"/>
        <v>0.16735921230057166</v>
      </c>
      <c r="BM342" s="14">
        <f t="shared" si="556"/>
        <v>0.36070217783041397</v>
      </c>
      <c r="BN342" s="14">
        <f t="shared" si="557"/>
        <v>0.63849427908142353</v>
      </c>
    </row>
    <row r="343" spans="1:66" x14ac:dyDescent="0.25">
      <c r="A343" t="s">
        <v>290</v>
      </c>
      <c r="B343" t="s">
        <v>303</v>
      </c>
      <c r="C343" t="s">
        <v>317</v>
      </c>
      <c r="D343" s="11">
        <v>44417</v>
      </c>
      <c r="E343" s="10">
        <f>VLOOKUP(A343,home!$A$2:$E$405,3,FALSE)</f>
        <v>1.6083000000000001</v>
      </c>
      <c r="F343" s="10">
        <f>VLOOKUP(B343,home!$B$2:$E$405,3,FALSE)</f>
        <v>1.0044</v>
      </c>
      <c r="G343" s="10">
        <f>VLOOKUP(C343,away!$B$2:$E$405,4,FALSE)</f>
        <v>1.0363</v>
      </c>
      <c r="H343" s="10">
        <f>VLOOKUP(A343,away!$A$2:$E$405,3,FALSE)</f>
        <v>1.1513</v>
      </c>
      <c r="I343" s="10">
        <f>VLOOKUP(C343,away!$B$2:$E$405,3,FALSE)</f>
        <v>1.0133000000000001</v>
      </c>
      <c r="J343" s="10">
        <f>VLOOKUP(B343,home!$B$2:$E$405,4,FALSE)</f>
        <v>1.0022</v>
      </c>
      <c r="K343" s="12">
        <f t="shared" si="502"/>
        <v>1.674014687676</v>
      </c>
      <c r="L343" s="12">
        <f t="shared" si="503"/>
        <v>1.1691788370380001</v>
      </c>
      <c r="M343" s="13">
        <f t="shared" si="504"/>
        <v>5.8239379769416719E-2</v>
      </c>
      <c r="N343" s="13">
        <f t="shared" si="505"/>
        <v>9.7493577135144061E-2</v>
      </c>
      <c r="O343" s="13">
        <f t="shared" si="506"/>
        <v>6.8092250308621066E-2</v>
      </c>
      <c r="P343" s="13">
        <f t="shared" si="507"/>
        <v>0.11398742713354229</v>
      </c>
      <c r="Q343" s="13">
        <f t="shared" si="508"/>
        <v>8.1602840039152122E-2</v>
      </c>
      <c r="R343" s="13">
        <f t="shared" si="509"/>
        <v>3.9806009013566998E-2</v>
      </c>
      <c r="S343" s="13">
        <f t="shared" si="510"/>
        <v>5.5774690578640547E-2</v>
      </c>
      <c r="T343" s="13">
        <f t="shared" si="511"/>
        <v>9.5408313615973836E-2</v>
      </c>
      <c r="U343" s="13">
        <f t="shared" si="512"/>
        <v>6.6635843746474382E-2</v>
      </c>
      <c r="V343" s="13">
        <f t="shared" si="513"/>
        <v>1.2129275764573217E-2</v>
      </c>
      <c r="W343" s="13">
        <f t="shared" si="514"/>
        <v>4.5534784260538606E-2</v>
      </c>
      <c r="X343" s="13">
        <f t="shared" si="515"/>
        <v>5.3238306106512756E-2</v>
      </c>
      <c r="Y343" s="13">
        <f t="shared" si="516"/>
        <v>3.1122550409742829E-2</v>
      </c>
      <c r="Z343" s="13">
        <f t="shared" si="517"/>
        <v>1.5513447775202137E-2</v>
      </c>
      <c r="AA343" s="13">
        <f t="shared" si="518"/>
        <v>2.5969739432182937E-2</v>
      </c>
      <c r="AB343" s="13">
        <f t="shared" si="519"/>
        <v>2.1736862622296418E-2</v>
      </c>
      <c r="AC343" s="13">
        <f t="shared" si="520"/>
        <v>1.4837307493560481E-3</v>
      </c>
      <c r="AD343" s="13">
        <f t="shared" si="521"/>
        <v>1.9056474413074901E-2</v>
      </c>
      <c r="AE343" s="13">
        <f t="shared" si="522"/>
        <v>2.2280426592323318E-2</v>
      </c>
      <c r="AF343" s="13">
        <f t="shared" si="523"/>
        <v>1.3024901625961555E-2</v>
      </c>
      <c r="AG343" s="13">
        <f t="shared" si="524"/>
        <v>5.0761464451920292E-3</v>
      </c>
      <c r="AH343" s="13">
        <f t="shared" si="525"/>
        <v>4.5344987070651439E-3</v>
      </c>
      <c r="AI343" s="13">
        <f t="shared" si="526"/>
        <v>7.5908174368748815E-3</v>
      </c>
      <c r="AJ343" s="13">
        <f t="shared" si="527"/>
        <v>6.353569940397822E-3</v>
      </c>
      <c r="AK343" s="13">
        <f t="shared" si="528"/>
        <v>3.5453231331342271E-3</v>
      </c>
      <c r="AL343" s="13">
        <f t="shared" si="529"/>
        <v>1.1615965097679991E-4</v>
      </c>
      <c r="AM343" s="13">
        <f t="shared" si="530"/>
        <v>6.3801636125618488E-3</v>
      </c>
      <c r="AN343" s="13">
        <f t="shared" si="531"/>
        <v>7.4595522726472281E-3</v>
      </c>
      <c r="AO343" s="13">
        <f t="shared" si="532"/>
        <v>4.3607753254789293E-3</v>
      </c>
      <c r="AP343" s="13">
        <f t="shared" si="533"/>
        <v>1.6995087412091535E-3</v>
      </c>
      <c r="AQ343" s="13">
        <f t="shared" si="534"/>
        <v>4.967574133957082E-4</v>
      </c>
      <c r="AR343" s="13">
        <f t="shared" si="535"/>
        <v>1.0603279849753489E-3</v>
      </c>
      <c r="AS343" s="13">
        <f t="shared" si="536"/>
        <v>1.7750046206026306E-3</v>
      </c>
      <c r="AT343" s="13">
        <f t="shared" si="537"/>
        <v>1.4856919027907854E-3</v>
      </c>
      <c r="AU343" s="13">
        <f t="shared" si="538"/>
        <v>8.2902335554435949E-4</v>
      </c>
      <c r="AV343" s="13">
        <f t="shared" si="539"/>
        <v>3.469493184019252E-4</v>
      </c>
      <c r="AW343" s="13">
        <f t="shared" si="540"/>
        <v>6.315285772081665E-6</v>
      </c>
      <c r="AX343" s="13">
        <f t="shared" si="541"/>
        <v>1.7800812662007513E-3</v>
      </c>
      <c r="AY343" s="13">
        <f t="shared" si="542"/>
        <v>2.081233344649725E-3</v>
      </c>
      <c r="AZ343" s="13">
        <f t="shared" si="543"/>
        <v>1.2166669907511364E-3</v>
      </c>
      <c r="BA343" s="13">
        <f t="shared" si="544"/>
        <v>4.7416709910297897E-4</v>
      </c>
      <c r="BB343" s="13">
        <f t="shared" si="545"/>
        <v>1.3859653437272573E-4</v>
      </c>
      <c r="BC343" s="13">
        <f t="shared" si="546"/>
        <v>3.2408826975080156E-5</v>
      </c>
      <c r="BD343" s="13">
        <f t="shared" si="547"/>
        <v>2.0661884005872077E-4</v>
      </c>
      <c r="BE343" s="13">
        <f t="shared" si="548"/>
        <v>3.458829730088768E-4</v>
      </c>
      <c r="BF343" s="13">
        <f t="shared" si="549"/>
        <v>2.895065885169507E-4</v>
      </c>
      <c r="BG343" s="13">
        <f t="shared" si="550"/>
        <v>1.6154609378544915E-4</v>
      </c>
      <c r="BH343" s="13">
        <f t="shared" si="551"/>
        <v>6.7607633433381639E-5</v>
      </c>
      <c r="BI343" s="13">
        <f t="shared" si="552"/>
        <v>2.2635234273299157E-5</v>
      </c>
      <c r="BJ343" s="14">
        <f t="shared" si="553"/>
        <v>0.48995823207096123</v>
      </c>
      <c r="BK343" s="14">
        <f t="shared" si="554"/>
        <v>0.2438118969911553</v>
      </c>
      <c r="BL343" s="14">
        <f t="shared" si="555"/>
        <v>0.25085570888600561</v>
      </c>
      <c r="BM343" s="14">
        <f t="shared" si="556"/>
        <v>0.53884288426500371</v>
      </c>
      <c r="BN343" s="14">
        <f t="shared" si="557"/>
        <v>0.4592214833994433</v>
      </c>
    </row>
    <row r="344" spans="1:66" x14ac:dyDescent="0.25">
      <c r="A344" t="s">
        <v>338</v>
      </c>
      <c r="B344" t="s">
        <v>77</v>
      </c>
      <c r="C344" t="s">
        <v>80</v>
      </c>
      <c r="D344" s="11">
        <v>44418</v>
      </c>
      <c r="E344" s="10">
        <f>VLOOKUP(A344,home!$A$2:$E$405,3,FALSE)</f>
        <v>1.2436</v>
      </c>
      <c r="F344" s="10">
        <f>VLOOKUP(B344,home!$B$2:$E$405,3,FALSE)</f>
        <v>1.3402000000000001</v>
      </c>
      <c r="G344" s="10">
        <f>VLOOKUP(C344,away!$B$2:$E$405,4,FALSE)</f>
        <v>1.0339</v>
      </c>
      <c r="H344" s="10">
        <f>VLOOKUP(A344,away!$A$2:$E$405,3,FALSE)</f>
        <v>0.89739999999999998</v>
      </c>
      <c r="I344" s="10">
        <f>VLOOKUP(C344,away!$B$2:$E$405,3,FALSE)</f>
        <v>1.9103000000000001</v>
      </c>
      <c r="J344" s="10">
        <f>VLOOKUP(B344,home!$B$2:$E$405,4,FALSE)</f>
        <v>1.8572</v>
      </c>
      <c r="K344" s="12">
        <f t="shared" si="502"/>
        <v>1.7231729252080004</v>
      </c>
      <c r="L344" s="12">
        <f t="shared" si="503"/>
        <v>3.1838039401840001</v>
      </c>
      <c r="M344" s="13">
        <f t="shared" si="504"/>
        <v>7.3948100798142558E-3</v>
      </c>
      <c r="N344" s="13">
        <f t="shared" si="505"/>
        <v>1.274253651659114E-2</v>
      </c>
      <c r="O344" s="13">
        <f t="shared" si="506"/>
        <v>2.3543625469024988E-2</v>
      </c>
      <c r="P344" s="13">
        <f t="shared" si="507"/>
        <v>4.0569737969461367E-2</v>
      </c>
      <c r="Q344" s="13">
        <f t="shared" si="508"/>
        <v>1.0978796961932059E-2</v>
      </c>
      <c r="R344" s="13">
        <f t="shared" si="509"/>
        <v>3.7479143767249083E-2</v>
      </c>
      <c r="S344" s="13">
        <f t="shared" si="510"/>
        <v>5.5643877974757207E-2</v>
      </c>
      <c r="T344" s="13">
        <f t="shared" si="511"/>
        <v>3.4954337025879419E-2</v>
      </c>
      <c r="U344" s="13">
        <f t="shared" si="512"/>
        <v>6.4583045799701796E-2</v>
      </c>
      <c r="V344" s="13">
        <f t="shared" si="513"/>
        <v>3.3919548149688936E-2</v>
      </c>
      <c r="W344" s="13">
        <f t="shared" si="514"/>
        <v>6.3061218920523916E-3</v>
      </c>
      <c r="X344" s="13">
        <f t="shared" si="515"/>
        <v>2.0077455727196984E-2</v>
      </c>
      <c r="Y344" s="13">
        <f t="shared" si="516"/>
        <v>3.1961341326559804E-2</v>
      </c>
      <c r="Z344" s="13">
        <f t="shared" si="517"/>
        <v>3.9775415200296739E-2</v>
      </c>
      <c r="AA344" s="13">
        <f t="shared" si="518"/>
        <v>6.85399185620581E-2</v>
      </c>
      <c r="AB344" s="13">
        <f t="shared" si="519"/>
        <v>5.9053065981049889E-2</v>
      </c>
      <c r="AC344" s="13">
        <f t="shared" si="520"/>
        <v>1.1630683932571443E-2</v>
      </c>
      <c r="AD344" s="13">
        <f t="shared" si="521"/>
        <v>2.7166346268615318E-3</v>
      </c>
      <c r="AE344" s="13">
        <f t="shared" si="522"/>
        <v>8.6492320290420359E-3</v>
      </c>
      <c r="AF344" s="13">
        <f t="shared" si="523"/>
        <v>1.3768729506814849E-2</v>
      </c>
      <c r="AG344" s="13">
        <f t="shared" si="524"/>
        <v>1.4612311751708271E-2</v>
      </c>
      <c r="AH344" s="13">
        <f t="shared" si="525"/>
        <v>3.1659280909289836E-2</v>
      </c>
      <c r="AI344" s="13">
        <f t="shared" si="526"/>
        <v>5.4554415694442769E-2</v>
      </c>
      <c r="AJ344" s="13">
        <f t="shared" si="527"/>
        <v>4.7003346037603103E-2</v>
      </c>
      <c r="AK344" s="13">
        <f t="shared" si="528"/>
        <v>2.6998297762060138E-2</v>
      </c>
      <c r="AL344" s="13">
        <f t="shared" si="529"/>
        <v>2.5523511460453885E-3</v>
      </c>
      <c r="AM344" s="13">
        <f t="shared" si="530"/>
        <v>9.3624624733806513E-4</v>
      </c>
      <c r="AN344" s="13">
        <f t="shared" si="531"/>
        <v>2.9808244912574154E-3</v>
      </c>
      <c r="AO344" s="13">
        <f t="shared" si="532"/>
        <v>4.745180380131166E-3</v>
      </c>
      <c r="AP344" s="13">
        <f t="shared" si="533"/>
        <v>5.0359079970484716E-3</v>
      </c>
      <c r="AQ344" s="13">
        <f t="shared" si="534"/>
        <v>4.0083359308517603E-3</v>
      </c>
      <c r="AR344" s="13">
        <f t="shared" si="535"/>
        <v>2.0159388660477822E-2</v>
      </c>
      <c r="AS344" s="13">
        <f t="shared" si="536"/>
        <v>3.4738112728480562E-2</v>
      </c>
      <c r="AT344" s="13">
        <f t="shared" si="537"/>
        <v>2.9929887663270566E-2</v>
      </c>
      <c r="AU344" s="13">
        <f t="shared" si="538"/>
        <v>1.7191457358621594E-2</v>
      </c>
      <c r="AV344" s="13">
        <f t="shared" si="539"/>
        <v>7.4059634663111431E-3</v>
      </c>
      <c r="AW344" s="13">
        <f t="shared" si="540"/>
        <v>3.8896730756470097E-4</v>
      </c>
      <c r="AX344" s="13">
        <f t="shared" si="541"/>
        <v>2.6888569745675805E-4</v>
      </c>
      <c r="AY344" s="13">
        <f t="shared" si="542"/>
        <v>8.5607934302194921E-4</v>
      </c>
      <c r="AZ344" s="13">
        <f t="shared" si="543"/>
        <v>1.3627943927117065E-3</v>
      </c>
      <c r="BA344" s="13">
        <f t="shared" si="544"/>
        <v>1.446290052392064E-3</v>
      </c>
      <c r="BB344" s="13">
        <f t="shared" si="545"/>
        <v>1.1511759918636944E-3</v>
      </c>
      <c r="BC344" s="13">
        <f t="shared" si="546"/>
        <v>7.3302373174817135E-4</v>
      </c>
      <c r="BD344" s="13">
        <f t="shared" si="547"/>
        <v>1.0697256841488317E-2</v>
      </c>
      <c r="BE344" s="13">
        <f t="shared" si="548"/>
        <v>1.8433223363248718E-2</v>
      </c>
      <c r="BF344" s="13">
        <f t="shared" si="549"/>
        <v>1.5881815711930876E-2</v>
      </c>
      <c r="BG344" s="13">
        <f t="shared" si="550"/>
        <v>9.1223716126474369E-3</v>
      </c>
      <c r="BH344" s="13">
        <f t="shared" si="551"/>
        <v>3.9298559441500258E-3</v>
      </c>
      <c r="BI344" s="13">
        <f t="shared" si="552"/>
        <v>1.3543642725854083E-3</v>
      </c>
      <c r="BJ344" s="14">
        <f t="shared" si="553"/>
        <v>0.18029224162045968</v>
      </c>
      <c r="BK344" s="14">
        <f t="shared" si="554"/>
        <v>0.15256708859536053</v>
      </c>
      <c r="BL344" s="14">
        <f t="shared" si="555"/>
        <v>0.58225783760569227</v>
      </c>
      <c r="BM344" s="14">
        <f t="shared" si="556"/>
        <v>0.82171682022227899</v>
      </c>
      <c r="BN344" s="14">
        <f t="shared" si="557"/>
        <v>0.1327086507640729</v>
      </c>
    </row>
    <row r="345" spans="1:66" x14ac:dyDescent="0.25">
      <c r="A345" t="s">
        <v>339</v>
      </c>
      <c r="B345" t="s">
        <v>122</v>
      </c>
      <c r="C345" t="s">
        <v>116</v>
      </c>
      <c r="D345" s="11">
        <v>44418</v>
      </c>
      <c r="E345" s="10">
        <f>VLOOKUP(A345,home!$A$2:$E$405,3,FALSE)</f>
        <v>1.1578999999999999</v>
      </c>
      <c r="F345" s="10">
        <f>VLOOKUP(B345,home!$B$2:$E$405,3,FALSE)</f>
        <v>0.77729999999999999</v>
      </c>
      <c r="G345" s="10">
        <f>VLOOKUP(C345,away!$B$2:$E$405,4,FALSE)</f>
        <v>1.3347</v>
      </c>
      <c r="H345" s="10">
        <f>VLOOKUP(A345,away!$A$2:$E$405,3,FALSE)</f>
        <v>1.0478000000000001</v>
      </c>
      <c r="I345" s="10">
        <f>VLOOKUP(C345,away!$B$2:$E$405,3,FALSE)</f>
        <v>1.0410999999999999</v>
      </c>
      <c r="J345" s="10">
        <f>VLOOKUP(B345,home!$B$2:$E$405,4,FALSE)</f>
        <v>0.66810000000000003</v>
      </c>
      <c r="K345" s="12">
        <f t="shared" si="502"/>
        <v>1.201277608749</v>
      </c>
      <c r="L345" s="12">
        <f t="shared" si="503"/>
        <v>0.72880662589800005</v>
      </c>
      <c r="M345" s="13">
        <f t="shared" si="504"/>
        <v>0.14513597249129506</v>
      </c>
      <c r="N345" s="13">
        <f t="shared" si="505"/>
        <v>0.17434859397780358</v>
      </c>
      <c r="O345" s="13">
        <f t="shared" si="506"/>
        <v>0.1057760584078057</v>
      </c>
      <c r="P345" s="13">
        <f t="shared" si="507"/>
        <v>0.12706641050702339</v>
      </c>
      <c r="Q345" s="13">
        <f t="shared" si="508"/>
        <v>0.10472053103120313</v>
      </c>
      <c r="R345" s="13">
        <f t="shared" si="509"/>
        <v>3.8545146114491322E-2</v>
      </c>
      <c r="S345" s="13">
        <f t="shared" si="510"/>
        <v>2.7811631399837455E-2</v>
      </c>
      <c r="T345" s="13">
        <f t="shared" si="511"/>
        <v>7.6321016883097961E-2</v>
      </c>
      <c r="U345" s="13">
        <f t="shared" si="512"/>
        <v>4.6303420953296939E-2</v>
      </c>
      <c r="V345" s="13">
        <f t="shared" si="513"/>
        <v>2.7054508584536899E-3</v>
      </c>
      <c r="W345" s="13">
        <f t="shared" si="514"/>
        <v>4.1932809701363045E-2</v>
      </c>
      <c r="X345" s="13">
        <f t="shared" si="515"/>
        <v>3.0560909552873324E-2</v>
      </c>
      <c r="Y345" s="13">
        <f t="shared" si="516"/>
        <v>1.113649668780178E-2</v>
      </c>
      <c r="Z345" s="13">
        <f t="shared" si="517"/>
        <v>9.3639859614826106E-3</v>
      </c>
      <c r="AA345" s="13">
        <f t="shared" si="518"/>
        <v>1.1248746664169034E-2</v>
      </c>
      <c r="AB345" s="13">
        <f t="shared" si="519"/>
        <v>6.7564337470781364E-3</v>
      </c>
      <c r="AC345" s="13">
        <f t="shared" si="520"/>
        <v>1.4803873373272182E-4</v>
      </c>
      <c r="AD345" s="13">
        <f t="shared" si="521"/>
        <v>1.2593236341545071E-2</v>
      </c>
      <c r="AE345" s="13">
        <f t="shared" si="522"/>
        <v>9.1780340872175369E-3</v>
      </c>
      <c r="AF345" s="13">
        <f t="shared" si="523"/>
        <v>3.3445060277409212E-3</v>
      </c>
      <c r="AG345" s="13">
        <f t="shared" si="524"/>
        <v>8.1249938445779476E-4</v>
      </c>
      <c r="AH345" s="13">
        <f t="shared" si="525"/>
        <v>1.7061337533860949E-3</v>
      </c>
      <c r="AI345" s="13">
        <f t="shared" si="526"/>
        <v>2.0495402754736043E-3</v>
      </c>
      <c r="AJ345" s="13">
        <f t="shared" si="527"/>
        <v>1.2310334205778493E-3</v>
      </c>
      <c r="AK345" s="13">
        <f t="shared" si="528"/>
        <v>4.9293762792062027E-4</v>
      </c>
      <c r="AL345" s="13">
        <f t="shared" si="529"/>
        <v>5.1843110122268805E-6</v>
      </c>
      <c r="AM345" s="13">
        <f t="shared" si="530"/>
        <v>3.0255945677564533E-3</v>
      </c>
      <c r="AN345" s="13">
        <f t="shared" si="531"/>
        <v>2.2050733682618985E-3</v>
      </c>
      <c r="AO345" s="13">
        <f t="shared" si="532"/>
        <v>8.0353604069024597E-4</v>
      </c>
      <c r="AP345" s="13">
        <f t="shared" si="533"/>
        <v>1.9520746353429878E-4</v>
      </c>
      <c r="AQ345" s="13">
        <f t="shared" si="534"/>
        <v>3.556712321213479E-5</v>
      </c>
      <c r="AR345" s="13">
        <f t="shared" si="535"/>
        <v>2.4868831682720212E-4</v>
      </c>
      <c r="AS345" s="13">
        <f t="shared" si="536"/>
        <v>2.9874370656199508E-4</v>
      </c>
      <c r="AT345" s="13">
        <f t="shared" si="537"/>
        <v>1.7943706272380324E-4</v>
      </c>
      <c r="AU345" s="13">
        <f t="shared" si="538"/>
        <v>7.1851241876598232E-5</v>
      </c>
      <c r="AV345" s="13">
        <f t="shared" si="539"/>
        <v>2.157832200679149E-5</v>
      </c>
      <c r="AW345" s="13">
        <f t="shared" si="540"/>
        <v>1.2607943127171319E-7</v>
      </c>
      <c r="AX345" s="13">
        <f t="shared" si="541"/>
        <v>6.0576316789973876E-4</v>
      </c>
      <c r="AY345" s="13">
        <f t="shared" si="542"/>
        <v>4.4148421049029226E-4</v>
      </c>
      <c r="AZ345" s="13">
        <f t="shared" si="543"/>
        <v>1.6087830891733614E-4</v>
      </c>
      <c r="BA345" s="13">
        <f t="shared" si="544"/>
        <v>3.9083059167406629E-5</v>
      </c>
      <c r="BB345" s="13">
        <f t="shared" si="545"/>
        <v>7.1209981203923804E-6</v>
      </c>
      <c r="BC345" s="13">
        <f t="shared" si="546"/>
        <v>1.0379661226298346E-6</v>
      </c>
      <c r="BD345" s="13">
        <f t="shared" si="547"/>
        <v>3.0207615514514324E-5</v>
      </c>
      <c r="BE345" s="13">
        <f t="shared" si="548"/>
        <v>3.6287732131284959E-5</v>
      </c>
      <c r="BF345" s="13">
        <f t="shared" si="549"/>
        <v>2.1795820040797132E-5</v>
      </c>
      <c r="BG345" s="13">
        <f t="shared" si="550"/>
        <v>8.7276101931107692E-6</v>
      </c>
      <c r="BH345" s="13">
        <f t="shared" si="551"/>
        <v>2.6210706757183769E-6</v>
      </c>
      <c r="BI345" s="13">
        <f t="shared" si="552"/>
        <v>6.2972670273781934E-7</v>
      </c>
      <c r="BJ345" s="14">
        <f t="shared" si="553"/>
        <v>0.47246897994927689</v>
      </c>
      <c r="BK345" s="14">
        <f t="shared" si="554"/>
        <v>0.30331417251184478</v>
      </c>
      <c r="BL345" s="14">
        <f t="shared" si="555"/>
        <v>0.21503001918945383</v>
      </c>
      <c r="BM345" s="14">
        <f t="shared" si="556"/>
        <v>0.30414308695137704</v>
      </c>
      <c r="BN345" s="14">
        <f t="shared" si="557"/>
        <v>0.69559271252962218</v>
      </c>
    </row>
    <row r="346" spans="1:66" s="15" customFormat="1" x14ac:dyDescent="0.25">
      <c r="A346" s="15" t="s">
        <v>344</v>
      </c>
      <c r="B346" s="15" t="s">
        <v>208</v>
      </c>
      <c r="C346" s="15" t="s">
        <v>198</v>
      </c>
      <c r="D346" s="20">
        <v>44418</v>
      </c>
      <c r="E346" s="15">
        <f>VLOOKUP(A346,home!$A$2:$E$405,3,FALSE)</f>
        <v>1.3976999999999999</v>
      </c>
      <c r="F346" s="15">
        <f>VLOOKUP(B346,home!$B$2:$E$405,3,FALSE)</f>
        <v>0.85170000000000001</v>
      </c>
      <c r="G346" s="15">
        <f>VLOOKUP(C346,away!$B$2:$E$405,4,FALSE)</f>
        <v>0.71550000000000002</v>
      </c>
      <c r="H346" s="15">
        <f>VLOOKUP(A346,away!$A$2:$E$405,3,FALSE)</f>
        <v>1.0585</v>
      </c>
      <c r="I346" s="15">
        <f>VLOOKUP(C346,away!$B$2:$E$405,3,FALSE)</f>
        <v>0.89219999999999999</v>
      </c>
      <c r="J346" s="15">
        <f>VLOOKUP(B346,home!$B$2:$E$405,4,FALSE)</f>
        <v>0.98970000000000002</v>
      </c>
      <c r="K346" s="16">
        <f t="shared" si="502"/>
        <v>0.85174628989500012</v>
      </c>
      <c r="L346" s="16">
        <f t="shared" si="503"/>
        <v>0.93466644489000006</v>
      </c>
      <c r="M346" s="17">
        <f t="shared" si="504"/>
        <v>0.16756017562279485</v>
      </c>
      <c r="N346" s="17">
        <f t="shared" si="505"/>
        <v>0.14271875792087016</v>
      </c>
      <c r="O346" s="17">
        <f t="shared" si="506"/>
        <v>0.15661287365450172</v>
      </c>
      <c r="P346" s="17">
        <f t="shared" si="507"/>
        <v>0.13339443408501625</v>
      </c>
      <c r="Q346" s="17">
        <f t="shared" si="508"/>
        <v>6.0780086278761886E-2</v>
      </c>
      <c r="R346" s="17">
        <f t="shared" si="509"/>
        <v>7.3190398921329933E-2</v>
      </c>
      <c r="S346" s="17">
        <f t="shared" si="510"/>
        <v>2.6548783114370637E-2</v>
      </c>
      <c r="T346" s="17">
        <f t="shared" si="511"/>
        <v>5.6809107162277842E-2</v>
      </c>
      <c r="U346" s="17">
        <f t="shared" si="512"/>
        <v>6.2339650737177794E-2</v>
      </c>
      <c r="V346" s="17">
        <f t="shared" si="513"/>
        <v>2.3483834562215288E-3</v>
      </c>
      <c r="W346" s="17">
        <f t="shared" si="514"/>
        <v>1.7256404329144485E-2</v>
      </c>
      <c r="X346" s="17">
        <f t="shared" si="515"/>
        <v>1.6128982085905883E-2</v>
      </c>
      <c r="Y346" s="17">
        <f t="shared" si="516"/>
        <v>7.5376091729640752E-3</v>
      </c>
      <c r="Z346" s="17">
        <f t="shared" si="517"/>
        <v>2.2802869986626784E-2</v>
      </c>
      <c r="AA346" s="17">
        <f t="shared" si="518"/>
        <v>1.9422259910067415E-2</v>
      </c>
      <c r="AB346" s="17">
        <f t="shared" si="519"/>
        <v>8.271418909888157E-3</v>
      </c>
      <c r="AC346" s="17">
        <f t="shared" si="520"/>
        <v>1.1684656012121551E-4</v>
      </c>
      <c r="AD346" s="17">
        <f t="shared" si="521"/>
        <v>3.6745195910692086E-3</v>
      </c>
      <c r="AE346" s="17">
        <f t="shared" si="522"/>
        <v>3.4344501628633135E-3</v>
      </c>
      <c r="AF346" s="17">
        <f t="shared" si="523"/>
        <v>1.6050326619376676E-3</v>
      </c>
      <c r="AG346" s="17">
        <f t="shared" si="524"/>
        <v>5.0005672402187102E-4</v>
      </c>
      <c r="AH346" s="17">
        <f t="shared" si="525"/>
        <v>5.3282693559223333E-3</v>
      </c>
      <c r="AI346" s="17">
        <f t="shared" si="526"/>
        <v>4.5383336554680699E-3</v>
      </c>
      <c r="AJ346" s="17">
        <f t="shared" si="527"/>
        <v>1.9327544266752703E-3</v>
      </c>
      <c r="AK346" s="17">
        <f t="shared" si="528"/>
        <v>5.487388040662667E-4</v>
      </c>
      <c r="AL346" s="17">
        <f t="shared" si="529"/>
        <v>3.7208556756919438E-6</v>
      </c>
      <c r="AM346" s="17">
        <f t="shared" si="530"/>
        <v>6.2595168576793845E-4</v>
      </c>
      <c r="AN346" s="17">
        <f t="shared" si="531"/>
        <v>5.8505603680962146E-4</v>
      </c>
      <c r="AO346" s="17">
        <f t="shared" si="532"/>
        <v>2.7341612299314097E-4</v>
      </c>
      <c r="AP346" s="17">
        <f t="shared" si="533"/>
        <v>8.5184291884535357E-5</v>
      </c>
      <c r="AQ346" s="17">
        <f t="shared" si="534"/>
        <v>1.9904724814047684E-5</v>
      </c>
      <c r="AR346" s="17">
        <f t="shared" si="535"/>
        <v>9.9603091526325165E-4</v>
      </c>
      <c r="AS346" s="17">
        <f t="shared" si="536"/>
        <v>8.48365636696196E-4</v>
      </c>
      <c r="AT346" s="17">
        <f t="shared" si="537"/>
        <v>3.6129614176519712E-4</v>
      </c>
      <c r="AU346" s="17">
        <f t="shared" si="538"/>
        <v>1.0257754943396159E-4</v>
      </c>
      <c r="AV346" s="17">
        <f t="shared" si="539"/>
        <v>2.1842511789224436E-5</v>
      </c>
      <c r="AW346" s="17">
        <f t="shared" si="540"/>
        <v>8.2282452213912606E-8</v>
      </c>
      <c r="AX346" s="17">
        <f t="shared" si="541"/>
        <v>8.8858671001060388E-5</v>
      </c>
      <c r="AY346" s="17">
        <f t="shared" si="542"/>
        <v>8.3053218122211244E-5</v>
      </c>
      <c r="AZ346" s="17">
        <f t="shared" si="543"/>
        <v>3.8813528059480456E-5</v>
      </c>
      <c r="BA346" s="17">
        <f t="shared" si="544"/>
        <v>1.2092567428330954E-5</v>
      </c>
      <c r="BB346" s="17">
        <f t="shared" si="545"/>
        <v>2.8256292519576754E-6</v>
      </c>
      <c r="BC346" s="17">
        <f t="shared" si="546"/>
        <v>5.2820416950089427E-7</v>
      </c>
      <c r="BD346" s="17">
        <f t="shared" si="547"/>
        <v>1.55159445761606E-4</v>
      </c>
      <c r="BE346" s="17">
        <f t="shared" si="548"/>
        <v>1.3215648226961243E-4</v>
      </c>
      <c r="BF346" s="17">
        <f t="shared" si="549"/>
        <v>5.6281896729358349E-5</v>
      </c>
      <c r="BG346" s="17">
        <f t="shared" si="550"/>
        <v>1.5979298909161512E-5</v>
      </c>
      <c r="BH346" s="17">
        <f t="shared" si="551"/>
        <v>3.4025771402503845E-6</v>
      </c>
      <c r="BI346" s="17">
        <f t="shared" si="552"/>
        <v>5.7962649105796107E-7</v>
      </c>
      <c r="BJ346" s="18">
        <f t="shared" si="553"/>
        <v>0.31226069077011831</v>
      </c>
      <c r="BK346" s="18">
        <f t="shared" si="554"/>
        <v>0.33005539691232233</v>
      </c>
      <c r="BL346" s="18">
        <f t="shared" si="555"/>
        <v>0.33487837045734586</v>
      </c>
      <c r="BM346" s="18">
        <f t="shared" si="556"/>
        <v>0.26565763070746851</v>
      </c>
      <c r="BN346" s="18">
        <f t="shared" si="557"/>
        <v>0.73425672648327478</v>
      </c>
    </row>
    <row r="347" spans="1:66" x14ac:dyDescent="0.25">
      <c r="A347" t="s">
        <v>340</v>
      </c>
      <c r="B347" t="s">
        <v>142</v>
      </c>
      <c r="C347" t="s">
        <v>132</v>
      </c>
      <c r="D347" s="11">
        <v>44508</v>
      </c>
      <c r="E347" s="10">
        <f>VLOOKUP(A347,home!$A$2:$E$405,3,FALSE)</f>
        <v>1.4554</v>
      </c>
      <c r="F347" s="10">
        <f>VLOOKUP(B347,home!$B$2:$E$405,3,FALSE)</f>
        <v>0.7853</v>
      </c>
      <c r="G347" s="10">
        <f>VLOOKUP(C347,away!$B$2:$E$405,4,FALSE)</f>
        <v>1.3742000000000001</v>
      </c>
      <c r="H347" s="10">
        <f>VLOOKUP(A347,away!$A$2:$E$405,3,FALSE)</f>
        <v>1.2321</v>
      </c>
      <c r="I347" s="10">
        <f>VLOOKUP(C347,away!$B$2:$E$405,3,FALSE)</f>
        <v>0.57969999999999999</v>
      </c>
      <c r="J347" s="10">
        <f>VLOOKUP(B347,home!$B$2:$E$405,4,FALSE)</f>
        <v>0.69569999999999999</v>
      </c>
      <c r="K347" s="12">
        <f t="shared" ref="K347:K352" si="558">E347*F347*G347</f>
        <v>1.570608387004</v>
      </c>
      <c r="L347" s="12">
        <f t="shared" ref="L347:L352" si="559">H347*I347*J347</f>
        <v>0.49690259100899997</v>
      </c>
      <c r="M347" s="13">
        <f t="shared" ref="M347:M352" si="560">_xlfn.POISSON.DIST(0,K347,FALSE) * _xlfn.POISSON.DIST(0,L347,FALSE)</f>
        <v>0.1265002520896488</v>
      </c>
      <c r="N347" s="13">
        <f t="shared" ref="N347:N352" si="561">_xlfn.POISSON.DIST(1,K347,FALSE) * _xlfn.POISSON.DIST(0,L347,FALSE)</f>
        <v>0.19868235689012267</v>
      </c>
      <c r="O347" s="13">
        <f t="shared" ref="O347:O352" si="562">_xlfn.POISSON.DIST(0,K347,FALSE) * _xlfn.POISSON.DIST(1,L347,FALSE)</f>
        <v>6.2858303026638154E-2</v>
      </c>
      <c r="P347" s="13">
        <f t="shared" ref="P347:P352" si="563">_xlfn.POISSON.DIST(1,K347,FALSE) * _xlfn.POISSON.DIST(1,L347,FALSE)</f>
        <v>9.8725777926476799E-2</v>
      </c>
      <c r="Q347" s="13">
        <f t="shared" ref="Q347:Q352" si="564">_xlfn.POISSON.DIST(2,K347,FALSE) * _xlfn.POISSON.DIST(0,L347,FALSE)</f>
        <v>0.15602608804067433</v>
      </c>
      <c r="R347" s="13">
        <f t="shared" ref="R347:R352" si="565">_xlfn.POISSON.DIST(0,K347,FALSE) * _xlfn.POISSON.DIST(2,L347,FALSE)</f>
        <v>1.5617226820182682E-2</v>
      </c>
      <c r="S347" s="13">
        <f t="shared" ref="S347:S352" si="566">_xlfn.POISSON.DIST(2,K347,FALSE) * _xlfn.POISSON.DIST(2,L347,FALSE)</f>
        <v>1.9262371153775684E-2</v>
      </c>
      <c r="T347" s="13">
        <f t="shared" ref="T347:T352" si="567">_xlfn.POISSON.DIST(2,K347,FALSE) * _xlfn.POISSON.DIST(1,L347,FALSE)</f>
        <v>7.7529767412409425E-2</v>
      </c>
      <c r="U347" s="13">
        <f t="shared" ref="U347:U352" si="568">_xlfn.POISSON.DIST(1,K347,FALSE) * _xlfn.POISSON.DIST(2,L347,FALSE)</f>
        <v>2.4528547425522726E-2</v>
      </c>
      <c r="V347" s="13">
        <f t="shared" ref="V347:V352" si="569">_xlfn.POISSON.DIST(3,K347,FALSE) * _xlfn.POISSON.DIST(3,L347,FALSE)</f>
        <v>1.6703458824531131E-3</v>
      </c>
      <c r="W347" s="13">
        <f t="shared" ref="W347:W352" si="570">_xlfn.POISSON.DIST(3,K347,FALSE) * _xlfn.POISSON.DIST(0,L347,FALSE)</f>
        <v>8.168529415603587E-2</v>
      </c>
      <c r="X347" s="13">
        <f t="shared" ref="X347:X352" si="571">_xlfn.POISSON.DIST(3,K347,FALSE) * _xlfn.POISSON.DIST(1,L347,FALSE)</f>
        <v>4.0589634313466544E-2</v>
      </c>
      <c r="Y347" s="13">
        <f t="shared" ref="Y347:Y352" si="572">_xlfn.POISSON.DIST(3,K347,FALSE) * _xlfn.POISSON.DIST(2,L347,FALSE)</f>
        <v>1.0084547229234669E-2</v>
      </c>
      <c r="Z347" s="13">
        <f t="shared" ref="Z347:Z352" si="573">_xlfn.POISSON.DIST(0,K347,FALSE) * _xlfn.POISSON.DIST(3,L347,FALSE)</f>
        <v>2.5867468237746739E-3</v>
      </c>
      <c r="AA347" s="13">
        <f t="shared" ref="AA347:AA352" si="574">_xlfn.POISSON.DIST(1,K347,FALSE) * _xlfn.POISSON.DIST(3,L347,FALSE)</f>
        <v>4.0627662564764605E-3</v>
      </c>
      <c r="AB347" s="13">
        <f t="shared" ref="AB347:AB352" si="575">_xlfn.POISSON.DIST(2,K347,FALSE) * _xlfn.POISSON.DIST(3,L347,FALSE)</f>
        <v>3.1905073784293868E-3</v>
      </c>
      <c r="AC347" s="13">
        <f t="shared" ref="AC347:AC352" si="576">_xlfn.POISSON.DIST(4,K347,FALSE) * _xlfn.POISSON.DIST(4,L347,FALSE)</f>
        <v>8.147523123837555E-5</v>
      </c>
      <c r="AD347" s="13">
        <f t="shared" ref="AD347:AD352" si="577">_xlfn.POISSON.DIST(4,K347,FALSE) * _xlfn.POISSON.DIST(0,L347,FALSE)</f>
        <v>3.2073902024089697E-2</v>
      </c>
      <c r="AE347" s="13">
        <f t="shared" ref="AE347:AE352" si="578">_xlfn.POISSON.DIST(4,K347,FALSE) * _xlfn.POISSON.DIST(1,L347,FALSE)</f>
        <v>1.5937605019538979E-2</v>
      </c>
      <c r="AF347" s="13">
        <f t="shared" ref="AF347:AF352" si="579">_xlfn.POISSON.DIST(4,K347,FALSE) * _xlfn.POISSON.DIST(2,L347,FALSE)</f>
        <v>3.9597186143434816E-3</v>
      </c>
      <c r="AG347" s="13">
        <f t="shared" ref="AG347:AG352" si="580">_xlfn.POISSON.DIST(4,K347,FALSE) * _xlfn.POISSON.DIST(3,L347,FALSE)</f>
        <v>6.5586481304461442E-4</v>
      </c>
      <c r="AH347" s="13">
        <f t="shared" ref="AH347:AH352" si="581">_xlfn.POISSON.DIST(0,K347,FALSE) * _xlfn.POISSON.DIST(4,L347,FALSE)</f>
        <v>3.2134029975448408E-4</v>
      </c>
      <c r="AI347" s="13">
        <f t="shared" ref="AI347:AI352" si="582">_xlfn.POISSON.DIST(1,K347,FALSE) * _xlfn.POISSON.DIST(4,L347,FALSE)</f>
        <v>5.0469976987677198E-4</v>
      </c>
      <c r="AJ347" s="13">
        <f t="shared" ref="AJ347:AJ352" si="583">_xlfn.POISSON.DIST(2,K347,FALSE) * _xlfn.POISSON.DIST(4,L347,FALSE)</f>
        <v>3.9634284574372348E-4</v>
      </c>
      <c r="AK347" s="13">
        <f t="shared" ref="AK347:AK352" si="584">_xlfn.POISSON.DIST(3,K347,FALSE) * _xlfn.POISSON.DIST(4,L347,FALSE)</f>
        <v>2.0749979921804156E-4</v>
      </c>
      <c r="AL347" s="13">
        <f t="shared" ref="AL347:AL352" si="585">_xlfn.POISSON.DIST(5,K347,FALSE) * _xlfn.POISSON.DIST(5,L347,FALSE)</f>
        <v>2.5434591482229661E-6</v>
      </c>
      <c r="AM347" s="13">
        <f t="shared" ref="AM347:AM352" si="586">_xlfn.POISSON.DIST(5,K347,FALSE) * _xlfn.POISSON.DIST(0,L347,FALSE)</f>
        <v>1.0075107904595973E-2</v>
      </c>
      <c r="AN347" s="13">
        <f t="shared" ref="AN347:AN352" si="587">_xlfn.POISSON.DIST(5,K347,FALSE) * _xlfn.POISSON.DIST(1,L347,FALSE)</f>
        <v>5.0063472224889955E-3</v>
      </c>
      <c r="AO347" s="13">
        <f t="shared" ref="AO347:AO352" si="588">_xlfn.POISSON.DIST(5,K347,FALSE) * _xlfn.POISSON.DIST(2,L347,FALSE)</f>
        <v>1.243833453172746E-3</v>
      </c>
      <c r="AP347" s="13">
        <f t="shared" ref="AP347:AP352" si="589">_xlfn.POISSON.DIST(5,K347,FALSE) * _xlfn.POISSON.DIST(3,L347,FALSE)</f>
        <v>2.0602135522173644E-4</v>
      </c>
      <c r="AQ347" s="13">
        <f t="shared" ref="AQ347:AQ352" si="590">_xlfn.POISSON.DIST(5,K347,FALSE) * _xlfn.POISSON.DIST(4,L347,FALSE)</f>
        <v>2.5593136303216595E-5</v>
      </c>
      <c r="AR347" s="13">
        <f t="shared" ref="AR347:AR352" si="591">_xlfn.POISSON.DIST(0,K347,FALSE) * _xlfn.POISSON.DIST(5,L347,FALSE)</f>
        <v>3.1934965508722387E-5</v>
      </c>
      <c r="AS347" s="13">
        <f t="shared" ref="AS347:AS352" si="592">_xlfn.POISSON.DIST(1,K347,FALSE) * _xlfn.POISSON.DIST(5,L347,FALSE)</f>
        <v>5.0157324666682835E-5</v>
      </c>
      <c r="AT347" s="13">
        <f t="shared" ref="AT347:AT352" si="593">_xlfn.POISSON.DIST(2,K347,FALSE) * _xlfn.POISSON.DIST(5,L347,FALSE)</f>
        <v>3.9388757395587338E-5</v>
      </c>
      <c r="AU347" s="13">
        <f t="shared" ref="AU347:AU352" si="594">_xlfn.POISSON.DIST(3,K347,FALSE) * _xlfn.POISSON.DIST(5,L347,FALSE)</f>
        <v>2.0621437573058436E-5</v>
      </c>
      <c r="AV347" s="13">
        <f t="shared" ref="AV347:AV352" si="595">_xlfn.POISSON.DIST(4,K347,FALSE) * _xlfn.POISSON.DIST(5,L347,FALSE)</f>
        <v>8.0970507010812497E-6</v>
      </c>
      <c r="AW347" s="13">
        <f t="shared" ref="AW347:AW352" si="596">_xlfn.POISSON.DIST(6,K347,FALSE) * _xlfn.POISSON.DIST(6,L347,FALSE)</f>
        <v>5.5139324249148487E-8</v>
      </c>
      <c r="AX347" s="13">
        <f t="shared" ref="AX347:AX352" si="597">_xlfn.POISSON.DIST(6,K347,FALSE) * _xlfn.POISSON.DIST(0,L347,FALSE)</f>
        <v>2.637341495821453E-3</v>
      </c>
      <c r="AY347" s="13">
        <f t="shared" ref="AY347:AY352" si="598">_xlfn.POISSON.DIST(6,K347,FALSE) * _xlfn.POISSON.DIST(1,L347,FALSE)</f>
        <v>1.3105018226492317E-3</v>
      </c>
      <c r="AZ347" s="13">
        <f t="shared" ref="AZ347:AZ352" si="599">_xlfn.POISSON.DIST(6,K347,FALSE) * _xlfn.POISSON.DIST(2,L347,FALSE)</f>
        <v>3.2559587559821007E-4</v>
      </c>
      <c r="BA347" s="13">
        <f t="shared" ref="BA347:BA352" si="600">_xlfn.POISSON.DIST(6,K347,FALSE) * _xlfn.POISSON.DIST(3,L347,FALSE)</f>
        <v>5.3929811402198216E-5</v>
      </c>
      <c r="BB347" s="13">
        <f t="shared" ref="BB347:BB352" si="601">_xlfn.POISSON.DIST(6,K347,FALSE) * _xlfn.POISSON.DIST(4,L347,FALSE)</f>
        <v>6.6994657545947493E-6</v>
      </c>
      <c r="BC347" s="13">
        <f t="shared" ref="BC347:BC352" si="602">_xlfn.POISSON.DIST(6,K347,FALSE) * _xlfn.POISSON.DIST(5,L347,FALSE)</f>
        <v>6.6579637836683952E-7</v>
      </c>
      <c r="BD347" s="13">
        <f t="shared" ref="BD347:BD352" si="603">_xlfn.POISSON.DIST(0,K347,FALSE) * _xlfn.POISSON.DIST(6,L347,FALSE)</f>
        <v>2.6447611841778654E-6</v>
      </c>
      <c r="BE347" s="13">
        <f t="shared" ref="BE347:BE352" si="604">_xlfn.POISSON.DIST(1,K347,FALSE) * _xlfn.POISSON.DIST(6,L347,FALSE)</f>
        <v>4.1538840974923857E-6</v>
      </c>
      <c r="BF347" s="13">
        <f t="shared" ref="BF347:BF352" si="605">_xlfn.POISSON.DIST(2,K347,FALSE) * _xlfn.POISSON.DIST(6,L347,FALSE)</f>
        <v>3.2620626010820413E-6</v>
      </c>
      <c r="BG347" s="13">
        <f t="shared" ref="BG347:BG352" si="606">_xlfn.POISSON.DIST(3,K347,FALSE) * _xlfn.POISSON.DIST(6,L347,FALSE)</f>
        <v>1.7078076267305125E-6</v>
      </c>
      <c r="BH347" s="13">
        <f t="shared" ref="BH347:BH352" si="607">_xlfn.POISSON.DIST(4,K347,FALSE) * _xlfn.POISSON.DIST(6,L347,FALSE)</f>
        <v>6.7057424548308507E-7</v>
      </c>
      <c r="BI347" s="13">
        <f t="shared" ref="BI347:BI352" si="608">_xlfn.POISSON.DIST(5,K347,FALSE) * _xlfn.POISSON.DIST(6,L347,FALSE)</f>
        <v>2.1064190681292255E-7</v>
      </c>
      <c r="BJ347" s="14">
        <f t="shared" ref="BJ347:BJ352" si="609">SUM(N347,Q347,T347,W347,X347,Y347,AD347,AE347,AF347,AG347,AM347,AN347,AO347,AP347,AQ347,AX347,AY347,AZ347,BA347,BB347,BC347)</f>
        <v>0.63811641585234691</v>
      </c>
      <c r="BK347" s="14">
        <f t="shared" ref="BK347:BK352" si="610">SUM(M347,P347,S347,V347,AC347,AL347,AY347)</f>
        <v>0.2475532675653902</v>
      </c>
      <c r="BL347" s="14">
        <f t="shared" ref="BL347:BL352" si="611">SUM(O347,R347,U347,AA347,AB347,AH347,AI347,AJ347,AK347,AR347,AS347,AT347,AU347,AV347,BD347,BE347,BF347,BG347,BH347,BI347)</f>
        <v>0.11185008288934935</v>
      </c>
      <c r="BM347" s="14">
        <f t="shared" ref="BM347:BM352" si="612">SUM(S347:BI347)</f>
        <v>0.34038606165379287</v>
      </c>
      <c r="BN347" s="14">
        <f t="shared" ref="BN347:BN352" si="613">SUM(M347:R347)</f>
        <v>0.65841000479374334</v>
      </c>
    </row>
    <row r="348" spans="1:66" x14ac:dyDescent="0.25">
      <c r="A348" t="s">
        <v>340</v>
      </c>
      <c r="B348" t="s">
        <v>139</v>
      </c>
      <c r="C348" t="s">
        <v>130</v>
      </c>
      <c r="D348" s="11">
        <v>44508</v>
      </c>
      <c r="E348" s="10">
        <f>VLOOKUP(A348,home!$A$2:$E$405,3,FALSE)</f>
        <v>1.4554</v>
      </c>
      <c r="F348" s="10">
        <f>VLOOKUP(B348,home!$B$2:$E$405,3,FALSE)</f>
        <v>1.3742000000000001</v>
      </c>
      <c r="G348" s="10">
        <f>VLOOKUP(C348,away!$B$2:$E$405,4,FALSE)</f>
        <v>1.4722999999999999</v>
      </c>
      <c r="H348" s="10">
        <f>VLOOKUP(A348,away!$A$2:$E$405,3,FALSE)</f>
        <v>1.2321</v>
      </c>
      <c r="I348" s="10">
        <f>VLOOKUP(C348,away!$B$2:$E$405,3,FALSE)</f>
        <v>0.92759999999999998</v>
      </c>
      <c r="J348" s="10">
        <f>VLOOKUP(B348,home!$B$2:$E$405,4,FALSE)</f>
        <v>0.46379999999999999</v>
      </c>
      <c r="K348" s="12">
        <f t="shared" si="558"/>
        <v>2.9446157241640005</v>
      </c>
      <c r="L348" s="12">
        <f t="shared" si="559"/>
        <v>0.53007514624800001</v>
      </c>
      <c r="M348" s="13">
        <f t="shared" si="560"/>
        <v>3.0971406521636286E-2</v>
      </c>
      <c r="N348" s="13">
        <f t="shared" si="561"/>
        <v>9.1198890643085673E-2</v>
      </c>
      <c r="O348" s="13">
        <f t="shared" si="562"/>
        <v>1.6417172841462612E-2</v>
      </c>
      <c r="P348" s="13">
        <f t="shared" si="563"/>
        <v>4.834226529528899E-2</v>
      </c>
      <c r="Q348" s="13">
        <f t="shared" si="564"/>
        <v>0.13427284370697165</v>
      </c>
      <c r="R348" s="13">
        <f t="shared" si="565"/>
        <v>4.3511676474584952E-3</v>
      </c>
      <c r="S348" s="13">
        <f t="shared" si="566"/>
        <v>1.8863969030979585E-2</v>
      </c>
      <c r="T348" s="13">
        <f t="shared" si="567"/>
        <v>7.1174697265107834E-2</v>
      </c>
      <c r="U348" s="13">
        <f t="shared" si="568"/>
        <v>1.2812516673179966E-2</v>
      </c>
      <c r="V348" s="13">
        <f t="shared" si="569"/>
        <v>3.2715731409323151E-3</v>
      </c>
      <c r="W348" s="13">
        <f t="shared" si="570"/>
        <v>0.13179397563592132</v>
      </c>
      <c r="X348" s="13">
        <f t="shared" si="571"/>
        <v>6.9860710909816326E-2</v>
      </c>
      <c r="Y348" s="13">
        <f t="shared" si="572"/>
        <v>1.8515713276255074E-2</v>
      </c>
      <c r="Z348" s="13">
        <f t="shared" si="573"/>
        <v>7.6881527569204282E-4</v>
      </c>
      <c r="AA348" s="13">
        <f t="shared" si="574"/>
        <v>2.2638655497802702E-3</v>
      </c>
      <c r="AB348" s="13">
        <f t="shared" si="575"/>
        <v>3.3331070476380828E-3</v>
      </c>
      <c r="AC348" s="13">
        <f t="shared" si="576"/>
        <v>3.1915578446809953E-4</v>
      </c>
      <c r="AD348" s="13">
        <f t="shared" si="577"/>
        <v>9.7020653251905273E-2</v>
      </c>
      <c r="AE348" s="13">
        <f t="shared" si="578"/>
        <v>5.1428236961580179E-2</v>
      </c>
      <c r="AF348" s="13">
        <f t="shared" si="579"/>
        <v>1.363041511434321E-2</v>
      </c>
      <c r="AG348" s="13">
        <f t="shared" si="580"/>
        <v>2.4083814283854762E-3</v>
      </c>
      <c r="AH348" s="13">
        <f t="shared" si="581"/>
        <v>1.0188246742503898E-4</v>
      </c>
      <c r="AI348" s="13">
        <f t="shared" si="582"/>
        <v>3.000047155963963E-4</v>
      </c>
      <c r="AJ348" s="13">
        <f t="shared" si="583"/>
        <v>4.4169930143424897E-4</v>
      </c>
      <c r="AK348" s="13">
        <f t="shared" si="584"/>
        <v>4.3354490278518131E-4</v>
      </c>
      <c r="AL348" s="13">
        <f t="shared" si="585"/>
        <v>1.9926397068863648E-5</v>
      </c>
      <c r="AM348" s="13">
        <f t="shared" si="586"/>
        <v>5.7137708226844684E-2</v>
      </c>
      <c r="AN348" s="13">
        <f t="shared" si="587"/>
        <v>3.0287279044620245E-2</v>
      </c>
      <c r="AO348" s="13">
        <f t="shared" si="588"/>
        <v>8.0272669345155326E-3</v>
      </c>
      <c r="AP348" s="13">
        <f t="shared" si="589"/>
        <v>1.4183515647616855E-3</v>
      </c>
      <c r="AQ348" s="13">
        <f t="shared" si="590"/>
        <v>1.8795822828053248E-4</v>
      </c>
      <c r="AR348" s="13">
        <f t="shared" si="591"/>
        <v>1.080107276408693E-5</v>
      </c>
      <c r="AS348" s="13">
        <f t="shared" si="592"/>
        <v>3.1805008698969894E-5</v>
      </c>
      <c r="AT348" s="13">
        <f t="shared" si="593"/>
        <v>4.6826764361079803E-5</v>
      </c>
      <c r="AU348" s="13">
        <f t="shared" si="594"/>
        <v>4.5962275549785996E-5</v>
      </c>
      <c r="AV348" s="13">
        <f t="shared" si="595"/>
        <v>3.3835309825564608E-5</v>
      </c>
      <c r="AW348" s="13">
        <f t="shared" si="596"/>
        <v>8.639574383708237E-7</v>
      </c>
      <c r="AX348" s="13">
        <f t="shared" si="597"/>
        <v>2.8041432347910258E-2</v>
      </c>
      <c r="AY348" s="13">
        <f t="shared" si="598"/>
        <v>1.4864066352821925E-2</v>
      </c>
      <c r="AZ348" s="13">
        <f t="shared" si="599"/>
        <v>3.9395360729060297E-3</v>
      </c>
      <c r="BA348" s="13">
        <f t="shared" si="600"/>
        <v>6.9608338666497858E-4</v>
      </c>
      <c r="BB348" s="13">
        <f t="shared" si="601"/>
        <v>9.2244125746810391E-5</v>
      </c>
      <c r="BC348" s="13">
        <f t="shared" si="602"/>
        <v>9.7792636891518861E-6</v>
      </c>
      <c r="BD348" s="13">
        <f t="shared" si="603"/>
        <v>9.5423003750977801E-7</v>
      </c>
      <c r="BE348" s="13">
        <f t="shared" si="604"/>
        <v>2.8098407729208962E-6</v>
      </c>
      <c r="BF348" s="13">
        <f t="shared" si="605"/>
        <v>4.1369506611700012E-6</v>
      </c>
      <c r="BG348" s="13">
        <f t="shared" si="606"/>
        <v>4.0605766556572809E-6</v>
      </c>
      <c r="BH348" s="13">
        <f t="shared" si="607"/>
        <v>2.989209467355425E-6</v>
      </c>
      <c r="BI348" s="13">
        <f t="shared" si="608"/>
        <v>1.7604146400789361E-6</v>
      </c>
      <c r="BJ348" s="14">
        <f t="shared" si="609"/>
        <v>0.82600622374213373</v>
      </c>
      <c r="BK348" s="14">
        <f t="shared" si="610"/>
        <v>0.11665236252319608</v>
      </c>
      <c r="BL348" s="14">
        <f t="shared" si="611"/>
        <v>4.0640902800194459E-2</v>
      </c>
      <c r="BM348" s="14">
        <f t="shared" si="612"/>
        <v>0.64365135528992901</v>
      </c>
      <c r="BN348" s="14">
        <f t="shared" si="613"/>
        <v>0.3255537466559037</v>
      </c>
    </row>
    <row r="349" spans="1:66" x14ac:dyDescent="0.25">
      <c r="A349" t="s">
        <v>340</v>
      </c>
      <c r="B349" t="s">
        <v>137</v>
      </c>
      <c r="C349" t="s">
        <v>134</v>
      </c>
      <c r="D349" s="11">
        <v>44508</v>
      </c>
      <c r="E349" s="10">
        <f>VLOOKUP(A349,home!$A$2:$E$405,3,FALSE)</f>
        <v>1.4554</v>
      </c>
      <c r="F349" s="10">
        <f>VLOOKUP(B349,home!$B$2:$E$405,3,FALSE)</f>
        <v>0.88339999999999996</v>
      </c>
      <c r="G349" s="10">
        <f>VLOOKUP(C349,away!$B$2:$E$405,4,FALSE)</f>
        <v>0.68710000000000004</v>
      </c>
      <c r="H349" s="10">
        <f>VLOOKUP(A349,away!$A$2:$E$405,3,FALSE)</f>
        <v>1.2321</v>
      </c>
      <c r="I349" s="10">
        <f>VLOOKUP(C349,away!$B$2:$E$405,3,FALSE)</f>
        <v>0.81159999999999999</v>
      </c>
      <c r="J349" s="10">
        <f>VLOOKUP(B349,home!$B$2:$E$405,4,FALSE)</f>
        <v>0.69569999999999999</v>
      </c>
      <c r="K349" s="12">
        <f t="shared" si="558"/>
        <v>0.88340471735600001</v>
      </c>
      <c r="L349" s="12">
        <f t="shared" si="559"/>
        <v>0.69568077085199997</v>
      </c>
      <c r="M349" s="13">
        <f t="shared" si="560"/>
        <v>0.20616355101907652</v>
      </c>
      <c r="N349" s="13">
        <f t="shared" si="561"/>
        <v>0.18212585351711658</v>
      </c>
      <c r="O349" s="13">
        <f t="shared" si="562"/>
        <v>0.14342401809453678</v>
      </c>
      <c r="P349" s="13">
        <f t="shared" si="563"/>
        <v>0.12670145416686612</v>
      </c>
      <c r="Q349" s="13">
        <f t="shared" si="564"/>
        <v>8.044541907475429E-2</v>
      </c>
      <c r="R349" s="13">
        <f t="shared" si="565"/>
        <v>4.9888665733349262E-2</v>
      </c>
      <c r="S349" s="13">
        <f t="shared" si="566"/>
        <v>1.9466654518519907E-2</v>
      </c>
      <c r="T349" s="13">
        <f t="shared" si="567"/>
        <v>5.5964331153437255E-2</v>
      </c>
      <c r="U349" s="13">
        <f t="shared" si="568"/>
        <v>4.4071882651437369E-2</v>
      </c>
      <c r="V349" s="13">
        <f t="shared" si="569"/>
        <v>1.329286289166844E-3</v>
      </c>
      <c r="W349" s="13">
        <f t="shared" si="570"/>
        <v>2.3688620900106101E-2</v>
      </c>
      <c r="X349" s="13">
        <f t="shared" si="571"/>
        <v>1.6479718048206613E-2</v>
      </c>
      <c r="Y349" s="13">
        <f t="shared" si="572"/>
        <v>5.7323114775999946E-3</v>
      </c>
      <c r="Z349" s="13">
        <f t="shared" si="573"/>
        <v>1.1568861811384725E-2</v>
      </c>
      <c r="AA349" s="13">
        <f t="shared" si="574"/>
        <v>1.0219987098616944E-2</v>
      </c>
      <c r="AB349" s="13">
        <f t="shared" si="575"/>
        <v>4.5141924071178327E-3</v>
      </c>
      <c r="AC349" s="13">
        <f t="shared" si="576"/>
        <v>5.1058523987689513E-5</v>
      </c>
      <c r="AD349" s="13">
        <f t="shared" si="577"/>
        <v>5.2316598627029148E-3</v>
      </c>
      <c r="AE349" s="13">
        <f t="shared" si="578"/>
        <v>3.6395651661206329E-3</v>
      </c>
      <c r="AF349" s="13">
        <f t="shared" si="579"/>
        <v>1.2659877501664443E-3</v>
      </c>
      <c r="AG349" s="13">
        <f t="shared" si="580"/>
        <v>2.9357444464166036E-4</v>
      </c>
      <c r="AH349" s="13">
        <f t="shared" si="581"/>
        <v>2.0120586757060971E-3</v>
      </c>
      <c r="AI349" s="13">
        <f t="shared" si="582"/>
        <v>1.7774621257158325E-3</v>
      </c>
      <c r="AJ349" s="13">
        <f t="shared" si="583"/>
        <v>7.8510921338949475E-4</v>
      </c>
      <c r="AK349" s="13">
        <f t="shared" si="584"/>
        <v>2.3118972758264609E-4</v>
      </c>
      <c r="AL349" s="13">
        <f t="shared" si="585"/>
        <v>1.2551567345200569E-6</v>
      </c>
      <c r="AM349" s="13">
        <f t="shared" si="586"/>
        <v>9.243346004627601E-4</v>
      </c>
      <c r="AN349" s="13">
        <f t="shared" si="587"/>
        <v>6.4304180737510851E-4</v>
      </c>
      <c r="AO349" s="13">
        <f t="shared" si="588"/>
        <v>2.2367591012238932E-4</v>
      </c>
      <c r="AP349" s="13">
        <f t="shared" si="589"/>
        <v>5.1869009858322161E-5</v>
      </c>
      <c r="AQ349" s="13">
        <f t="shared" si="590"/>
        <v>9.0210681903918848E-6</v>
      </c>
      <c r="AR349" s="13">
        <f t="shared" si="591"/>
        <v>2.7995010610293444E-4</v>
      </c>
      <c r="AS349" s="13">
        <f t="shared" si="592"/>
        <v>2.4730924435564501E-4</v>
      </c>
      <c r="AT349" s="13">
        <f t="shared" si="593"/>
        <v>1.0923707655476223E-4</v>
      </c>
      <c r="AU349" s="13">
        <f t="shared" si="594"/>
        <v>3.2166849579551827E-5</v>
      </c>
      <c r="AV349" s="13">
        <f t="shared" si="595"/>
        <v>7.1040866652642358E-6</v>
      </c>
      <c r="AW349" s="13">
        <f t="shared" si="596"/>
        <v>2.1427187660386373E-8</v>
      </c>
      <c r="AX349" s="13">
        <f t="shared" si="597"/>
        <v>1.3609359107736254E-4</v>
      </c>
      <c r="AY349" s="13">
        <f t="shared" si="598"/>
        <v>9.4677694348716451E-5</v>
      </c>
      <c r="AZ349" s="13">
        <f t="shared" si="599"/>
        <v>3.2932725693502546E-5</v>
      </c>
      <c r="BA349" s="13">
        <f t="shared" si="600"/>
        <v>7.6368879989044393E-6</v>
      </c>
      <c r="BB349" s="13">
        <f t="shared" si="601"/>
        <v>1.3282090324970567E-6</v>
      </c>
      <c r="BC349" s="13">
        <f t="shared" si="602"/>
        <v>1.8480189671602835E-7</v>
      </c>
      <c r="BD349" s="13">
        <f t="shared" si="603"/>
        <v>3.2459317602298094E-5</v>
      </c>
      <c r="BE349" s="13">
        <f t="shared" si="604"/>
        <v>2.8674714292026782E-5</v>
      </c>
      <c r="BF349" s="13">
        <f t="shared" si="605"/>
        <v>1.2665688937205983E-5</v>
      </c>
      <c r="BG349" s="13">
        <f t="shared" si="606"/>
        <v>3.7296431185638234E-6</v>
      </c>
      <c r="BH349" s="13">
        <f t="shared" si="607"/>
        <v>8.2369608124840599E-7</v>
      </c>
      <c r="BI349" s="13">
        <f t="shared" si="608"/>
        <v>1.4553140076849865E-7</v>
      </c>
      <c r="BJ349" s="14">
        <f t="shared" si="609"/>
        <v>0.37699183770090922</v>
      </c>
      <c r="BK349" s="14">
        <f t="shared" si="610"/>
        <v>0.35380793736870036</v>
      </c>
      <c r="BL349" s="14">
        <f t="shared" si="611"/>
        <v>0.25767883168214245</v>
      </c>
      <c r="BM349" s="14">
        <f t="shared" si="612"/>
        <v>0.21120385069027614</v>
      </c>
      <c r="BN349" s="14">
        <f t="shared" si="613"/>
        <v>0.78874896160569952</v>
      </c>
    </row>
    <row r="350" spans="1:66" x14ac:dyDescent="0.25">
      <c r="A350" t="s">
        <v>340</v>
      </c>
      <c r="B350" t="s">
        <v>135</v>
      </c>
      <c r="C350" t="s">
        <v>138</v>
      </c>
      <c r="D350" s="11">
        <v>44508</v>
      </c>
      <c r="E350" s="10">
        <f>VLOOKUP(A350,home!$A$2:$E$405,3,FALSE)</f>
        <v>1.4554</v>
      </c>
      <c r="F350" s="10">
        <f>VLOOKUP(B350,home!$B$2:$E$405,3,FALSE)</f>
        <v>2.0613000000000001</v>
      </c>
      <c r="G350" s="10">
        <f>VLOOKUP(C350,away!$B$2:$E$405,4,FALSE)</f>
        <v>1.5705</v>
      </c>
      <c r="H350" s="10">
        <f>VLOOKUP(A350,away!$A$2:$E$405,3,FALSE)</f>
        <v>1.2321</v>
      </c>
      <c r="I350" s="10">
        <f>VLOOKUP(C350,away!$B$2:$E$405,3,FALSE)</f>
        <v>0.2319</v>
      </c>
      <c r="J350" s="10">
        <f>VLOOKUP(B350,home!$B$2:$E$405,4,FALSE)</f>
        <v>0.69569999999999999</v>
      </c>
      <c r="K350" s="12">
        <f t="shared" si="558"/>
        <v>4.7115251594100007</v>
      </c>
      <c r="L350" s="12">
        <f t="shared" si="559"/>
        <v>0.19877817984299997</v>
      </c>
      <c r="M350" s="13">
        <f t="shared" si="560"/>
        <v>7.3702523054191855E-3</v>
      </c>
      <c r="N350" s="13">
        <f t="shared" si="561"/>
        <v>3.4725129168182052E-2</v>
      </c>
      <c r="O350" s="13">
        <f t="shared" si="562"/>
        <v>1.4650453382548999E-3</v>
      </c>
      <c r="P350" s="13">
        <f t="shared" si="563"/>
        <v>6.902597970864296E-3</v>
      </c>
      <c r="Q350" s="13">
        <f t="shared" si="564"/>
        <v>8.1804159869825921E-2</v>
      </c>
      <c r="R350" s="13">
        <f t="shared" si="565"/>
        <v>1.4560952286289059E-4</v>
      </c>
      <c r="S350" s="13">
        <f t="shared" si="566"/>
        <v>1.6161542635503448E-3</v>
      </c>
      <c r="T350" s="13">
        <f t="shared" si="567"/>
        <v>1.6260882002509778E-2</v>
      </c>
      <c r="U350" s="13">
        <f t="shared" si="568"/>
        <v>6.8604293041819473E-4</v>
      </c>
      <c r="V350" s="13">
        <f t="shared" si="569"/>
        <v>1.6817852026259337E-4</v>
      </c>
      <c r="W350" s="13">
        <f t="shared" si="570"/>
        <v>0.12847411912369427</v>
      </c>
      <c r="X350" s="13">
        <f t="shared" si="571"/>
        <v>2.55378515563407E-2</v>
      </c>
      <c r="Y350" s="13">
        <f t="shared" si="572"/>
        <v>2.5381838247350635E-3</v>
      </c>
      <c r="Z350" s="13">
        <f t="shared" si="573"/>
        <v>9.647998640831029E-6</v>
      </c>
      <c r="AA350" s="13">
        <f t="shared" si="574"/>
        <v>4.5456788334228883E-5</v>
      </c>
      <c r="AB350" s="13">
        <f t="shared" si="575"/>
        <v>1.0708540095134722E-4</v>
      </c>
      <c r="AC350" s="13">
        <f t="shared" si="576"/>
        <v>9.8442077065493978E-6</v>
      </c>
      <c r="AD350" s="13">
        <f t="shared" si="577"/>
        <v>0.15132726114608075</v>
      </c>
      <c r="AE350" s="13">
        <f t="shared" si="578"/>
        <v>3.0080557531244258E-2</v>
      </c>
      <c r="AF350" s="13">
        <f t="shared" si="579"/>
        <v>2.9896792373616888E-3</v>
      </c>
      <c r="AG350" s="13">
        <f t="shared" si="580"/>
        <v>1.980943323723883E-4</v>
      </c>
      <c r="AH350" s="13">
        <f t="shared" si="581"/>
        <v>4.794529022380321E-7</v>
      </c>
      <c r="AI350" s="13">
        <f t="shared" si="582"/>
        <v>2.2589544116466319E-6</v>
      </c>
      <c r="AJ350" s="13">
        <f t="shared" si="583"/>
        <v>5.3215602722166616E-6</v>
      </c>
      <c r="AK350" s="13">
        <f t="shared" si="584"/>
        <v>8.3575550366218452E-6</v>
      </c>
      <c r="AL350" s="13">
        <f t="shared" si="585"/>
        <v>3.6878307729048581E-7</v>
      </c>
      <c r="AM350" s="13">
        <f t="shared" si="586"/>
        <v>0.14259643963887336</v>
      </c>
      <c r="AN350" s="13">
        <f t="shared" si="587"/>
        <v>2.8345060723507457E-2</v>
      </c>
      <c r="AO350" s="13">
        <f t="shared" si="588"/>
        <v>2.8171897890790598E-3</v>
      </c>
      <c r="AP350" s="13">
        <f t="shared" si="589"/>
        <v>1.8666528618180685E-4</v>
      </c>
      <c r="AQ350" s="13">
        <f t="shared" si="590"/>
        <v>9.2762464567730609E-6</v>
      </c>
      <c r="AR350" s="13">
        <f t="shared" si="591"/>
        <v>1.906095504546399E-8</v>
      </c>
      <c r="AS350" s="13">
        <f t="shared" si="592"/>
        <v>8.9806169259086581E-8</v>
      </c>
      <c r="AT350" s="13">
        <f t="shared" si="593"/>
        <v>2.1156201296720976E-7</v>
      </c>
      <c r="AU350" s="13">
        <f t="shared" si="594"/>
        <v>3.3225991562347787E-7</v>
      </c>
      <c r="AV350" s="13">
        <f t="shared" si="595"/>
        <v>3.9136273798086495E-7</v>
      </c>
      <c r="AW350" s="13">
        <f t="shared" si="596"/>
        <v>9.5939777587121707E-9</v>
      </c>
      <c r="AX350" s="13">
        <f t="shared" si="597"/>
        <v>0.11197445216680688</v>
      </c>
      <c r="AY350" s="13">
        <f t="shared" si="598"/>
        <v>2.225807779063493E-2</v>
      </c>
      <c r="AZ350" s="13">
        <f t="shared" si="599"/>
        <v>2.2122100950131567E-3</v>
      </c>
      <c r="BA350" s="13">
        <f t="shared" si="600"/>
        <v>1.4657969870567511E-4</v>
      </c>
      <c r="BB350" s="13">
        <f t="shared" si="601"/>
        <v>7.2842114276623566E-6</v>
      </c>
      <c r="BC350" s="13">
        <f t="shared" si="602"/>
        <v>2.8958845783646103E-7</v>
      </c>
      <c r="BD350" s="13">
        <f t="shared" si="603"/>
        <v>6.3148365833442928E-10</v>
      </c>
      <c r="BE350" s="13">
        <f t="shared" si="604"/>
        <v>2.9752511439989324E-9</v>
      </c>
      <c r="BF350" s="13">
        <f t="shared" si="605"/>
        <v>7.0089853102571798E-9</v>
      </c>
      <c r="BG350" s="13">
        <f t="shared" si="606"/>
        <v>1.1007670210403938E-8</v>
      </c>
      <c r="BH350" s="13">
        <f t="shared" si="607"/>
        <v>1.2965728785701531E-8</v>
      </c>
      <c r="BI350" s="13">
        <f t="shared" si="608"/>
        <v>1.2217671476783848E-8</v>
      </c>
      <c r="BJ350" s="14">
        <f t="shared" si="609"/>
        <v>0.78448944302749168</v>
      </c>
      <c r="BK350" s="14">
        <f t="shared" si="610"/>
        <v>3.832547384151519E-2</v>
      </c>
      <c r="BL350" s="14">
        <f t="shared" si="611"/>
        <v>2.4667483620257461E-3</v>
      </c>
      <c r="BM350" s="14">
        <f t="shared" si="612"/>
        <v>0.67062045085760702</v>
      </c>
      <c r="BN350" s="14">
        <f t="shared" si="613"/>
        <v>0.13241279417540924</v>
      </c>
    </row>
    <row r="351" spans="1:66" x14ac:dyDescent="0.25">
      <c r="A351" t="s">
        <v>343</v>
      </c>
      <c r="B351" t="s">
        <v>195</v>
      </c>
      <c r="C351" t="s">
        <v>185</v>
      </c>
      <c r="D351" s="11">
        <v>44538</v>
      </c>
      <c r="E351" s="10">
        <f>VLOOKUP(A351,home!$A$2:$E$405,3,FALSE)</f>
        <v>1.2842</v>
      </c>
      <c r="F351" s="10">
        <f>VLOOKUP(B351,home!$B$2:$E$405,3,FALSE)</f>
        <v>1.8169999999999999</v>
      </c>
      <c r="G351" s="10">
        <f>VLOOKUP(C351,away!$B$2:$E$405,4,FALSE)</f>
        <v>0.623</v>
      </c>
      <c r="H351" s="10">
        <f>VLOOKUP(A351,away!$A$2:$E$405,3,FALSE)</f>
        <v>1.1267</v>
      </c>
      <c r="I351" s="10">
        <f>VLOOKUP(C351,away!$B$2:$E$405,3,FALSE)</f>
        <v>1.0059</v>
      </c>
      <c r="J351" s="10">
        <f>VLOOKUP(B351,home!$B$2:$E$405,4,FALSE)</f>
        <v>0.53249999999999997</v>
      </c>
      <c r="K351" s="12">
        <f t="shared" si="558"/>
        <v>1.4537028422</v>
      </c>
      <c r="L351" s="12">
        <f t="shared" si="559"/>
        <v>0.60350755972499992</v>
      </c>
      <c r="M351" s="13">
        <f t="shared" si="560"/>
        <v>0.12781001161965677</v>
      </c>
      <c r="N351" s="13">
        <f t="shared" si="561"/>
        <v>0.18579777715311008</v>
      </c>
      <c r="O351" s="13">
        <f t="shared" si="562"/>
        <v>7.7134308221002937E-2</v>
      </c>
      <c r="P351" s="13">
        <f t="shared" si="563"/>
        <v>0.11213036309200279</v>
      </c>
      <c r="Q351" s="13">
        <f t="shared" si="564"/>
        <v>0.1350473783609592</v>
      </c>
      <c r="R351" s="13">
        <f t="shared" si="565"/>
        <v>2.3275569062766739E-2</v>
      </c>
      <c r="S351" s="13">
        <f t="shared" si="566"/>
        <v>2.4593570894431135E-2</v>
      </c>
      <c r="T351" s="13">
        <f t="shared" si="567"/>
        <v>8.1502113761881226E-2</v>
      </c>
      <c r="U351" s="13">
        <f t="shared" si="568"/>
        <v>3.3835760900366399E-2</v>
      </c>
      <c r="V351" s="13">
        <f t="shared" si="569"/>
        <v>2.3973830802758926E-3</v>
      </c>
      <c r="W351" s="13">
        <f t="shared" si="570"/>
        <v>6.5439585918328338E-2</v>
      </c>
      <c r="X351" s="13">
        <f t="shared" si="571"/>
        <v>3.9493284806984795E-2</v>
      </c>
      <c r="Y351" s="13">
        <f t="shared" si="572"/>
        <v>1.1917247969693904E-2</v>
      </c>
      <c r="Z351" s="13">
        <f t="shared" si="573"/>
        <v>4.6823272954270197E-3</v>
      </c>
      <c r="AA351" s="13">
        <f t="shared" si="574"/>
        <v>6.8067124974728974E-3</v>
      </c>
      <c r="AB351" s="13">
        <f t="shared" si="575"/>
        <v>4.9474686518073061E-3</v>
      </c>
      <c r="AC351" s="13">
        <f t="shared" si="576"/>
        <v>1.3145460587133328E-4</v>
      </c>
      <c r="AD351" s="13">
        <f t="shared" si="577"/>
        <v>2.3782428010466265E-2</v>
      </c>
      <c r="AE351" s="13">
        <f t="shared" si="578"/>
        <v>1.4352875092931979E-2</v>
      </c>
      <c r="AF351" s="13">
        <f t="shared" si="579"/>
        <v>4.3310343111865549E-3</v>
      </c>
      <c r="AG351" s="13">
        <f t="shared" si="580"/>
        <v>8.712706494098146E-4</v>
      </c>
      <c r="AH351" s="13">
        <f t="shared" si="581"/>
        <v>7.0645497997422983E-4</v>
      </c>
      <c r="AI351" s="13">
        <f t="shared" si="582"/>
        <v>1.0269756122748819E-3</v>
      </c>
      <c r="AJ351" s="13">
        <f t="shared" si="583"/>
        <v>7.4645868321704064E-4</v>
      </c>
      <c r="AK351" s="13">
        <f t="shared" si="584"/>
        <v>3.6170970312582692E-4</v>
      </c>
      <c r="AL351" s="13">
        <f t="shared" si="585"/>
        <v>4.6131136363035138E-6</v>
      </c>
      <c r="AM351" s="13">
        <f t="shared" si="586"/>
        <v>6.9145166386463406E-3</v>
      </c>
      <c r="AN351" s="13">
        <f t="shared" si="587"/>
        <v>4.1729630632673619E-3</v>
      </c>
      <c r="AO351" s="13">
        <f t="shared" si="588"/>
        <v>1.2592073775675229E-3</v>
      </c>
      <c r="AP351" s="13">
        <f t="shared" si="589"/>
        <v>2.5331372387449747E-4</v>
      </c>
      <c r="AQ351" s="13">
        <f t="shared" si="590"/>
        <v>3.8219186835087604E-5</v>
      </c>
      <c r="AR351" s="13">
        <f t="shared" si="591"/>
        <v>8.5270184203964258E-5</v>
      </c>
      <c r="AS351" s="13">
        <f t="shared" si="592"/>
        <v>1.2395750913222038E-4</v>
      </c>
      <c r="AT351" s="13">
        <f t="shared" si="593"/>
        <v>9.0098691668770629E-5</v>
      </c>
      <c r="AU351" s="13">
        <f t="shared" si="594"/>
        <v>4.3658908052464413E-5</v>
      </c>
      <c r="AV351" s="13">
        <f t="shared" si="595"/>
        <v>1.5866769680804006E-5</v>
      </c>
      <c r="AW351" s="13">
        <f t="shared" si="596"/>
        <v>1.1242166323199823E-7</v>
      </c>
      <c r="AX351" s="13">
        <f t="shared" si="597"/>
        <v>1.6752754150065623E-3</v>
      </c>
      <c r="AY351" s="13">
        <f t="shared" si="598"/>
        <v>1.0110413775778967E-3</v>
      </c>
      <c r="AZ351" s="13">
        <f t="shared" si="599"/>
        <v>3.0508555728151935E-4</v>
      </c>
      <c r="BA351" s="13">
        <f t="shared" si="600"/>
        <v>6.1373813394103818E-5</v>
      </c>
      <c r="BB351" s="13">
        <f t="shared" si="601"/>
        <v>9.2598900881232769E-6</v>
      </c>
      <c r="BC351" s="13">
        <f t="shared" si="602"/>
        <v>1.117682734080999E-6</v>
      </c>
      <c r="BD351" s="13">
        <f t="shared" si="603"/>
        <v>8.5768667977059458E-6</v>
      </c>
      <c r="BE351" s="13">
        <f t="shared" si="604"/>
        <v>1.2468215640995947E-5</v>
      </c>
      <c r="BF351" s="13">
        <f t="shared" si="605"/>
        <v>9.062540257239152E-6</v>
      </c>
      <c r="BG351" s="13">
        <f t="shared" si="606"/>
        <v>4.3914135098334887E-6</v>
      </c>
      <c r="BH351" s="13">
        <f t="shared" si="607"/>
        <v>1.5959525751301058E-6</v>
      </c>
      <c r="BI351" s="13">
        <f t="shared" si="608"/>
        <v>4.6400815889660886E-7</v>
      </c>
      <c r="BJ351" s="14">
        <f t="shared" si="609"/>
        <v>0.57823636976122528</v>
      </c>
      <c r="BK351" s="14">
        <f t="shared" si="610"/>
        <v>0.26807843778345214</v>
      </c>
      <c r="BL351" s="14">
        <f t="shared" si="611"/>
        <v>0.14923682937168625</v>
      </c>
      <c r="BM351" s="14">
        <f t="shared" si="612"/>
        <v>0.33802762774637757</v>
      </c>
      <c r="BN351" s="14">
        <f t="shared" si="613"/>
        <v>0.66119540750949846</v>
      </c>
    </row>
    <row r="352" spans="1:66" s="15" customFormat="1" x14ac:dyDescent="0.25">
      <c r="A352" s="15" t="s">
        <v>344</v>
      </c>
      <c r="B352" s="15" t="s">
        <v>197</v>
      </c>
      <c r="C352" s="15" t="s">
        <v>207</v>
      </c>
      <c r="D352" s="15" t="s">
        <v>356</v>
      </c>
      <c r="E352" s="15">
        <f>VLOOKUP(A352,home!$A$2:$E$405,3,FALSE)</f>
        <v>1.3976999999999999</v>
      </c>
      <c r="F352" s="15">
        <f>VLOOKUP(B352,home!$B$2:$E$405,3,FALSE)</f>
        <v>0.79959999999999998</v>
      </c>
      <c r="G352" s="15">
        <f>VLOOKUP(C352,away!$B$2:$E$405,4,FALSE)</f>
        <v>1.0731999999999999</v>
      </c>
      <c r="H352" s="15">
        <f>VLOOKUP(A352,away!$A$2:$E$405,3,FALSE)</f>
        <v>1.0585</v>
      </c>
      <c r="I352" s="15">
        <f>VLOOKUP(C352,away!$B$2:$E$405,3,FALSE)</f>
        <v>0.73480000000000001</v>
      </c>
      <c r="J352" s="15">
        <f>VLOOKUP(B352,home!$B$2:$E$405,4,FALSE)</f>
        <v>1.8339000000000001</v>
      </c>
      <c r="K352" s="16">
        <f t="shared" si="558"/>
        <v>1.1994093073439998</v>
      </c>
      <c r="L352" s="16">
        <f t="shared" si="559"/>
        <v>1.4263813786199999</v>
      </c>
      <c r="M352" s="17">
        <f t="shared" si="560"/>
        <v>7.2382502573261162E-2</v>
      </c>
      <c r="N352" s="17">
        <f t="shared" si="561"/>
        <v>8.6816247275220457E-2</v>
      </c>
      <c r="O352" s="17">
        <f t="shared" si="562"/>
        <v>0.10324505380841395</v>
      </c>
      <c r="P352" s="17">
        <f t="shared" si="563"/>
        <v>0.12383307847504375</v>
      </c>
      <c r="Q352" s="17">
        <f t="shared" si="564"/>
        <v>5.2064107505288795E-2</v>
      </c>
      <c r="R352" s="17">
        <f t="shared" si="565"/>
        <v>7.3633411093470796E-2</v>
      </c>
      <c r="S352" s="17">
        <f t="shared" si="566"/>
        <v>5.2963875175100407E-2</v>
      </c>
      <c r="T352" s="17">
        <f t="shared" si="567"/>
        <v>7.4263273440013711E-2</v>
      </c>
      <c r="U352" s="17">
        <f t="shared" si="568"/>
        <v>8.8316598596995796E-2</v>
      </c>
      <c r="V352" s="17">
        <f t="shared" si="569"/>
        <v>1.0067933052777246E-2</v>
      </c>
      <c r="W352" s="17">
        <f t="shared" si="570"/>
        <v>2.0815391706800659E-2</v>
      </c>
      <c r="X352" s="17">
        <f t="shared" si="571"/>
        <v>2.9690687119261636E-2</v>
      </c>
      <c r="Y352" s="17">
        <f t="shared" si="572"/>
        <v>2.1175121612673747E-2</v>
      </c>
      <c r="Z352" s="17">
        <f t="shared" si="573"/>
        <v>3.5009775475999358E-2</v>
      </c>
      <c r="AA352" s="17">
        <f t="shared" si="574"/>
        <v>4.1991050553937335E-2</v>
      </c>
      <c r="AB352" s="17">
        <f t="shared" si="575"/>
        <v>2.5182228429772434E-2</v>
      </c>
      <c r="AC352" s="17">
        <f t="shared" si="576"/>
        <v>1.076523244122582E-3</v>
      </c>
      <c r="AD352" s="17">
        <f t="shared" si="577"/>
        <v>6.2415436372869537E-3</v>
      </c>
      <c r="AE352" s="17">
        <f t="shared" si="578"/>
        <v>8.9028216180702547E-3</v>
      </c>
      <c r="AF352" s="17">
        <f t="shared" si="579"/>
        <v>6.3494094865954951E-3</v>
      </c>
      <c r="AG352" s="17">
        <f t="shared" si="580"/>
        <v>3.0188931523043292E-3</v>
      </c>
      <c r="AH352" s="17">
        <f t="shared" si="581"/>
        <v>1.2484322952158159E-2</v>
      </c>
      <c r="AI352" s="17">
        <f t="shared" si="582"/>
        <v>1.4973813144706817E-2</v>
      </c>
      <c r="AJ352" s="17">
        <f t="shared" si="583"/>
        <v>8.9798654260956432E-3</v>
      </c>
      <c r="AK352" s="17">
        <f t="shared" si="584"/>
        <v>3.5901780569185687E-3</v>
      </c>
      <c r="AL352" s="17">
        <f t="shared" si="585"/>
        <v>7.3669288919494248E-5</v>
      </c>
      <c r="AM352" s="17">
        <f t="shared" si="586"/>
        <v>1.4972331061511393E-3</v>
      </c>
      <c r="AN352" s="17">
        <f t="shared" si="587"/>
        <v>2.1356254220673667E-3</v>
      </c>
      <c r="AO352" s="17">
        <f t="shared" si="588"/>
        <v>1.5231081668721854E-3</v>
      </c>
      <c r="AP352" s="17">
        <f t="shared" si="589"/>
        <v>7.2417770895017613E-4</v>
      </c>
      <c r="AQ352" s="17">
        <f t="shared" si="590"/>
        <v>2.5823839971455637E-4</v>
      </c>
      <c r="AR352" s="17">
        <f t="shared" si="591"/>
        <v>3.5614811567273299E-3</v>
      </c>
      <c r="AS352" s="17">
        <f t="shared" si="592"/>
        <v>4.2716736473090338E-3</v>
      </c>
      <c r="AT352" s="17">
        <f t="shared" si="593"/>
        <v>2.5617425652592731E-3</v>
      </c>
      <c r="AU352" s="17">
        <f t="shared" si="594"/>
        <v>1.0241926252637552E-3</v>
      </c>
      <c r="AV352" s="17">
        <f t="shared" si="595"/>
        <v>3.0710654181360838E-4</v>
      </c>
      <c r="AW352" s="17">
        <f t="shared" si="596"/>
        <v>3.5009592218993332E-6</v>
      </c>
      <c r="AX352" s="17">
        <f t="shared" si="597"/>
        <v>2.9929922046354021E-4</v>
      </c>
      <c r="AY352" s="17">
        <f t="shared" si="598"/>
        <v>4.2691483470467574E-4</v>
      </c>
      <c r="AZ352" s="17">
        <f t="shared" si="599"/>
        <v>3.0447168523969247E-4</v>
      </c>
      <c r="BA352" s="17">
        <f t="shared" si="600"/>
        <v>1.447642473809824E-4</v>
      </c>
      <c r="BB352" s="17">
        <f t="shared" si="601"/>
        <v>5.162225668854311E-5</v>
      </c>
      <c r="BC352" s="17">
        <f t="shared" si="602"/>
        <v>1.4726605132575916E-5</v>
      </c>
      <c r="BD352" s="17">
        <f t="shared" si="603"/>
        <v>8.4667173371031344E-4</v>
      </c>
      <c r="BE352" s="17">
        <f t="shared" si="604"/>
        <v>1.0155059576772306E-3</v>
      </c>
      <c r="BF352" s="17">
        <f t="shared" si="605"/>
        <v>6.0900364865067625E-4</v>
      </c>
      <c r="BG352" s="17">
        <f t="shared" si="606"/>
        <v>2.4348154813269205E-4</v>
      </c>
      <c r="BH352" s="17">
        <f t="shared" si="607"/>
        <v>7.3008508749219228E-5</v>
      </c>
      <c r="BI352" s="17">
        <f t="shared" si="608"/>
        <v>1.7513416981823883E-5</v>
      </c>
      <c r="BJ352" s="18">
        <f t="shared" si="609"/>
        <v>0.31671767820688146</v>
      </c>
      <c r="BK352" s="18">
        <f t="shared" si="610"/>
        <v>0.26082449664392937</v>
      </c>
      <c r="BL352" s="18">
        <f t="shared" si="611"/>
        <v>0.38692790341274441</v>
      </c>
      <c r="BM352" s="18">
        <f t="shared" si="612"/>
        <v>0.48708203913337289</v>
      </c>
      <c r="BN352" s="18">
        <f t="shared" si="613"/>
        <v>0.51197440073069889</v>
      </c>
    </row>
    <row r="353" spans="1:66" x14ac:dyDescent="0.25">
      <c r="A353" t="s">
        <v>338</v>
      </c>
      <c r="B353" t="s">
        <v>78</v>
      </c>
      <c r="C353" t="s">
        <v>81</v>
      </c>
      <c r="D353" t="s">
        <v>356</v>
      </c>
      <c r="E353" s="10">
        <f>VLOOKUP(A353,home!$A$2:$E$405,3,FALSE)</f>
        <v>1.2436</v>
      </c>
      <c r="F353" s="10">
        <f>VLOOKUP(B353,home!$B$2:$E$405,3,FALSE)</f>
        <v>0.80410000000000004</v>
      </c>
      <c r="G353" s="10">
        <f>VLOOKUP(C353,away!$B$2:$E$405,4,FALSE)</f>
        <v>1.6082000000000001</v>
      </c>
      <c r="H353" s="10">
        <f>VLOOKUP(A353,away!$A$2:$E$405,3,FALSE)</f>
        <v>0.89739999999999998</v>
      </c>
      <c r="I353" s="10">
        <f>VLOOKUP(C353,away!$B$2:$E$405,3,FALSE)</f>
        <v>0.44569999999999999</v>
      </c>
      <c r="J353" s="10">
        <f>VLOOKUP(B353,home!$B$2:$E$405,4,FALSE)</f>
        <v>1.1143000000000001</v>
      </c>
      <c r="K353" s="12">
        <f t="shared" ref="K353:K416" si="614">E353*F353*G353</f>
        <v>1.6081658418320002</v>
      </c>
      <c r="L353" s="12">
        <f t="shared" ref="L353:L416" si="615">H353*I353*J353</f>
        <v>0.44568788587399999</v>
      </c>
      <c r="M353" s="13">
        <f t="shared" ref="M353:M416" si="616">_xlfn.POISSON.DIST(0,K353,FALSE) * _xlfn.POISSON.DIST(0,L353,FALSE)</f>
        <v>0.12823974903133897</v>
      </c>
      <c r="N353" s="13">
        <f t="shared" ref="N353:N416" si="617">_xlfn.POISSON.DIST(1,K353,FALSE) * _xlfn.POISSON.DIST(0,L353,FALSE)</f>
        <v>0.20623078395730765</v>
      </c>
      <c r="O353" s="13">
        <f t="shared" ref="O353:O416" si="618">_xlfn.POISSON.DIST(0,K353,FALSE) * _xlfn.POISSON.DIST(1,L353,FALSE)</f>
        <v>5.715490263078981E-2</v>
      </c>
      <c r="P353" s="13">
        <f t="shared" ref="P353:P416" si="619">_xlfn.POISSON.DIST(1,K353,FALSE) * _xlfn.POISSON.DIST(1,L353,FALSE)</f>
        <v>9.1914562104070091E-2</v>
      </c>
      <c r="Q353" s="13">
        <f t="shared" ref="Q353:Q416" si="620">_xlfn.POISSON.DIST(2,K353,FALSE) * _xlfn.POISSON.DIST(0,L353,FALSE)</f>
        <v>0.16582665114718856</v>
      </c>
      <c r="R353" s="13">
        <f t="shared" ref="R353:R416" si="621">_xlfn.POISSON.DIST(0,K353,FALSE) * _xlfn.POISSON.DIST(2,L353,FALSE)</f>
        <v>1.2736623860425513E-2</v>
      </c>
      <c r="S353" s="13">
        <f t="shared" ref="S353:S416" si="622">_xlfn.POISSON.DIST(2,K353,FALSE) * _xlfn.POISSON.DIST(2,L353,FALSE)</f>
        <v>1.6469711596048084E-2</v>
      </c>
      <c r="T353" s="13">
        <f t="shared" ref="T353:T416" si="623">_xlfn.POISSON.DIST(2,K353,FALSE) * _xlfn.POISSON.DIST(1,L353,FALSE)</f>
        <v>7.3906929571355792E-2</v>
      </c>
      <c r="U353" s="13">
        <f t="shared" ref="U353:U416" si="624">_xlfn.POISSON.DIST(1,K353,FALSE) * _xlfn.POISSON.DIST(2,L353,FALSE)</f>
        <v>2.0482603432598733E-2</v>
      </c>
      <c r="V353" s="13">
        <f t="shared" ref="V353:V416" si="625">_xlfn.POISSON.DIST(3,K353,FALSE) * _xlfn.POISSON.DIST(3,L353,FALSE)</f>
        <v>1.3116112947000925E-3</v>
      </c>
      <c r="W353" s="13">
        <f t="shared" ref="W353:W416" si="626">_xlfn.POISSON.DIST(3,K353,FALSE) * _xlfn.POISSON.DIST(0,L353,FALSE)</f>
        <v>8.8892252013433301E-2</v>
      </c>
      <c r="X353" s="13">
        <f t="shared" ref="X353:X416" si="627">_xlfn.POISSON.DIST(3,K353,FALSE) * _xlfn.POISSON.DIST(1,L353,FALSE)</f>
        <v>3.961819987044591E-2</v>
      </c>
      <c r="Y353" s="13">
        <f t="shared" ref="Y353:Y416" si="628">_xlfn.POISSON.DIST(3,K353,FALSE) * _xlfn.POISSON.DIST(2,L353,FALSE)</f>
        <v>8.8286758711963072E-3</v>
      </c>
      <c r="Z353" s="13">
        <f t="shared" ref="Z353:Z416" si="629">_xlfn.POISSON.DIST(0,K353,FALSE) * _xlfn.POISSON.DIST(3,L353,FALSE)</f>
        <v>1.8921863205084639E-3</v>
      </c>
      <c r="AA353" s="13">
        <f t="shared" ref="AA353:AA416" si="630">_xlfn.POISSON.DIST(1,K353,FALSE) * _xlfn.POISSON.DIST(3,L353,FALSE)</f>
        <v>3.0429494070234884E-3</v>
      </c>
      <c r="AB353" s="13">
        <f t="shared" ref="AB353:AB416" si="631">_xlfn.POISSON.DIST(2,K353,FALSE) * _xlfn.POISSON.DIST(3,L353,FALSE)</f>
        <v>2.4467836473990577E-3</v>
      </c>
      <c r="AC353" s="13">
        <f t="shared" ref="AC353:AC416" si="632">_xlfn.POISSON.DIST(4,K353,FALSE) * _xlfn.POISSON.DIST(4,L353,FALSE)</f>
        <v>5.875527026221122E-5</v>
      </c>
      <c r="AD353" s="13">
        <f t="shared" ref="AD353:AD416" si="633">_xlfn.POISSON.DIST(4,K353,FALSE) * _xlfn.POISSON.DIST(0,L353,FALSE)</f>
        <v>3.573837082288131E-2</v>
      </c>
      <c r="AE353" s="13">
        <f t="shared" ref="AE353:AE416" si="634">_xlfn.POISSON.DIST(4,K353,FALSE) * _xlfn.POISSON.DIST(1,L353,FALSE)</f>
        <v>1.5928158936631017E-2</v>
      </c>
      <c r="AF353" s="13">
        <f t="shared" ref="AF353:AF416" si="635">_xlfn.POISSON.DIST(4,K353,FALSE) * _xlfn.POISSON.DIST(2,L353,FALSE)</f>
        <v>3.5494937411660681E-3</v>
      </c>
      <c r="AG353" s="13">
        <f t="shared" ref="AG353:AG416" si="636">_xlfn.POISSON.DIST(4,K353,FALSE) * _xlfn.POISSON.DIST(3,L353,FALSE)</f>
        <v>5.2732212047443337E-4</v>
      </c>
      <c r="AH353" s="13">
        <f t="shared" ref="AH353:AH416" si="637">_xlfn.POISSON.DIST(0,K353,FALSE) * _xlfn.POISSON.DIST(4,L353,FALSE)</f>
        <v>2.1083113021677999E-4</v>
      </c>
      <c r="AI353" s="13">
        <f t="shared" ref="AI353:AI416" si="638">_xlfn.POISSON.DIST(1,K353,FALSE) * _xlfn.POISSON.DIST(4,L353,FALSE)</f>
        <v>3.3905142200946003E-4</v>
      </c>
      <c r="AJ353" s="13">
        <f t="shared" ref="AJ353:AJ416" si="639">_xlfn.POISSON.DIST(2,K353,FALSE) * _xlfn.POISSON.DIST(4,L353,FALSE)</f>
        <v>2.7262545775009008E-4</v>
      </c>
      <c r="AK353" s="13">
        <f t="shared" ref="AK353:AK416" si="640">_xlfn.POISSON.DIST(3,K353,FALSE) * _xlfn.POISSON.DIST(4,L353,FALSE)</f>
        <v>1.4614231625583601E-4</v>
      </c>
      <c r="AL353" s="13">
        <f t="shared" ref="AL353:AL416" si="641">_xlfn.POISSON.DIST(5,K353,FALSE) * _xlfn.POISSON.DIST(5,L353,FALSE)</f>
        <v>1.6844901766417798E-6</v>
      </c>
      <c r="AM353" s="13">
        <f t="shared" ref="AM353:AM416" si="642">_xlfn.POISSON.DIST(5,K353,FALSE) * _xlfn.POISSON.DIST(0,L353,FALSE)</f>
        <v>1.149464544001663E-2</v>
      </c>
      <c r="AN353" s="13">
        <f t="shared" ref="AN353:AN416" si="643">_xlfn.POISSON.DIST(5,K353,FALSE) * _xlfn.POISSON.DIST(1,L353,FALSE)</f>
        <v>5.1230242250322267E-3</v>
      </c>
      <c r="AO353" s="13">
        <f t="shared" ref="AO353:AO416" si="644">_xlfn.POISSON.DIST(5,K353,FALSE) * _xlfn.POISSON.DIST(2,L353,FALSE)</f>
        <v>1.1416349180679499E-3</v>
      </c>
      <c r="AP353" s="13">
        <f t="shared" ref="AP353:AP416" si="645">_xlfn.POISSON.DIST(5,K353,FALSE) * _xlfn.POISSON.DIST(3,L353,FALSE)</f>
        <v>1.6960428435788062E-4</v>
      </c>
      <c r="AQ353" s="13">
        <f t="shared" ref="AQ353:AQ416" si="646">_xlfn.POISSON.DIST(5,K353,FALSE) * _xlfn.POISSON.DIST(4,L353,FALSE)</f>
        <v>1.889764373265913E-5</v>
      </c>
      <c r="AR353" s="13">
        <f t="shared" ref="AR353:AR416" si="647">_xlfn.POISSON.DIST(0,K353,FALSE) * _xlfn.POISSON.DIST(5,L353,FALSE)</f>
        <v>1.8792976140548548E-5</v>
      </c>
      <c r="AS353" s="13">
        <f t="shared" ref="AS353:AS416" si="648">_xlfn.POISSON.DIST(1,K353,FALSE) * _xlfn.POISSON.DIST(5,L353,FALSE)</f>
        <v>3.0222222295593946E-5</v>
      </c>
      <c r="AT353" s="13">
        <f t="shared" ref="AT353:AT416" si="649">_xlfn.POISSON.DIST(2,K353,FALSE) * _xlfn.POISSON.DIST(5,L353,FALSE)</f>
        <v>2.4301172780013848E-5</v>
      </c>
      <c r="AU353" s="13">
        <f t="shared" ref="AU353:AU416" si="650">_xlfn.POISSON.DIST(3,K353,FALSE) * _xlfn.POISSON.DIST(5,L353,FALSE)</f>
        <v>1.302677199375862E-5</v>
      </c>
      <c r="AV353" s="13">
        <f t="shared" ref="AV353:AV416" si="651">_xlfn.POISSON.DIST(4,K353,FALSE) * _xlfn.POISSON.DIST(5,L353,FALSE)</f>
        <v>5.2373024374240875E-6</v>
      </c>
      <c r="AW353" s="13">
        <f t="shared" ref="AW353:AW416" si="652">_xlfn.POISSON.DIST(6,K353,FALSE) * _xlfn.POISSON.DIST(6,L353,FALSE)</f>
        <v>3.3537265188433172E-8</v>
      </c>
      <c r="AX353" s="13">
        <f t="shared" ref="AX353:AX416" si="653">_xlfn.POISSON.DIST(6,K353,FALSE) * _xlfn.POISSON.DIST(0,L353,FALSE)</f>
        <v>3.080882693434117E-3</v>
      </c>
      <c r="AY353" s="13">
        <f t="shared" ref="AY353:AY416" si="654">_xlfn.POISSON.DIST(6,K353,FALSE) * _xlfn.POISSON.DIST(1,L353,FALSE)</f>
        <v>1.3731120942624465E-3</v>
      </c>
      <c r="AZ353" s="13">
        <f t="shared" ref="AZ353:AZ416" si="655">_xlfn.POISSON.DIST(6,K353,FALSE) * _xlfn.POISSON.DIST(2,L353,FALSE)</f>
        <v>3.0598971317992511E-4</v>
      </c>
      <c r="BA353" s="13">
        <f t="shared" ref="BA353:BA416" si="656">_xlfn.POISSON.DIST(6,K353,FALSE) * _xlfn.POISSON.DIST(3,L353,FALSE)</f>
        <v>4.5458636122117489E-5</v>
      </c>
      <c r="BB353" s="13">
        <f t="shared" ref="BB353:BB416" si="657">_xlfn.POISSON.DIST(6,K353,FALSE) * _xlfn.POISSON.DIST(4,L353,FALSE)</f>
        <v>5.0650908569954974E-6</v>
      </c>
      <c r="BC353" s="13">
        <f t="shared" ref="BC353:BC416" si="658">_xlfn.POISSON.DIST(6,K353,FALSE) * _xlfn.POISSON.DIST(5,L353,FALSE)</f>
        <v>4.514899271628103E-7</v>
      </c>
      <c r="BD353" s="13">
        <f t="shared" ref="BD353:BD416" si="659">_xlfn.POISSON.DIST(0,K353,FALSE) * _xlfn.POISSON.DIST(6,L353,FALSE)</f>
        <v>1.3959669675602667E-6</v>
      </c>
      <c r="BE353" s="13">
        <f t="shared" ref="BE353:BE416" si="660">_xlfn.POISSON.DIST(1,K353,FALSE) * _xlfn.POISSON.DIST(6,L353,FALSE)</f>
        <v>2.2449463935562206E-6</v>
      </c>
      <c r="BF353" s="13">
        <f t="shared" ref="BF353:BF416" si="661">_xlfn.POISSON.DIST(2,K353,FALSE) * _xlfn.POISSON.DIST(6,L353,FALSE)</f>
        <v>1.8051230534305267E-6</v>
      </c>
      <c r="BG353" s="13">
        <f t="shared" ref="BG353:BG416" si="662">_xlfn.POISSON.DIST(3,K353,FALSE) * _xlfn.POISSON.DIST(6,L353,FALSE)</f>
        <v>9.6764574494348457E-7</v>
      </c>
      <c r="BH353" s="13">
        <f t="shared" ref="BH353:BH416" si="663">_xlfn.POISSON.DIST(4,K353,FALSE) * _xlfn.POISSON.DIST(6,L353,FALSE)</f>
        <v>3.8903370850304783E-7</v>
      </c>
      <c r="BI353" s="13">
        <f t="shared" ref="BI353:BI416" si="664">_xlfn.POISSON.DIST(5,K353,FALSE) * _xlfn.POISSON.DIST(6,L353,FALSE)</f>
        <v>1.2512614426716586E-7</v>
      </c>
      <c r="BJ353" s="14">
        <f t="shared" ref="BJ353:BJ416" si="665">SUM(N353,Q353,T353,W353,X353,Y353,AD353,AE353,AF353,AG353,AM353,AN353,AO353,AP353,AQ353,AX353,AY353,AZ353,BA353,BB353,BC353)</f>
        <v>0.66180560428107049</v>
      </c>
      <c r="BK353" s="14">
        <f t="shared" ref="BK353:BK416" si="666">SUM(M353,P353,S353,V353,AC353,AL353,AY353)</f>
        <v>0.23936918588085856</v>
      </c>
      <c r="BL353" s="14">
        <f t="shared" ref="BL353:BL416" si="667">SUM(O353,R353,U353,AA353,AB353,AH353,AI353,AJ353,AK353,AR353,AS353,AT353,AU353,AV353,BD353,BE353,BF353,BG353,BH353,BI353)</f>
        <v>9.6931021592128394E-2</v>
      </c>
      <c r="BM353" s="14">
        <f t="shared" ref="BM353:BM416" si="668">SUM(S353:BI353)</f>
        <v>0.33652164678644797</v>
      </c>
      <c r="BN353" s="14">
        <f t="shared" ref="BN353:BN416" si="669">SUM(M353:R353)</f>
        <v>0.66210327273112057</v>
      </c>
    </row>
    <row r="354" spans="1:66" x14ac:dyDescent="0.25">
      <c r="A354" t="s">
        <v>341</v>
      </c>
      <c r="B354" t="s">
        <v>153</v>
      </c>
      <c r="C354" t="s">
        <v>149</v>
      </c>
      <c r="D354" t="s">
        <v>356</v>
      </c>
      <c r="E354" s="10">
        <f>VLOOKUP(A354,home!$A$2:$E$405,3,FALSE)</f>
        <v>1.2963</v>
      </c>
      <c r="F354" s="10">
        <f>VLOOKUP(B354,home!$B$2:$E$405,3,FALSE)</f>
        <v>0.61709999999999998</v>
      </c>
      <c r="G354" s="10">
        <f>VLOOKUP(C354,away!$B$2:$E$405,4,FALSE)</f>
        <v>0.30859999999999999</v>
      </c>
      <c r="H354" s="10">
        <f>VLOOKUP(A354,away!$A$2:$E$405,3,FALSE)</f>
        <v>1.1852</v>
      </c>
      <c r="I354" s="10">
        <f>VLOOKUP(C354,away!$B$2:$E$405,3,FALSE)</f>
        <v>1.0125</v>
      </c>
      <c r="J354" s="10">
        <f>VLOOKUP(B354,home!$B$2:$E$405,4,FALSE)</f>
        <v>1.0125</v>
      </c>
      <c r="K354" s="12">
        <f t="shared" si="614"/>
        <v>0.24686356087799996</v>
      </c>
      <c r="L354" s="12">
        <f t="shared" si="615"/>
        <v>1.2150151874999999</v>
      </c>
      <c r="M354" s="13">
        <f t="shared" si="616"/>
        <v>0.23180037081040558</v>
      </c>
      <c r="N354" s="13">
        <f t="shared" si="617"/>
        <v>5.7223064951097524E-2</v>
      </c>
      <c r="O354" s="13">
        <f t="shared" si="618"/>
        <v>0.28164097100277447</v>
      </c>
      <c r="P354" s="13">
        <f t="shared" si="619"/>
        <v>6.9526892990882425E-2</v>
      </c>
      <c r="Q354" s="13">
        <f t="shared" si="620"/>
        <v>7.0631447890905034E-3</v>
      </c>
      <c r="R354" s="13">
        <f t="shared" si="621"/>
        <v>0.17109902859530904</v>
      </c>
      <c r="S354" s="13">
        <f t="shared" si="622"/>
        <v>5.2135257938386113E-3</v>
      </c>
      <c r="T354" s="13">
        <f t="shared" si="623"/>
        <v>8.5818281902564457E-3</v>
      </c>
      <c r="U354" s="13">
        <f t="shared" si="624"/>
        <v>4.2238115461804726E-2</v>
      </c>
      <c r="V354" s="13">
        <f t="shared" si="625"/>
        <v>1.7375116005885317E-4</v>
      </c>
      <c r="W354" s="13">
        <f t="shared" si="626"/>
        <v>5.8121102454392417E-4</v>
      </c>
      <c r="X354" s="13">
        <f t="shared" si="627"/>
        <v>7.0618022196330293E-4</v>
      </c>
      <c r="Y354" s="13">
        <f t="shared" si="628"/>
        <v>4.2900984739876715E-4</v>
      </c>
      <c r="Z354" s="13">
        <f t="shared" si="629"/>
        <v>6.9295972769932435E-2</v>
      </c>
      <c r="AA354" s="13">
        <f t="shared" si="630"/>
        <v>1.7106650592490443E-2</v>
      </c>
      <c r="AB354" s="13">
        <f t="shared" si="631"/>
        <v>2.1115043399789692E-3</v>
      </c>
      <c r="AC354" s="13">
        <f t="shared" si="632"/>
        <v>3.257214998788322E-6</v>
      </c>
      <c r="AD354" s="13">
        <f t="shared" si="633"/>
        <v>3.5869955785115927E-5</v>
      </c>
      <c r="AE354" s="13">
        <f t="shared" si="634"/>
        <v>4.3582541053869327E-5</v>
      </c>
      <c r="AF354" s="13">
        <f t="shared" si="635"/>
        <v>2.647672464514675E-5</v>
      </c>
      <c r="AG354" s="13">
        <f t="shared" si="636"/>
        <v>1.0723207519702952E-5</v>
      </c>
      <c r="AH354" s="13">
        <f t="shared" si="637"/>
        <v>2.1048914837013585E-2</v>
      </c>
      <c r="AI354" s="13">
        <f t="shared" si="638"/>
        <v>5.1962100692829393E-3</v>
      </c>
      <c r="AJ354" s="13">
        <f t="shared" si="639"/>
        <v>6.4137746038665257E-4</v>
      </c>
      <c r="AK354" s="13">
        <f t="shared" si="640"/>
        <v>5.2777574579312494E-5</v>
      </c>
      <c r="AL354" s="13">
        <f t="shared" si="641"/>
        <v>3.9079150370174802E-8</v>
      </c>
      <c r="AM354" s="13">
        <f t="shared" si="642"/>
        <v>1.7709970027300268E-6</v>
      </c>
      <c r="AN354" s="13">
        <f t="shared" si="643"/>
        <v>2.1517882553339611E-6</v>
      </c>
      <c r="AO354" s="13">
        <f t="shared" si="644"/>
        <v>1.3072277052574457E-6</v>
      </c>
      <c r="AP354" s="13">
        <f t="shared" si="645"/>
        <v>5.2943383846952338E-7</v>
      </c>
      <c r="AQ354" s="13">
        <f t="shared" si="646"/>
        <v>1.6081753862922313E-7</v>
      </c>
      <c r="AR354" s="13">
        <f t="shared" si="647"/>
        <v>5.1149502414731176E-3</v>
      </c>
      <c r="AS354" s="13">
        <f t="shared" si="648"/>
        <v>1.2626948303238394E-3</v>
      </c>
      <c r="AT354" s="13">
        <f t="shared" si="649"/>
        <v>1.5585667105799247E-4</v>
      </c>
      <c r="AU354" s="13">
        <f t="shared" si="650"/>
        <v>1.2825110934655716E-5</v>
      </c>
      <c r="AV354" s="13">
        <f t="shared" si="651"/>
        <v>7.9151313849612093E-7</v>
      </c>
      <c r="AW354" s="13">
        <f t="shared" si="652"/>
        <v>3.2559768472598548E-10</v>
      </c>
      <c r="AX354" s="13">
        <f t="shared" si="653"/>
        <v>7.2865771066366529E-8</v>
      </c>
      <c r="AY354" s="13">
        <f t="shared" si="654"/>
        <v>8.8533018494533399E-8</v>
      </c>
      <c r="AZ354" s="13">
        <f t="shared" si="655"/>
        <v>5.3784481033038234E-8</v>
      </c>
      <c r="BA354" s="13">
        <f t="shared" si="656"/>
        <v>2.178298710231572E-8</v>
      </c>
      <c r="BB354" s="13">
        <f t="shared" si="657"/>
        <v>6.6166650396075523E-9</v>
      </c>
      <c r="BC354" s="13">
        <f t="shared" si="658"/>
        <v>1.6078697027446927E-9</v>
      </c>
      <c r="BD354" s="13">
        <f t="shared" si="659"/>
        <v>1.0357903711161055E-3</v>
      </c>
      <c r="BE354" s="13">
        <f t="shared" si="660"/>
        <v>2.5569889933686686E-4</v>
      </c>
      <c r="BF354" s="13">
        <f t="shared" si="661"/>
        <v>3.1561370401442101E-5</v>
      </c>
      <c r="BG354" s="13">
        <f t="shared" si="662"/>
        <v>2.5971174278298372E-6</v>
      </c>
      <c r="BH354" s="13">
        <f t="shared" si="663"/>
        <v>1.6028341406309636E-7</v>
      </c>
      <c r="BI354" s="13">
        <f t="shared" si="664"/>
        <v>7.9136268690597748E-9</v>
      </c>
      <c r="BJ354" s="14">
        <f t="shared" si="665"/>
        <v>7.4707256908487174E-2</v>
      </c>
      <c r="BK354" s="14">
        <f t="shared" si="666"/>
        <v>0.30671792558235306</v>
      </c>
      <c r="BL354" s="14">
        <f t="shared" si="667"/>
        <v>0.54900848425587134</v>
      </c>
      <c r="BM354" s="14">
        <f t="shared" si="668"/>
        <v>0.18137607816966381</v>
      </c>
      <c r="BN354" s="14">
        <f t="shared" si="669"/>
        <v>0.81835347313955964</v>
      </c>
    </row>
    <row r="355" spans="1:66" x14ac:dyDescent="0.25">
      <c r="A355" t="s">
        <v>341</v>
      </c>
      <c r="B355" t="s">
        <v>319</v>
      </c>
      <c r="C355" t="s">
        <v>152</v>
      </c>
      <c r="D355" t="s">
        <v>356</v>
      </c>
      <c r="E355" s="10">
        <f>VLOOKUP(A355,home!$A$2:$E$405,3,FALSE)</f>
        <v>1.2963</v>
      </c>
      <c r="F355" s="10">
        <f>VLOOKUP(B355,home!$B$2:$E$405,3,FALSE)</f>
        <v>0.96430000000000005</v>
      </c>
      <c r="G355" s="10">
        <f>VLOOKUP(C355,away!$B$2:$E$405,4,FALSE)</f>
        <v>0.77139999999999997</v>
      </c>
      <c r="H355" s="10">
        <f>VLOOKUP(A355,away!$A$2:$E$405,3,FALSE)</f>
        <v>1.1852</v>
      </c>
      <c r="I355" s="10">
        <f>VLOOKUP(C355,away!$B$2:$E$405,3,FALSE)</f>
        <v>1.4764999999999999</v>
      </c>
      <c r="J355" s="10">
        <f>VLOOKUP(B355,home!$B$2:$E$405,4,FALSE)</f>
        <v>1.4764999999999999</v>
      </c>
      <c r="K355" s="12">
        <f t="shared" si="614"/>
        <v>0.96426704022600007</v>
      </c>
      <c r="L355" s="12">
        <f t="shared" si="615"/>
        <v>2.5837979267</v>
      </c>
      <c r="M355" s="13">
        <f t="shared" si="616"/>
        <v>2.8780276594308339E-2</v>
      </c>
      <c r="N355" s="13">
        <f t="shared" si="617"/>
        <v>2.7751872128479328E-2</v>
      </c>
      <c r="O355" s="13">
        <f t="shared" si="618"/>
        <v>7.4362418994226423E-2</v>
      </c>
      <c r="P355" s="13">
        <f t="shared" si="619"/>
        <v>7.1705229667608394E-2</v>
      </c>
      <c r="Q355" s="13">
        <f t="shared" si="620"/>
        <v>1.3380107799029591E-2</v>
      </c>
      <c r="R355" s="13">
        <f t="shared" si="621"/>
        <v>9.6068732010839472E-2</v>
      </c>
      <c r="S355" s="13">
        <f t="shared" si="622"/>
        <v>4.4662878280861379E-2</v>
      </c>
      <c r="T355" s="13">
        <f t="shared" si="623"/>
        <v>3.4571494790155158E-2</v>
      </c>
      <c r="U355" s="13">
        <f t="shared" si="624"/>
        <v>9.2635911874356963E-2</v>
      </c>
      <c r="V355" s="13">
        <f t="shared" si="625"/>
        <v>1.2364030446921305E-2</v>
      </c>
      <c r="W355" s="13">
        <f t="shared" si="626"/>
        <v>4.3006656484250285E-3</v>
      </c>
      <c r="X355" s="13">
        <f t="shared" si="627"/>
        <v>1.1112050985830497E-2</v>
      </c>
      <c r="Y355" s="13">
        <f t="shared" si="628"/>
        <v>1.4355647149286768E-2</v>
      </c>
      <c r="Z355" s="13">
        <f t="shared" si="629"/>
        <v>8.2740730196768308E-2</v>
      </c>
      <c r="AA355" s="13">
        <f t="shared" si="630"/>
        <v>7.9784159012975808E-2</v>
      </c>
      <c r="AB355" s="13">
        <f t="shared" si="631"/>
        <v>3.8466617434181359E-2</v>
      </c>
      <c r="AC355" s="13">
        <f t="shared" si="632"/>
        <v>1.9252890949220509E-3</v>
      </c>
      <c r="AD355" s="13">
        <f t="shared" si="633"/>
        <v>1.0367475339521082E-3</v>
      </c>
      <c r="AE355" s="13">
        <f t="shared" si="634"/>
        <v>2.6787461287367947E-3</v>
      </c>
      <c r="AF355" s="13">
        <f t="shared" si="635"/>
        <v>3.4606693467928913E-3</v>
      </c>
      <c r="AG355" s="13">
        <f t="shared" si="636"/>
        <v>2.9805567610792384E-3</v>
      </c>
      <c r="AH355" s="13">
        <f t="shared" si="637"/>
        <v>5.3446331784013514E-2</v>
      </c>
      <c r="AI355" s="13">
        <f t="shared" si="638"/>
        <v>5.1536536160307504E-2</v>
      </c>
      <c r="AJ355" s="13">
        <f t="shared" si="639"/>
        <v>2.4847491593399967E-2</v>
      </c>
      <c r="AK355" s="13">
        <f t="shared" si="640"/>
        <v>7.9865390586027346E-3</v>
      </c>
      <c r="AL355" s="13">
        <f t="shared" si="641"/>
        <v>1.9187209167437861E-4</v>
      </c>
      <c r="AM355" s="13">
        <f t="shared" si="642"/>
        <v>1.9994029520512089E-4</v>
      </c>
      <c r="AN355" s="13">
        <f t="shared" si="643"/>
        <v>5.1660532021477728E-4</v>
      </c>
      <c r="AO355" s="13">
        <f t="shared" si="644"/>
        <v>6.6740187764656564E-4</v>
      </c>
      <c r="AP355" s="13">
        <f t="shared" si="645"/>
        <v>5.7481052924629439E-4</v>
      </c>
      <c r="AQ355" s="13">
        <f t="shared" si="646"/>
        <v>3.7129856342797631E-4</v>
      </c>
      <c r="AR355" s="13">
        <f t="shared" si="647"/>
        <v>2.7618904250650868E-2</v>
      </c>
      <c r="AS355" s="13">
        <f t="shared" si="648"/>
        <v>2.6631999056060403E-2</v>
      </c>
      <c r="AT355" s="13">
        <f t="shared" si="649"/>
        <v>1.2840179452544495E-2</v>
      </c>
      <c r="AU355" s="13">
        <f t="shared" si="650"/>
        <v>4.1271206122252607E-3</v>
      </c>
      <c r="AV355" s="13">
        <f t="shared" si="651"/>
        <v>9.9491159435154239E-4</v>
      </c>
      <c r="AW355" s="13">
        <f t="shared" si="652"/>
        <v>1.327899407007687E-5</v>
      </c>
      <c r="AX355" s="13">
        <f t="shared" si="653"/>
        <v>3.2132639446559095E-5</v>
      </c>
      <c r="AY355" s="13">
        <f t="shared" si="654"/>
        <v>8.3024247181418003E-5</v>
      </c>
      <c r="AZ355" s="13">
        <f t="shared" si="655"/>
        <v>1.0725893886658809E-4</v>
      </c>
      <c r="BA355" s="13">
        <f t="shared" si="656"/>
        <v>9.2378474621177459E-5</v>
      </c>
      <c r="BB355" s="13">
        <f t="shared" si="657"/>
        <v>5.9671827799476717E-5</v>
      </c>
      <c r="BC355" s="13">
        <f t="shared" si="658"/>
        <v>3.0835988990137457E-5</v>
      </c>
      <c r="BD355" s="13">
        <f t="shared" si="659"/>
        <v>1.1893611256759593E-2</v>
      </c>
      <c r="BE355" s="13">
        <f t="shared" si="660"/>
        <v>1.1468617324154209E-2</v>
      </c>
      <c r="BF355" s="13">
        <f t="shared" si="661"/>
        <v>5.5294048413234041E-3</v>
      </c>
      <c r="BG355" s="13">
        <f t="shared" si="662"/>
        <v>1.7772742801847447E-3</v>
      </c>
      <c r="BH355" s="13">
        <f t="shared" si="663"/>
        <v>4.284417524558846E-4</v>
      </c>
      <c r="BI355" s="13">
        <f t="shared" si="664"/>
        <v>8.262645210997533E-5</v>
      </c>
      <c r="BJ355" s="14">
        <f t="shared" si="665"/>
        <v>0.11836391697441348</v>
      </c>
      <c r="BK355" s="14">
        <f t="shared" si="666"/>
        <v>0.15971260042347726</v>
      </c>
      <c r="BL355" s="14">
        <f t="shared" si="667"/>
        <v>0.62252782879572388</v>
      </c>
      <c r="BM355" s="14">
        <f t="shared" si="668"/>
        <v>0.6712266939427799</v>
      </c>
      <c r="BN355" s="14">
        <f t="shared" si="669"/>
        <v>0.31204863719449155</v>
      </c>
    </row>
    <row r="356" spans="1:66" x14ac:dyDescent="0.25">
      <c r="A356" t="s">
        <v>341</v>
      </c>
      <c r="B356" t="s">
        <v>147</v>
      </c>
      <c r="C356" t="s">
        <v>150</v>
      </c>
      <c r="D356" t="s">
        <v>356</v>
      </c>
      <c r="E356" s="10">
        <f>VLOOKUP(A356,home!$A$2:$E$405,3,FALSE)</f>
        <v>1.2963</v>
      </c>
      <c r="F356" s="10">
        <f>VLOOKUP(B356,home!$B$2:$E$405,3,FALSE)</f>
        <v>0.77139999999999997</v>
      </c>
      <c r="G356" s="10">
        <f>VLOOKUP(C356,away!$B$2:$E$405,4,FALSE)</f>
        <v>1.08</v>
      </c>
      <c r="H356" s="10">
        <f>VLOOKUP(A356,away!$A$2:$E$405,3,FALSE)</f>
        <v>1.1852</v>
      </c>
      <c r="I356" s="10">
        <f>VLOOKUP(C356,away!$B$2:$E$405,3,FALSE)</f>
        <v>1.0125</v>
      </c>
      <c r="J356" s="10">
        <f>VLOOKUP(B356,home!$B$2:$E$405,4,FALSE)</f>
        <v>0.63280000000000003</v>
      </c>
      <c r="K356" s="12">
        <f t="shared" si="614"/>
        <v>1.0799630856</v>
      </c>
      <c r="L356" s="12">
        <f t="shared" si="615"/>
        <v>0.75936949200000003</v>
      </c>
      <c r="M356" s="13">
        <f t="shared" si="616"/>
        <v>0.15892345979530811</v>
      </c>
      <c r="N356" s="13">
        <f t="shared" si="617"/>
        <v>0.1716314700147685</v>
      </c>
      <c r="O356" s="13">
        <f t="shared" si="618"/>
        <v>0.12068162693164554</v>
      </c>
      <c r="P356" s="13">
        <f t="shared" si="619"/>
        <v>0.13033170219632798</v>
      </c>
      <c r="Q356" s="13">
        <f t="shared" si="620"/>
        <v>9.2677825971606606E-2</v>
      </c>
      <c r="R356" s="13">
        <f t="shared" si="621"/>
        <v>4.5820972868408597E-2</v>
      </c>
      <c r="S356" s="13">
        <f t="shared" si="622"/>
        <v>2.6720964638056861E-2</v>
      </c>
      <c r="T356" s="13">
        <f t="shared" si="623"/>
        <v>7.0376713627723311E-2</v>
      </c>
      <c r="U356" s="13">
        <f t="shared" si="624"/>
        <v>4.9484959244160423E-2</v>
      </c>
      <c r="V356" s="13">
        <f t="shared" si="625"/>
        <v>2.4348470152385027E-3</v>
      </c>
      <c r="W356" s="13">
        <f t="shared" si="626"/>
        <v>3.3362876967665364E-2</v>
      </c>
      <c r="X356" s="13">
        <f t="shared" si="627"/>
        <v>2.5334750934594547E-2</v>
      </c>
      <c r="Y356" s="13">
        <f t="shared" si="628"/>
        <v>9.6192184735747928E-3</v>
      </c>
      <c r="Z356" s="13">
        <f t="shared" si="629"/>
        <v>1.1598349630009743E-2</v>
      </c>
      <c r="AA356" s="13">
        <f t="shared" si="630"/>
        <v>1.2525789454292939E-2</v>
      </c>
      <c r="AB356" s="13">
        <f t="shared" si="631"/>
        <v>6.7636951143170698E-3</v>
      </c>
      <c r="AC356" s="13">
        <f t="shared" si="632"/>
        <v>1.2479976071988147E-4</v>
      </c>
      <c r="AD356" s="13">
        <f t="shared" si="633"/>
        <v>9.0076688886232634E-3</v>
      </c>
      <c r="AE356" s="13">
        <f t="shared" si="634"/>
        <v>6.8401489480580512E-3</v>
      </c>
      <c r="AF356" s="13">
        <f t="shared" si="635"/>
        <v>2.5971002159455884E-3</v>
      </c>
      <c r="AG356" s="13">
        <f t="shared" si="636"/>
        <v>6.5738622388523081E-4</v>
      </c>
      <c r="AH356" s="13">
        <f t="shared" si="637"/>
        <v>2.2018582166447209E-3</v>
      </c>
      <c r="AI356" s="13">
        <f t="shared" si="638"/>
        <v>2.3779255937013462E-3</v>
      </c>
      <c r="AJ356" s="13">
        <f t="shared" si="639"/>
        <v>1.2840359307504585E-3</v>
      </c>
      <c r="AK356" s="13">
        <f t="shared" si="640"/>
        <v>4.6223713526484441E-4</v>
      </c>
      <c r="AL356" s="13">
        <f t="shared" si="641"/>
        <v>4.0938865210375426E-6</v>
      </c>
      <c r="AM356" s="13">
        <f t="shared" si="642"/>
        <v>1.9455899774041413E-3</v>
      </c>
      <c r="AN356" s="13">
        <f t="shared" si="643"/>
        <v>1.4774216727816742E-3</v>
      </c>
      <c r="AO356" s="13">
        <f t="shared" si="644"/>
        <v>5.6095447256500504E-4</v>
      </c>
      <c r="AP356" s="13">
        <f t="shared" si="645"/>
        <v>1.4199057095560532E-4</v>
      </c>
      <c r="AQ356" s="13">
        <f t="shared" si="646"/>
        <v>2.6955826933836987E-5</v>
      </c>
      <c r="AR356" s="13">
        <f t="shared" si="647"/>
        <v>3.3440479108590561E-4</v>
      </c>
      <c r="AS356" s="13">
        <f t="shared" si="648"/>
        <v>3.6114483002055802E-4</v>
      </c>
      <c r="AT356" s="13">
        <f t="shared" si="649"/>
        <v>1.9501154248874461E-4</v>
      </c>
      <c r="AU356" s="13">
        <f t="shared" si="650"/>
        <v>7.0201755717920047E-5</v>
      </c>
      <c r="AV356" s="13">
        <f t="shared" si="651"/>
        <v>1.8953826179915594E-5</v>
      </c>
      <c r="AW356" s="13">
        <f t="shared" si="652"/>
        <v>9.3259988098227749E-8</v>
      </c>
      <c r="AX356" s="13">
        <f t="shared" si="653"/>
        <v>3.501942258849683E-4</v>
      </c>
      <c r="AY356" s="13">
        <f t="shared" si="654"/>
        <v>2.6592681141160163E-4</v>
      </c>
      <c r="AZ356" s="13">
        <f t="shared" si="655"/>
        <v>1.0096835384540385E-4</v>
      </c>
      <c r="BA356" s="13">
        <f t="shared" si="656"/>
        <v>2.5557429189220201E-5</v>
      </c>
      <c r="BB356" s="13">
        <f t="shared" si="657"/>
        <v>4.851883005061028E-6</v>
      </c>
      <c r="BC356" s="13">
        <f t="shared" si="658"/>
        <v>7.3687438655932532E-7</v>
      </c>
      <c r="BD356" s="13">
        <f t="shared" si="659"/>
        <v>4.2322799388211711E-5</v>
      </c>
      <c r="BE356" s="13">
        <f t="shared" si="660"/>
        <v>4.5707061018522911E-5</v>
      </c>
      <c r="BF356" s="13">
        <f t="shared" si="661"/>
        <v>2.4680969325635733E-5</v>
      </c>
      <c r="BG356" s="13">
        <f t="shared" si="662"/>
        <v>8.8848452628375065E-6</v>
      </c>
      <c r="BH356" s="13">
        <f t="shared" si="663"/>
        <v>2.3988262262831337E-6</v>
      </c>
      <c r="BI356" s="13">
        <f t="shared" si="664"/>
        <v>5.1812875463098764E-7</v>
      </c>
      <c r="BJ356" s="14">
        <f t="shared" si="665"/>
        <v>0.42700630836480824</v>
      </c>
      <c r="BK356" s="14">
        <f t="shared" si="666"/>
        <v>0.31880579410358395</v>
      </c>
      <c r="BL356" s="14">
        <f t="shared" si="667"/>
        <v>0.24270732986465515</v>
      </c>
      <c r="BM356" s="14">
        <f t="shared" si="668"/>
        <v>0.27978489063356832</v>
      </c>
      <c r="BN356" s="14">
        <f t="shared" si="669"/>
        <v>0.72006705777806523</v>
      </c>
    </row>
    <row r="357" spans="1:66" x14ac:dyDescent="0.25">
      <c r="A357" t="s">
        <v>351</v>
      </c>
      <c r="B357" t="s">
        <v>164</v>
      </c>
      <c r="C357" t="s">
        <v>156</v>
      </c>
      <c r="D357" t="s">
        <v>356</v>
      </c>
      <c r="E357" s="10">
        <f>VLOOKUP(A357,home!$A$2:$E$405,3,FALSE)</f>
        <v>1.224</v>
      </c>
      <c r="F357" s="10">
        <f>VLOOKUP(B357,home!$B$2:$E$405,3,FALSE)</f>
        <v>1.0398000000000001</v>
      </c>
      <c r="G357" s="10">
        <f>VLOOKUP(C357,away!$B$2:$E$405,4,FALSE)</f>
        <v>1.1437999999999999</v>
      </c>
      <c r="H357" s="10">
        <f>VLOOKUP(A357,away!$A$2:$E$405,3,FALSE)</f>
        <v>1.1359999999999999</v>
      </c>
      <c r="I357" s="10">
        <f>VLOOKUP(C357,away!$B$2:$E$405,3,FALSE)</f>
        <v>0.7923</v>
      </c>
      <c r="J357" s="10">
        <f>VLOOKUP(B357,home!$B$2:$E$405,4,FALSE)</f>
        <v>0.88029999999999997</v>
      </c>
      <c r="K357" s="12">
        <f t="shared" si="614"/>
        <v>1.4557316457599998</v>
      </c>
      <c r="L357" s="12">
        <f t="shared" si="615"/>
        <v>0.79231647983999987</v>
      </c>
      <c r="M357" s="13">
        <f t="shared" si="616"/>
        <v>0.10560515151646339</v>
      </c>
      <c r="N357" s="13">
        <f t="shared" si="617"/>
        <v>0.1537327610177954</v>
      </c>
      <c r="O357" s="13">
        <f t="shared" si="618"/>
        <v>8.3672701902494095E-2</v>
      </c>
      <c r="P357" s="13">
        <f t="shared" si="619"/>
        <v>0.1218050000457036</v>
      </c>
      <c r="Q357" s="13">
        <f t="shared" si="620"/>
        <v>0.11189682260183205</v>
      </c>
      <c r="R357" s="13">
        <f t="shared" si="621"/>
        <v>3.3147630315042892E-2</v>
      </c>
      <c r="S357" s="13">
        <f t="shared" si="622"/>
        <v>3.512247703612479E-2</v>
      </c>
      <c r="T357" s="13">
        <f t="shared" si="623"/>
        <v>8.8657696589164503E-2</v>
      </c>
      <c r="U357" s="13">
        <f t="shared" si="624"/>
        <v>4.8254054431561444E-2</v>
      </c>
      <c r="V357" s="13">
        <f t="shared" si="625"/>
        <v>4.5011412328092599E-3</v>
      </c>
      <c r="W357" s="13">
        <f t="shared" si="626"/>
        <v>5.4297248573826583E-2</v>
      </c>
      <c r="X357" s="13">
        <f t="shared" si="627"/>
        <v>4.3020604855011725E-2</v>
      </c>
      <c r="Y357" s="13">
        <f t="shared" si="628"/>
        <v>1.7042967099655248E-2</v>
      </c>
      <c r="Z357" s="13">
        <f t="shared" si="629"/>
        <v>8.7544712554174838E-3</v>
      </c>
      <c r="AA357" s="13">
        <f t="shared" si="630"/>
        <v>1.2744160848407505E-2</v>
      </c>
      <c r="AB357" s="13">
        <f t="shared" si="631"/>
        <v>9.2760391228412075E-3</v>
      </c>
      <c r="AC357" s="13">
        <f t="shared" si="632"/>
        <v>3.2447606733380967E-4</v>
      </c>
      <c r="AD357" s="13">
        <f t="shared" si="633"/>
        <v>1.9760555756654096E-2</v>
      </c>
      <c r="AE357" s="13">
        <f t="shared" si="634"/>
        <v>1.5656613976794218E-2</v>
      </c>
      <c r="AF357" s="13">
        <f t="shared" si="635"/>
        <v>6.202496636153668E-3</v>
      </c>
      <c r="AG357" s="13">
        <f t="shared" si="636"/>
        <v>1.6381134336589051E-3</v>
      </c>
      <c r="AH357" s="13">
        <f t="shared" si="637"/>
        <v>1.734077961988211E-3</v>
      </c>
      <c r="AI357" s="13">
        <f t="shared" si="638"/>
        <v>2.5243521654812447E-3</v>
      </c>
      <c r="AJ357" s="13">
        <f t="shared" si="639"/>
        <v>1.8373896661669164E-3</v>
      </c>
      <c r="AK357" s="13">
        <f t="shared" si="640"/>
        <v>8.9158209421052743E-4</v>
      </c>
      <c r="AL357" s="13">
        <f t="shared" si="641"/>
        <v>1.4970030089966953E-5</v>
      </c>
      <c r="AM357" s="13">
        <f t="shared" si="642"/>
        <v>5.7532132705532604E-3</v>
      </c>
      <c r="AN357" s="13">
        <f t="shared" si="643"/>
        <v>4.5583656862935315E-3</v>
      </c>
      <c r="AO357" s="13">
        <f t="shared" si="644"/>
        <v>1.805834127193768E-3</v>
      </c>
      <c r="AP357" s="13">
        <f t="shared" si="645"/>
        <v>4.7693071294436829E-4</v>
      </c>
      <c r="AQ357" s="13">
        <f t="shared" si="646"/>
        <v>9.447001590191582E-5</v>
      </c>
      <c r="AR357" s="13">
        <f t="shared" si="647"/>
        <v>2.7478770932212412E-4</v>
      </c>
      <c r="AS357" s="13">
        <f t="shared" si="648"/>
        <v>4.0001716432611621E-4</v>
      </c>
      <c r="AT357" s="13">
        <f t="shared" si="649"/>
        <v>2.9115882247835281E-4</v>
      </c>
      <c r="AU357" s="13">
        <f t="shared" si="650"/>
        <v>1.4128303727465208E-4</v>
      </c>
      <c r="AV357" s="13">
        <f t="shared" si="651"/>
        <v>5.1417547092450179E-5</v>
      </c>
      <c r="AW357" s="13">
        <f t="shared" si="652"/>
        <v>4.796232027217244E-7</v>
      </c>
      <c r="AX357" s="13">
        <f t="shared" si="653"/>
        <v>1.3958557704584617E-3</v>
      </c>
      <c r="AY357" s="13">
        <f t="shared" si="654"/>
        <v>1.1059595304139991E-3</v>
      </c>
      <c r="AZ357" s="13">
        <f t="shared" si="655"/>
        <v>4.3813498099155949E-4</v>
      </c>
      <c r="BA357" s="13">
        <f t="shared" si="656"/>
        <v>1.1571385527799923E-4</v>
      </c>
      <c r="BB357" s="13">
        <f t="shared" si="657"/>
        <v>2.2920498620644882E-5</v>
      </c>
      <c r="BC357" s="13">
        <f t="shared" si="658"/>
        <v>3.6320577566573857E-6</v>
      </c>
      <c r="BD357" s="13">
        <f t="shared" si="659"/>
        <v>3.6286471758900409E-5</v>
      </c>
      <c r="BE357" s="13">
        <f t="shared" si="660"/>
        <v>5.2823365252407854E-5</v>
      </c>
      <c r="BF357" s="13">
        <f t="shared" si="661"/>
        <v>3.8448322216734646E-5</v>
      </c>
      <c r="BG357" s="13">
        <f t="shared" si="662"/>
        <v>1.86568131257593E-5</v>
      </c>
      <c r="BH357" s="13">
        <f t="shared" si="663"/>
        <v>6.7898283190495892E-6</v>
      </c>
      <c r="BI357" s="13">
        <f t="shared" si="664"/>
        <v>1.9768335906635817E-6</v>
      </c>
      <c r="BJ357" s="14">
        <f t="shared" si="665"/>
        <v>0.52767691104695258</v>
      </c>
      <c r="BK357" s="14">
        <f t="shared" si="666"/>
        <v>0.26847917545893885</v>
      </c>
      <c r="BL357" s="14">
        <f t="shared" si="667"/>
        <v>0.19539563442295127</v>
      </c>
      <c r="BM357" s="14">
        <f t="shared" si="668"/>
        <v>0.38934064487771741</v>
      </c>
      <c r="BN357" s="14">
        <f t="shared" si="669"/>
        <v>0.60986006739933141</v>
      </c>
    </row>
    <row r="358" spans="1:66" x14ac:dyDescent="0.25">
      <c r="A358" t="s">
        <v>342</v>
      </c>
      <c r="B358" t="s">
        <v>175</v>
      </c>
      <c r="C358" t="s">
        <v>176</v>
      </c>
      <c r="D358" t="s">
        <v>356</v>
      </c>
      <c r="E358" s="10">
        <f>VLOOKUP(A358,home!$A$2:$E$405,3,FALSE)</f>
        <v>1.3533999999999999</v>
      </c>
      <c r="F358" s="10">
        <f>VLOOKUP(B358,home!$B$2:$E$405,3,FALSE)</f>
        <v>1.4209000000000001</v>
      </c>
      <c r="G358" s="10">
        <f>VLOOKUP(C358,away!$B$2:$E$405,4,FALSE)</f>
        <v>1.2139</v>
      </c>
      <c r="H358" s="10">
        <f>VLOOKUP(A358,away!$A$2:$E$405,3,FALSE)</f>
        <v>1.2030000000000001</v>
      </c>
      <c r="I358" s="10">
        <f>VLOOKUP(C358,away!$B$2:$E$405,3,FALSE)</f>
        <v>0.71250000000000002</v>
      </c>
      <c r="J358" s="10">
        <f>VLOOKUP(B358,home!$B$2:$E$405,4,FALSE)</f>
        <v>0.63939999999999997</v>
      </c>
      <c r="K358" s="12">
        <f t="shared" si="614"/>
        <v>2.3343856122339997</v>
      </c>
      <c r="L358" s="12">
        <f t="shared" si="615"/>
        <v>0.54805371750000009</v>
      </c>
      <c r="M358" s="13">
        <f t="shared" si="616"/>
        <v>5.5997998512495609E-2</v>
      </c>
      <c r="N358" s="13">
        <f t="shared" si="617"/>
        <v>0.13072092204147068</v>
      </c>
      <c r="O358" s="13">
        <f t="shared" si="618"/>
        <v>3.068991125733269E-2</v>
      </c>
      <c r="P358" s="13">
        <f t="shared" si="619"/>
        <v>7.1642087279855687E-2</v>
      </c>
      <c r="Q358" s="13">
        <f t="shared" si="620"/>
        <v>0.15257651981578577</v>
      </c>
      <c r="R358" s="13">
        <f t="shared" si="621"/>
        <v>8.4098599771631408E-3</v>
      </c>
      <c r="S358" s="13">
        <f t="shared" si="622"/>
        <v>2.2914161247518321E-2</v>
      </c>
      <c r="T358" s="13">
        <f t="shared" si="623"/>
        <v>8.3620128888253806E-2</v>
      </c>
      <c r="U358" s="13">
        <f t="shared" si="624"/>
        <v>1.9631856131592188E-2</v>
      </c>
      <c r="V358" s="13">
        <f t="shared" si="625"/>
        <v>3.2572956646201049E-3</v>
      </c>
      <c r="W358" s="13">
        <f t="shared" si="626"/>
        <v>0.11872414420756869</v>
      </c>
      <c r="X358" s="13">
        <f t="shared" si="627"/>
        <v>6.5067208589964107E-2</v>
      </c>
      <c r="Y358" s="13">
        <f t="shared" si="628"/>
        <v>1.7830162777538884E-2</v>
      </c>
      <c r="Z358" s="13">
        <f t="shared" si="629"/>
        <v>1.5363516747129086E-3</v>
      </c>
      <c r="AA358" s="13">
        <f t="shared" si="630"/>
        <v>3.5864372447814239E-3</v>
      </c>
      <c r="AB358" s="13">
        <f t="shared" si="631"/>
        <v>4.1860637516989534E-3</v>
      </c>
      <c r="AC358" s="13">
        <f t="shared" si="632"/>
        <v>2.6045513511627601E-4</v>
      </c>
      <c r="AD358" s="13">
        <f t="shared" si="633"/>
        <v>6.9286983515735728E-2</v>
      </c>
      <c r="AE358" s="13">
        <f t="shared" si="634"/>
        <v>3.7972988890160181E-2</v>
      </c>
      <c r="AF358" s="13">
        <f t="shared" si="635"/>
        <v>1.0405618862919245E-2</v>
      </c>
      <c r="AG358" s="13">
        <f t="shared" si="636"/>
        <v>1.9009460335703391E-3</v>
      </c>
      <c r="AH358" s="13">
        <f t="shared" si="637"/>
        <v>2.1050081167844008E-4</v>
      </c>
      <c r="AI358" s="13">
        <f t="shared" si="638"/>
        <v>4.9139006614572927E-4</v>
      </c>
      <c r="AJ358" s="13">
        <f t="shared" si="639"/>
        <v>5.7354695020265199E-4</v>
      </c>
      <c r="AK358" s="13">
        <f t="shared" si="640"/>
        <v>4.4629324949792038E-4</v>
      </c>
      <c r="AL358" s="13">
        <f t="shared" si="641"/>
        <v>1.3328726038894475E-5</v>
      </c>
      <c r="AM358" s="13">
        <f t="shared" si="642"/>
        <v>3.2348507486845549E-2</v>
      </c>
      <c r="AN358" s="13">
        <f t="shared" si="643"/>
        <v>1.7728719783742287E-2</v>
      </c>
      <c r="AO358" s="13">
        <f t="shared" si="644"/>
        <v>4.8581453919978789E-3</v>
      </c>
      <c r="AP358" s="13">
        <f t="shared" si="645"/>
        <v>8.8750821407997777E-4</v>
      </c>
      <c r="AQ358" s="13">
        <f t="shared" si="646"/>
        <v>1.2160054400957941E-4</v>
      </c>
      <c r="AR358" s="13">
        <f t="shared" si="647"/>
        <v>2.3073150475427309E-5</v>
      </c>
      <c r="AS358" s="13">
        <f t="shared" si="648"/>
        <v>5.3861630498747583E-5</v>
      </c>
      <c r="AT358" s="13">
        <f t="shared" si="649"/>
        <v>6.2866907643870196E-5</v>
      </c>
      <c r="AU358" s="13">
        <f t="shared" si="650"/>
        <v>4.8918534896498075E-5</v>
      </c>
      <c r="AV358" s="13">
        <f t="shared" si="651"/>
        <v>2.8548681008487986E-5</v>
      </c>
      <c r="AW358" s="13">
        <f t="shared" si="652"/>
        <v>4.7367652990246464E-7</v>
      </c>
      <c r="AX358" s="13">
        <f t="shared" si="653"/>
        <v>1.2585648409089342E-2</v>
      </c>
      <c r="AY358" s="13">
        <f t="shared" si="654"/>
        <v>6.8976113977493748E-3</v>
      </c>
      <c r="AZ358" s="13">
        <f t="shared" si="655"/>
        <v>1.8901307842034581E-3</v>
      </c>
      <c r="BA358" s="13">
        <f t="shared" si="656"/>
        <v>3.4529773428129863E-4</v>
      </c>
      <c r="BB358" s="13">
        <f t="shared" si="657"/>
        <v>4.7310426729298225E-5</v>
      </c>
      <c r="BC358" s="13">
        <f t="shared" si="658"/>
        <v>5.1857310491006542E-6</v>
      </c>
      <c r="BD358" s="13">
        <f t="shared" si="659"/>
        <v>2.1075543154158046E-6</v>
      </c>
      <c r="BE358" s="13">
        <f t="shared" si="660"/>
        <v>4.9198444709083307E-6</v>
      </c>
      <c r="BF358" s="13">
        <f t="shared" si="661"/>
        <v>5.7424070736587028E-6</v>
      </c>
      <c r="BG358" s="13">
        <f t="shared" si="662"/>
        <v>4.46833081744654E-6</v>
      </c>
      <c r="BH358" s="13">
        <f t="shared" si="663"/>
        <v>2.6077017927372475E-6</v>
      </c>
      <c r="BI358" s="13">
        <f t="shared" si="664"/>
        <v>1.2174763091925275E-6</v>
      </c>
      <c r="BJ358" s="14">
        <f t="shared" si="665"/>
        <v>0.76582128952674466</v>
      </c>
      <c r="BK358" s="14">
        <f t="shared" si="666"/>
        <v>0.1609829379633943</v>
      </c>
      <c r="BL358" s="14">
        <f t="shared" si="667"/>
        <v>6.8464191659395518E-2</v>
      </c>
      <c r="BM358" s="14">
        <f t="shared" si="668"/>
        <v>0.53987033421892427</v>
      </c>
      <c r="BN358" s="14">
        <f t="shared" si="669"/>
        <v>0.4500372988841036</v>
      </c>
    </row>
    <row r="359" spans="1:66" x14ac:dyDescent="0.25">
      <c r="A359" t="s">
        <v>343</v>
      </c>
      <c r="B359" t="s">
        <v>189</v>
      </c>
      <c r="C359" t="s">
        <v>180</v>
      </c>
      <c r="D359" t="s">
        <v>356</v>
      </c>
      <c r="E359" s="10">
        <f>VLOOKUP(A359,home!$A$2:$E$405,3,FALSE)</f>
        <v>1.2842</v>
      </c>
      <c r="F359" s="10">
        <f>VLOOKUP(B359,home!$B$2:$E$405,3,FALSE)</f>
        <v>0.66749999999999998</v>
      </c>
      <c r="G359" s="10">
        <f>VLOOKUP(C359,away!$B$2:$E$405,4,FALSE)</f>
        <v>0.7268</v>
      </c>
      <c r="H359" s="10">
        <f>VLOOKUP(A359,away!$A$2:$E$405,3,FALSE)</f>
        <v>1.1267</v>
      </c>
      <c r="I359" s="10">
        <f>VLOOKUP(C359,away!$B$2:$E$405,3,FALSE)</f>
        <v>0.5917</v>
      </c>
      <c r="J359" s="10">
        <f>VLOOKUP(B359,home!$B$2:$E$405,4,FALSE)</f>
        <v>1.3947000000000001</v>
      </c>
      <c r="K359" s="12">
        <f t="shared" si="614"/>
        <v>0.62301550380000004</v>
      </c>
      <c r="L359" s="12">
        <f t="shared" si="615"/>
        <v>0.92980240353300003</v>
      </c>
      <c r="M359" s="13">
        <f t="shared" si="616"/>
        <v>0.21165072060221524</v>
      </c>
      <c r="N359" s="13">
        <f t="shared" si="617"/>
        <v>0.13186168032562218</v>
      </c>
      <c r="O359" s="13">
        <f t="shared" si="618"/>
        <v>0.19679334872543117</v>
      </c>
      <c r="P359" s="13">
        <f t="shared" si="619"/>
        <v>0.1226053073006636</v>
      </c>
      <c r="Q359" s="13">
        <f t="shared" si="620"/>
        <v>4.1075935599991023E-2</v>
      </c>
      <c r="R359" s="13">
        <f t="shared" si="621"/>
        <v>9.1489464322106875E-2</v>
      </c>
      <c r="S359" s="13">
        <f t="shared" si="622"/>
        <v>1.7755740844537456E-2</v>
      </c>
      <c r="T359" s="13">
        <f t="shared" si="623"/>
        <v>3.8192503648238375E-2</v>
      </c>
      <c r="U359" s="13">
        <f t="shared" si="624"/>
        <v>5.6999354707029555E-2</v>
      </c>
      <c r="V359" s="13">
        <f t="shared" si="625"/>
        <v>1.1428409852700994E-3</v>
      </c>
      <c r="W359" s="13">
        <f t="shared" si="626"/>
        <v>8.5303149039615885E-3</v>
      </c>
      <c r="X359" s="13">
        <f t="shared" si="627"/>
        <v>7.9315073005968573E-3</v>
      </c>
      <c r="Y359" s="13">
        <f t="shared" si="628"/>
        <v>3.6873672758672479E-3</v>
      </c>
      <c r="Z359" s="13">
        <f t="shared" si="629"/>
        <v>2.8355707941547213E-2</v>
      </c>
      <c r="AA359" s="13">
        <f t="shared" si="630"/>
        <v>1.7666045668808701E-2</v>
      </c>
      <c r="AB359" s="13">
        <f t="shared" si="631"/>
        <v>5.5031101712533295E-3</v>
      </c>
      <c r="AC359" s="13">
        <f t="shared" si="632"/>
        <v>4.1376651646918336E-5</v>
      </c>
      <c r="AD359" s="13">
        <f t="shared" si="633"/>
        <v>1.3286296093660693E-3</v>
      </c>
      <c r="AE359" s="13">
        <f t="shared" si="634"/>
        <v>1.2353630041936822E-3</v>
      </c>
      <c r="AF359" s="13">
        <f t="shared" si="635"/>
        <v>5.7432174526751668E-4</v>
      </c>
      <c r="AG359" s="13">
        <f t="shared" si="636"/>
        <v>1.7800191305033483E-4</v>
      </c>
      <c r="AH359" s="13">
        <f t="shared" si="637"/>
        <v>6.5913013494825912E-3</v>
      </c>
      <c r="AI359" s="13">
        <f t="shared" si="638"/>
        <v>4.1064829309455176E-3</v>
      </c>
      <c r="AJ359" s="13">
        <f t="shared" si="639"/>
        <v>1.2792012660345609E-3</v>
      </c>
      <c r="AK359" s="13">
        <f t="shared" si="640"/>
        <v>2.6565407374004E-4</v>
      </c>
      <c r="AL359" s="13">
        <f t="shared" si="641"/>
        <v>9.5874884353024735E-7</v>
      </c>
      <c r="AM359" s="13">
        <f t="shared" si="642"/>
        <v>1.6555136908855985E-4</v>
      </c>
      <c r="AN359" s="13">
        <f t="shared" si="643"/>
        <v>1.5393006088672173E-4</v>
      </c>
      <c r="AO359" s="13">
        <f t="shared" si="644"/>
        <v>7.1562270294227461E-5</v>
      </c>
      <c r="AP359" s="13">
        <f t="shared" si="645"/>
        <v>2.2179590307283637E-5</v>
      </c>
      <c r="AQ359" s="13">
        <f t="shared" si="646"/>
        <v>5.1556590942723868E-6</v>
      </c>
      <c r="AR359" s="13">
        <f t="shared" si="647"/>
        <v>1.2257215674318445E-3</v>
      </c>
      <c r="AS359" s="13">
        <f t="shared" si="648"/>
        <v>7.6364353985207639E-4</v>
      </c>
      <c r="AT359" s="13">
        <f t="shared" si="649"/>
        <v>2.3788088235227834E-4</v>
      </c>
      <c r="AU359" s="13">
        <f t="shared" si="650"/>
        <v>4.9401159254364419E-5</v>
      </c>
      <c r="AV359" s="13">
        <f t="shared" si="651"/>
        <v>7.6944220302904697E-6</v>
      </c>
      <c r="AW359" s="13">
        <f t="shared" si="652"/>
        <v>1.5427369133174836E-8</v>
      </c>
      <c r="AX359" s="13">
        <f t="shared" si="653"/>
        <v>1.719017826958147E-5</v>
      </c>
      <c r="AY359" s="13">
        <f t="shared" si="654"/>
        <v>1.5983469072217598E-5</v>
      </c>
      <c r="AZ359" s="13">
        <f t="shared" si="655"/>
        <v>7.4307339800716462E-6</v>
      </c>
      <c r="BA359" s="13">
        <f t="shared" si="656"/>
        <v>2.3030381048949843E-6</v>
      </c>
      <c r="BB359" s="13">
        <f t="shared" si="657"/>
        <v>5.3534259133986022E-7</v>
      </c>
      <c r="BC359" s="13">
        <f t="shared" si="658"/>
        <v>9.9552565628277373E-8</v>
      </c>
      <c r="BD359" s="13">
        <f t="shared" si="659"/>
        <v>1.8994647657672749E-4</v>
      </c>
      <c r="BE359" s="13">
        <f t="shared" si="660"/>
        <v>1.183395997994848E-4</v>
      </c>
      <c r="BF359" s="13">
        <f t="shared" si="661"/>
        <v>3.6863702694283196E-5</v>
      </c>
      <c r="BG359" s="13">
        <f t="shared" si="662"/>
        <v>7.655552768670755E-6</v>
      </c>
      <c r="BH359" s="13">
        <f t="shared" si="663"/>
        <v>1.1923820162602238E-6</v>
      </c>
      <c r="BI359" s="13">
        <f t="shared" si="664"/>
        <v>1.4857449651648468E-7</v>
      </c>
      <c r="BJ359" s="14">
        <f t="shared" si="665"/>
        <v>0.23505754659040967</v>
      </c>
      <c r="BK359" s="14">
        <f t="shared" si="666"/>
        <v>0.35321292860224912</v>
      </c>
      <c r="BL359" s="14">
        <f t="shared" si="667"/>
        <v>0.38333245107410513</v>
      </c>
      <c r="BM359" s="14">
        <f t="shared" si="668"/>
        <v>0.20446620929057788</v>
      </c>
      <c r="BN359" s="14">
        <f t="shared" si="669"/>
        <v>0.79547645687603019</v>
      </c>
    </row>
    <row r="360" spans="1:66" x14ac:dyDescent="0.25">
      <c r="A360" t="s">
        <v>346</v>
      </c>
      <c r="B360" t="s">
        <v>320</v>
      </c>
      <c r="C360" t="s">
        <v>234</v>
      </c>
      <c r="D360" t="s">
        <v>356</v>
      </c>
      <c r="E360" s="10">
        <f>VLOOKUP(A360,home!$A$2:$E$405,3,FALSE)</f>
        <v>1.5146999999999999</v>
      </c>
      <c r="F360" s="10">
        <f>VLOOKUP(B360,home!$B$2:$E$405,3,FALSE)</f>
        <v>0.82520000000000004</v>
      </c>
      <c r="G360" s="10">
        <f>VLOOKUP(C360,away!$B$2:$E$405,4,FALSE)</f>
        <v>0.88029999999999997</v>
      </c>
      <c r="H360" s="10">
        <f>VLOOKUP(A360,away!$A$2:$E$405,3,FALSE)</f>
        <v>1.0882000000000001</v>
      </c>
      <c r="I360" s="10">
        <f>VLOOKUP(C360,away!$B$2:$E$405,3,FALSE)</f>
        <v>2.4504999999999999</v>
      </c>
      <c r="J360" s="10">
        <f>VLOOKUP(B360,home!$B$2:$E$405,4,FALSE)</f>
        <v>1.8379000000000001</v>
      </c>
      <c r="K360" s="12">
        <f t="shared" si="614"/>
        <v>1.100313766332</v>
      </c>
      <c r="L360" s="12">
        <f t="shared" si="615"/>
        <v>4.9010068123900004</v>
      </c>
      <c r="M360" s="13">
        <f t="shared" si="616"/>
        <v>2.475480949716492E-3</v>
      </c>
      <c r="N360" s="13">
        <f t="shared" si="617"/>
        <v>2.7238057672656696E-3</v>
      </c>
      <c r="O360" s="13">
        <f t="shared" si="618"/>
        <v>1.2132348998502195E-2</v>
      </c>
      <c r="P360" s="13">
        <f t="shared" si="619"/>
        <v>1.3349390620996217E-2</v>
      </c>
      <c r="Q360" s="13">
        <f t="shared" si="620"/>
        <v>1.4985204912684564E-3</v>
      </c>
      <c r="R360" s="13">
        <f t="shared" si="621"/>
        <v>2.9730362545976139E-2</v>
      </c>
      <c r="S360" s="13">
        <f t="shared" si="622"/>
        <v>1.7997132029268011E-2</v>
      </c>
      <c r="T360" s="13">
        <f t="shared" si="623"/>
        <v>7.3442591362127144E-3</v>
      </c>
      <c r="U360" s="13">
        <f t="shared" si="624"/>
        <v>3.2712727187378832E-2</v>
      </c>
      <c r="V360" s="13">
        <f t="shared" si="625"/>
        <v>1.0783572090365175E-2</v>
      </c>
      <c r="W360" s="13">
        <f t="shared" si="626"/>
        <v>5.4961424189109117E-4</v>
      </c>
      <c r="X360" s="13">
        <f t="shared" si="627"/>
        <v>2.6936631436948032E-3</v>
      </c>
      <c r="Y360" s="13">
        <f t="shared" si="628"/>
        <v>6.6008307087660496E-3</v>
      </c>
      <c r="Z360" s="13">
        <f t="shared" si="629"/>
        <v>4.8569569790884524E-2</v>
      </c>
      <c r="AA360" s="13">
        <f t="shared" si="630"/>
        <v>5.3441766265733076E-2</v>
      </c>
      <c r="AB360" s="13">
        <f t="shared" si="631"/>
        <v>2.9401355559641601E-2</v>
      </c>
      <c r="AC360" s="13">
        <f t="shared" si="632"/>
        <v>3.6344986855090734E-3</v>
      </c>
      <c r="AD360" s="13">
        <f t="shared" si="633"/>
        <v>1.5118702913122339E-4</v>
      </c>
      <c r="AE360" s="13">
        <f t="shared" si="634"/>
        <v>7.4096865971713124E-4</v>
      </c>
      <c r="AF360" s="13">
        <f t="shared" si="635"/>
        <v>1.8157462245205747E-3</v>
      </c>
      <c r="AG360" s="13">
        <f t="shared" si="636"/>
        <v>2.9663282053155869E-3</v>
      </c>
      <c r="AH360" s="13">
        <f t="shared" si="637"/>
        <v>5.9509948104994152E-2</v>
      </c>
      <c r="AI360" s="13">
        <f t="shared" si="638"/>
        <v>6.5479615133627975E-2</v>
      </c>
      <c r="AJ360" s="13">
        <f t="shared" si="639"/>
        <v>3.6024060972826025E-2</v>
      </c>
      <c r="AK360" s="13">
        <f t="shared" si="640"/>
        <v>1.3212590069194599E-2</v>
      </c>
      <c r="AL360" s="13">
        <f t="shared" si="641"/>
        <v>7.8398248501834788E-4</v>
      </c>
      <c r="AM360" s="13">
        <f t="shared" si="642"/>
        <v>3.3270633888784431E-5</v>
      </c>
      <c r="AN360" s="13">
        <f t="shared" si="643"/>
        <v>1.630596033414661E-4</v>
      </c>
      <c r="AO360" s="13">
        <f t="shared" si="644"/>
        <v>3.9957811340106842E-4</v>
      </c>
      <c r="AP360" s="13">
        <f t="shared" si="645"/>
        <v>6.5277835195352689E-4</v>
      </c>
      <c r="AQ360" s="13">
        <f t="shared" si="646"/>
        <v>7.9981778747623806E-4</v>
      </c>
      <c r="AR360" s="13">
        <f t="shared" si="647"/>
        <v>5.8331732213510339E-2</v>
      </c>
      <c r="AS360" s="13">
        <f t="shared" si="648"/>
        <v>6.4183207968517203E-2</v>
      </c>
      <c r="AT360" s="13">
        <f t="shared" si="649"/>
        <v>3.5310833647554607E-2</v>
      </c>
      <c r="AU360" s="13">
        <f t="shared" si="650"/>
        <v>1.2950998787687837E-2</v>
      </c>
      <c r="AV360" s="13">
        <f t="shared" si="651"/>
        <v>3.5625405634604934E-3</v>
      </c>
      <c r="AW360" s="13">
        <f t="shared" si="652"/>
        <v>1.1743720653699663E-4</v>
      </c>
      <c r="AX360" s="13">
        <f t="shared" si="653"/>
        <v>6.1013560804035693E-6</v>
      </c>
      <c r="AY360" s="13">
        <f t="shared" si="654"/>
        <v>2.990278771487504E-5</v>
      </c>
      <c r="AZ360" s="13">
        <f t="shared" si="655"/>
        <v>7.3276883150027319E-5</v>
      </c>
      <c r="BA360" s="13">
        <f t="shared" si="656"/>
        <v>1.1971016783632999E-4</v>
      </c>
      <c r="BB360" s="13">
        <f t="shared" si="657"/>
        <v>1.4667508701955088E-4</v>
      </c>
      <c r="BC360" s="13">
        <f t="shared" si="658"/>
        <v>1.4377112013814295E-4</v>
      </c>
      <c r="BD360" s="13">
        <f t="shared" si="659"/>
        <v>4.7647369492820564E-2</v>
      </c>
      <c r="BE360" s="13">
        <f t="shared" si="660"/>
        <v>5.2427056582457825E-2</v>
      </c>
      <c r="BF360" s="13">
        <f t="shared" si="661"/>
        <v>2.8843106042972529E-2</v>
      </c>
      <c r="BG360" s="13">
        <f t="shared" si="662"/>
        <v>1.0578822214285454E-2</v>
      </c>
      <c r="BH360" s="13">
        <f t="shared" si="663"/>
        <v>2.9100059284892644E-3</v>
      </c>
      <c r="BI360" s="13">
        <f t="shared" si="664"/>
        <v>6.4038391664489401E-4</v>
      </c>
      <c r="BJ360" s="14">
        <f t="shared" si="665"/>
        <v>2.9652865499783711E-2</v>
      </c>
      <c r="BK360" s="14">
        <f t="shared" si="666"/>
        <v>4.9053959648588198E-2</v>
      </c>
      <c r="BL360" s="14">
        <f t="shared" si="667"/>
        <v>0.64903083219627555</v>
      </c>
      <c r="BM360" s="14">
        <f t="shared" si="668"/>
        <v>0.71448485218062907</v>
      </c>
      <c r="BN360" s="14">
        <f t="shared" si="669"/>
        <v>6.1909909373725175E-2</v>
      </c>
    </row>
    <row r="361" spans="1:66" x14ac:dyDescent="0.25">
      <c r="A361" t="s">
        <v>346</v>
      </c>
      <c r="B361" t="s">
        <v>241</v>
      </c>
      <c r="C361" t="s">
        <v>243</v>
      </c>
      <c r="D361" t="s">
        <v>356</v>
      </c>
      <c r="E361" s="10">
        <f>VLOOKUP(A361,home!$A$2:$E$405,3,FALSE)</f>
        <v>1.5146999999999999</v>
      </c>
      <c r="F361" s="10">
        <f>VLOOKUP(B361,home!$B$2:$E$405,3,FALSE)</f>
        <v>0.66020000000000001</v>
      </c>
      <c r="G361" s="10">
        <f>VLOOKUP(C361,away!$B$2:$E$405,4,FALSE)</f>
        <v>1.6505000000000001</v>
      </c>
      <c r="H361" s="10">
        <f>VLOOKUP(A361,away!$A$2:$E$405,3,FALSE)</f>
        <v>1.0882000000000001</v>
      </c>
      <c r="I361" s="10">
        <f>VLOOKUP(C361,away!$B$2:$E$405,3,FALSE)</f>
        <v>1.3784000000000001</v>
      </c>
      <c r="J361" s="10">
        <f>VLOOKUP(B361,home!$B$2:$E$405,4,FALSE)</f>
        <v>1.3784000000000001</v>
      </c>
      <c r="K361" s="12">
        <f t="shared" si="614"/>
        <v>1.6505081534699999</v>
      </c>
      <c r="L361" s="12">
        <f t="shared" si="615"/>
        <v>2.0675653745920002</v>
      </c>
      <c r="M361" s="13">
        <f t="shared" si="616"/>
        <v>2.4280698903275041E-2</v>
      </c>
      <c r="N361" s="13">
        <f t="shared" si="617"/>
        <v>4.0075491511805547E-2</v>
      </c>
      <c r="O361" s="13">
        <f t="shared" si="618"/>
        <v>5.0201932323305429E-2</v>
      </c>
      <c r="P361" s="13">
        <f t="shared" si="619"/>
        <v>8.2858698619564755E-2</v>
      </c>
      <c r="Q361" s="13">
        <f t="shared" si="620"/>
        <v>3.3072462747276418E-2</v>
      </c>
      <c r="R361" s="13">
        <f t="shared" si="621"/>
        <v>5.1897888504638626E-2</v>
      </c>
      <c r="S361" s="13">
        <f t="shared" si="622"/>
        <v>7.0689521379487752E-2</v>
      </c>
      <c r="T361" s="13">
        <f t="shared" si="623"/>
        <v>6.8379478828752532E-2</v>
      </c>
      <c r="U361" s="13">
        <f t="shared" si="624"/>
        <v>8.5657888124783046E-2</v>
      </c>
      <c r="V361" s="13">
        <f t="shared" si="625"/>
        <v>2.6803373379348901E-2</v>
      </c>
      <c r="W361" s="13">
        <f t="shared" si="626"/>
        <v>1.8195456473237524E-2</v>
      </c>
      <c r="X361" s="13">
        <f t="shared" si="627"/>
        <v>3.7620295778961775E-2</v>
      </c>
      <c r="Y361" s="13">
        <f t="shared" si="628"/>
        <v>3.8891210467245481E-2</v>
      </c>
      <c r="Z361" s="13">
        <f t="shared" si="629"/>
        <v>3.5767425762209003E-2</v>
      </c>
      <c r="AA361" s="13">
        <f t="shared" si="630"/>
        <v>5.9034427849158889E-2</v>
      </c>
      <c r="AB361" s="13">
        <f t="shared" si="631"/>
        <v>4.8718402250236589E-2</v>
      </c>
      <c r="AC361" s="13">
        <f t="shared" si="632"/>
        <v>5.7167131125279748E-3</v>
      </c>
      <c r="AD361" s="13">
        <f t="shared" si="633"/>
        <v>7.5079373162967589E-3</v>
      </c>
      <c r="AE361" s="13">
        <f t="shared" si="634"/>
        <v>1.5523151229782364E-2</v>
      </c>
      <c r="AF361" s="13">
        <f t="shared" si="635"/>
        <v>1.6047564993626626E-2</v>
      </c>
      <c r="AG361" s="13">
        <f t="shared" si="636"/>
        <v>1.1059796575779032E-2</v>
      </c>
      <c r="AH361" s="13">
        <f t="shared" si="637"/>
        <v>1.8487872761058309E-2</v>
      </c>
      <c r="AI361" s="13">
        <f t="shared" si="638"/>
        <v>3.0514384732442661E-2</v>
      </c>
      <c r="AJ361" s="13">
        <f t="shared" si="639"/>
        <v>2.5182120399508547E-2</v>
      </c>
      <c r="AK361" s="13">
        <f t="shared" si="640"/>
        <v>1.3854431680350693E-2</v>
      </c>
      <c r="AL361" s="13">
        <f t="shared" si="641"/>
        <v>7.8033900222135451E-4</v>
      </c>
      <c r="AM361" s="13">
        <f t="shared" si="642"/>
        <v>2.4783823512578946E-3</v>
      </c>
      <c r="AN361" s="13">
        <f t="shared" si="643"/>
        <v>5.1242175344607312E-3</v>
      </c>
      <c r="AO361" s="13">
        <f t="shared" si="644"/>
        <v>5.2973273730640997E-3</v>
      </c>
      <c r="AP361" s="13">
        <f t="shared" si="645"/>
        <v>3.6508568848085767E-3</v>
      </c>
      <c r="AQ361" s="13">
        <f t="shared" si="646"/>
        <v>1.8870963206552573E-3</v>
      </c>
      <c r="AR361" s="13">
        <f t="shared" si="647"/>
        <v>7.6449771141253514E-3</v>
      </c>
      <c r="AS361" s="13">
        <f t="shared" si="648"/>
        <v>1.2618097059955443E-2</v>
      </c>
      <c r="AT361" s="13">
        <f t="shared" si="649"/>
        <v>1.0413136039366147E-2</v>
      </c>
      <c r="AU361" s="13">
        <f t="shared" si="650"/>
        <v>5.7289886453887112E-3</v>
      </c>
      <c r="AV361" s="13">
        <f t="shared" si="651"/>
        <v>2.3639356175877806E-3</v>
      </c>
      <c r="AW361" s="13">
        <f t="shared" si="652"/>
        <v>7.3970360920694764E-5</v>
      </c>
      <c r="AX361" s="13">
        <f t="shared" si="653"/>
        <v>6.8176504636121671E-4</v>
      </c>
      <c r="AY361" s="13">
        <f t="shared" si="654"/>
        <v>1.4095938034635613E-3</v>
      </c>
      <c r="AZ361" s="13">
        <f t="shared" si="655"/>
        <v>1.4572136701403505E-3</v>
      </c>
      <c r="BA361" s="13">
        <f t="shared" si="656"/>
        <v>1.0042948425881056E-3</v>
      </c>
      <c r="BB361" s="13">
        <f t="shared" si="657"/>
        <v>5.1911131060412277E-4</v>
      </c>
      <c r="BC361" s="13">
        <f t="shared" si="658"/>
        <v>2.1465931427283144E-4</v>
      </c>
      <c r="BD361" s="13">
        <f t="shared" si="659"/>
        <v>2.6344149951189749E-3</v>
      </c>
      <c r="BE361" s="13">
        <f t="shared" si="660"/>
        <v>4.3481234290674983E-3</v>
      </c>
      <c r="BF361" s="13">
        <f t="shared" si="661"/>
        <v>3.5883065859849206E-3</v>
      </c>
      <c r="BG361" s="13">
        <f t="shared" si="662"/>
        <v>1.9741764257727376E-3</v>
      </c>
      <c r="BH361" s="13">
        <f t="shared" si="663"/>
        <v>8.1459857178154164E-4</v>
      </c>
      <c r="BI361" s="13">
        <f t="shared" si="664"/>
        <v>2.6890031690609038E-4</v>
      </c>
      <c r="BJ361" s="14">
        <f t="shared" si="665"/>
        <v>0.31009736437444085</v>
      </c>
      <c r="BK361" s="14">
        <f t="shared" si="666"/>
        <v>0.21253893819988934</v>
      </c>
      <c r="BL361" s="14">
        <f t="shared" si="667"/>
        <v>0.43594700342653797</v>
      </c>
      <c r="BM361" s="14">
        <f t="shared" si="668"/>
        <v>0.7106279357106684</v>
      </c>
      <c r="BN361" s="14">
        <f t="shared" si="669"/>
        <v>0.28238717260986579</v>
      </c>
    </row>
    <row r="362" spans="1:66" x14ac:dyDescent="0.25">
      <c r="A362" t="s">
        <v>347</v>
      </c>
      <c r="B362" t="s">
        <v>253</v>
      </c>
      <c r="C362" t="s">
        <v>246</v>
      </c>
      <c r="D362" t="s">
        <v>356</v>
      </c>
      <c r="E362" s="10">
        <f>VLOOKUP(A362,home!$A$2:$E$405,3,FALSE)</f>
        <v>1.2639</v>
      </c>
      <c r="F362" s="10">
        <f>VLOOKUP(B362,home!$B$2:$E$405,3,FALSE)</f>
        <v>1.4241999999999999</v>
      </c>
      <c r="G362" s="10">
        <f>VLOOKUP(C362,away!$B$2:$E$405,4,FALSE)</f>
        <v>2.0571000000000002</v>
      </c>
      <c r="H362" s="10">
        <f>VLOOKUP(A362,away!$A$2:$E$405,3,FALSE)</f>
        <v>0.81940000000000002</v>
      </c>
      <c r="I362" s="10">
        <f>VLOOKUP(C362,away!$B$2:$E$405,3,FALSE)</f>
        <v>0.73219999999999996</v>
      </c>
      <c r="J362" s="10">
        <f>VLOOKUP(B362,home!$B$2:$E$405,4,FALSE)</f>
        <v>0.73219999999999996</v>
      </c>
      <c r="K362" s="12">
        <f t="shared" si="614"/>
        <v>3.702875408298</v>
      </c>
      <c r="L362" s="12">
        <f t="shared" si="615"/>
        <v>0.43929413869599998</v>
      </c>
      <c r="M362" s="13">
        <f t="shared" si="616"/>
        <v>1.5888343576715223E-2</v>
      </c>
      <c r="N362" s="13">
        <f t="shared" si="617"/>
        <v>5.8832556708808291E-2</v>
      </c>
      <c r="O362" s="13">
        <f t="shared" si="618"/>
        <v>6.9796562068392383E-3</v>
      </c>
      <c r="P362" s="13">
        <f t="shared" si="619"/>
        <v>2.5844797326679516E-2</v>
      </c>
      <c r="Q362" s="13">
        <f t="shared" si="620"/>
        <v>0.10892481372217189</v>
      </c>
      <c r="R362" s="13">
        <f t="shared" si="621"/>
        <v>1.5330610308888163E-3</v>
      </c>
      <c r="S362" s="13">
        <f t="shared" si="622"/>
        <v>1.0510119346802828E-2</v>
      </c>
      <c r="T362" s="13">
        <f t="shared" si="623"/>
        <v>4.7850032226703747E-2</v>
      </c>
      <c r="U362" s="13">
        <f t="shared" si="624"/>
        <v>5.6767339906981787E-3</v>
      </c>
      <c r="V362" s="13">
        <f t="shared" si="625"/>
        <v>1.8995890015272717E-3</v>
      </c>
      <c r="W362" s="13">
        <f t="shared" si="626"/>
        <v>0.13444500469509027</v>
      </c>
      <c r="X362" s="13">
        <f t="shared" si="627"/>
        <v>5.9060902539509366E-2</v>
      </c>
      <c r="Y362" s="13">
        <f t="shared" si="628"/>
        <v>1.2972554155851078E-2</v>
      </c>
      <c r="Z362" s="13">
        <f t="shared" si="629"/>
        <v>2.2448824171090149E-4</v>
      </c>
      <c r="AA362" s="13">
        <f t="shared" si="630"/>
        <v>8.3125198968335456E-4</v>
      </c>
      <c r="AB362" s="13">
        <f t="shared" si="631"/>
        <v>1.5390112753486385E-3</v>
      </c>
      <c r="AC362" s="13">
        <f t="shared" si="632"/>
        <v>1.9312307679925119E-4</v>
      </c>
      <c r="AD362" s="13">
        <f t="shared" si="633"/>
        <v>0.12445827541348972</v>
      </c>
      <c r="AE362" s="13">
        <f t="shared" si="634"/>
        <v>5.4673790901358522E-2</v>
      </c>
      <c r="AF362" s="13">
        <f t="shared" si="635"/>
        <v>1.2008937941628743E-2</v>
      </c>
      <c r="AG362" s="13">
        <f t="shared" si="636"/>
        <v>1.7584853499071715E-3</v>
      </c>
      <c r="AH362" s="13">
        <f t="shared" si="637"/>
        <v>2.4654092197442475E-5</v>
      </c>
      <c r="AI362" s="13">
        <f t="shared" si="638"/>
        <v>9.1291031711821337E-5</v>
      </c>
      <c r="AJ362" s="13">
        <f t="shared" si="639"/>
        <v>1.6901965816192808E-4</v>
      </c>
      <c r="AK362" s="13">
        <f t="shared" si="640"/>
        <v>2.0861957857557929E-4</v>
      </c>
      <c r="AL362" s="13">
        <f t="shared" si="641"/>
        <v>1.2565757418026082E-5</v>
      </c>
      <c r="AM362" s="13">
        <f t="shared" si="642"/>
        <v>9.2170697477558114E-2</v>
      </c>
      <c r="AN362" s="13">
        <f t="shared" si="643"/>
        <v>4.0490047161413474E-2</v>
      </c>
      <c r="AO362" s="13">
        <f t="shared" si="644"/>
        <v>8.8935201967667715E-3</v>
      </c>
      <c r="AP362" s="13">
        <f t="shared" si="645"/>
        <v>1.3022904316047133E-3</v>
      </c>
      <c r="AQ362" s="13">
        <f t="shared" si="646"/>
        <v>1.430221383709586E-4</v>
      </c>
      <c r="AR362" s="13">
        <f t="shared" si="647"/>
        <v>2.1660796394414535E-6</v>
      </c>
      <c r="AS362" s="13">
        <f t="shared" si="648"/>
        <v>8.0207230293027581E-6</v>
      </c>
      <c r="AT362" s="13">
        <f t="shared" si="649"/>
        <v>1.4849869030987313E-5</v>
      </c>
      <c r="AU362" s="13">
        <f t="shared" si="650"/>
        <v>1.8329071617096324E-5</v>
      </c>
      <c r="AV362" s="13">
        <f t="shared" si="651"/>
        <v>1.6967567136969706E-5</v>
      </c>
      <c r="AW362" s="13">
        <f t="shared" si="652"/>
        <v>5.6778076916898265E-7</v>
      </c>
      <c r="AX362" s="13">
        <f t="shared" si="653"/>
        <v>5.6882768175887395E-2</v>
      </c>
      <c r="AY362" s="13">
        <f t="shared" si="654"/>
        <v>2.4988266652470694E-2</v>
      </c>
      <c r="AZ362" s="13">
        <f t="shared" si="655"/>
        <v>5.4885995383015451E-3</v>
      </c>
      <c r="BA362" s="13">
        <f t="shared" si="656"/>
        <v>8.0370320227514684E-4</v>
      </c>
      <c r="BB362" s="13">
        <f t="shared" si="657"/>
        <v>8.8265526502669393E-5</v>
      </c>
      <c r="BC362" s="13">
        <f t="shared" si="658"/>
        <v>7.754905688307824E-6</v>
      </c>
      <c r="BD362" s="13">
        <f t="shared" si="659"/>
        <v>1.5859101492589592E-7</v>
      </c>
      <c r="BE362" s="13">
        <f t="shared" si="660"/>
        <v>5.8724276914612101E-7</v>
      </c>
      <c r="BF362" s="13">
        <f t="shared" si="661"/>
        <v>1.0872434042859956E-6</v>
      </c>
      <c r="BG362" s="13">
        <f t="shared" si="662"/>
        <v>1.3419756215216046E-6</v>
      </c>
      <c r="BH362" s="13">
        <f t="shared" si="663"/>
        <v>1.2422921318669434E-6</v>
      </c>
      <c r="BI362" s="13">
        <f t="shared" si="664"/>
        <v>9.2001059700243986E-7</v>
      </c>
      <c r="BJ362" s="14">
        <f t="shared" si="665"/>
        <v>0.84624428906135851</v>
      </c>
      <c r="BK362" s="14">
        <f t="shared" si="666"/>
        <v>7.93368047384128E-2</v>
      </c>
      <c r="BL362" s="14">
        <f t="shared" si="667"/>
        <v>1.7118969520097546E-2</v>
      </c>
      <c r="BM362" s="14">
        <f t="shared" si="668"/>
        <v>0.69993362411777538</v>
      </c>
      <c r="BN362" s="14">
        <f t="shared" si="669"/>
        <v>0.218003228572103</v>
      </c>
    </row>
    <row r="363" spans="1:66" x14ac:dyDescent="0.25">
      <c r="A363" t="s">
        <v>347</v>
      </c>
      <c r="B363" t="s">
        <v>247</v>
      </c>
      <c r="C363" t="s">
        <v>324</v>
      </c>
      <c r="D363" t="s">
        <v>356</v>
      </c>
      <c r="E363" s="10">
        <f>VLOOKUP(A363,home!$A$2:$E$405,3,FALSE)</f>
        <v>1.2639</v>
      </c>
      <c r="F363" s="10">
        <f>VLOOKUP(B363,home!$B$2:$E$405,3,FALSE)</f>
        <v>1.5824</v>
      </c>
      <c r="G363" s="10">
        <f>VLOOKUP(C363,away!$B$2:$E$405,4,FALSE)</f>
        <v>0.63300000000000001</v>
      </c>
      <c r="H363" s="10">
        <f>VLOOKUP(A363,away!$A$2:$E$405,3,FALSE)</f>
        <v>0.81940000000000002</v>
      </c>
      <c r="I363" s="10">
        <f>VLOOKUP(C363,away!$B$2:$E$405,3,FALSE)</f>
        <v>0.24410000000000001</v>
      </c>
      <c r="J363" s="10">
        <f>VLOOKUP(B363,home!$B$2:$E$405,4,FALSE)</f>
        <v>0.73219999999999996</v>
      </c>
      <c r="K363" s="12">
        <f t="shared" si="614"/>
        <v>1.2659970628799999</v>
      </c>
      <c r="L363" s="12">
        <f t="shared" si="615"/>
        <v>0.14645137838800001</v>
      </c>
      <c r="M363" s="13">
        <f t="shared" si="616"/>
        <v>0.24354624386973373</v>
      </c>
      <c r="N363" s="13">
        <f t="shared" si="617"/>
        <v>0.30832882941453904</v>
      </c>
      <c r="O363" s="13">
        <f t="shared" si="618"/>
        <v>3.5667683115942511E-2</v>
      </c>
      <c r="P363" s="13">
        <f t="shared" si="619"/>
        <v>4.5155182064517775E-2</v>
      </c>
      <c r="Q363" s="13">
        <f t="shared" si="620"/>
        <v>0.19517169622001751</v>
      </c>
      <c r="R363" s="13">
        <f t="shared" si="621"/>
        <v>2.6117906781180874E-3</v>
      </c>
      <c r="S363" s="13">
        <f t="shared" si="622"/>
        <v>2.093021878393604E-3</v>
      </c>
      <c r="T363" s="13">
        <f t="shared" si="623"/>
        <v>2.8583163933745583E-2</v>
      </c>
      <c r="U363" s="13">
        <f t="shared" si="624"/>
        <v>3.3065193273548615E-3</v>
      </c>
      <c r="V363" s="13">
        <f t="shared" si="625"/>
        <v>4.3117882064517327E-5</v>
      </c>
      <c r="W363" s="13">
        <f t="shared" si="626"/>
        <v>8.2362264723949891E-2</v>
      </c>
      <c r="X363" s="13">
        <f t="shared" si="627"/>
        <v>1.2062067195979815E-2</v>
      </c>
      <c r="Y363" s="13">
        <f t="shared" si="628"/>
        <v>8.8325318352996084E-4</v>
      </c>
      <c r="Z363" s="13">
        <f t="shared" si="629"/>
        <v>1.2750011495710778E-4</v>
      </c>
      <c r="AA363" s="13">
        <f t="shared" si="630"/>
        <v>1.6141477105256077E-4</v>
      </c>
      <c r="AB363" s="13">
        <f t="shared" si="631"/>
        <v>1.021753130289948E-4</v>
      </c>
      <c r="AC363" s="13">
        <f t="shared" si="632"/>
        <v>4.9964736263318234E-7</v>
      </c>
      <c r="AD363" s="13">
        <f t="shared" si="633"/>
        <v>2.6067596308166404E-2</v>
      </c>
      <c r="AE363" s="13">
        <f t="shared" si="634"/>
        <v>3.8176354105929114E-3</v>
      </c>
      <c r="AF363" s="13">
        <f t="shared" si="635"/>
        <v>2.7954898403208505E-4</v>
      </c>
      <c r="AG363" s="13">
        <f t="shared" si="636"/>
        <v>1.3646778012821293E-5</v>
      </c>
      <c r="AH363" s="13">
        <f t="shared" si="637"/>
        <v>4.6681418950242212E-6</v>
      </c>
      <c r="AI363" s="13">
        <f t="shared" si="638"/>
        <v>5.9098539282077404E-6</v>
      </c>
      <c r="AJ363" s="13">
        <f t="shared" si="639"/>
        <v>3.7409288575804154E-6</v>
      </c>
      <c r="AK363" s="13">
        <f t="shared" si="640"/>
        <v>1.5786683153799459E-6</v>
      </c>
      <c r="AL363" s="13">
        <f t="shared" si="641"/>
        <v>3.7055250402178438E-9</v>
      </c>
      <c r="AM363" s="13">
        <f t="shared" si="642"/>
        <v>6.600300072496036E-3</v>
      </c>
      <c r="AN363" s="13">
        <f t="shared" si="643"/>
        <v>9.6662304339146111E-4</v>
      </c>
      <c r="AO363" s="13">
        <f t="shared" si="644"/>
        <v>7.0781638543141498E-5</v>
      </c>
      <c r="AP363" s="13">
        <f t="shared" si="645"/>
        <v>3.4553561764014219E-6</v>
      </c>
      <c r="AQ363" s="13">
        <f t="shared" si="646"/>
        <v>1.2651041871386936E-7</v>
      </c>
      <c r="AR363" s="13">
        <f t="shared" si="647"/>
        <v>1.367311630074137E-7</v>
      </c>
      <c r="AS363" s="13">
        <f t="shared" si="648"/>
        <v>1.7310125077155222E-7</v>
      </c>
      <c r="AT363" s="13">
        <f t="shared" si="649"/>
        <v>1.0957283752881972E-7</v>
      </c>
      <c r="AU363" s="13">
        <f t="shared" si="650"/>
        <v>4.6239630160971052E-8</v>
      </c>
      <c r="AV363" s="13">
        <f t="shared" si="651"/>
        <v>1.4634808993111707E-8</v>
      </c>
      <c r="AW363" s="13">
        <f t="shared" si="652"/>
        <v>1.9084176008931121E-11</v>
      </c>
      <c r="AX363" s="13">
        <f t="shared" si="653"/>
        <v>1.3926600843177722E-3</v>
      </c>
      <c r="AY363" s="13">
        <f t="shared" si="654"/>
        <v>2.039569889742861E-4</v>
      </c>
      <c r="AZ363" s="13">
        <f t="shared" si="655"/>
        <v>1.4934891083575156E-5</v>
      </c>
      <c r="BA363" s="13">
        <f t="shared" si="656"/>
        <v>7.2907846175474462E-7</v>
      </c>
      <c r="BB363" s="13">
        <f t="shared" si="657"/>
        <v>2.6693636419246267E-8</v>
      </c>
      <c r="BC363" s="13">
        <f t="shared" si="658"/>
        <v>7.8186396955734736E-10</v>
      </c>
      <c r="BD363" s="13">
        <f t="shared" si="659"/>
        <v>3.3374112151716732E-9</v>
      </c>
      <c r="BE363" s="13">
        <f t="shared" si="660"/>
        <v>4.2251527960301093E-9</v>
      </c>
      <c r="BF363" s="13">
        <f t="shared" si="661"/>
        <v>2.6745155149966693E-9</v>
      </c>
      <c r="BG363" s="13">
        <f t="shared" si="662"/>
        <v>1.1286429288709243E-9</v>
      </c>
      <c r="BH363" s="13">
        <f t="shared" si="663"/>
        <v>3.5721465824771778E-10</v>
      </c>
      <c r="BI363" s="13">
        <f t="shared" si="664"/>
        <v>9.0446541631858683E-11</v>
      </c>
      <c r="BJ363" s="14">
        <f t="shared" si="665"/>
        <v>0.66682329729192957</v>
      </c>
      <c r="BK363" s="14">
        <f t="shared" si="666"/>
        <v>0.29104202603657164</v>
      </c>
      <c r="BL363" s="14">
        <f t="shared" si="667"/>
        <v>4.1865972891567307E-2</v>
      </c>
      <c r="BM363" s="14">
        <f t="shared" si="668"/>
        <v>0.16917341400226682</v>
      </c>
      <c r="BN363" s="14">
        <f t="shared" si="669"/>
        <v>0.83048142536286862</v>
      </c>
    </row>
    <row r="364" spans="1:66" x14ac:dyDescent="0.25">
      <c r="A364" t="s">
        <v>338</v>
      </c>
      <c r="B364" t="s">
        <v>83</v>
      </c>
      <c r="C364" t="s">
        <v>95</v>
      </c>
      <c r="D364" t="s">
        <v>358</v>
      </c>
      <c r="E364" s="10">
        <f>VLOOKUP(A364,home!$A$2:$E$405,3,FALSE)</f>
        <v>1.2436</v>
      </c>
      <c r="F364" s="10">
        <f>VLOOKUP(B364,home!$B$2:$E$405,3,FALSE)</f>
        <v>0.68920000000000003</v>
      </c>
      <c r="G364" s="10">
        <f>VLOOKUP(C364,away!$B$2:$E$405,4,FALSE)</f>
        <v>1.4742</v>
      </c>
      <c r="H364" s="10">
        <f>VLOOKUP(A364,away!$A$2:$E$405,3,FALSE)</f>
        <v>0.89739999999999998</v>
      </c>
      <c r="I364" s="10">
        <f>VLOOKUP(C364,away!$B$2:$E$405,3,FALSE)</f>
        <v>0.55720000000000003</v>
      </c>
      <c r="J364" s="10">
        <f>VLOOKUP(B364,home!$B$2:$E$405,4,FALSE)</f>
        <v>0.79600000000000004</v>
      </c>
      <c r="K364" s="12">
        <f t="shared" si="614"/>
        <v>1.2635207807040001</v>
      </c>
      <c r="L364" s="12">
        <f t="shared" si="615"/>
        <v>0.39802489887999998</v>
      </c>
      <c r="M364" s="13">
        <f t="shared" si="616"/>
        <v>0.18984531317780651</v>
      </c>
      <c r="N364" s="13">
        <f t="shared" si="617"/>
        <v>0.23987349831941748</v>
      </c>
      <c r="O364" s="13">
        <f t="shared" si="618"/>
        <v>7.5563161580438368E-2</v>
      </c>
      <c r="P364" s="13">
        <f t="shared" si="619"/>
        <v>9.547562491257798E-2</v>
      </c>
      <c r="Q364" s="13">
        <f t="shared" si="620"/>
        <v>0.15154257493337503</v>
      </c>
      <c r="R364" s="13">
        <f t="shared" si="621"/>
        <v>1.503800987355354E-2</v>
      </c>
      <c r="S364" s="13">
        <f t="shared" si="622"/>
        <v>1.2003976816522384E-2</v>
      </c>
      <c r="T364" s="13">
        <f t="shared" si="623"/>
        <v>6.0317718063871414E-2</v>
      </c>
      <c r="U364" s="13">
        <f t="shared" si="624"/>
        <v>1.9000837975666828E-2</v>
      </c>
      <c r="V364" s="13">
        <f t="shared" si="625"/>
        <v>6.7077252925863424E-4</v>
      </c>
      <c r="W364" s="13">
        <f t="shared" si="626"/>
        <v>6.3825730863237479E-2</v>
      </c>
      <c r="X364" s="13">
        <f t="shared" si="627"/>
        <v>2.540423007278219E-2</v>
      </c>
      <c r="Y364" s="13">
        <f t="shared" si="628"/>
        <v>5.0557580529216927E-3</v>
      </c>
      <c r="Z364" s="13">
        <f t="shared" si="629"/>
        <v>1.99516745309253E-3</v>
      </c>
      <c r="AA364" s="13">
        <f t="shared" si="630"/>
        <v>2.5209355379666848E-3</v>
      </c>
      <c r="AB364" s="13">
        <f t="shared" si="631"/>
        <v>1.5926272195180623E-3</v>
      </c>
      <c r="AC364" s="13">
        <f t="shared" si="632"/>
        <v>2.1083752784423943E-5</v>
      </c>
      <c r="AD364" s="13">
        <f t="shared" si="633"/>
        <v>2.0161284322330313E-2</v>
      </c>
      <c r="AE364" s="13">
        <f t="shared" si="634"/>
        <v>8.0246931536864519E-3</v>
      </c>
      <c r="AF364" s="13">
        <f t="shared" si="635"/>
        <v>1.5970138405195392E-3</v>
      </c>
      <c r="AG364" s="13">
        <f t="shared" si="636"/>
        <v>2.1188375746091669E-4</v>
      </c>
      <c r="AH364" s="13">
        <f t="shared" si="637"/>
        <v>1.9853158094145523E-4</v>
      </c>
      <c r="AI364" s="13">
        <f t="shared" si="638"/>
        <v>2.5084877814554688E-4</v>
      </c>
      <c r="AJ364" s="13">
        <f t="shared" si="639"/>
        <v>1.5847632200055299E-4</v>
      </c>
      <c r="AK364" s="13">
        <f t="shared" si="640"/>
        <v>6.6746042032412396E-5</v>
      </c>
      <c r="AL364" s="13">
        <f t="shared" si="641"/>
        <v>4.2413150767853733E-7</v>
      </c>
      <c r="AM364" s="13">
        <f t="shared" si="642"/>
        <v>5.0948403413892153E-3</v>
      </c>
      <c r="AN364" s="13">
        <f t="shared" si="643"/>
        <v>2.0278733116911871E-3</v>
      </c>
      <c r="AO364" s="13">
        <f t="shared" si="644"/>
        <v>4.0357203491366765E-4</v>
      </c>
      <c r="AP364" s="13">
        <f t="shared" si="645"/>
        <v>5.3543906129102807E-5</v>
      </c>
      <c r="AQ364" s="13">
        <f t="shared" si="646"/>
        <v>5.3279519556690865E-6</v>
      </c>
      <c r="AR364" s="13">
        <f t="shared" si="647"/>
        <v>1.5804102485741854E-5</v>
      </c>
      <c r="AS364" s="13">
        <f t="shared" si="648"/>
        <v>1.9968811911110574E-5</v>
      </c>
      <c r="AT364" s="13">
        <f t="shared" si="649"/>
        <v>1.2615504407828885E-5</v>
      </c>
      <c r="AU364" s="13">
        <f t="shared" si="650"/>
        <v>5.3133173261182356E-6</v>
      </c>
      <c r="AV364" s="13">
        <f t="shared" si="651"/>
        <v>1.6783717140062519E-6</v>
      </c>
      <c r="AW364" s="13">
        <f t="shared" si="652"/>
        <v>5.9250315227247874E-9</v>
      </c>
      <c r="AX364" s="13">
        <f t="shared" si="653"/>
        <v>1.0729061076190569E-3</v>
      </c>
      <c r="AY364" s="13">
        <f t="shared" si="654"/>
        <v>4.2704334499280955E-4</v>
      </c>
      <c r="AZ364" s="13">
        <f t="shared" si="655"/>
        <v>8.4986942104069971E-5</v>
      </c>
      <c r="BA364" s="13">
        <f t="shared" si="656"/>
        <v>1.1275639679030958E-5</v>
      </c>
      <c r="BB364" s="13">
        <f t="shared" si="657"/>
        <v>1.1219963357634026E-6</v>
      </c>
      <c r="BC364" s="13">
        <f t="shared" si="658"/>
        <v>8.9316495617191774E-8</v>
      </c>
      <c r="BD364" s="13">
        <f t="shared" si="659"/>
        <v>1.0484043822960931E-6</v>
      </c>
      <c r="BE364" s="13">
        <f t="shared" si="660"/>
        <v>1.3246807236122545E-6</v>
      </c>
      <c r="BF364" s="13">
        <f t="shared" si="661"/>
        <v>8.368808110410479E-7</v>
      </c>
      <c r="BG364" s="13">
        <f t="shared" si="662"/>
        <v>3.5247209857426051E-7</v>
      </c>
      <c r="BH364" s="13">
        <f t="shared" si="663"/>
        <v>1.1133895529173179E-7</v>
      </c>
      <c r="BI364" s="13">
        <f t="shared" si="664"/>
        <v>2.8135816742595299E-8</v>
      </c>
      <c r="BJ364" s="14">
        <f t="shared" si="665"/>
        <v>0.58519696627290763</v>
      </c>
      <c r="BK364" s="14">
        <f t="shared" si="666"/>
        <v>0.29844423866545045</v>
      </c>
      <c r="BL364" s="14">
        <f t="shared" si="667"/>
        <v>0.11444925693089582</v>
      </c>
      <c r="BM364" s="14">
        <f t="shared" si="668"/>
        <v>0.23232040910521629</v>
      </c>
      <c r="BN364" s="14">
        <f t="shared" si="669"/>
        <v>0.76733818279716892</v>
      </c>
    </row>
    <row r="365" spans="1:66" x14ac:dyDescent="0.25">
      <c r="A365" t="s">
        <v>338</v>
      </c>
      <c r="B365" t="s">
        <v>74</v>
      </c>
      <c r="C365" t="s">
        <v>71</v>
      </c>
      <c r="D365" t="s">
        <v>358</v>
      </c>
      <c r="E365" s="10">
        <f>VLOOKUP(A365,home!$A$2:$E$405,3,FALSE)</f>
        <v>1.2436</v>
      </c>
      <c r="F365" s="10">
        <f>VLOOKUP(B365,home!$B$2:$E$405,3,FALSE)</f>
        <v>0.80410000000000004</v>
      </c>
      <c r="G365" s="10">
        <f>VLOOKUP(C365,away!$B$2:$E$405,4,FALSE)</f>
        <v>1.3402000000000001</v>
      </c>
      <c r="H365" s="10">
        <f>VLOOKUP(A365,away!$A$2:$E$405,3,FALSE)</f>
        <v>0.89739999999999998</v>
      </c>
      <c r="I365" s="10">
        <f>VLOOKUP(C365,away!$B$2:$E$405,3,FALSE)</f>
        <v>1.3001</v>
      </c>
      <c r="J365" s="10">
        <f>VLOOKUP(B365,home!$B$2:$E$405,4,FALSE)</f>
        <v>0.7429</v>
      </c>
      <c r="K365" s="12">
        <f t="shared" si="614"/>
        <v>1.3401715341520002</v>
      </c>
      <c r="L365" s="12">
        <f t="shared" si="615"/>
        <v>0.86674866584599997</v>
      </c>
      <c r="M365" s="13">
        <f t="shared" si="616"/>
        <v>0.11003902537208723</v>
      </c>
      <c r="N365" s="13">
        <f t="shared" si="617"/>
        <v>0.14747116944950103</v>
      </c>
      <c r="O365" s="13">
        <f t="shared" si="618"/>
        <v>9.5376178432250741E-2</v>
      </c>
      <c r="P365" s="13">
        <f t="shared" si="619"/>
        <v>0.12782043937110441</v>
      </c>
      <c r="Q365" s="13">
        <f t="shared" si="620"/>
        <v>9.8818331702163711E-2</v>
      </c>
      <c r="R365" s="13">
        <f t="shared" si="621"/>
        <v>4.1333587704821678E-2</v>
      </c>
      <c r="S365" s="13">
        <f t="shared" si="622"/>
        <v>3.7118796412855481E-2</v>
      </c>
      <c r="T365" s="13">
        <f t="shared" si="623"/>
        <v>8.5650657163977878E-2</v>
      </c>
      <c r="U365" s="13">
        <f t="shared" si="624"/>
        <v>5.5394097646377136E-2</v>
      </c>
      <c r="V365" s="13">
        <f t="shared" si="625"/>
        <v>4.7907658723545452E-3</v>
      </c>
      <c r="W365" s="13">
        <f t="shared" si="626"/>
        <v>4.4144505066543327E-2</v>
      </c>
      <c r="X365" s="13">
        <f t="shared" si="627"/>
        <v>3.8262190870858415E-2</v>
      </c>
      <c r="Y365" s="13">
        <f t="shared" si="628"/>
        <v>1.6581851444830764E-2</v>
      </c>
      <c r="Z365" s="13">
        <f t="shared" si="629"/>
        <v>1.1941943999260941E-2</v>
      </c>
      <c r="AA365" s="13">
        <f t="shared" si="630"/>
        <v>1.6004253410246812E-2</v>
      </c>
      <c r="AB365" s="13">
        <f t="shared" si="631"/>
        <v>1.0724222422883928E-2</v>
      </c>
      <c r="AC365" s="13">
        <f t="shared" si="632"/>
        <v>3.4780717378324214E-4</v>
      </c>
      <c r="AD365" s="13">
        <f t="shared" si="633"/>
        <v>1.4790302269852533E-2</v>
      </c>
      <c r="AE365" s="13">
        <f t="shared" si="634"/>
        <v>1.2819474759853747E-2</v>
      </c>
      <c r="AF365" s="13">
        <f t="shared" si="635"/>
        <v>5.5556313224748525E-3</v>
      </c>
      <c r="AG365" s="13">
        <f t="shared" si="636"/>
        <v>1.6051120122291093E-3</v>
      </c>
      <c r="AH365" s="13">
        <f t="shared" si="637"/>
        <v>2.587666007241766E-3</v>
      </c>
      <c r="AI365" s="13">
        <f t="shared" si="638"/>
        <v>3.467916322798179E-3</v>
      </c>
      <c r="AJ365" s="13">
        <f t="shared" si="639"/>
        <v>2.3238013693175998E-3</v>
      </c>
      <c r="AK365" s="13">
        <f t="shared" si="640"/>
        <v>1.0380974820609621E-3</v>
      </c>
      <c r="AL365" s="13">
        <f t="shared" si="641"/>
        <v>1.6160399683319282E-5</v>
      </c>
      <c r="AM365" s="13">
        <f t="shared" si="642"/>
        <v>3.964308416712011E-3</v>
      </c>
      <c r="AN365" s="13">
        <f t="shared" si="643"/>
        <v>3.4360590311872038E-3</v>
      </c>
      <c r="AO365" s="13">
        <f t="shared" si="644"/>
        <v>1.4890997905248038E-3</v>
      </c>
      <c r="AP365" s="13">
        <f t="shared" si="645"/>
        <v>4.3022508558297735E-4</v>
      </c>
      <c r="AQ365" s="13">
        <f t="shared" si="646"/>
        <v>9.3224254735631664E-5</v>
      </c>
      <c r="AR365" s="13">
        <f t="shared" si="647"/>
        <v>4.4857121188636944E-4</v>
      </c>
      <c r="AS365" s="13">
        <f t="shared" si="648"/>
        <v>6.0116236921017776E-4</v>
      </c>
      <c r="AT365" s="13">
        <f t="shared" si="649"/>
        <v>4.028303473094276E-4</v>
      </c>
      <c r="AU365" s="13">
        <f t="shared" si="650"/>
        <v>1.7995392151888624E-4</v>
      </c>
      <c r="AV365" s="13">
        <f t="shared" si="651"/>
        <v>6.0292280769658613E-5</v>
      </c>
      <c r="AW365" s="13">
        <f t="shared" si="652"/>
        <v>5.2143858885765083E-7</v>
      </c>
      <c r="AX365" s="13">
        <f t="shared" si="653"/>
        <v>8.8547554877943708E-4</v>
      </c>
      <c r="AY365" s="13">
        <f t="shared" si="654"/>
        <v>7.6748475054383176E-4</v>
      </c>
      <c r="AZ365" s="13">
        <f t="shared" si="655"/>
        <v>3.326081917955081E-4</v>
      </c>
      <c r="BA365" s="13">
        <f t="shared" si="656"/>
        <v>9.6095902162735732E-5</v>
      </c>
      <c r="BB365" s="13">
        <f t="shared" si="657"/>
        <v>2.0822748748204729E-5</v>
      </c>
      <c r="BC365" s="13">
        <f t="shared" si="658"/>
        <v>3.6096179393505841E-6</v>
      </c>
      <c r="BD365" s="13">
        <f t="shared" si="659"/>
        <v>6.4799749906572306E-5</v>
      </c>
      <c r="BE365" s="13">
        <f t="shared" si="660"/>
        <v>8.6842780244956961E-5</v>
      </c>
      <c r="BF365" s="13">
        <f t="shared" si="661"/>
        <v>5.8192111015454501E-5</v>
      </c>
      <c r="BG365" s="13">
        <f t="shared" si="662"/>
        <v>2.5995803565041724E-5</v>
      </c>
      <c r="BH365" s="13">
        <f t="shared" si="663"/>
        <v>8.7097089863190019E-6</v>
      </c>
      <c r="BI365" s="13">
        <f t="shared" si="664"/>
        <v>2.334500810842517E-6</v>
      </c>
      <c r="BJ365" s="14">
        <f t="shared" si="665"/>
        <v>0.477218239400997</v>
      </c>
      <c r="BK365" s="14">
        <f t="shared" si="666"/>
        <v>0.28090047935241208</v>
      </c>
      <c r="BL365" s="14">
        <f t="shared" si="667"/>
        <v>0.23018950558322254</v>
      </c>
      <c r="BM365" s="14">
        <f t="shared" si="668"/>
        <v>0.37862447299200863</v>
      </c>
      <c r="BN365" s="14">
        <f t="shared" si="669"/>
        <v>0.62085873203192876</v>
      </c>
    </row>
    <row r="366" spans="1:66" x14ac:dyDescent="0.25">
      <c r="A366" t="s">
        <v>338</v>
      </c>
      <c r="B366" t="s">
        <v>72</v>
      </c>
      <c r="C366" t="s">
        <v>75</v>
      </c>
      <c r="D366" t="s">
        <v>358</v>
      </c>
      <c r="E366" s="10">
        <f>VLOOKUP(A366,home!$A$2:$E$405,3,FALSE)</f>
        <v>1.2436</v>
      </c>
      <c r="F366" s="10">
        <f>VLOOKUP(B366,home!$B$2:$E$405,3,FALSE)</f>
        <v>0.96489999999999998</v>
      </c>
      <c r="G366" s="10">
        <f>VLOOKUP(C366,away!$B$2:$E$405,4,FALSE)</f>
        <v>0.57440000000000002</v>
      </c>
      <c r="H366" s="10">
        <f>VLOOKUP(A366,away!$A$2:$E$405,3,FALSE)</f>
        <v>0.89739999999999998</v>
      </c>
      <c r="I366" s="10">
        <f>VLOOKUP(C366,away!$B$2:$E$405,3,FALSE)</f>
        <v>0.63680000000000003</v>
      </c>
      <c r="J366" s="10">
        <f>VLOOKUP(B366,home!$B$2:$E$405,4,FALSE)</f>
        <v>0.89149999999999996</v>
      </c>
      <c r="K366" s="12">
        <f t="shared" si="614"/>
        <v>0.6892510732160001</v>
      </c>
      <c r="L366" s="12">
        <f t="shared" si="615"/>
        <v>0.50946044128000001</v>
      </c>
      <c r="M366" s="13">
        <f t="shared" si="616"/>
        <v>0.30158254641610316</v>
      </c>
      <c r="N366" s="13">
        <f t="shared" si="617"/>
        <v>0.20786609378051327</v>
      </c>
      <c r="O366" s="13">
        <f t="shared" si="618"/>
        <v>0.153644377179494</v>
      </c>
      <c r="P366" s="13">
        <f t="shared" si="619"/>
        <v>0.10589955186457016</v>
      </c>
      <c r="Q366" s="13">
        <f t="shared" si="620"/>
        <v>7.1635964111718242E-2</v>
      </c>
      <c r="R366" s="13">
        <f t="shared" si="621"/>
        <v>3.9137866099027883E-2</v>
      </c>
      <c r="S366" s="13">
        <f t="shared" si="622"/>
        <v>9.2965551375472147E-3</v>
      </c>
      <c r="T366" s="13">
        <f t="shared" si="623"/>
        <v>3.6495689887874223E-2</v>
      </c>
      <c r="U366" s="13">
        <f t="shared" si="624"/>
        <v>2.6975816212139073E-2</v>
      </c>
      <c r="V366" s="13">
        <f t="shared" si="625"/>
        <v>3.6271662219845439E-4</v>
      </c>
      <c r="W366" s="13">
        <f t="shared" si="626"/>
        <v>1.6458388381621555E-2</v>
      </c>
      <c r="X366" s="13">
        <f t="shared" si="627"/>
        <v>8.384897807658543E-3</v>
      </c>
      <c r="Y366" s="13">
        <f t="shared" si="628"/>
        <v>2.1358868685887123E-3</v>
      </c>
      <c r="Z366" s="13">
        <f t="shared" si="629"/>
        <v>6.6463981778561009E-3</v>
      </c>
      <c r="AA366" s="13">
        <f t="shared" si="630"/>
        <v>4.5810370771081849E-3</v>
      </c>
      <c r="AB366" s="13">
        <f t="shared" si="631"/>
        <v>1.5787423609195522E-3</v>
      </c>
      <c r="AC366" s="13">
        <f t="shared" si="632"/>
        <v>7.960409223178586E-6</v>
      </c>
      <c r="AD366" s="13">
        <f t="shared" si="633"/>
        <v>2.8359904638596009E-3</v>
      </c>
      <c r="AE366" s="13">
        <f t="shared" si="634"/>
        <v>1.4448249531837844E-3</v>
      </c>
      <c r="AF366" s="13">
        <f t="shared" si="635"/>
        <v>3.6804057911068294E-4</v>
      </c>
      <c r="AG366" s="13">
        <f t="shared" si="636"/>
        <v>6.2500705280891782E-5</v>
      </c>
      <c r="AH366" s="13">
        <f t="shared" si="637"/>
        <v>8.4651923715328898E-4</v>
      </c>
      <c r="AI366" s="13">
        <f t="shared" si="638"/>
        <v>5.8346429270589415E-4</v>
      </c>
      <c r="AJ366" s="13">
        <f t="shared" si="639"/>
        <v>2.0107669496537597E-4</v>
      </c>
      <c r="AK366" s="13">
        <f t="shared" si="640"/>
        <v>4.6197442601203888E-5</v>
      </c>
      <c r="AL366" s="13">
        <f t="shared" si="641"/>
        <v>1.1181068392864937E-7</v>
      </c>
      <c r="AM366" s="13">
        <f t="shared" si="642"/>
        <v>3.9094189416911447E-4</v>
      </c>
      <c r="AN366" s="13">
        <f t="shared" si="643"/>
        <v>1.9916942991823615E-4</v>
      </c>
      <c r="AO366" s="13">
        <f t="shared" si="644"/>
        <v>5.0734472827815298E-5</v>
      </c>
      <c r="AP366" s="13">
        <f t="shared" si="645"/>
        <v>8.6157356383223183E-6</v>
      </c>
      <c r="AQ366" s="13">
        <f t="shared" si="646"/>
        <v>1.0973441200628776E-6</v>
      </c>
      <c r="AR366" s="13">
        <f t="shared" si="647"/>
        <v>8.6253612822424726E-5</v>
      </c>
      <c r="AS366" s="13">
        <f t="shared" si="648"/>
        <v>5.9450395206613585E-5</v>
      </c>
      <c r="AT366" s="13">
        <f t="shared" si="649"/>
        <v>2.0488124349636881E-5</v>
      </c>
      <c r="AU366" s="13">
        <f t="shared" si="650"/>
        <v>4.7071538987233609E-6</v>
      </c>
      <c r="AV366" s="13">
        <f t="shared" si="651"/>
        <v>8.1110271912198891E-7</v>
      </c>
      <c r="AW366" s="13">
        <f t="shared" si="652"/>
        <v>1.0906081069885095E-9</v>
      </c>
      <c r="AX366" s="13">
        <f t="shared" si="653"/>
        <v>4.4909520020192997E-5</v>
      </c>
      <c r="AY366" s="13">
        <f t="shared" si="654"/>
        <v>2.287962388716052E-5</v>
      </c>
      <c r="AZ366" s="13">
        <f t="shared" si="655"/>
        <v>5.8281316409366123E-6</v>
      </c>
      <c r="BA366" s="13">
        <f t="shared" si="656"/>
        <v>9.8973417254316591E-7</v>
      </c>
      <c r="BB366" s="13">
        <f t="shared" si="657"/>
        <v>1.2605760207343422E-7</v>
      </c>
      <c r="BC366" s="13">
        <f t="shared" si="658"/>
        <v>1.2844272315806088E-8</v>
      </c>
      <c r="BD366" s="13">
        <f t="shared" si="659"/>
        <v>7.3238006084177945E-6</v>
      </c>
      <c r="BE366" s="13">
        <f t="shared" si="660"/>
        <v>5.047937429371959E-6</v>
      </c>
      <c r="BF366" s="13">
        <f t="shared" si="661"/>
        <v>1.7396481453609198E-6</v>
      </c>
      <c r="BG366" s="13">
        <f t="shared" si="662"/>
        <v>3.9968478373607934E-7</v>
      </c>
      <c r="BH366" s="13">
        <f t="shared" si="663"/>
        <v>6.8870791534549395E-8</v>
      </c>
      <c r="BI366" s="13">
        <f t="shared" si="664"/>
        <v>9.4938533956847196E-9</v>
      </c>
      <c r="BJ366" s="14">
        <f t="shared" si="665"/>
        <v>0.34841358232767827</v>
      </c>
      <c r="BK366" s="14">
        <f t="shared" si="666"/>
        <v>0.41717232188421327</v>
      </c>
      <c r="BL366" s="14">
        <f t="shared" si="667"/>
        <v>0.22778139642072281</v>
      </c>
      <c r="BM366" s="14">
        <f t="shared" si="668"/>
        <v>0.12022442082576468</v>
      </c>
      <c r="BN366" s="14">
        <f t="shared" si="669"/>
        <v>0.87976639945142665</v>
      </c>
    </row>
    <row r="367" spans="1:66" x14ac:dyDescent="0.25">
      <c r="A367" t="s">
        <v>338</v>
      </c>
      <c r="B367" t="s">
        <v>90</v>
      </c>
      <c r="C367" t="s">
        <v>96</v>
      </c>
      <c r="D367" t="s">
        <v>358</v>
      </c>
      <c r="E367" s="10">
        <f>VLOOKUP(A367,home!$A$2:$E$405,3,FALSE)</f>
        <v>1.2436</v>
      </c>
      <c r="F367" s="10">
        <f>VLOOKUP(B367,home!$B$2:$E$405,3,FALSE)</f>
        <v>1.3785000000000001</v>
      </c>
      <c r="G367" s="10">
        <f>VLOOKUP(C367,away!$B$2:$E$405,4,FALSE)</f>
        <v>0.64329999999999998</v>
      </c>
      <c r="H367" s="10">
        <f>VLOOKUP(A367,away!$A$2:$E$405,3,FALSE)</f>
        <v>0.89739999999999998</v>
      </c>
      <c r="I367" s="10">
        <f>VLOOKUP(C367,away!$B$2:$E$405,3,FALSE)</f>
        <v>0.22289999999999999</v>
      </c>
      <c r="J367" s="10">
        <f>VLOOKUP(B367,home!$B$2:$E$405,4,FALSE)</f>
        <v>0.63680000000000003</v>
      </c>
      <c r="K367" s="12">
        <f t="shared" si="614"/>
        <v>1.1028108625799999</v>
      </c>
      <c r="L367" s="12">
        <f t="shared" si="615"/>
        <v>0.12737939692800002</v>
      </c>
      <c r="M367" s="13">
        <f t="shared" si="616"/>
        <v>0.29223697152880512</v>
      </c>
      <c r="N367" s="13">
        <f t="shared" si="617"/>
        <v>0.3222821066494484</v>
      </c>
      <c r="O367" s="13">
        <f t="shared" si="618"/>
        <v>3.7224969193404317E-2</v>
      </c>
      <c r="P367" s="13">
        <f t="shared" si="619"/>
        <v>4.1052100385692132E-2</v>
      </c>
      <c r="Q367" s="13">
        <f t="shared" si="620"/>
        <v>0.1777081040140889</v>
      </c>
      <c r="R367" s="13">
        <f t="shared" si="621"/>
        <v>2.3708470632596108E-3</v>
      </c>
      <c r="S367" s="13">
        <f t="shared" si="622"/>
        <v>1.4417023770645931E-3</v>
      </c>
      <c r="T367" s="13">
        <f t="shared" si="623"/>
        <v>2.263635111853295E-2</v>
      </c>
      <c r="U367" s="13">
        <f t="shared" si="624"/>
        <v>2.6145958948785909E-3</v>
      </c>
      <c r="V367" s="13">
        <f t="shared" si="625"/>
        <v>2.2502632557227398E-5</v>
      </c>
      <c r="W367" s="13">
        <f t="shared" si="626"/>
        <v>6.5326142491744538E-2</v>
      </c>
      <c r="X367" s="13">
        <f t="shared" si="627"/>
        <v>8.3212046342310171E-3</v>
      </c>
      <c r="Y367" s="13">
        <f t="shared" si="628"/>
        <v>5.2997501401141304E-4</v>
      </c>
      <c r="Z367" s="13">
        <f t="shared" si="629"/>
        <v>1.0066568970884311E-4</v>
      </c>
      <c r="AA367" s="13">
        <f t="shared" si="630"/>
        <v>1.1101521610001988E-4</v>
      </c>
      <c r="AB367" s="13">
        <f t="shared" si="631"/>
        <v>6.1214393113384022E-5</v>
      </c>
      <c r="AC367" s="13">
        <f t="shared" si="632"/>
        <v>1.9756661987551354E-7</v>
      </c>
      <c r="AD367" s="13">
        <f t="shared" si="633"/>
        <v>1.8010594887586207E-2</v>
      </c>
      <c r="AE367" s="13">
        <f t="shared" si="634"/>
        <v>2.2941787150952521E-3</v>
      </c>
      <c r="AF367" s="13">
        <f t="shared" si="635"/>
        <v>1.461155505869436E-4</v>
      </c>
      <c r="AG367" s="13">
        <f t="shared" si="636"/>
        <v>6.2040369051891896E-6</v>
      </c>
      <c r="AH367" s="13">
        <f t="shared" si="637"/>
        <v>3.2056837116134017E-6</v>
      </c>
      <c r="AI367" s="13">
        <f t="shared" si="638"/>
        <v>3.5352628191630307E-6</v>
      </c>
      <c r="AJ367" s="13">
        <f t="shared" si="639"/>
        <v>1.9493631195240924E-6</v>
      </c>
      <c r="AK367" s="13">
        <f t="shared" si="640"/>
        <v>7.1659294110800079E-7</v>
      </c>
      <c r="AL367" s="13">
        <f t="shared" si="641"/>
        <v>1.1101298606486587E-9</v>
      </c>
      <c r="AM367" s="13">
        <f t="shared" si="642"/>
        <v>3.972455936711577E-3</v>
      </c>
      <c r="AN367" s="13">
        <f t="shared" si="643"/>
        <v>5.0600904154137426E-4</v>
      </c>
      <c r="AO367" s="13">
        <f t="shared" si="644"/>
        <v>3.2227563275827784E-5</v>
      </c>
      <c r="AP367" s="13">
        <f t="shared" si="645"/>
        <v>1.3683758581779688E-6</v>
      </c>
      <c r="AQ367" s="13">
        <f t="shared" si="646"/>
        <v>4.3575722896386013E-8</v>
      </c>
      <c r="AR367" s="13">
        <f t="shared" si="647"/>
        <v>8.1667611585445568E-8</v>
      </c>
      <c r="AS367" s="13">
        <f t="shared" si="648"/>
        <v>9.0063929177393619E-8</v>
      </c>
      <c r="AT367" s="13">
        <f t="shared" si="649"/>
        <v>4.9661739711732753E-8</v>
      </c>
      <c r="AU367" s="13">
        <f t="shared" si="650"/>
        <v>1.8255835336239799E-8</v>
      </c>
      <c r="AV367" s="13">
        <f t="shared" si="651"/>
        <v>5.0331833785692674E-9</v>
      </c>
      <c r="AW367" s="13">
        <f t="shared" si="652"/>
        <v>4.3318310253197997E-12</v>
      </c>
      <c r="AX367" s="13">
        <f t="shared" si="653"/>
        <v>7.3014459302098882E-4</v>
      </c>
      <c r="AY367" s="13">
        <f t="shared" si="654"/>
        <v>9.3005377929253588E-5</v>
      </c>
      <c r="AZ367" s="13">
        <f t="shared" si="655"/>
        <v>5.9234844758445239E-6</v>
      </c>
      <c r="BA367" s="13">
        <f t="shared" si="656"/>
        <v>2.5150996008181541E-7</v>
      </c>
      <c r="BB367" s="13">
        <f t="shared" si="657"/>
        <v>8.0092967591517462E-9</v>
      </c>
      <c r="BC367" s="13">
        <f t="shared" si="658"/>
        <v>2.0404387819962689E-10</v>
      </c>
      <c r="BD367" s="13">
        <f t="shared" si="659"/>
        <v>1.7337951853840363E-9</v>
      </c>
      <c r="BE367" s="13">
        <f t="shared" si="660"/>
        <v>1.9120481639304197E-9</v>
      </c>
      <c r="BF367" s="13">
        <f t="shared" si="661"/>
        <v>1.0543137424793059E-9</v>
      </c>
      <c r="BG367" s="13">
        <f t="shared" si="662"/>
        <v>3.8756954925785009E-10</v>
      </c>
      <c r="BH367" s="13">
        <f t="shared" si="663"/>
        <v>1.0685397723169794E-10</v>
      </c>
      <c r="BI367" s="13">
        <f t="shared" si="664"/>
        <v>2.3567945360198501E-11</v>
      </c>
      <c r="BJ367" s="14">
        <f t="shared" si="665"/>
        <v>0.62260241478406753</v>
      </c>
      <c r="BK367" s="14">
        <f t="shared" si="666"/>
        <v>0.3348464809787981</v>
      </c>
      <c r="BL367" s="14">
        <f t="shared" si="667"/>
        <v>4.2392298563795075E-2</v>
      </c>
      <c r="BM367" s="14">
        <f t="shared" si="668"/>
        <v>0.12697375580807355</v>
      </c>
      <c r="BN367" s="14">
        <f t="shared" si="669"/>
        <v>0.87287509883469849</v>
      </c>
    </row>
    <row r="368" spans="1:66" x14ac:dyDescent="0.25">
      <c r="A368" t="s">
        <v>350</v>
      </c>
      <c r="B368" t="s">
        <v>98</v>
      </c>
      <c r="C368" t="s">
        <v>105</v>
      </c>
      <c r="D368" t="s">
        <v>358</v>
      </c>
      <c r="E368" s="10">
        <f>VLOOKUP(A368,home!$A$2:$E$405,3,FALSE)</f>
        <v>1.6042000000000001</v>
      </c>
      <c r="F368" s="10">
        <f>VLOOKUP(B368,home!$B$2:$E$405,3,FALSE)</f>
        <v>0.93500000000000005</v>
      </c>
      <c r="G368" s="10">
        <f>VLOOKUP(C368,away!$B$2:$E$405,4,FALSE)</f>
        <v>0.31169999999999998</v>
      </c>
      <c r="H368" s="10">
        <f>VLOOKUP(A368,away!$A$2:$E$405,3,FALSE)</f>
        <v>1.25</v>
      </c>
      <c r="I368" s="10">
        <f>VLOOKUP(C368,away!$B$2:$E$405,3,FALSE)</f>
        <v>1.6</v>
      </c>
      <c r="J368" s="10">
        <f>VLOOKUP(B368,home!$B$2:$E$405,4,FALSE)</f>
        <v>0.6</v>
      </c>
      <c r="K368" s="12">
        <f t="shared" si="614"/>
        <v>0.46752724590000005</v>
      </c>
      <c r="L368" s="12">
        <f t="shared" si="615"/>
        <v>1.2</v>
      </c>
      <c r="M368" s="13">
        <f t="shared" si="616"/>
        <v>0.18871313033633402</v>
      </c>
      <c r="N368" s="13">
        <f t="shared" si="617"/>
        <v>8.8228530091313984E-2</v>
      </c>
      <c r="O368" s="13">
        <f t="shared" si="618"/>
        <v>0.2264557564036008</v>
      </c>
      <c r="P368" s="13">
        <f t="shared" si="619"/>
        <v>0.10587423610957676</v>
      </c>
      <c r="Q368" s="13">
        <f t="shared" si="620"/>
        <v>2.0624620841698652E-2</v>
      </c>
      <c r="R368" s="13">
        <f t="shared" si="621"/>
        <v>0.13587345384216049</v>
      </c>
      <c r="S368" s="13">
        <f t="shared" si="622"/>
        <v>1.4849727006023029E-2</v>
      </c>
      <c r="T368" s="13">
        <f t="shared" si="623"/>
        <v>2.4749545010038378E-2</v>
      </c>
      <c r="U368" s="13">
        <f t="shared" si="624"/>
        <v>6.3524541665746059E-2</v>
      </c>
      <c r="V368" s="13">
        <f t="shared" si="625"/>
        <v>9.2568692926570692E-4</v>
      </c>
      <c r="W368" s="13">
        <f t="shared" si="626"/>
        <v>3.2141907266170383E-3</v>
      </c>
      <c r="X368" s="13">
        <f t="shared" si="627"/>
        <v>3.8570288719404454E-3</v>
      </c>
      <c r="Y368" s="13">
        <f t="shared" si="628"/>
        <v>2.3142173231642678E-3</v>
      </c>
      <c r="Z368" s="13">
        <f t="shared" si="629"/>
        <v>5.4349381536864194E-2</v>
      </c>
      <c r="AA368" s="13">
        <f t="shared" si="630"/>
        <v>2.5409816666298421E-2</v>
      </c>
      <c r="AB368" s="13">
        <f t="shared" si="631"/>
        <v>5.9398908024092109E-3</v>
      </c>
      <c r="AC368" s="13">
        <f t="shared" si="632"/>
        <v>3.2458789545391787E-5</v>
      </c>
      <c r="AD368" s="13">
        <f t="shared" si="633"/>
        <v>3.7568043455314584E-4</v>
      </c>
      <c r="AE368" s="13">
        <f t="shared" si="634"/>
        <v>4.5081652146377493E-4</v>
      </c>
      <c r="AF368" s="13">
        <f t="shared" si="635"/>
        <v>2.7048991287826501E-4</v>
      </c>
      <c r="AG368" s="13">
        <f t="shared" si="636"/>
        <v>1.0819596515130599E-4</v>
      </c>
      <c r="AH368" s="13">
        <f t="shared" si="637"/>
        <v>1.6304814461059251E-2</v>
      </c>
      <c r="AI368" s="13">
        <f t="shared" si="638"/>
        <v>7.622944999889524E-3</v>
      </c>
      <c r="AJ368" s="13">
        <f t="shared" si="639"/>
        <v>1.7819672407227627E-3</v>
      </c>
      <c r="AK368" s="13">
        <f t="shared" si="640"/>
        <v>2.7770607877971199E-4</v>
      </c>
      <c r="AL368" s="13">
        <f t="shared" si="641"/>
        <v>7.2841768710742748E-7</v>
      </c>
      <c r="AM368" s="13">
        <f t="shared" si="642"/>
        <v>3.5128167781029507E-5</v>
      </c>
      <c r="AN368" s="13">
        <f t="shared" si="643"/>
        <v>4.2153801337235406E-5</v>
      </c>
      <c r="AO368" s="13">
        <f t="shared" si="644"/>
        <v>2.5292280802341246E-5</v>
      </c>
      <c r="AP368" s="13">
        <f t="shared" si="645"/>
        <v>1.0116912320936497E-5</v>
      </c>
      <c r="AQ368" s="13">
        <f t="shared" si="646"/>
        <v>3.0350736962809484E-6</v>
      </c>
      <c r="AR368" s="13">
        <f t="shared" si="647"/>
        <v>3.9131554706542193E-3</v>
      </c>
      <c r="AS368" s="13">
        <f t="shared" si="648"/>
        <v>1.8295067999734855E-3</v>
      </c>
      <c r="AT368" s="13">
        <f t="shared" si="649"/>
        <v>4.2767213777346297E-4</v>
      </c>
      <c r="AU368" s="13">
        <f t="shared" si="650"/>
        <v>6.6649458907130861E-5</v>
      </c>
      <c r="AV368" s="13">
        <f t="shared" si="651"/>
        <v>7.7901094908940277E-6</v>
      </c>
      <c r="AW368" s="13">
        <f t="shared" si="652"/>
        <v>1.1351837170606129E-8</v>
      </c>
      <c r="AX368" s="13">
        <f t="shared" si="653"/>
        <v>2.7372292560296407E-6</v>
      </c>
      <c r="AY368" s="13">
        <f t="shared" si="654"/>
        <v>3.2846751072355684E-6</v>
      </c>
      <c r="AZ368" s="13">
        <f t="shared" si="655"/>
        <v>1.9708050643413416E-6</v>
      </c>
      <c r="BA368" s="13">
        <f t="shared" si="656"/>
        <v>7.8832202573653644E-7</v>
      </c>
      <c r="BB368" s="13">
        <f t="shared" si="657"/>
        <v>2.3649660772096086E-7</v>
      </c>
      <c r="BC368" s="13">
        <f t="shared" si="658"/>
        <v>5.6759185853030597E-8</v>
      </c>
      <c r="BD368" s="13">
        <f t="shared" si="659"/>
        <v>7.8263109413084461E-4</v>
      </c>
      <c r="BE368" s="13">
        <f t="shared" si="660"/>
        <v>3.6590135999469743E-4</v>
      </c>
      <c r="BF368" s="13">
        <f t="shared" si="661"/>
        <v>8.5534427554692671E-5</v>
      </c>
      <c r="BG368" s="13">
        <f t="shared" si="662"/>
        <v>1.3329891781426184E-5</v>
      </c>
      <c r="BH368" s="13">
        <f t="shared" si="663"/>
        <v>1.5580218981788067E-6</v>
      </c>
      <c r="BI368" s="13">
        <f t="shared" si="664"/>
        <v>1.4568353742148562E-7</v>
      </c>
      <c r="BJ368" s="14">
        <f t="shared" si="665"/>
        <v>0.14431811622200402</v>
      </c>
      <c r="BK368" s="14">
        <f t="shared" si="666"/>
        <v>0.31039925226353926</v>
      </c>
      <c r="BL368" s="14">
        <f t="shared" si="667"/>
        <v>0.49068476661636262</v>
      </c>
      <c r="BM368" s="14">
        <f t="shared" si="668"/>
        <v>0.23397851569081538</v>
      </c>
      <c r="BN368" s="14">
        <f t="shared" si="669"/>
        <v>0.76576972762468487</v>
      </c>
    </row>
    <row r="369" spans="1:66" x14ac:dyDescent="0.25">
      <c r="A369" t="s">
        <v>350</v>
      </c>
      <c r="B369" t="s">
        <v>101</v>
      </c>
      <c r="C369" t="s">
        <v>104</v>
      </c>
      <c r="D369" t="s">
        <v>358</v>
      </c>
      <c r="E369" s="10">
        <f>VLOOKUP(A369,home!$A$2:$E$405,3,FALSE)</f>
        <v>1.6042000000000001</v>
      </c>
      <c r="F369" s="10">
        <f>VLOOKUP(B369,home!$B$2:$E$405,3,FALSE)</f>
        <v>0.41560000000000002</v>
      </c>
      <c r="G369" s="10">
        <f>VLOOKUP(C369,away!$B$2:$E$405,4,FALSE)</f>
        <v>1.8701000000000001</v>
      </c>
      <c r="H369" s="10">
        <f>VLOOKUP(A369,away!$A$2:$E$405,3,FALSE)</f>
        <v>1.25</v>
      </c>
      <c r="I369" s="10">
        <f>VLOOKUP(C369,away!$B$2:$E$405,3,FALSE)</f>
        <v>0.6</v>
      </c>
      <c r="J369" s="10">
        <f>VLOOKUP(B369,home!$B$2:$E$405,4,FALSE)</f>
        <v>1.0667</v>
      </c>
      <c r="K369" s="12">
        <f t="shared" si="614"/>
        <v>1.2468059929520001</v>
      </c>
      <c r="L369" s="12">
        <f t="shared" si="615"/>
        <v>0.80002499999999999</v>
      </c>
      <c r="M369" s="13">
        <f t="shared" si="616"/>
        <v>0.12914351250490852</v>
      </c>
      <c r="N369" s="13">
        <f t="shared" si="617"/>
        <v>0.16101690534199151</v>
      </c>
      <c r="O369" s="13">
        <f t="shared" si="618"/>
        <v>0.10331803859173944</v>
      </c>
      <c r="P369" s="13">
        <f t="shared" si="619"/>
        <v>0.12881754969622675</v>
      </c>
      <c r="Q369" s="13">
        <f t="shared" si="620"/>
        <v>0.10037842127348999</v>
      </c>
      <c r="R369" s="13">
        <f t="shared" si="621"/>
        <v>4.1328506912178167E-2</v>
      </c>
      <c r="S369" s="13">
        <f t="shared" si="622"/>
        <v>3.2123102407310519E-2</v>
      </c>
      <c r="T369" s="13">
        <f t="shared" si="623"/>
        <v>8.0305246479323827E-2</v>
      </c>
      <c r="U369" s="13">
        <f t="shared" si="624"/>
        <v>5.1528630097861905E-2</v>
      </c>
      <c r="V369" s="13">
        <f t="shared" si="625"/>
        <v>3.5602247285368106E-3</v>
      </c>
      <c r="W369" s="13">
        <f t="shared" si="626"/>
        <v>4.1717472402282602E-2</v>
      </c>
      <c r="X369" s="13">
        <f t="shared" si="627"/>
        <v>3.3375020858636133E-2</v>
      </c>
      <c r="Y369" s="13">
        <f t="shared" si="628"/>
        <v>1.3350425531215187E-2</v>
      </c>
      <c r="Z369" s="13">
        <f t="shared" si="629"/>
        <v>1.1021279580805116E-2</v>
      </c>
      <c r="AA369" s="13">
        <f t="shared" si="630"/>
        <v>1.3741397431347327E-2</v>
      </c>
      <c r="AB369" s="13">
        <f t="shared" si="631"/>
        <v>8.5664283344695346E-3</v>
      </c>
      <c r="AC369" s="13">
        <f t="shared" si="632"/>
        <v>2.2195241218591756E-4</v>
      </c>
      <c r="AD369" s="13">
        <f t="shared" si="633"/>
        <v>1.300339865049392E-2</v>
      </c>
      <c r="AE369" s="13">
        <f t="shared" si="634"/>
        <v>1.0403044005361399E-2</v>
      </c>
      <c r="AF369" s="13">
        <f t="shared" si="635"/>
        <v>4.1613476401946266E-3</v>
      </c>
      <c r="AG369" s="13">
        <f t="shared" si="636"/>
        <v>1.1097273819489022E-3</v>
      </c>
      <c r="AH369" s="13">
        <f t="shared" si="637"/>
        <v>2.2043247991584023E-3</v>
      </c>
      <c r="AI369" s="13">
        <f t="shared" si="638"/>
        <v>2.7483653700034103E-3</v>
      </c>
      <c r="AJ369" s="13">
        <f t="shared" si="639"/>
        <v>1.7133392070709968E-3</v>
      </c>
      <c r="AK369" s="13">
        <f t="shared" si="640"/>
        <v>7.1206719711191526E-4</v>
      </c>
      <c r="AL369" s="13">
        <f t="shared" si="641"/>
        <v>8.8556878568314075E-6</v>
      </c>
      <c r="AM369" s="13">
        <f t="shared" si="642"/>
        <v>3.2425430732359521E-3</v>
      </c>
      <c r="AN369" s="13">
        <f t="shared" si="643"/>
        <v>2.5941155221655926E-3</v>
      </c>
      <c r="AO369" s="13">
        <f t="shared" si="644"/>
        <v>1.037678635310264E-3</v>
      </c>
      <c r="AP369" s="13">
        <f t="shared" si="645"/>
        <v>2.767229500713647E-4</v>
      </c>
      <c r="AQ369" s="13">
        <f t="shared" si="646"/>
        <v>5.5346319532710873E-5</v>
      </c>
      <c r="AR369" s="13">
        <f t="shared" si="647"/>
        <v>3.5270298948934033E-4</v>
      </c>
      <c r="AS369" s="13">
        <f t="shared" si="648"/>
        <v>4.3975220102739586E-4</v>
      </c>
      <c r="AT369" s="13">
        <f t="shared" si="649"/>
        <v>2.7414283982739497E-4</v>
      </c>
      <c r="AU369" s="13">
        <f t="shared" si="650"/>
        <v>1.1393431187389205E-4</v>
      </c>
      <c r="AV369" s="13">
        <f t="shared" si="651"/>
        <v>3.5513495711807753E-5</v>
      </c>
      <c r="AW369" s="13">
        <f t="shared" si="652"/>
        <v>2.453704385112498E-7</v>
      </c>
      <c r="AX369" s="13">
        <f t="shared" si="653"/>
        <v>6.7380368935259578E-4</v>
      </c>
      <c r="AY369" s="13">
        <f t="shared" si="654"/>
        <v>5.3905979657431036E-4</v>
      </c>
      <c r="AZ369" s="13">
        <f t="shared" si="655"/>
        <v>2.1563065687718133E-4</v>
      </c>
      <c r="BA369" s="13">
        <f t="shared" si="656"/>
        <v>5.7503305422722346E-5</v>
      </c>
      <c r="BB369" s="13">
        <f t="shared" si="657"/>
        <v>1.1501020480203358E-5</v>
      </c>
      <c r="BC369" s="13">
        <f t="shared" si="658"/>
        <v>1.840220781934939E-6</v>
      </c>
      <c r="BD369" s="13">
        <f t="shared" si="659"/>
        <v>4.7028534861034895E-5</v>
      </c>
      <c r="BE369" s="13">
        <f t="shared" si="660"/>
        <v>5.8635459104490363E-5</v>
      </c>
      <c r="BF369" s="13">
        <f t="shared" si="661"/>
        <v>3.6553520905485257E-5</v>
      </c>
      <c r="BG369" s="13">
        <f t="shared" si="662"/>
        <v>1.5191716309485074E-5</v>
      </c>
      <c r="BH369" s="13">
        <f t="shared" si="663"/>
        <v>4.7352807344731636E-6</v>
      </c>
      <c r="BI369" s="13">
        <f t="shared" si="664"/>
        <v>1.1807952796102571E-6</v>
      </c>
      <c r="BJ369" s="14">
        <f t="shared" si="665"/>
        <v>0.46752675475474292</v>
      </c>
      <c r="BK369" s="14">
        <f t="shared" si="666"/>
        <v>0.29441425723359965</v>
      </c>
      <c r="BL369" s="14">
        <f t="shared" si="667"/>
        <v>0.22724046908606552</v>
      </c>
      <c r="BM369" s="14">
        <f t="shared" si="668"/>
        <v>0.33566101190854308</v>
      </c>
      <c r="BN369" s="14">
        <f t="shared" si="669"/>
        <v>0.66400293432053437</v>
      </c>
    </row>
    <row r="370" spans="1:66" x14ac:dyDescent="0.25">
      <c r="A370" t="s">
        <v>350</v>
      </c>
      <c r="B370" t="s">
        <v>108</v>
      </c>
      <c r="C370" t="s">
        <v>107</v>
      </c>
      <c r="D370" t="s">
        <v>358</v>
      </c>
      <c r="E370" s="10">
        <f>VLOOKUP(A370,home!$A$2:$E$405,3,FALSE)</f>
        <v>1.6042000000000001</v>
      </c>
      <c r="F370" s="10">
        <f>VLOOKUP(B370,home!$B$2:$E$405,3,FALSE)</f>
        <v>1.0909</v>
      </c>
      <c r="G370" s="10">
        <f>VLOOKUP(C370,away!$B$2:$E$405,4,FALSE)</f>
        <v>1.5584</v>
      </c>
      <c r="H370" s="10">
        <f>VLOOKUP(A370,away!$A$2:$E$405,3,FALSE)</f>
        <v>1.25</v>
      </c>
      <c r="I370" s="10">
        <f>VLOOKUP(C370,away!$B$2:$E$405,3,FALSE)</f>
        <v>0.8</v>
      </c>
      <c r="J370" s="10">
        <f>VLOOKUP(B370,home!$B$2:$E$405,4,FALSE)</f>
        <v>1.8</v>
      </c>
      <c r="K370" s="12">
        <f t="shared" si="614"/>
        <v>2.727233941952</v>
      </c>
      <c r="L370" s="12">
        <f t="shared" si="615"/>
        <v>1.8</v>
      </c>
      <c r="M370" s="13">
        <f t="shared" si="616"/>
        <v>1.0810537328501154E-2</v>
      </c>
      <c r="N370" s="13">
        <f t="shared" si="617"/>
        <v>2.948286433302745E-2</v>
      </c>
      <c r="O370" s="13">
        <f t="shared" si="618"/>
        <v>1.9458967191302079E-2</v>
      </c>
      <c r="P370" s="13">
        <f t="shared" si="619"/>
        <v>5.3069155799449416E-2</v>
      </c>
      <c r="Q370" s="13">
        <f t="shared" si="620"/>
        <v>4.0203334157499243E-2</v>
      </c>
      <c r="R370" s="13">
        <f t="shared" si="621"/>
        <v>1.7513070472171877E-2</v>
      </c>
      <c r="S370" s="13">
        <f t="shared" si="622"/>
        <v>6.5129401335148787E-2</v>
      </c>
      <c r="T370" s="13">
        <f t="shared" si="623"/>
        <v>7.2366001483498643E-2</v>
      </c>
      <c r="U370" s="13">
        <f t="shared" si="624"/>
        <v>4.7762240219504482E-2</v>
      </c>
      <c r="V370" s="13">
        <f t="shared" si="625"/>
        <v>3.5524622788046335E-2</v>
      </c>
      <c r="W370" s="13">
        <f t="shared" si="626"/>
        <v>3.654796583132338E-2</v>
      </c>
      <c r="X370" s="13">
        <f t="shared" si="627"/>
        <v>6.5786338496382088E-2</v>
      </c>
      <c r="Y370" s="13">
        <f t="shared" si="628"/>
        <v>5.9207704646743894E-2</v>
      </c>
      <c r="Z370" s="13">
        <f t="shared" si="629"/>
        <v>1.0507842283303124E-2</v>
      </c>
      <c r="AA370" s="13">
        <f t="shared" si="630"/>
        <v>2.8657344131702685E-2</v>
      </c>
      <c r="AB370" s="13">
        <f t="shared" si="631"/>
        <v>3.9077640801089268E-2</v>
      </c>
      <c r="AC370" s="13">
        <f t="shared" si="632"/>
        <v>1.0899445167292666E-2</v>
      </c>
      <c r="AD370" s="13">
        <f t="shared" si="633"/>
        <v>2.4918713231121766E-2</v>
      </c>
      <c r="AE370" s="13">
        <f t="shared" si="634"/>
        <v>4.4853683816019188E-2</v>
      </c>
      <c r="AF370" s="13">
        <f t="shared" si="635"/>
        <v>4.0368315434417275E-2</v>
      </c>
      <c r="AG370" s="13">
        <f t="shared" si="636"/>
        <v>2.4220989260650361E-2</v>
      </c>
      <c r="AH370" s="13">
        <f t="shared" si="637"/>
        <v>4.7285290274864077E-3</v>
      </c>
      <c r="AI370" s="13">
        <f t="shared" si="638"/>
        <v>1.2895804859266212E-2</v>
      </c>
      <c r="AJ370" s="13">
        <f t="shared" si="639"/>
        <v>1.7584938360490177E-2</v>
      </c>
      <c r="AK370" s="13">
        <f t="shared" si="640"/>
        <v>1.5986080254620855E-2</v>
      </c>
      <c r="AL370" s="13">
        <f t="shared" si="641"/>
        <v>2.1402242502253405E-3</v>
      </c>
      <c r="AM370" s="13">
        <f t="shared" si="642"/>
        <v>1.3591832102736739E-2</v>
      </c>
      <c r="AN370" s="13">
        <f t="shared" si="643"/>
        <v>2.4465297784926131E-2</v>
      </c>
      <c r="AO370" s="13">
        <f t="shared" si="644"/>
        <v>2.2018768006433521E-2</v>
      </c>
      <c r="AP370" s="13">
        <f t="shared" si="645"/>
        <v>1.3211260803860111E-2</v>
      </c>
      <c r="AQ370" s="13">
        <f t="shared" si="646"/>
        <v>5.9450673617370527E-3</v>
      </c>
      <c r="AR370" s="13">
        <f t="shared" si="647"/>
        <v>1.702270449895108E-3</v>
      </c>
      <c r="AS370" s="13">
        <f t="shared" si="648"/>
        <v>4.6424897493358404E-3</v>
      </c>
      <c r="AT370" s="13">
        <f t="shared" si="649"/>
        <v>6.3305778097764694E-3</v>
      </c>
      <c r="AU370" s="13">
        <f t="shared" si="650"/>
        <v>5.7549888916635129E-3</v>
      </c>
      <c r="AV370" s="13">
        <f t="shared" si="651"/>
        <v>3.9238002602253637E-3</v>
      </c>
      <c r="AW370" s="13">
        <f t="shared" si="652"/>
        <v>2.9184461093016559E-4</v>
      </c>
      <c r="AX370" s="13">
        <f t="shared" si="653"/>
        <v>6.1780176406494034E-3</v>
      </c>
      <c r="AY370" s="13">
        <f t="shared" si="654"/>
        <v>1.1120431753168927E-2</v>
      </c>
      <c r="AZ370" s="13">
        <f t="shared" si="655"/>
        <v>1.0008388577852037E-2</v>
      </c>
      <c r="BA370" s="13">
        <f t="shared" si="656"/>
        <v>6.0050331467112212E-3</v>
      </c>
      <c r="BB370" s="13">
        <f t="shared" si="657"/>
        <v>2.7022649160200504E-3</v>
      </c>
      <c r="BC370" s="13">
        <f t="shared" si="658"/>
        <v>9.7281536976721894E-4</v>
      </c>
      <c r="BD370" s="13">
        <f t="shared" si="659"/>
        <v>5.1068113496853225E-4</v>
      </c>
      <c r="BE370" s="13">
        <f t="shared" si="660"/>
        <v>1.3927469248007516E-3</v>
      </c>
      <c r="BF370" s="13">
        <f t="shared" si="661"/>
        <v>1.89917334293294E-3</v>
      </c>
      <c r="BG370" s="13">
        <f t="shared" si="662"/>
        <v>1.7264966674990531E-3</v>
      </c>
      <c r="BH370" s="13">
        <f t="shared" si="663"/>
        <v>1.1771400780676085E-3</v>
      </c>
      <c r="BI370" s="13">
        <f t="shared" si="664"/>
        <v>6.4206727506760191E-4</v>
      </c>
      <c r="BJ370" s="14">
        <f t="shared" si="665"/>
        <v>0.55417508815454575</v>
      </c>
      <c r="BK370" s="14">
        <f t="shared" si="666"/>
        <v>0.18869381842183261</v>
      </c>
      <c r="BL370" s="14">
        <f t="shared" si="667"/>
        <v>0.23336704790186685</v>
      </c>
      <c r="BM370" s="14">
        <f t="shared" si="668"/>
        <v>0.80537728033735823</v>
      </c>
      <c r="BN370" s="14">
        <f t="shared" si="669"/>
        <v>0.17053792928195122</v>
      </c>
    </row>
    <row r="371" spans="1:66" x14ac:dyDescent="0.25">
      <c r="A371" t="s">
        <v>339</v>
      </c>
      <c r="B371" t="s">
        <v>114</v>
      </c>
      <c r="C371" t="s">
        <v>124</v>
      </c>
      <c r="D371" t="s">
        <v>358</v>
      </c>
      <c r="E371" s="10">
        <f>VLOOKUP(A371,home!$A$2:$E$405,3,FALSE)</f>
        <v>1.1578999999999999</v>
      </c>
      <c r="F371" s="10">
        <f>VLOOKUP(B371,home!$B$2:$E$405,3,FALSE)</f>
        <v>1.2954000000000001</v>
      </c>
      <c r="G371" s="10">
        <f>VLOOKUP(C371,away!$B$2:$E$405,4,FALSE)</f>
        <v>1.0364</v>
      </c>
      <c r="H371" s="10">
        <f>VLOOKUP(A371,away!$A$2:$E$405,3,FALSE)</f>
        <v>1.0478000000000001</v>
      </c>
      <c r="I371" s="10">
        <f>VLOOKUP(C371,away!$B$2:$E$405,3,FALSE)</f>
        <v>0.76349999999999996</v>
      </c>
      <c r="J371" s="10">
        <f>VLOOKUP(B371,home!$B$2:$E$405,4,FALSE)</f>
        <v>1.3361000000000001</v>
      </c>
      <c r="K371" s="12">
        <f t="shared" si="614"/>
        <v>1.5545416092240001</v>
      </c>
      <c r="L371" s="12">
        <f t="shared" si="615"/>
        <v>1.0688737203300001</v>
      </c>
      <c r="M371" s="13">
        <f t="shared" si="616"/>
        <v>7.2554641179052304E-2</v>
      </c>
      <c r="N371" s="13">
        <f t="shared" si="617"/>
        <v>0.11278920865515386</v>
      </c>
      <c r="O371" s="13">
        <f t="shared" si="618"/>
        <v>7.7551749244261864E-2</v>
      </c>
      <c r="P371" s="13">
        <f t="shared" si="619"/>
        <v>0.12055742106831095</v>
      </c>
      <c r="Q371" s="13">
        <f t="shared" si="620"/>
        <v>8.7667758962942224E-2</v>
      </c>
      <c r="R371" s="13">
        <f t="shared" si="621"/>
        <v>4.1446513366406715E-2</v>
      </c>
      <c r="S371" s="13">
        <f t="shared" si="622"/>
        <v>5.0079814118211968E-2</v>
      </c>
      <c r="T371" s="13">
        <f t="shared" si="623"/>
        <v>9.3705763675713774E-2</v>
      </c>
      <c r="U371" s="13">
        <f t="shared" si="624"/>
        <v>6.4430329585337912E-2</v>
      </c>
      <c r="V371" s="13">
        <f t="shared" si="625"/>
        <v>9.2458948326690684E-3</v>
      </c>
      <c r="W371" s="13">
        <f t="shared" si="626"/>
        <v>4.5427726365104643E-2</v>
      </c>
      <c r="X371" s="13">
        <f t="shared" si="627"/>
        <v>4.8556502886002634E-2</v>
      </c>
      <c r="Y371" s="13">
        <f t="shared" si="628"/>
        <v>2.5950384942988004E-2</v>
      </c>
      <c r="Z371" s="13">
        <f t="shared" si="629"/>
        <v>1.4767029645552742E-2</v>
      </c>
      <c r="AA371" s="13">
        <f t="shared" si="630"/>
        <v>2.2955962028656074E-2</v>
      </c>
      <c r="AB371" s="13">
        <f t="shared" si="631"/>
        <v>1.784299907665603E-2</v>
      </c>
      <c r="AC371" s="13">
        <f t="shared" si="632"/>
        <v>9.6019119037524323E-4</v>
      </c>
      <c r="AD371" s="13">
        <f t="shared" si="633"/>
        <v>1.7654822711749337E-2</v>
      </c>
      <c r="AE371" s="13">
        <f t="shared" si="634"/>
        <v>1.8870776033674097E-2</v>
      </c>
      <c r="AF371" s="13">
        <f t="shared" si="635"/>
        <v>1.0085238292313715E-2</v>
      </c>
      <c r="AG371" s="13">
        <f t="shared" si="636"/>
        <v>3.5932820579733125E-3</v>
      </c>
      <c r="AH371" s="13">
        <f t="shared" si="637"/>
        <v>3.9460224788663394E-3</v>
      </c>
      <c r="AI371" s="13">
        <f t="shared" si="638"/>
        <v>6.1342561343309572E-3</v>
      </c>
      <c r="AJ371" s="13">
        <f t="shared" si="639"/>
        <v>4.7679782012275216E-3</v>
      </c>
      <c r="AK371" s="13">
        <f t="shared" si="640"/>
        <v>2.4706735018937276E-3</v>
      </c>
      <c r="AL371" s="13">
        <f t="shared" si="641"/>
        <v>6.3818480396577096E-5</v>
      </c>
      <c r="AM371" s="13">
        <f t="shared" si="642"/>
        <v>5.4890313017774434E-3</v>
      </c>
      <c r="AN371" s="13">
        <f t="shared" si="643"/>
        <v>5.8670813085386795E-3</v>
      </c>
      <c r="AO371" s="13">
        <f t="shared" si="644"/>
        <v>3.135584512868171E-3</v>
      </c>
      <c r="AP371" s="13">
        <f t="shared" si="645"/>
        <v>1.117181294559511E-3</v>
      </c>
      <c r="AQ371" s="13">
        <f t="shared" si="646"/>
        <v>2.9853143164972751E-4</v>
      </c>
      <c r="AR371" s="13">
        <f t="shared" si="647"/>
        <v>8.4355994549833492E-4</v>
      </c>
      <c r="AS371" s="13">
        <f t="shared" si="648"/>
        <v>1.3113490351518912E-3</v>
      </c>
      <c r="AT371" s="13">
        <f t="shared" si="649"/>
        <v>1.0192733196796807E-3</v>
      </c>
      <c r="AU371" s="13">
        <f t="shared" si="650"/>
        <v>5.2816759553797968E-4</v>
      </c>
      <c r="AV371" s="13">
        <f t="shared" si="651"/>
        <v>2.0526462597689557E-4</v>
      </c>
      <c r="AW371" s="13">
        <f t="shared" si="652"/>
        <v>2.9455927928101327E-6</v>
      </c>
      <c r="AX371" s="13">
        <f t="shared" si="653"/>
        <v>1.4221545921576713E-3</v>
      </c>
      <c r="AY371" s="13">
        <f t="shared" si="654"/>
        <v>1.5201036698039643E-3</v>
      </c>
      <c r="AZ371" s="13">
        <f t="shared" si="655"/>
        <v>8.1239943241532447E-4</v>
      </c>
      <c r="BA371" s="13">
        <f t="shared" si="656"/>
        <v>2.8945080123991612E-4</v>
      </c>
      <c r="BB371" s="13">
        <f t="shared" si="657"/>
        <v>7.7346588693452128E-5</v>
      </c>
      <c r="BC371" s="13">
        <f t="shared" si="658"/>
        <v>1.6534747202320902E-5</v>
      </c>
      <c r="BD371" s="13">
        <f t="shared" si="659"/>
        <v>1.5027650954436284E-4</v>
      </c>
      <c r="BE371" s="13">
        <f t="shared" si="660"/>
        <v>2.3361108697565961E-4</v>
      </c>
      <c r="BF371" s="13">
        <f t="shared" si="661"/>
        <v>1.8157907753985493E-4</v>
      </c>
      <c r="BG371" s="13">
        <f t="shared" si="662"/>
        <v>9.4090743800071829E-5</v>
      </c>
      <c r="BH371" s="13">
        <f t="shared" si="663"/>
        <v>3.6566994070011713E-5</v>
      </c>
      <c r="BI371" s="13">
        <f t="shared" si="664"/>
        <v>1.1368982761216085E-5</v>
      </c>
      <c r="BJ371" s="14">
        <f t="shared" si="665"/>
        <v>0.48434686426452189</v>
      </c>
      <c r="BK371" s="14">
        <f t="shared" si="666"/>
        <v>0.25498188453882015</v>
      </c>
      <c r="BL371" s="14">
        <f t="shared" si="667"/>
        <v>0.24616159153417311</v>
      </c>
      <c r="BM371" s="14">
        <f t="shared" si="668"/>
        <v>0.48617291942992885</v>
      </c>
      <c r="BN371" s="14">
        <f t="shared" si="669"/>
        <v>0.51256729247612798</v>
      </c>
    </row>
    <row r="372" spans="1:66" x14ac:dyDescent="0.25">
      <c r="A372" t="s">
        <v>339</v>
      </c>
      <c r="B372" t="s">
        <v>111</v>
      </c>
      <c r="C372" t="s">
        <v>125</v>
      </c>
      <c r="D372" t="s">
        <v>358</v>
      </c>
      <c r="E372" s="10">
        <f>VLOOKUP(A372,home!$A$2:$E$405,3,FALSE)</f>
        <v>1.1578999999999999</v>
      </c>
      <c r="F372" s="10">
        <f>VLOOKUP(B372,home!$B$2:$E$405,3,FALSE)</f>
        <v>1.8136000000000001</v>
      </c>
      <c r="G372" s="10">
        <f>VLOOKUP(C372,away!$B$2:$E$405,4,FALSE)</f>
        <v>0.67169999999999996</v>
      </c>
      <c r="H372" s="10">
        <f>VLOOKUP(A372,away!$A$2:$E$405,3,FALSE)</f>
        <v>1.0478000000000001</v>
      </c>
      <c r="I372" s="10">
        <f>VLOOKUP(C372,away!$B$2:$E$405,3,FALSE)</f>
        <v>1.2725</v>
      </c>
      <c r="J372" s="10">
        <f>VLOOKUP(B372,home!$B$2:$E$405,4,FALSE)</f>
        <v>0.47720000000000001</v>
      </c>
      <c r="K372" s="12">
        <f t="shared" si="614"/>
        <v>1.4105481294479998</v>
      </c>
      <c r="L372" s="12">
        <f t="shared" si="615"/>
        <v>0.6362629286</v>
      </c>
      <c r="M372" s="13">
        <f t="shared" si="616"/>
        <v>0.12914608699409358</v>
      </c>
      <c r="N372" s="13">
        <f t="shared" si="617"/>
        <v>0.18216677143504734</v>
      </c>
      <c r="O372" s="13">
        <f t="shared" si="618"/>
        <v>8.2170867528092356E-2</v>
      </c>
      <c r="P372" s="13">
        <f t="shared" si="619"/>
        <v>0.11590596348687006</v>
      </c>
      <c r="Q372" s="13">
        <f t="shared" si="620"/>
        <v>0.12847749934764371</v>
      </c>
      <c r="R372" s="13">
        <f t="shared" si="621"/>
        <v>2.6141138409513334E-2</v>
      </c>
      <c r="S372" s="13">
        <f t="shared" si="622"/>
        <v>2.6005806069126315E-2</v>
      </c>
      <c r="T372" s="13">
        <f t="shared" si="623"/>
        <v>8.1745469994136385E-2</v>
      </c>
      <c r="U372" s="13">
        <f t="shared" si="624"/>
        <v>3.6873333885180298E-2</v>
      </c>
      <c r="V372" s="13">
        <f t="shared" si="625"/>
        <v>2.5932974895602205E-3</v>
      </c>
      <c r="W372" s="13">
        <f t="shared" si="626"/>
        <v>6.0407898793658488E-2</v>
      </c>
      <c r="X372" s="13">
        <f t="shared" si="627"/>
        <v>3.8435306597025556E-2</v>
      </c>
      <c r="Y372" s="13">
        <f t="shared" si="628"/>
        <v>1.2227480368531189E-2</v>
      </c>
      <c r="Z372" s="13">
        <f t="shared" si="629"/>
        <v>5.5442124271249671E-3</v>
      </c>
      <c r="AA372" s="13">
        <f t="shared" si="630"/>
        <v>7.8203784683434779E-3</v>
      </c>
      <c r="AB372" s="13">
        <f t="shared" si="631"/>
        <v>5.5155101100486546E-3</v>
      </c>
      <c r="AC372" s="13">
        <f t="shared" si="632"/>
        <v>1.4546445576265585E-4</v>
      </c>
      <c r="AD372" s="13">
        <f t="shared" si="633"/>
        <v>2.1302062161819776E-2</v>
      </c>
      <c r="AE372" s="13">
        <f t="shared" si="634"/>
        <v>1.3553712456298699E-2</v>
      </c>
      <c r="AF372" s="13">
        <f t="shared" si="635"/>
        <v>4.3118623904234545E-3</v>
      </c>
      <c r="AG372" s="13">
        <f t="shared" si="636"/>
        <v>9.1449273075034114E-4</v>
      </c>
      <c r="AH372" s="13">
        <f t="shared" si="637"/>
        <v>8.8189420891576136E-4</v>
      </c>
      <c r="AI372" s="13">
        <f t="shared" si="638"/>
        <v>1.2439542267571508E-3</v>
      </c>
      <c r="AJ372" s="13">
        <f t="shared" si="639"/>
        <v>8.7732865383561632E-4</v>
      </c>
      <c r="AK372" s="13">
        <f t="shared" si="640"/>
        <v>4.1250476385965343E-4</v>
      </c>
      <c r="AL372" s="13">
        <f t="shared" si="641"/>
        <v>5.2220545866124122E-6</v>
      </c>
      <c r="AM372" s="13">
        <f t="shared" si="642"/>
        <v>6.009516787147973E-3</v>
      </c>
      <c r="AN372" s="13">
        <f t="shared" si="643"/>
        <v>3.8236327504616325E-3</v>
      </c>
      <c r="AO372" s="13">
        <f t="shared" si="644"/>
        <v>1.2164178858497954E-3</v>
      </c>
      <c r="AP372" s="13">
        <f t="shared" si="645"/>
        <v>2.5798720215073712E-4</v>
      </c>
      <c r="AQ372" s="13">
        <f t="shared" si="646"/>
        <v>4.1036923195437053E-5</v>
      </c>
      <c r="AR372" s="13">
        <f t="shared" si="647"/>
        <v>1.1222331841602457E-4</v>
      </c>
      <c r="AS372" s="13">
        <f t="shared" si="648"/>
        <v>1.5829639187217074E-4</v>
      </c>
      <c r="AT372" s="13">
        <f t="shared" si="649"/>
        <v>1.1164233972682902E-4</v>
      </c>
      <c r="AU372" s="13">
        <f t="shared" si="650"/>
        <v>5.2492297822958933E-5</v>
      </c>
      <c r="AV372" s="13">
        <f t="shared" si="651"/>
        <v>1.851072812615052E-5</v>
      </c>
      <c r="AW372" s="13">
        <f t="shared" si="652"/>
        <v>1.3018574596199168E-7</v>
      </c>
      <c r="AX372" s="13">
        <f t="shared" si="653"/>
        <v>1.4127854438329883E-3</v>
      </c>
      <c r="AY372" s="13">
        <f t="shared" si="654"/>
        <v>8.98903003976628E-4</v>
      </c>
      <c r="AZ372" s="13">
        <f t="shared" si="655"/>
        <v>2.859693289187533E-4</v>
      </c>
      <c r="BA372" s="13">
        <f t="shared" si="656"/>
        <v>6.0650560902540889E-5</v>
      </c>
      <c r="BB372" s="13">
        <f t="shared" si="657"/>
        <v>9.6474258752708304E-6</v>
      </c>
      <c r="BC372" s="13">
        <f t="shared" si="658"/>
        <v>1.227659888170248E-6</v>
      </c>
      <c r="BD372" s="13">
        <f t="shared" si="659"/>
        <v>1.1900589538765009E-5</v>
      </c>
      <c r="BE372" s="13">
        <f t="shared" si="660"/>
        <v>1.6786354313233421E-5</v>
      </c>
      <c r="BF372" s="13">
        <f t="shared" si="661"/>
        <v>1.1838980338391385E-5</v>
      </c>
      <c r="BG372" s="13">
        <f t="shared" si="662"/>
        <v>5.5664838569632051E-6</v>
      </c>
      <c r="BH372" s="13">
        <f t="shared" si="663"/>
        <v>1.9629483480104853E-6</v>
      </c>
      <c r="BI372" s="13">
        <f t="shared" si="664"/>
        <v>5.5376662409784559E-7</v>
      </c>
      <c r="BJ372" s="14">
        <f t="shared" si="665"/>
        <v>0.55756033124753501</v>
      </c>
      <c r="BK372" s="14">
        <f t="shared" si="666"/>
        <v>0.27470074355397606</v>
      </c>
      <c r="BL372" s="14">
        <f t="shared" si="667"/>
        <v>0.16243868445352988</v>
      </c>
      <c r="BM372" s="14">
        <f t="shared" si="668"/>
        <v>0.33533687166267495</v>
      </c>
      <c r="BN372" s="14">
        <f t="shared" si="669"/>
        <v>0.66400832720126046</v>
      </c>
    </row>
    <row r="373" spans="1:66" x14ac:dyDescent="0.25">
      <c r="A373" t="s">
        <v>351</v>
      </c>
      <c r="B373" t="s">
        <v>155</v>
      </c>
      <c r="C373" t="s">
        <v>161</v>
      </c>
      <c r="D373" t="s">
        <v>358</v>
      </c>
      <c r="E373" s="10">
        <f>VLOOKUP(A373,home!$A$2:$E$405,3,FALSE)</f>
        <v>1.224</v>
      </c>
      <c r="F373" s="10">
        <f>VLOOKUP(B373,home!$B$2:$E$405,3,FALSE)</f>
        <v>0.65359999999999996</v>
      </c>
      <c r="G373" s="10">
        <f>VLOOKUP(C373,away!$B$2:$E$405,4,FALSE)</f>
        <v>1.0621</v>
      </c>
      <c r="H373" s="10">
        <f>VLOOKUP(A373,away!$A$2:$E$405,3,FALSE)</f>
        <v>1.1359999999999999</v>
      </c>
      <c r="I373" s="10">
        <f>VLOOKUP(C373,away!$B$2:$E$405,3,FALSE)</f>
        <v>1.3204</v>
      </c>
      <c r="J373" s="10">
        <f>VLOOKUP(B373,home!$B$2:$E$405,4,FALSE)</f>
        <v>1.1444000000000001</v>
      </c>
      <c r="K373" s="12">
        <f t="shared" si="614"/>
        <v>0.84968679743999997</v>
      </c>
      <c r="L373" s="12">
        <f t="shared" si="615"/>
        <v>1.7165707033599999</v>
      </c>
      <c r="M373" s="13">
        <f t="shared" si="616"/>
        <v>7.6822516300620369E-2</v>
      </c>
      <c r="N373" s="13">
        <f t="shared" si="617"/>
        <v>6.5275077846756305E-2</v>
      </c>
      <c r="O373" s="13">
        <f t="shared" si="618"/>
        <v>0.13187128084004096</v>
      </c>
      <c r="P373" s="13">
        <f t="shared" si="619"/>
        <v>0.11204928629128523</v>
      </c>
      <c r="Q373" s="13">
        <f t="shared" si="620"/>
        <v>2.7731685924128526E-2</v>
      </c>
      <c r="R373" s="13">
        <f t="shared" si="621"/>
        <v>0.11318318865228662</v>
      </c>
      <c r="S373" s="13">
        <f t="shared" si="622"/>
        <v>4.0857300577269086E-2</v>
      </c>
      <c r="T373" s="13">
        <f t="shared" si="623"/>
        <v>4.760339961213992E-2</v>
      </c>
      <c r="U373" s="13">
        <f t="shared" si="624"/>
        <v>9.6170261090008757E-2</v>
      </c>
      <c r="V373" s="13">
        <f t="shared" si="625"/>
        <v>6.6213680136821369E-3</v>
      </c>
      <c r="W373" s="13">
        <f t="shared" si="626"/>
        <v>7.8544158001615655E-3</v>
      </c>
      <c r="X373" s="13">
        <f t="shared" si="627"/>
        <v>1.3482660054565236E-2</v>
      </c>
      <c r="Y373" s="13">
        <f t="shared" si="628"/>
        <v>1.1571969626514413E-2</v>
      </c>
      <c r="Z373" s="13">
        <f t="shared" si="629"/>
        <v>6.4762315251127758E-2</v>
      </c>
      <c r="AA373" s="13">
        <f t="shared" si="630"/>
        <v>5.5027684240530408E-2</v>
      </c>
      <c r="AB373" s="13">
        <f t="shared" si="631"/>
        <v>2.3378148396437919E-2</v>
      </c>
      <c r="AC373" s="13">
        <f t="shared" si="632"/>
        <v>6.035987200856607E-4</v>
      </c>
      <c r="AD373" s="13">
        <f t="shared" si="633"/>
        <v>1.6684483517503533E-3</v>
      </c>
      <c r="AE373" s="13">
        <f t="shared" si="634"/>
        <v>2.864009560683937E-3</v>
      </c>
      <c r="AF373" s="13">
        <f t="shared" si="635"/>
        <v>2.4581374530064952E-3</v>
      </c>
      <c r="AG373" s="13">
        <f t="shared" si="636"/>
        <v>1.4065222455543066E-3</v>
      </c>
      <c r="AH373" s="13">
        <f t="shared" si="637"/>
        <v>2.7792273260462606E-2</v>
      </c>
      <c r="AI373" s="13">
        <f t="shared" si="638"/>
        <v>2.3614727660259814E-2</v>
      </c>
      <c r="AJ373" s="13">
        <f t="shared" si="639"/>
        <v>1.0032561159031972E-2</v>
      </c>
      <c r="AK373" s="13">
        <f t="shared" si="640"/>
        <v>2.8415115871129374E-3</v>
      </c>
      <c r="AL373" s="13">
        <f t="shared" si="641"/>
        <v>3.5215095286528824E-5</v>
      </c>
      <c r="AM373" s="13">
        <f t="shared" si="642"/>
        <v>2.8353170733856099E-4</v>
      </c>
      <c r="AN373" s="13">
        <f t="shared" si="643"/>
        <v>4.8670222229101534E-4</v>
      </c>
      <c r="AO373" s="13">
        <f t="shared" si="644"/>
        <v>4.1772938802248164E-4</v>
      </c>
      <c r="AP373" s="13">
        <f t="shared" si="645"/>
        <v>2.3902067647063133E-4</v>
      </c>
      <c r="AQ373" s="13">
        <f t="shared" si="646"/>
        <v>1.0257397268169363E-4</v>
      </c>
      <c r="AR373" s="13">
        <f t="shared" si="647"/>
        <v>9.5414804117371129E-3</v>
      </c>
      <c r="AS373" s="13">
        <f t="shared" si="648"/>
        <v>8.1072699338853998E-3</v>
      </c>
      <c r="AT373" s="13">
        <f t="shared" si="649"/>
        <v>3.4443201130523429E-3</v>
      </c>
      <c r="AU373" s="13">
        <f t="shared" si="650"/>
        <v>9.7553110873920804E-4</v>
      </c>
      <c r="AV373" s="13">
        <f t="shared" si="651"/>
        <v>2.0722397589692746E-4</v>
      </c>
      <c r="AW373" s="13">
        <f t="shared" si="652"/>
        <v>1.4267468863246168E-6</v>
      </c>
      <c r="AX373" s="13">
        <f t="shared" si="653"/>
        <v>4.0152191396866188E-5</v>
      </c>
      <c r="AY373" s="13">
        <f t="shared" si="654"/>
        <v>6.8924075427563941E-5</v>
      </c>
      <c r="AZ373" s="13">
        <f t="shared" si="655"/>
        <v>5.9156524317565568E-5</v>
      </c>
      <c r="BA373" s="13">
        <f t="shared" si="656"/>
        <v>3.3848785518712168E-5</v>
      </c>
      <c r="BB373" s="13">
        <f t="shared" si="657"/>
        <v>1.452595839143438E-5</v>
      </c>
      <c r="BC373" s="13">
        <f t="shared" si="658"/>
        <v>4.9869669225925173E-6</v>
      </c>
      <c r="BD373" s="13">
        <f t="shared" si="659"/>
        <v>2.729770956911876E-3</v>
      </c>
      <c r="BE373" s="13">
        <f t="shared" si="660"/>
        <v>2.319450342123176E-3</v>
      </c>
      <c r="BF373" s="13">
        <f t="shared" si="661"/>
        <v>9.8540316650987678E-4</v>
      </c>
      <c r="BG373" s="13">
        <f t="shared" si="662"/>
        <v>2.7909468691300415E-4</v>
      </c>
      <c r="BH373" s="13">
        <f t="shared" si="663"/>
        <v>5.9285767676407468E-5</v>
      </c>
      <c r="BI373" s="13">
        <f t="shared" si="664"/>
        <v>1.0074866814147711E-5</v>
      </c>
      <c r="BJ373" s="14">
        <f t="shared" si="665"/>
        <v>0.18366747894404017</v>
      </c>
      <c r="BK373" s="14">
        <f t="shared" si="666"/>
        <v>0.23705820907365657</v>
      </c>
      <c r="BL373" s="14">
        <f t="shared" si="667"/>
        <v>0.51257054221643139</v>
      </c>
      <c r="BM373" s="14">
        <f t="shared" si="668"/>
        <v>0.47105801230159666</v>
      </c>
      <c r="BN373" s="14">
        <f t="shared" si="669"/>
        <v>0.52693303585511797</v>
      </c>
    </row>
    <row r="374" spans="1:66" x14ac:dyDescent="0.25">
      <c r="A374" t="s">
        <v>351</v>
      </c>
      <c r="B374" t="s">
        <v>160</v>
      </c>
      <c r="C374" t="s">
        <v>157</v>
      </c>
      <c r="D374" t="s">
        <v>358</v>
      </c>
      <c r="E374" s="10">
        <f>VLOOKUP(A374,home!$A$2:$E$405,3,FALSE)</f>
        <v>1.224</v>
      </c>
      <c r="F374" s="10">
        <f>VLOOKUP(B374,home!$B$2:$E$405,3,FALSE)</f>
        <v>1.0621</v>
      </c>
      <c r="G374" s="10">
        <f>VLOOKUP(C374,away!$B$2:$E$405,4,FALSE)</f>
        <v>0.27229999999999999</v>
      </c>
      <c r="H374" s="10">
        <f>VLOOKUP(A374,away!$A$2:$E$405,3,FALSE)</f>
        <v>1.1359999999999999</v>
      </c>
      <c r="I374" s="10">
        <f>VLOOKUP(C374,away!$B$2:$E$405,3,FALSE)</f>
        <v>1.0759000000000001</v>
      </c>
      <c r="J374" s="10">
        <f>VLOOKUP(B374,home!$B$2:$E$405,4,FALSE)</f>
        <v>0.61619999999999997</v>
      </c>
      <c r="K374" s="12">
        <f t="shared" si="614"/>
        <v>0.35399283192000003</v>
      </c>
      <c r="L374" s="12">
        <f t="shared" si="615"/>
        <v>0.75313344287999995</v>
      </c>
      <c r="M374" s="13">
        <f t="shared" si="616"/>
        <v>0.33050738506878485</v>
      </c>
      <c r="N374" s="13">
        <f t="shared" si="617"/>
        <v>0.11699724521097309</v>
      </c>
      <c r="O374" s="13">
        <f t="shared" si="618"/>
        <v>0.24891616481411979</v>
      </c>
      <c r="P374" s="13">
        <f t="shared" si="619"/>
        <v>8.8114538093215733E-2</v>
      </c>
      <c r="Q374" s="13">
        <f t="shared" si="620"/>
        <v>2.070809307953551E-2</v>
      </c>
      <c r="R374" s="13">
        <f t="shared" si="621"/>
        <v>9.3733544097471769E-2</v>
      </c>
      <c r="S374" s="13">
        <f t="shared" si="622"/>
        <v>5.8729185595693236E-3</v>
      </c>
      <c r="T374" s="13">
        <f t="shared" si="623"/>
        <v>1.5595957436470079E-2</v>
      </c>
      <c r="U374" s="13">
        <f t="shared" si="624"/>
        <v>3.3181002720962235E-2</v>
      </c>
      <c r="V374" s="13">
        <f t="shared" si="625"/>
        <v>1.7397140461200816E-4</v>
      </c>
      <c r="W374" s="13">
        <f t="shared" si="626"/>
        <v>2.4435055042959109E-3</v>
      </c>
      <c r="X374" s="13">
        <f t="shared" si="627"/>
        <v>1.8402857131466098E-3</v>
      </c>
      <c r="Y374" s="13">
        <f t="shared" si="628"/>
        <v>6.9299035751249096E-4</v>
      </c>
      <c r="Z374" s="13">
        <f t="shared" si="629"/>
        <v>2.3531288926491072E-2</v>
      </c>
      <c r="AA374" s="13">
        <f t="shared" si="630"/>
        <v>8.329907605816313E-3</v>
      </c>
      <c r="AB374" s="13">
        <f t="shared" si="631"/>
        <v>1.4743637915074319E-3</v>
      </c>
      <c r="AC374" s="13">
        <f t="shared" si="632"/>
        <v>2.8988402852981433E-6</v>
      </c>
      <c r="AD374" s="13">
        <f t="shared" si="633"/>
        <v>2.1624585831945422E-4</v>
      </c>
      <c r="AE374" s="13">
        <f t="shared" si="634"/>
        <v>1.6286198778467124E-4</v>
      </c>
      <c r="AF374" s="13">
        <f t="shared" si="635"/>
        <v>6.1328404787274967E-5</v>
      </c>
      <c r="AG374" s="13">
        <f t="shared" si="636"/>
        <v>1.5396157547926222E-5</v>
      </c>
      <c r="AH374" s="13">
        <f t="shared" si="637"/>
        <v>4.4305501611530589E-3</v>
      </c>
      <c r="AI374" s="13">
        <f t="shared" si="638"/>
        <v>1.5683829985101839E-3</v>
      </c>
      <c r="AJ374" s="13">
        <f t="shared" si="639"/>
        <v>2.7759816958890059E-4</v>
      </c>
      <c r="AK374" s="13">
        <f t="shared" si="640"/>
        <v>3.2755920729527797E-5</v>
      </c>
      <c r="AL374" s="13">
        <f t="shared" si="641"/>
        <v>3.0913678094290316E-8</v>
      </c>
      <c r="AM374" s="13">
        <f t="shared" si="642"/>
        <v>1.5309896755494943E-5</v>
      </c>
      <c r="AN374" s="13">
        <f t="shared" si="643"/>
        <v>1.1530395253603245E-5</v>
      </c>
      <c r="AO374" s="13">
        <f t="shared" si="644"/>
        <v>4.3419631375567112E-6</v>
      </c>
      <c r="AP374" s="13">
        <f t="shared" si="645"/>
        <v>1.0900258822153776E-6</v>
      </c>
      <c r="AQ374" s="13">
        <f t="shared" si="646"/>
        <v>2.0523373637529414E-7</v>
      </c>
      <c r="AR374" s="13">
        <f t="shared" si="647"/>
        <v>6.6735909934434858E-4</v>
      </c>
      <c r="AS374" s="13">
        <f t="shared" si="648"/>
        <v>2.3624033748448657E-4</v>
      </c>
      <c r="AT374" s="13">
        <f t="shared" si="649"/>
        <v>4.1813693039934971E-5</v>
      </c>
      <c r="AU374" s="13">
        <f t="shared" si="650"/>
        <v>4.9339158707467261E-6</v>
      </c>
      <c r="AV374" s="13">
        <f t="shared" si="651"/>
        <v>4.3664271288516644E-7</v>
      </c>
      <c r="AW374" s="13">
        <f t="shared" si="652"/>
        <v>2.2893625823501715E-10</v>
      </c>
      <c r="AX374" s="13">
        <f t="shared" si="653"/>
        <v>9.0326561814674602E-7</v>
      </c>
      <c r="AY374" s="13">
        <f t="shared" si="654"/>
        <v>6.802795448299901E-7</v>
      </c>
      <c r="AZ374" s="13">
        <f t="shared" si="655"/>
        <v>2.5617063785932486E-7</v>
      </c>
      <c r="BA374" s="13">
        <f t="shared" si="656"/>
        <v>6.4310224818586342E-8</v>
      </c>
      <c r="BB374" s="13">
        <f t="shared" si="657"/>
        <v>1.2108545257502185E-8</v>
      </c>
      <c r="BC374" s="13">
        <f t="shared" si="658"/>
        <v>1.8238700756101835E-9</v>
      </c>
      <c r="BD374" s="13">
        <f t="shared" si="659"/>
        <v>8.3768409354417498E-5</v>
      </c>
      <c r="BE374" s="13">
        <f t="shared" si="660"/>
        <v>2.9653416452804071E-5</v>
      </c>
      <c r="BF374" s="13">
        <f t="shared" si="661"/>
        <v>5.2485484331156171E-6</v>
      </c>
      <c r="BG374" s="13">
        <f t="shared" si="662"/>
        <v>6.1931617443595892E-7</v>
      </c>
      <c r="BH374" s="13">
        <f t="shared" si="663"/>
        <v>5.4808371610611433E-8</v>
      </c>
      <c r="BI374" s="13">
        <f t="shared" si="664"/>
        <v>3.8803541358728158E-9</v>
      </c>
      <c r="BJ374" s="14">
        <f t="shared" si="665"/>
        <v>0.15876830518357926</v>
      </c>
      <c r="BK374" s="14">
        <f t="shared" si="666"/>
        <v>0.42467242315969017</v>
      </c>
      <c r="BL374" s="14">
        <f t="shared" si="667"/>
        <v>0.39301440234745222</v>
      </c>
      <c r="BM374" s="14">
        <f t="shared" si="668"/>
        <v>0.10100876920250329</v>
      </c>
      <c r="BN374" s="14">
        <f t="shared" si="669"/>
        <v>0.89897697036410074</v>
      </c>
    </row>
    <row r="375" spans="1:66" x14ac:dyDescent="0.25">
      <c r="A375" t="s">
        <v>342</v>
      </c>
      <c r="B375" t="s">
        <v>172</v>
      </c>
      <c r="C375" t="s">
        <v>171</v>
      </c>
      <c r="D375" t="s">
        <v>358</v>
      </c>
      <c r="E375" s="10">
        <f>VLOOKUP(A375,home!$A$2:$E$405,3,FALSE)</f>
        <v>1.3533999999999999</v>
      </c>
      <c r="F375" s="10">
        <f>VLOOKUP(B375,home!$B$2:$E$405,3,FALSE)</f>
        <v>0.42220000000000002</v>
      </c>
      <c r="G375" s="10">
        <f>VLOOKUP(C375,away!$B$2:$E$405,4,FALSE)</f>
        <v>1.0555000000000001</v>
      </c>
      <c r="H375" s="10">
        <f>VLOOKUP(A375,away!$A$2:$E$405,3,FALSE)</f>
        <v>1.2030000000000001</v>
      </c>
      <c r="I375" s="10">
        <f>VLOOKUP(C375,away!$B$2:$E$405,3,FALSE)</f>
        <v>0.95</v>
      </c>
      <c r="J375" s="10">
        <f>VLOOKUP(B375,home!$B$2:$E$405,4,FALSE)</f>
        <v>1.3063</v>
      </c>
      <c r="K375" s="12">
        <f t="shared" si="614"/>
        <v>0.60311848414000013</v>
      </c>
      <c r="L375" s="12">
        <f t="shared" si="615"/>
        <v>1.492904955</v>
      </c>
      <c r="M375" s="13">
        <f t="shared" si="616"/>
        <v>0.12294435318124992</v>
      </c>
      <c r="N375" s="13">
        <f t="shared" si="617"/>
        <v>7.4150011924248249E-2</v>
      </c>
      <c r="O375" s="13">
        <f t="shared" si="618"/>
        <v>0.18354423405355802</v>
      </c>
      <c r="P375" s="13">
        <f t="shared" si="619"/>
        <v>0.1106989202150193</v>
      </c>
      <c r="Q375" s="13">
        <f t="shared" si="620"/>
        <v>2.2360621395357771E-2</v>
      </c>
      <c r="R375" s="13">
        <f t="shared" si="621"/>
        <v>0.13700704824011828</v>
      </c>
      <c r="S375" s="13">
        <f t="shared" si="622"/>
        <v>2.4918287460314385E-2</v>
      </c>
      <c r="T375" s="13">
        <f t="shared" si="623"/>
        <v>3.3382282478008632E-2</v>
      </c>
      <c r="U375" s="13">
        <f t="shared" si="624"/>
        <v>8.2631483251075999E-2</v>
      </c>
      <c r="V375" s="13">
        <f t="shared" si="625"/>
        <v>2.4929322757170596E-3</v>
      </c>
      <c r="W375" s="13">
        <f t="shared" si="626"/>
        <v>4.4953680267988778E-3</v>
      </c>
      <c r="X375" s="13">
        <f t="shared" si="627"/>
        <v>6.7111572017566172E-3</v>
      </c>
      <c r="Y375" s="13">
        <f t="shared" si="628"/>
        <v>5.0095599201431954E-3</v>
      </c>
      <c r="Z375" s="13">
        <f t="shared" si="629"/>
        <v>6.8179500395865525E-2</v>
      </c>
      <c r="AA375" s="13">
        <f t="shared" si="630"/>
        <v>4.1120316928176949E-2</v>
      </c>
      <c r="AB375" s="13">
        <f t="shared" si="631"/>
        <v>1.2400211606539235E-2</v>
      </c>
      <c r="AC375" s="13">
        <f t="shared" si="632"/>
        <v>1.4028954154375115E-4</v>
      </c>
      <c r="AD375" s="13">
        <f t="shared" si="633"/>
        <v>6.7780988749359069E-4</v>
      </c>
      <c r="AE375" s="13">
        <f t="shared" si="634"/>
        <v>1.0119057395871741E-3</v>
      </c>
      <c r="AF375" s="13">
        <f t="shared" si="635"/>
        <v>7.5533954631131612E-4</v>
      </c>
      <c r="AG375" s="13">
        <f t="shared" si="636"/>
        <v>3.758833837985385E-4</v>
      </c>
      <c r="AH375" s="13">
        <f t="shared" si="637"/>
        <v>2.5446378492603013E-2</v>
      </c>
      <c r="AI375" s="13">
        <f t="shared" si="638"/>
        <v>1.534718122331143E-2</v>
      </c>
      <c r="AJ375" s="13">
        <f t="shared" si="639"/>
        <v>4.6280843376127314E-3</v>
      </c>
      <c r="AK375" s="13">
        <f t="shared" si="640"/>
        <v>9.3042773672435573E-4</v>
      </c>
      <c r="AL375" s="13">
        <f t="shared" si="641"/>
        <v>5.0526601228959185E-6</v>
      </c>
      <c r="AM375" s="13">
        <f t="shared" si="642"/>
        <v>8.17599343760477E-5</v>
      </c>
      <c r="AN375" s="13">
        <f t="shared" si="643"/>
        <v>1.2205981115047645E-4</v>
      </c>
      <c r="AO375" s="13">
        <f t="shared" si="644"/>
        <v>9.111184843645529E-5</v>
      </c>
      <c r="AP375" s="13">
        <f t="shared" si="645"/>
        <v>4.5340443329997688E-5</v>
      </c>
      <c r="AQ375" s="13">
        <f t="shared" si="646"/>
        <v>1.6922243127312555E-5</v>
      </c>
      <c r="AR375" s="13">
        <f t="shared" si="647"/>
        <v>7.5978049076824887E-3</v>
      </c>
      <c r="AS375" s="13">
        <f t="shared" si="648"/>
        <v>4.5823765787129161E-3</v>
      </c>
      <c r="AT375" s="13">
        <f t="shared" si="649"/>
        <v>1.3818580079559869E-3</v>
      </c>
      <c r="AU375" s="13">
        <f t="shared" si="650"/>
        <v>2.7780803568504503E-4</v>
      </c>
      <c r="AV375" s="13">
        <f t="shared" si="651"/>
        <v>4.1887790341068863E-5</v>
      </c>
      <c r="AW375" s="13">
        <f t="shared" si="652"/>
        <v>1.2637244351820351E-7</v>
      </c>
      <c r="AX375" s="13">
        <f t="shared" si="653"/>
        <v>8.2184879473779611E-6</v>
      </c>
      <c r="AY375" s="13">
        <f t="shared" si="654"/>
        <v>1.2269421379248339E-5</v>
      </c>
      <c r="AZ375" s="13">
        <f t="shared" si="655"/>
        <v>9.1585399860313915E-6</v>
      </c>
      <c r="BA375" s="13">
        <f t="shared" si="656"/>
        <v>4.5576099085706302E-6</v>
      </c>
      <c r="BB375" s="13">
        <f t="shared" si="657"/>
        <v>1.7010196038655469E-6</v>
      </c>
      <c r="BC375" s="13">
        <f t="shared" si="658"/>
        <v>5.0789211903260213E-7</v>
      </c>
      <c r="BD375" s="13">
        <f t="shared" si="659"/>
        <v>1.8904667656337497E-3</v>
      </c>
      <c r="BE375" s="13">
        <f t="shared" si="660"/>
        <v>1.1401754500060758E-3</v>
      </c>
      <c r="BF375" s="13">
        <f t="shared" si="661"/>
        <v>3.4383044453065355E-4</v>
      </c>
      <c r="BG375" s="13">
        <f t="shared" si="662"/>
        <v>6.9123498835503376E-5</v>
      </c>
      <c r="BH375" s="13">
        <f t="shared" si="663"/>
        <v>1.0422414959030468E-5</v>
      </c>
      <c r="BI375" s="13">
        <f t="shared" si="664"/>
        <v>1.2571902222337035E-6</v>
      </c>
      <c r="BJ375" s="14">
        <f t="shared" si="665"/>
        <v>0.14932354675486839</v>
      </c>
      <c r="BK375" s="14">
        <f t="shared" si="666"/>
        <v>0.26121210475534662</v>
      </c>
      <c r="BL375" s="14">
        <f t="shared" si="667"/>
        <v>0.52039237695428486</v>
      </c>
      <c r="BM375" s="14">
        <f t="shared" si="668"/>
        <v>0.34839019680187794</v>
      </c>
      <c r="BN375" s="14">
        <f t="shared" si="669"/>
        <v>0.65070518900955143</v>
      </c>
    </row>
    <row r="376" spans="1:66" x14ac:dyDescent="0.25">
      <c r="A376" t="s">
        <v>343</v>
      </c>
      <c r="B376" t="s">
        <v>181</v>
      </c>
      <c r="C376" t="s">
        <v>179</v>
      </c>
      <c r="D376" t="s">
        <v>358</v>
      </c>
      <c r="E376" s="10">
        <f>VLOOKUP(A376,home!$A$2:$E$405,3,FALSE)</f>
        <v>1.2842</v>
      </c>
      <c r="F376" s="10">
        <f>VLOOKUP(B376,home!$B$2:$E$405,3,FALSE)</f>
        <v>1.194</v>
      </c>
      <c r="G376" s="10">
        <f>VLOOKUP(C376,away!$B$2:$E$405,4,FALSE)</f>
        <v>0.82740000000000002</v>
      </c>
      <c r="H376" s="10">
        <f>VLOOKUP(A376,away!$A$2:$E$405,3,FALSE)</f>
        <v>1.1267</v>
      </c>
      <c r="I376" s="10">
        <f>VLOOKUP(C376,away!$B$2:$E$405,3,FALSE)</f>
        <v>0.94299999999999995</v>
      </c>
      <c r="J376" s="10">
        <f>VLOOKUP(B376,home!$B$2:$E$405,4,FALSE)</f>
        <v>1.3609</v>
      </c>
      <c r="K376" s="12">
        <f t="shared" si="614"/>
        <v>1.2686812135200001</v>
      </c>
      <c r="L376" s="12">
        <f t="shared" si="615"/>
        <v>1.4459264462899999</v>
      </c>
      <c r="M376" s="13">
        <f t="shared" si="616"/>
        <v>6.6230932967072928E-2</v>
      </c>
      <c r="N376" s="13">
        <f t="shared" si="617"/>
        <v>8.4025940409227853E-2</v>
      </c>
      <c r="O376" s="13">
        <f t="shared" si="618"/>
        <v>9.576505753955096E-2</v>
      </c>
      <c r="P376" s="13">
        <f t="shared" si="619"/>
        <v>0.12149532941209011</v>
      </c>
      <c r="Q376" s="13">
        <f t="shared" si="620"/>
        <v>5.3301066022769232E-2</v>
      </c>
      <c r="R376" s="13">
        <f t="shared" si="621"/>
        <v>6.9234614663460162E-2</v>
      </c>
      <c r="S376" s="13">
        <f t="shared" si="622"/>
        <v>5.5718356996008474E-2</v>
      </c>
      <c r="T376" s="13">
        <f t="shared" si="623"/>
        <v>7.7069420977771363E-2</v>
      </c>
      <c r="U376" s="13">
        <f t="shared" si="624"/>
        <v>8.7836654948828197E-2</v>
      </c>
      <c r="V376" s="13">
        <f t="shared" si="625"/>
        <v>1.1356761417569016E-2</v>
      </c>
      <c r="W376" s="13">
        <f t="shared" si="626"/>
        <v>2.2540687041225495E-2</v>
      </c>
      <c r="X376" s="13">
        <f t="shared" si="627"/>
        <v>3.2592175510454229E-2</v>
      </c>
      <c r="Y376" s="13">
        <f t="shared" si="628"/>
        <v>2.356294425634553E-2</v>
      </c>
      <c r="Z376" s="13">
        <f t="shared" si="629"/>
        <v>3.3369386780198143E-2</v>
      </c>
      <c r="AA376" s="13">
        <f t="shared" si="630"/>
        <v>4.2335114114720018E-2</v>
      </c>
      <c r="AB376" s="13">
        <f t="shared" si="631"/>
        <v>2.6854881974785357E-2</v>
      </c>
      <c r="AC376" s="13">
        <f t="shared" si="632"/>
        <v>1.3020666926963317E-3</v>
      </c>
      <c r="AD376" s="13">
        <f t="shared" si="633"/>
        <v>7.1492365472591336E-3</v>
      </c>
      <c r="AE376" s="13">
        <f t="shared" si="634"/>
        <v>1.0337270194464987E-2</v>
      </c>
      <c r="AF376" s="13">
        <f t="shared" si="635"/>
        <v>7.4734661783111495E-3</v>
      </c>
      <c r="AG376" s="13">
        <f t="shared" si="636"/>
        <v>3.6020274642246477E-3</v>
      </c>
      <c r="AH376" s="13">
        <f t="shared" si="637"/>
        <v>1.2062419710492106E-2</v>
      </c>
      <c r="AI376" s="13">
        <f t="shared" si="638"/>
        <v>1.530336527629469E-2</v>
      </c>
      <c r="AJ376" s="13">
        <f t="shared" si="639"/>
        <v>9.7075460148346952E-3</v>
      </c>
      <c r="AK376" s="13">
        <f t="shared" si="640"/>
        <v>4.1052604194672391E-3</v>
      </c>
      <c r="AL376" s="13">
        <f t="shared" si="641"/>
        <v>9.5541472637445022E-5</v>
      </c>
      <c r="AM376" s="13">
        <f t="shared" si="642"/>
        <v>1.8140204197036485E-3</v>
      </c>
      <c r="AN376" s="13">
        <f t="shared" si="643"/>
        <v>2.6229400989595903E-3</v>
      </c>
      <c r="AO376" s="13">
        <f t="shared" si="644"/>
        <v>1.8962892280600912E-3</v>
      </c>
      <c r="AP376" s="13">
        <f t="shared" si="645"/>
        <v>9.1396491488897802E-4</v>
      </c>
      <c r="AQ376" s="13">
        <f t="shared" si="646"/>
        <v>3.3038151035479069E-4</v>
      </c>
      <c r="AR376" s="13">
        <f t="shared" si="647"/>
        <v>3.4882743331300587E-3</v>
      </c>
      <c r="AS376" s="13">
        <f t="shared" si="648"/>
        <v>4.425508114046111E-3</v>
      </c>
      <c r="AT376" s="13">
        <f t="shared" si="649"/>
        <v>2.8072795022853151E-3</v>
      </c>
      <c r="AU376" s="13">
        <f t="shared" si="650"/>
        <v>1.1871809218830514E-3</v>
      </c>
      <c r="AV376" s="13">
        <f t="shared" si="651"/>
        <v>3.7653853316059591E-4</v>
      </c>
      <c r="AW376" s="13">
        <f t="shared" si="652"/>
        <v>4.8684211484573782E-6</v>
      </c>
      <c r="AX376" s="13">
        <f t="shared" si="653"/>
        <v>3.8356893790328074E-4</v>
      </c>
      <c r="AY376" s="13">
        <f t="shared" si="654"/>
        <v>5.5461247128972026E-4</v>
      </c>
      <c r="AZ376" s="13">
        <f t="shared" si="655"/>
        <v>4.0096441984003E-4</v>
      </c>
      <c r="BA376" s="13">
        <f t="shared" si="656"/>
        <v>1.9325501955600867E-4</v>
      </c>
      <c r="BB376" s="13">
        <f t="shared" si="657"/>
        <v>6.9858135913581043E-5</v>
      </c>
      <c r="BC376" s="13">
        <f t="shared" si="658"/>
        <v>2.0201945241193601E-5</v>
      </c>
      <c r="BD376" s="13">
        <f t="shared" si="659"/>
        <v>8.4063135169789509E-4</v>
      </c>
      <c r="BE376" s="13">
        <f t="shared" si="660"/>
        <v>1.0664932033950432E-3</v>
      </c>
      <c r="BF376" s="13">
        <f t="shared" si="661"/>
        <v>6.7651994574702832E-4</v>
      </c>
      <c r="BG376" s="13">
        <f t="shared" si="662"/>
        <v>2.8609604858027468E-4</v>
      </c>
      <c r="BH376" s="13">
        <f t="shared" si="663"/>
        <v>9.0741170524025053E-5</v>
      </c>
      <c r="BI376" s="13">
        <f t="shared" si="664"/>
        <v>2.3024323667329048E-5</v>
      </c>
      <c r="BJ376" s="14">
        <f t="shared" si="665"/>
        <v>0.33085429170376457</v>
      </c>
      <c r="BK376" s="14">
        <f t="shared" si="666"/>
        <v>0.25675360142936404</v>
      </c>
      <c r="BL376" s="14">
        <f t="shared" si="667"/>
        <v>0.37847320211055013</v>
      </c>
      <c r="BM376" s="14">
        <f t="shared" si="668"/>
        <v>0.50884779695956417</v>
      </c>
      <c r="BN376" s="14">
        <f t="shared" si="669"/>
        <v>0.49005294101417124</v>
      </c>
    </row>
    <row r="377" spans="1:66" x14ac:dyDescent="0.25">
      <c r="A377" t="s">
        <v>343</v>
      </c>
      <c r="B377" t="s">
        <v>183</v>
      </c>
      <c r="C377" t="s">
        <v>184</v>
      </c>
      <c r="D377" t="s">
        <v>358</v>
      </c>
      <c r="E377" s="10">
        <f>VLOOKUP(A377,home!$A$2:$E$405,3,FALSE)</f>
        <v>1.2842</v>
      </c>
      <c r="F377" s="10">
        <f>VLOOKUP(B377,home!$B$2:$E$405,3,FALSE)</f>
        <v>0.88249999999999995</v>
      </c>
      <c r="G377" s="10">
        <f>VLOOKUP(C377,away!$B$2:$E$405,4,FALSE)</f>
        <v>0.438</v>
      </c>
      <c r="H377" s="10">
        <f>VLOOKUP(A377,away!$A$2:$E$405,3,FALSE)</f>
        <v>1.1267</v>
      </c>
      <c r="I377" s="10">
        <f>VLOOKUP(C377,away!$B$2:$E$405,3,FALSE)</f>
        <v>1.9970000000000001</v>
      </c>
      <c r="J377" s="10">
        <f>VLOOKUP(B377,home!$B$2:$E$405,4,FALSE)</f>
        <v>1.4792000000000001</v>
      </c>
      <c r="K377" s="12">
        <f t="shared" si="614"/>
        <v>0.496388247</v>
      </c>
      <c r="L377" s="12">
        <f t="shared" si="615"/>
        <v>3.3282294360800004</v>
      </c>
      <c r="M377" s="13">
        <f t="shared" si="616"/>
        <v>2.1826778682876639E-2</v>
      </c>
      <c r="N377" s="13">
        <f t="shared" si="617"/>
        <v>1.0834556408050103E-2</v>
      </c>
      <c r="O377" s="13">
        <f t="shared" si="618"/>
        <v>7.2644527307153497E-2</v>
      </c>
      <c r="P377" s="13">
        <f t="shared" si="619"/>
        <v>3.6059889564141551E-2</v>
      </c>
      <c r="Q377" s="13">
        <f t="shared" si="620"/>
        <v>2.6890732312073035E-3</v>
      </c>
      <c r="R377" s="13">
        <f t="shared" si="621"/>
        <v>0.12088882707689286</v>
      </c>
      <c r="S377" s="13">
        <f t="shared" si="622"/>
        <v>1.4893581575532694E-2</v>
      </c>
      <c r="T377" s="13">
        <f t="shared" si="623"/>
        <v>8.9498526838789096E-3</v>
      </c>
      <c r="U377" s="13">
        <f t="shared" si="624"/>
        <v>6.0007792954584978E-2</v>
      </c>
      <c r="V377" s="13">
        <f t="shared" si="625"/>
        <v>2.7339551547678181E-3</v>
      </c>
      <c r="W377" s="13">
        <f t="shared" si="626"/>
        <v>4.4494144909787306E-4</v>
      </c>
      <c r="X377" s="13">
        <f t="shared" si="627"/>
        <v>1.4808672282196325E-3</v>
      </c>
      <c r="Y377" s="13">
        <f t="shared" si="628"/>
        <v>2.4643329499433909E-3</v>
      </c>
      <c r="Z377" s="13">
        <f t="shared" si="629"/>
        <v>0.13411525092349991</v>
      </c>
      <c r="AA377" s="13">
        <f t="shared" si="630"/>
        <v>6.6573234301881251E-2</v>
      </c>
      <c r="AB377" s="13">
        <f t="shared" si="631"/>
        <v>1.6523085536115551E-2</v>
      </c>
      <c r="AC377" s="13">
        <f t="shared" si="632"/>
        <v>2.8229692751106982E-4</v>
      </c>
      <c r="AD377" s="13">
        <f t="shared" si="633"/>
        <v>5.5215926483833235E-5</v>
      </c>
      <c r="AE377" s="13">
        <f t="shared" si="634"/>
        <v>1.8377127186392306E-4</v>
      </c>
      <c r="AF377" s="13">
        <f t="shared" si="635"/>
        <v>3.0581647826168464E-4</v>
      </c>
      <c r="AG377" s="13">
        <f t="shared" si="636"/>
        <v>3.392758016629527E-4</v>
      </c>
      <c r="AH377" s="13">
        <f t="shared" si="637"/>
        <v>0.11159158148771198</v>
      </c>
      <c r="AI377" s="13">
        <f t="shared" si="638"/>
        <v>5.5392749514642993E-2</v>
      </c>
      <c r="AJ377" s="13">
        <f t="shared" si="639"/>
        <v>1.3748154914041869E-2</v>
      </c>
      <c r="AK377" s="13">
        <f t="shared" si="640"/>
        <v>2.2748075057552265E-3</v>
      </c>
      <c r="AL377" s="13">
        <f t="shared" si="641"/>
        <v>1.8655242128480765E-5</v>
      </c>
      <c r="AM377" s="13">
        <f t="shared" si="642"/>
        <v>5.4817073907581719E-6</v>
      </c>
      <c r="AN377" s="13">
        <f t="shared" si="643"/>
        <v>1.8244379897898645E-5</v>
      </c>
      <c r="AO377" s="13">
        <f t="shared" si="644"/>
        <v>3.0360741109606258E-5</v>
      </c>
      <c r="AP377" s="13">
        <f t="shared" si="645"/>
        <v>3.3682504087398566E-5</v>
      </c>
      <c r="AQ377" s="13">
        <f t="shared" si="646"/>
        <v>2.8025775396141213E-5</v>
      </c>
      <c r="AR377" s="13">
        <f t="shared" si="647"/>
        <v>7.4280477265224618E-2</v>
      </c>
      <c r="AS377" s="13">
        <f t="shared" si="648"/>
        <v>3.6871955896008196E-2</v>
      </c>
      <c r="AT377" s="13">
        <f t="shared" si="649"/>
        <v>9.1514027753404111E-3</v>
      </c>
      <c r="AU377" s="13">
        <f t="shared" si="650"/>
        <v>1.5142162604140541E-3</v>
      </c>
      <c r="AV377" s="13">
        <f t="shared" si="651"/>
        <v>1.8790978877145694E-4</v>
      </c>
      <c r="AW377" s="13">
        <f t="shared" si="652"/>
        <v>8.5611703138601123E-7</v>
      </c>
      <c r="AX377" s="13">
        <f t="shared" si="653"/>
        <v>4.5350918704423212E-7</v>
      </c>
      <c r="AY377" s="13">
        <f t="shared" si="654"/>
        <v>1.5093826258533242E-6</v>
      </c>
      <c r="AZ377" s="13">
        <f t="shared" si="655"/>
        <v>2.5117858428363802E-6</v>
      </c>
      <c r="BA377" s="13">
        <f t="shared" si="656"/>
        <v>2.7865998597523509E-6</v>
      </c>
      <c r="BB377" s="13">
        <f t="shared" si="657"/>
        <v>2.318610919951044E-6</v>
      </c>
      <c r="BC377" s="13">
        <f t="shared" si="658"/>
        <v>1.5433738229195189E-6</v>
      </c>
      <c r="BD377" s="13">
        <f t="shared" si="659"/>
        <v>4.1203745160031988E-2</v>
      </c>
      <c r="BE377" s="13">
        <f t="shared" si="660"/>
        <v>2.0453054829823011E-2</v>
      </c>
      <c r="BF377" s="13">
        <f t="shared" si="661"/>
        <v>5.0763280163853642E-3</v>
      </c>
      <c r="BG377" s="13">
        <f t="shared" si="662"/>
        <v>8.3994318841683943E-4</v>
      </c>
      <c r="BH377" s="13">
        <f t="shared" si="663"/>
        <v>1.042344817194564E-4</v>
      </c>
      <c r="BI377" s="13">
        <f t="shared" si="664"/>
        <v>1.0348154331534905E-5</v>
      </c>
      <c r="BJ377" s="14">
        <f t="shared" si="665"/>
        <v>2.7874621798809767E-2</v>
      </c>
      <c r="BK377" s="14">
        <f t="shared" si="666"/>
        <v>7.5816666529584104E-2</v>
      </c>
      <c r="BL377" s="14">
        <f t="shared" si="667"/>
        <v>0.70933837641524711</v>
      </c>
      <c r="BM377" s="14">
        <f t="shared" si="668"/>
        <v>0.68220061013122457</v>
      </c>
      <c r="BN377" s="14">
        <f t="shared" si="669"/>
        <v>0.26494365227032196</v>
      </c>
    </row>
    <row r="378" spans="1:66" x14ac:dyDescent="0.25">
      <c r="A378" t="s">
        <v>343</v>
      </c>
      <c r="B378" t="s">
        <v>188</v>
      </c>
      <c r="C378" t="s">
        <v>194</v>
      </c>
      <c r="D378" t="s">
        <v>358</v>
      </c>
      <c r="E378" s="10">
        <f>VLOOKUP(A378,home!$A$2:$E$405,3,FALSE)</f>
        <v>1.2842</v>
      </c>
      <c r="F378" s="10">
        <f>VLOOKUP(B378,home!$B$2:$E$405,3,FALSE)</f>
        <v>0.77869999999999995</v>
      </c>
      <c r="G378" s="10">
        <f>VLOOKUP(C378,away!$B$2:$E$405,4,FALSE)</f>
        <v>0.9456</v>
      </c>
      <c r="H378" s="10">
        <f>VLOOKUP(A378,away!$A$2:$E$405,3,FALSE)</f>
        <v>1.1267</v>
      </c>
      <c r="I378" s="10">
        <f>VLOOKUP(C378,away!$B$2:$E$405,3,FALSE)</f>
        <v>1.3947000000000001</v>
      </c>
      <c r="J378" s="10">
        <f>VLOOKUP(B378,home!$B$2:$E$405,4,FALSE)</f>
        <v>0.94299999999999995</v>
      </c>
      <c r="K378" s="12">
        <f t="shared" si="614"/>
        <v>0.945606184224</v>
      </c>
      <c r="L378" s="12">
        <f t="shared" si="615"/>
        <v>1.4818382060699999</v>
      </c>
      <c r="M378" s="13">
        <f t="shared" si="616"/>
        <v>8.8262108101748657E-2</v>
      </c>
      <c r="N378" s="13">
        <f t="shared" si="617"/>
        <v>8.3461195253660733E-2</v>
      </c>
      <c r="O378" s="13">
        <f t="shared" si="618"/>
        <v>0.13079016393345164</v>
      </c>
      <c r="P378" s="13">
        <f t="shared" si="619"/>
        <v>0.12367598785114262</v>
      </c>
      <c r="Q378" s="13">
        <f t="shared" si="620"/>
        <v>3.9460711187294176E-2</v>
      </c>
      <c r="R378" s="13">
        <f t="shared" si="621"/>
        <v>9.690493094737361E-2</v>
      </c>
      <c r="S378" s="13">
        <f t="shared" si="622"/>
        <v>4.332479220109671E-2</v>
      </c>
      <c r="T378" s="13">
        <f t="shared" si="623"/>
        <v>5.8474389476026373E-2</v>
      </c>
      <c r="U378" s="13">
        <f t="shared" si="624"/>
        <v>9.163390198563616E-2</v>
      </c>
      <c r="V378" s="13">
        <f t="shared" si="625"/>
        <v>6.7453590336474922E-3</v>
      </c>
      <c r="W378" s="13">
        <f t="shared" si="626"/>
        <v>1.2438097510860854E-2</v>
      </c>
      <c r="X378" s="13">
        <f t="shared" si="627"/>
        <v>1.843124810241778E-2</v>
      </c>
      <c r="Y378" s="13">
        <f t="shared" si="628"/>
        <v>1.3656063811858929E-2</v>
      </c>
      <c r="Z378" s="13">
        <f t="shared" si="629"/>
        <v>4.7865809678131102E-2</v>
      </c>
      <c r="AA378" s="13">
        <f t="shared" si="630"/>
        <v>4.5262205644529756E-2</v>
      </c>
      <c r="AB378" s="13">
        <f t="shared" si="631"/>
        <v>2.1400110784542889E-2</v>
      </c>
      <c r="AC378" s="13">
        <f t="shared" si="632"/>
        <v>5.9073972953891404E-4</v>
      </c>
      <c r="AD378" s="13">
        <f t="shared" si="633"/>
        <v>2.9403854815627903E-3</v>
      </c>
      <c r="AE378" s="13">
        <f t="shared" si="634"/>
        <v>4.357175547153278E-3</v>
      </c>
      <c r="AF378" s="13">
        <f t="shared" si="635"/>
        <v>3.2283145981628425E-3</v>
      </c>
      <c r="AG378" s="13">
        <f t="shared" si="636"/>
        <v>1.5946133042570728E-3</v>
      </c>
      <c r="AH378" s="13">
        <f t="shared" si="637"/>
        <v>1.773234638638246E-2</v>
      </c>
      <c r="AI378" s="13">
        <f t="shared" si="638"/>
        <v>1.6767816403765352E-2</v>
      </c>
      <c r="AJ378" s="13">
        <f t="shared" si="639"/>
        <v>7.9278754436665749E-3</v>
      </c>
      <c r="AK378" s="13">
        <f t="shared" si="640"/>
        <v>2.4988826824295673E-3</v>
      </c>
      <c r="AL378" s="13">
        <f t="shared" si="641"/>
        <v>3.3110616179444985E-5</v>
      </c>
      <c r="AM378" s="13">
        <f t="shared" si="642"/>
        <v>5.5608933907364802E-4</v>
      </c>
      <c r="AN378" s="13">
        <f t="shared" si="643"/>
        <v>8.2403442862754651E-4</v>
      </c>
      <c r="AO378" s="13">
        <f t="shared" si="644"/>
        <v>6.1054284972868059E-4</v>
      </c>
      <c r="AP378" s="13">
        <f t="shared" si="645"/>
        <v>3.0157524039027116E-4</v>
      </c>
      <c r="AQ378" s="13">
        <f t="shared" si="646"/>
        <v>1.1172142830376212E-4</v>
      </c>
      <c r="AR378" s="13">
        <f t="shared" si="647"/>
        <v>5.2552936717217653E-3</v>
      </c>
      <c r="AS378" s="13">
        <f t="shared" si="648"/>
        <v>4.9694381958933515E-3</v>
      </c>
      <c r="AT378" s="13">
        <f t="shared" si="649"/>
        <v>2.3495657450778554E-3</v>
      </c>
      <c r="AU378" s="13">
        <f t="shared" si="650"/>
        <v>7.4058796626216372E-4</v>
      </c>
      <c r="AV378" s="13">
        <f t="shared" si="651"/>
        <v>1.7507614021484421E-4</v>
      </c>
      <c r="AW378" s="13">
        <f t="shared" si="652"/>
        <v>1.2887712935758782E-6</v>
      </c>
      <c r="AX378" s="13">
        <f t="shared" si="653"/>
        <v>8.7640253001513031E-5</v>
      </c>
      <c r="AY378" s="13">
        <f t="shared" si="654"/>
        <v>1.2986867528728298E-4</v>
      </c>
      <c r="AZ378" s="13">
        <f t="shared" si="655"/>
        <v>9.6222182406197393E-5</v>
      </c>
      <c r="BA378" s="13">
        <f t="shared" si="656"/>
        <v>4.7528568720313278E-5</v>
      </c>
      <c r="BB378" s="13">
        <f t="shared" si="657"/>
        <v>1.7607412252395936E-5</v>
      </c>
      <c r="BC378" s="13">
        <f t="shared" si="658"/>
        <v>5.2182672371250646E-6</v>
      </c>
      <c r="BD378" s="13">
        <f t="shared" si="659"/>
        <v>1.2979158244792019E-3</v>
      </c>
      <c r="BE378" s="13">
        <f t="shared" si="660"/>
        <v>1.2273172302297249E-3</v>
      </c>
      <c r="BF378" s="13">
        <f t="shared" si="661"/>
        <v>5.8027938145494928E-4</v>
      </c>
      <c r="BG378" s="13">
        <f t="shared" si="662"/>
        <v>1.8290525722715925E-4</v>
      </c>
      <c r="BH378" s="13">
        <f t="shared" si="663"/>
        <v>4.3239085590270796E-5</v>
      </c>
      <c r="BI378" s="13">
        <f t="shared" si="664"/>
        <v>8.1774293468701868E-6</v>
      </c>
      <c r="BJ378" s="14">
        <f t="shared" si="665"/>
        <v>0.24083024291828356</v>
      </c>
      <c r="BK378" s="14">
        <f t="shared" si="666"/>
        <v>0.26276196620864112</v>
      </c>
      <c r="BL378" s="14">
        <f t="shared" si="667"/>
        <v>0.44774803013927611</v>
      </c>
      <c r="BM378" s="14">
        <f t="shared" si="668"/>
        <v>0.43652237176566677</v>
      </c>
      <c r="BN378" s="14">
        <f t="shared" si="669"/>
        <v>0.56255509727467135</v>
      </c>
    </row>
    <row r="379" spans="1:66" x14ac:dyDescent="0.25">
      <c r="A379" t="s">
        <v>343</v>
      </c>
      <c r="B379" t="s">
        <v>192</v>
      </c>
      <c r="C379" t="s">
        <v>187</v>
      </c>
      <c r="D379" t="s">
        <v>358</v>
      </c>
      <c r="E379" s="10">
        <f>VLOOKUP(A379,home!$A$2:$E$405,3,FALSE)</f>
        <v>1.2842</v>
      </c>
      <c r="F379" s="10">
        <f>VLOOKUP(B379,home!$B$2:$E$405,3,FALSE)</f>
        <v>1.1420999999999999</v>
      </c>
      <c r="G379" s="10">
        <f>VLOOKUP(C379,away!$B$2:$E$405,4,FALSE)</f>
        <v>0.66749999999999998</v>
      </c>
      <c r="H379" s="10">
        <f>VLOOKUP(A379,away!$A$2:$E$405,3,FALSE)</f>
        <v>1.1267</v>
      </c>
      <c r="I379" s="10">
        <f>VLOOKUP(C379,away!$B$2:$E$405,3,FALSE)</f>
        <v>0.82420000000000004</v>
      </c>
      <c r="J379" s="10">
        <f>VLOOKUP(B379,home!$B$2:$E$405,4,FALSE)</f>
        <v>0.76919999999999999</v>
      </c>
      <c r="K379" s="12">
        <f t="shared" si="614"/>
        <v>0.97901211734999982</v>
      </c>
      <c r="L379" s="12">
        <f t="shared" si="615"/>
        <v>0.71429922688800007</v>
      </c>
      <c r="M379" s="13">
        <f t="shared" si="616"/>
        <v>0.18390952684307524</v>
      </c>
      <c r="N379" s="13">
        <f t="shared" si="617"/>
        <v>0.18004965527547567</v>
      </c>
      <c r="O379" s="13">
        <f t="shared" si="618"/>
        <v>0.1313664328413465</v>
      </c>
      <c r="P379" s="13">
        <f t="shared" si="619"/>
        <v>0.12860932956472318</v>
      </c>
      <c r="Q379" s="13">
        <f t="shared" si="620"/>
        <v>8.8135397119690498E-2</v>
      </c>
      <c r="R379" s="13">
        <f t="shared" si="621"/>
        <v>4.6917470708804095E-2</v>
      </c>
      <c r="S379" s="13">
        <f t="shared" si="622"/>
        <v>2.2484370351842895E-2</v>
      </c>
      <c r="T379" s="13">
        <f t="shared" si="623"/>
        <v>6.2955046024061767E-2</v>
      </c>
      <c r="U379" s="13">
        <f t="shared" si="624"/>
        <v>4.5932772339332885E-2</v>
      </c>
      <c r="V379" s="13">
        <f t="shared" si="625"/>
        <v>1.7470545594850864E-3</v>
      </c>
      <c r="W379" s="13">
        <f t="shared" si="626"/>
        <v>2.876187391587709E-2</v>
      </c>
      <c r="X379" s="13">
        <f t="shared" si="627"/>
        <v>2.0544584301961138E-2</v>
      </c>
      <c r="Y379" s="13">
        <f t="shared" si="628"/>
        <v>7.3374903418130912E-3</v>
      </c>
      <c r="Z379" s="13">
        <f t="shared" si="629"/>
        <v>1.1171037684946386E-2</v>
      </c>
      <c r="AA379" s="13">
        <f t="shared" si="630"/>
        <v>1.0936581256935999E-2</v>
      </c>
      <c r="AB379" s="13">
        <f t="shared" si="631"/>
        <v>5.3535227864616166E-3</v>
      </c>
      <c r="AC379" s="13">
        <f t="shared" si="632"/>
        <v>7.6358033031674187E-5</v>
      </c>
      <c r="AD379" s="13">
        <f t="shared" si="633"/>
        <v>7.0395557703341397E-3</v>
      </c>
      <c r="AE379" s="13">
        <f t="shared" si="634"/>
        <v>5.0283492443846346E-3</v>
      </c>
      <c r="AF379" s="13">
        <f t="shared" si="635"/>
        <v>1.7958729888934021E-3</v>
      </c>
      <c r="AG379" s="13">
        <f t="shared" si="636"/>
        <v>4.2759689585186635E-4</v>
      </c>
      <c r="AH379" s="13">
        <f t="shared" si="637"/>
        <v>1.994865895473479E-3</v>
      </c>
      <c r="AI379" s="13">
        <f t="shared" si="638"/>
        <v>1.9529978841567937E-3</v>
      </c>
      <c r="AJ379" s="13">
        <f t="shared" si="639"/>
        <v>9.5600429687420598E-4</v>
      </c>
      <c r="AK379" s="13">
        <f t="shared" si="640"/>
        <v>3.1197993029283809E-4</v>
      </c>
      <c r="AL379" s="13">
        <f t="shared" si="641"/>
        <v>2.1359101083358329E-6</v>
      </c>
      <c r="AM379" s="13">
        <f t="shared" si="642"/>
        <v>1.3783620799836475E-3</v>
      </c>
      <c r="AN379" s="13">
        <f t="shared" si="643"/>
        <v>9.8456296810405484E-4</v>
      </c>
      <c r="AO379" s="13">
        <f t="shared" si="644"/>
        <v>3.5163628346964056E-4</v>
      </c>
      <c r="AP379" s="13">
        <f t="shared" si="645"/>
        <v>8.3724508476044635E-5</v>
      </c>
      <c r="AQ379" s="13">
        <f t="shared" si="646"/>
        <v>1.495108791900412E-5</v>
      </c>
      <c r="AR379" s="13">
        <f t="shared" si="647"/>
        <v>2.8498623337638884E-4</v>
      </c>
      <c r="AS379" s="13">
        <f t="shared" si="648"/>
        <v>2.7900497575341959E-4</v>
      </c>
      <c r="AT379" s="13">
        <f t="shared" si="649"/>
        <v>1.3657462603177033E-4</v>
      </c>
      <c r="AU379" s="13">
        <f t="shared" si="650"/>
        <v>4.4569404602549292E-5</v>
      </c>
      <c r="AV379" s="13">
        <f t="shared" si="651"/>
        <v>1.0908496792242651E-5</v>
      </c>
      <c r="AW379" s="13">
        <f t="shared" si="652"/>
        <v>4.1490504681983983E-8</v>
      </c>
      <c r="AX379" s="13">
        <f t="shared" si="653"/>
        <v>2.2490552973328999E-4</v>
      </c>
      <c r="AY379" s="13">
        <f t="shared" si="654"/>
        <v>1.6064984601132514E-4</v>
      </c>
      <c r="AZ379" s="13">
        <f t="shared" si="655"/>
        <v>5.7376030402782899E-5</v>
      </c>
      <c r="BA379" s="13">
        <f t="shared" si="656"/>
        <v>1.3661218052870072E-5</v>
      </c>
      <c r="BB379" s="13">
        <f t="shared" si="657"/>
        <v>2.43954937337837E-6</v>
      </c>
      <c r="BC379" s="13">
        <f t="shared" si="658"/>
        <v>3.4851364627185505E-7</v>
      </c>
      <c r="BD379" s="13">
        <f t="shared" si="659"/>
        <v>3.3927574362412946E-5</v>
      </c>
      <c r="BE379" s="13">
        <f t="shared" si="660"/>
        <v>3.3215506413095458E-5</v>
      </c>
      <c r="BF379" s="13">
        <f t="shared" si="661"/>
        <v>1.6259191631168539E-5</v>
      </c>
      <c r="BG379" s="13">
        <f t="shared" si="662"/>
        <v>5.3059818750765702E-6</v>
      </c>
      <c r="BH379" s="13">
        <f t="shared" si="663"/>
        <v>1.2986551375348587E-6</v>
      </c>
      <c r="BI379" s="13">
        <f t="shared" si="664"/>
        <v>2.5427982318109153E-7</v>
      </c>
      <c r="BJ379" s="14">
        <f t="shared" si="665"/>
        <v>0.40534803949351561</v>
      </c>
      <c r="BK379" s="14">
        <f t="shared" si="666"/>
        <v>0.33698942510827778</v>
      </c>
      <c r="BL379" s="14">
        <f t="shared" si="667"/>
        <v>0.24656893286547724</v>
      </c>
      <c r="BM379" s="14">
        <f t="shared" si="668"/>
        <v>0.24092901444359519</v>
      </c>
      <c r="BN379" s="14">
        <f t="shared" si="669"/>
        <v>0.7589878123531153</v>
      </c>
    </row>
    <row r="380" spans="1:66" x14ac:dyDescent="0.25">
      <c r="A380" t="s">
        <v>343</v>
      </c>
      <c r="B380" t="s">
        <v>193</v>
      </c>
      <c r="C380" t="s">
        <v>196</v>
      </c>
      <c r="D380" t="s">
        <v>358</v>
      </c>
      <c r="E380" s="10">
        <f>VLOOKUP(A380,home!$A$2:$E$405,3,FALSE)</f>
        <v>1.2842</v>
      </c>
      <c r="F380" s="10">
        <f>VLOOKUP(B380,home!$B$2:$E$405,3,FALSE)</f>
        <v>0.50060000000000004</v>
      </c>
      <c r="G380" s="10">
        <f>VLOOKUP(C380,away!$B$2:$E$405,4,FALSE)</f>
        <v>2.0764999999999998</v>
      </c>
      <c r="H380" s="10">
        <f>VLOOKUP(A380,away!$A$2:$E$405,3,FALSE)</f>
        <v>1.1267</v>
      </c>
      <c r="I380" s="10">
        <f>VLOOKUP(C380,away!$B$2:$E$405,3,FALSE)</f>
        <v>0.41420000000000001</v>
      </c>
      <c r="J380" s="10">
        <f>VLOOKUP(B380,home!$B$2:$E$405,4,FALSE)</f>
        <v>1.1411</v>
      </c>
      <c r="K380" s="12">
        <f t="shared" si="614"/>
        <v>1.33492063478</v>
      </c>
      <c r="L380" s="12">
        <f t="shared" si="615"/>
        <v>0.53252756665400003</v>
      </c>
      <c r="M380" s="13">
        <f t="shared" si="616"/>
        <v>0.15451745658311145</v>
      </c>
      <c r="N380" s="13">
        <f t="shared" si="617"/>
        <v>0.20626854122651819</v>
      </c>
      <c r="O380" s="13">
        <f t="shared" si="618"/>
        <v>8.2284805159769422E-2</v>
      </c>
      <c r="P380" s="13">
        <f t="shared" si="619"/>
        <v>0.109843684336628</v>
      </c>
      <c r="Q380" s="13">
        <f t="shared" si="620"/>
        <v>0.13767606599462417</v>
      </c>
      <c r="R380" s="13">
        <f t="shared" si="621"/>
        <v>2.1909463532165257E-2</v>
      </c>
      <c r="S380" s="13">
        <f t="shared" si="622"/>
        <v>1.9521475526868625E-2</v>
      </c>
      <c r="T380" s="13">
        <f t="shared" si="623"/>
        <v>7.3316300410612711E-2</v>
      </c>
      <c r="U380" s="13">
        <f t="shared" si="624"/>
        <v>2.9247394966047304E-2</v>
      </c>
      <c r="V380" s="13">
        <f t="shared" si="625"/>
        <v>1.541940699327458E-3</v>
      </c>
      <c r="W380" s="13">
        <f t="shared" si="626"/>
        <v>6.1262207137185623E-2</v>
      </c>
      <c r="X380" s="13">
        <f t="shared" si="627"/>
        <v>3.2623814094618765E-2</v>
      </c>
      <c r="Y380" s="13">
        <f t="shared" si="628"/>
        <v>8.6865401673899001E-3</v>
      </c>
      <c r="Z380" s="13">
        <f t="shared" si="629"/>
        <v>3.889131100492839E-3</v>
      </c>
      <c r="AA380" s="13">
        <f t="shared" si="630"/>
        <v>5.1916813574125406E-3</v>
      </c>
      <c r="AB380" s="13">
        <f t="shared" si="631"/>
        <v>3.4652412866063207E-3</v>
      </c>
      <c r="AC380" s="13">
        <f t="shared" si="632"/>
        <v>6.8508621609859589E-5</v>
      </c>
      <c r="AD380" s="13">
        <f t="shared" si="633"/>
        <v>2.0445046109898907E-2</v>
      </c>
      <c r="AE380" s="13">
        <f t="shared" si="634"/>
        <v>1.0887550655033293E-2</v>
      </c>
      <c r="AF380" s="13">
        <f t="shared" si="635"/>
        <v>2.8989604285735216E-3</v>
      </c>
      <c r="AG380" s="13">
        <f t="shared" si="636"/>
        <v>5.1459211428483151E-4</v>
      </c>
      <c r="AH380" s="13">
        <f t="shared" si="637"/>
        <v>5.1776738033596111E-4</v>
      </c>
      <c r="AI380" s="13">
        <f t="shared" si="638"/>
        <v>6.9117836002645892E-4</v>
      </c>
      <c r="AJ380" s="13">
        <f t="shared" si="639"/>
        <v>4.6133412755636004E-4</v>
      </c>
      <c r="AK380" s="13">
        <f t="shared" si="640"/>
        <v>2.0528148213440453E-4</v>
      </c>
      <c r="AL380" s="13">
        <f t="shared" si="641"/>
        <v>1.9480619401480402E-6</v>
      </c>
      <c r="AM380" s="13">
        <f t="shared" si="642"/>
        <v>5.4585027862265262E-3</v>
      </c>
      <c r="AN380" s="13">
        <f t="shared" si="643"/>
        <v>2.9068032063232908E-3</v>
      </c>
      <c r="AO380" s="13">
        <f t="shared" si="644"/>
        <v>7.7397641910269353E-4</v>
      </c>
      <c r="AP380" s="13">
        <f t="shared" si="645"/>
        <v>1.3738792637077798E-4</v>
      </c>
      <c r="AQ380" s="13">
        <f t="shared" si="646"/>
        <v>1.8290714529467325E-5</v>
      </c>
      <c r="AR380" s="13">
        <f t="shared" si="647"/>
        <v>5.5145080628625123E-5</v>
      </c>
      <c r="AS380" s="13">
        <f t="shared" si="648"/>
        <v>7.361430603775852E-5</v>
      </c>
      <c r="AT380" s="13">
        <f t="shared" si="649"/>
        <v>4.9134628072406903E-5</v>
      </c>
      <c r="AU380" s="13">
        <f t="shared" si="650"/>
        <v>2.1863609632032211E-5</v>
      </c>
      <c r="AV380" s="13">
        <f t="shared" si="651"/>
        <v>7.2965459121436365E-6</v>
      </c>
      <c r="AW380" s="13">
        <f t="shared" si="652"/>
        <v>3.8467840023039785E-8</v>
      </c>
      <c r="AX380" s="13">
        <f t="shared" si="653"/>
        <v>1.2144446673896529E-3</v>
      </c>
      <c r="AY380" s="13">
        <f t="shared" si="654"/>
        <v>6.4672526356093817E-4</v>
      </c>
      <c r="AZ380" s="13">
        <f t="shared" si="655"/>
        <v>1.7219951544888661E-4</v>
      </c>
      <c r="BA380" s="13">
        <f t="shared" si="656"/>
        <v>3.0566996313664496E-5</v>
      </c>
      <c r="BB380" s="13">
        <f t="shared" si="657"/>
        <v>4.0694420417093849E-6</v>
      </c>
      <c r="BC380" s="13">
        <f t="shared" si="658"/>
        <v>4.3341801362219702E-7</v>
      </c>
      <c r="BD380" s="13">
        <f t="shared" si="659"/>
        <v>4.894379266683393E-6</v>
      </c>
      <c r="BE380" s="13">
        <f t="shared" si="660"/>
        <v>6.5336078775350657E-6</v>
      </c>
      <c r="BF380" s="13">
        <f t="shared" si="661"/>
        <v>4.3609239876413597E-6</v>
      </c>
      <c r="BG380" s="13">
        <f t="shared" si="662"/>
        <v>1.9404958059365112E-6</v>
      </c>
      <c r="BH380" s="13">
        <f t="shared" si="663"/>
        <v>6.4760197326217333E-7</v>
      </c>
      <c r="BI380" s="13">
        <f t="shared" si="664"/>
        <v>1.7289944744638427E-7</v>
      </c>
      <c r="BJ380" s="14">
        <f t="shared" si="665"/>
        <v>0.56594301869406105</v>
      </c>
      <c r="BK380" s="14">
        <f t="shared" si="666"/>
        <v>0.28614173909304647</v>
      </c>
      <c r="BL380" s="14">
        <f t="shared" si="667"/>
        <v>0.14419975173069552</v>
      </c>
      <c r="BM380" s="14">
        <f t="shared" si="668"/>
        <v>0.28702693698975873</v>
      </c>
      <c r="BN380" s="14">
        <f t="shared" si="669"/>
        <v>0.71250001683281639</v>
      </c>
    </row>
    <row r="381" spans="1:66" x14ac:dyDescent="0.25">
      <c r="A381" t="s">
        <v>344</v>
      </c>
      <c r="B381" t="s">
        <v>209</v>
      </c>
      <c r="C381" t="s">
        <v>213</v>
      </c>
      <c r="D381" t="s">
        <v>358</v>
      </c>
      <c r="E381" s="10">
        <f>VLOOKUP(A381,home!$A$2:$E$405,3,FALSE)</f>
        <v>1.3976999999999999</v>
      </c>
      <c r="F381" s="10">
        <f>VLOOKUP(B381,home!$B$2:$E$405,3,FALSE)</f>
        <v>0.93010000000000004</v>
      </c>
      <c r="G381" s="10">
        <f>VLOOKUP(C381,away!$B$2:$E$405,4,FALSE)</f>
        <v>0.6401</v>
      </c>
      <c r="H381" s="10">
        <f>VLOOKUP(A381,away!$A$2:$E$405,3,FALSE)</f>
        <v>1.0585</v>
      </c>
      <c r="I381" s="10">
        <f>VLOOKUP(C381,away!$B$2:$E$405,3,FALSE)</f>
        <v>1.0939000000000001</v>
      </c>
      <c r="J381" s="10">
        <f>VLOOKUP(B381,home!$B$2:$E$405,4,FALSE)</f>
        <v>0.89749999999999996</v>
      </c>
      <c r="K381" s="12">
        <f t="shared" si="614"/>
        <v>0.83213049287700003</v>
      </c>
      <c r="L381" s="12">
        <f t="shared" si="615"/>
        <v>1.0392091021250001</v>
      </c>
      <c r="M381" s="13">
        <f t="shared" si="616"/>
        <v>0.15391733675493807</v>
      </c>
      <c r="N381" s="13">
        <f t="shared" si="617"/>
        <v>0.12807930929620182</v>
      </c>
      <c r="O381" s="13">
        <f t="shared" si="618"/>
        <v>0.15995229733057048</v>
      </c>
      <c r="P381" s="13">
        <f t="shared" si="619"/>
        <v>0.13310118401449608</v>
      </c>
      <c r="Q381" s="13">
        <f t="shared" si="620"/>
        <v>5.3289349385997074E-2</v>
      </c>
      <c r="R381" s="13">
        <f t="shared" si="621"/>
        <v>8.3111941645866577E-2</v>
      </c>
      <c r="S381" s="13">
        <f t="shared" si="622"/>
        <v>2.8775064524192345E-2</v>
      </c>
      <c r="T381" s="13">
        <f t="shared" si="623"/>
        <v>5.5378776928247442E-2</v>
      </c>
      <c r="U381" s="13">
        <f t="shared" si="624"/>
        <v>6.9159980965739429E-2</v>
      </c>
      <c r="V381" s="13">
        <f t="shared" si="625"/>
        <v>2.7648283588897465E-3</v>
      </c>
      <c r="W381" s="13">
        <f t="shared" si="626"/>
        <v>1.4781230856554799E-2</v>
      </c>
      <c r="X381" s="13">
        <f t="shared" si="627"/>
        <v>1.5360789646742661E-2</v>
      </c>
      <c r="Y381" s="13">
        <f t="shared" si="628"/>
        <v>7.981536208361218E-3</v>
      </c>
      <c r="Z381" s="13">
        <f t="shared" si="629"/>
        <v>2.8790228751222141E-2</v>
      </c>
      <c r="AA381" s="13">
        <f t="shared" si="630"/>
        <v>2.3957227240796061E-2</v>
      </c>
      <c r="AB381" s="13">
        <f t="shared" si="631"/>
        <v>9.967769655924958E-3</v>
      </c>
      <c r="AC381" s="13">
        <f t="shared" si="632"/>
        <v>1.4943164295350028E-4</v>
      </c>
      <c r="AD381" s="13">
        <f t="shared" si="633"/>
        <v>3.0749782294984158E-3</v>
      </c>
      <c r="AE381" s="13">
        <f t="shared" si="634"/>
        <v>3.1955453649309714E-3</v>
      </c>
      <c r="AF381" s="13">
        <f t="shared" si="635"/>
        <v>1.6604199147448101E-3</v>
      </c>
      <c r="AG381" s="13">
        <f t="shared" si="636"/>
        <v>5.7517449625080783E-4</v>
      </c>
      <c r="AH381" s="13">
        <f t="shared" si="637"/>
        <v>7.4797669426327302E-3</v>
      </c>
      <c r="AI381" s="13">
        <f t="shared" si="638"/>
        <v>6.2241421525780658E-3</v>
      </c>
      <c r="AJ381" s="13">
        <f t="shared" si="639"/>
        <v>2.5896492385806486E-3</v>
      </c>
      <c r="AK381" s="13">
        <f t="shared" si="640"/>
        <v>7.183086990928876E-4</v>
      </c>
      <c r="AL381" s="13">
        <f t="shared" si="641"/>
        <v>5.1688858515034613E-6</v>
      </c>
      <c r="AM381" s="13">
        <f t="shared" si="642"/>
        <v>5.1175662993971252E-4</v>
      </c>
      <c r="AN381" s="13">
        <f t="shared" si="643"/>
        <v>5.3182214790616458E-4</v>
      </c>
      <c r="AO381" s="13">
        <f t="shared" si="644"/>
        <v>2.7633720840787714E-4</v>
      </c>
      <c r="AP381" s="13">
        <f t="shared" si="645"/>
        <v>9.5724047411093017E-5</v>
      </c>
      <c r="AQ381" s="13">
        <f t="shared" si="646"/>
        <v>2.4869325340463224E-5</v>
      </c>
      <c r="AR381" s="13">
        <f t="shared" si="647"/>
        <v>1.5546083777115236E-3</v>
      </c>
      <c r="AS381" s="13">
        <f t="shared" si="648"/>
        <v>1.2936370355758038E-3</v>
      </c>
      <c r="AT381" s="13">
        <f t="shared" si="649"/>
        <v>5.3823741200881737E-4</v>
      </c>
      <c r="AU381" s="13">
        <f t="shared" si="650"/>
        <v>1.4929458764657936E-4</v>
      </c>
      <c r="AV381" s="13">
        <f t="shared" si="651"/>
        <v>3.1058144700554131E-5</v>
      </c>
      <c r="AW381" s="13">
        <f t="shared" si="652"/>
        <v>1.2416203423354317E-7</v>
      </c>
      <c r="AX381" s="13">
        <f t="shared" si="653"/>
        <v>7.0974716117467573E-5</v>
      </c>
      <c r="AY381" s="13">
        <f t="shared" si="654"/>
        <v>7.375757101001025E-5</v>
      </c>
      <c r="AZ381" s="13">
        <f t="shared" si="655"/>
        <v>3.8324769572116842E-5</v>
      </c>
      <c r="BA381" s="13">
        <f t="shared" si="656"/>
        <v>1.3275816458729024E-5</v>
      </c>
      <c r="BB381" s="13">
        <f t="shared" si="657"/>
        <v>3.4490873255130214E-6</v>
      </c>
      <c r="BC381" s="13">
        <f t="shared" si="658"/>
        <v>7.1686458853942112E-7</v>
      </c>
      <c r="BD381" s="13">
        <f t="shared" si="659"/>
        <v>2.6926052939293244E-4</v>
      </c>
      <c r="BE381" s="13">
        <f t="shared" si="660"/>
        <v>2.2405989703606287E-4</v>
      </c>
      <c r="BF381" s="13">
        <f t="shared" si="661"/>
        <v>9.3223536277294421E-5</v>
      </c>
      <c r="BG381" s="13">
        <f t="shared" si="662"/>
        <v>2.5858049063387297E-5</v>
      </c>
      <c r="BH381" s="13">
        <f t="shared" si="663"/>
        <v>5.3793177779885289E-6</v>
      </c>
      <c r="BI381" s="13">
        <f t="shared" si="664"/>
        <v>8.9525887078792097E-7</v>
      </c>
      <c r="BJ381" s="14">
        <f t="shared" si="665"/>
        <v>0.28501811851160763</v>
      </c>
      <c r="BK381" s="14">
        <f t="shared" si="666"/>
        <v>0.31878677175233122</v>
      </c>
      <c r="BL381" s="14">
        <f t="shared" si="667"/>
        <v>0.36734659601784353</v>
      </c>
      <c r="BM381" s="14">
        <f t="shared" si="668"/>
        <v>0.28841666319595871</v>
      </c>
      <c r="BN381" s="14">
        <f t="shared" si="669"/>
        <v>0.71145141842807003</v>
      </c>
    </row>
    <row r="382" spans="1:66" x14ac:dyDescent="0.25">
      <c r="A382" t="s">
        <v>344</v>
      </c>
      <c r="B382" t="s">
        <v>204</v>
      </c>
      <c r="C382" t="s">
        <v>201</v>
      </c>
      <c r="D382" t="s">
        <v>358</v>
      </c>
      <c r="E382" s="10">
        <f>VLOOKUP(A382,home!$A$2:$E$405,3,FALSE)</f>
        <v>1.3976999999999999</v>
      </c>
      <c r="F382" s="10">
        <f>VLOOKUP(B382,home!$B$2:$E$405,3,FALSE)</f>
        <v>0.58919999999999995</v>
      </c>
      <c r="G382" s="10">
        <f>VLOOKUP(C382,away!$B$2:$E$405,4,FALSE)</f>
        <v>1.2625999999999999</v>
      </c>
      <c r="H382" s="10">
        <f>VLOOKUP(A382,away!$A$2:$E$405,3,FALSE)</f>
        <v>1.0585</v>
      </c>
      <c r="I382" s="10">
        <f>VLOOKUP(C382,away!$B$2:$E$405,3,FALSE)</f>
        <v>0.61129999999999995</v>
      </c>
      <c r="J382" s="10">
        <f>VLOOKUP(B382,home!$B$2:$E$405,4,FALSE)</f>
        <v>1.0003</v>
      </c>
      <c r="K382" s="12">
        <f t="shared" si="614"/>
        <v>1.0397824629839998</v>
      </c>
      <c r="L382" s="12">
        <f t="shared" si="615"/>
        <v>0.64725516831499985</v>
      </c>
      <c r="M382" s="13">
        <f t="shared" si="616"/>
        <v>0.18506694929304374</v>
      </c>
      <c r="N382" s="13">
        <f t="shared" si="617"/>
        <v>0.19242936835285601</v>
      </c>
      <c r="O382" s="13">
        <f t="shared" si="618"/>
        <v>0.11978553941421258</v>
      </c>
      <c r="P382" s="13">
        <f t="shared" si="619"/>
        <v>0.12455090320197693</v>
      </c>
      <c r="Q382" s="13">
        <f t="shared" si="620"/>
        <v>0.10004234128819399</v>
      </c>
      <c r="R382" s="13">
        <f t="shared" si="621"/>
        <v>3.8765904737624597E-2</v>
      </c>
      <c r="S382" s="13">
        <f t="shared" si="622"/>
        <v>2.0955831859345561E-2</v>
      </c>
      <c r="T382" s="13">
        <f t="shared" si="623"/>
        <v>6.4752922449116665E-2</v>
      </c>
      <c r="U382" s="13">
        <f t="shared" si="624"/>
        <v>4.0308107907890404E-2</v>
      </c>
      <c r="V382" s="13">
        <f t="shared" si="625"/>
        <v>1.5670411860264741E-3</v>
      </c>
      <c r="W382" s="13">
        <f t="shared" si="626"/>
        <v>3.4674090675774746E-2</v>
      </c>
      <c r="X382" s="13">
        <f t="shared" si="627"/>
        <v>2.2442984396518147E-2</v>
      </c>
      <c r="Y382" s="13">
        <f t="shared" si="628"/>
        <v>7.2631688215296329E-3</v>
      </c>
      <c r="Z382" s="13">
        <f t="shared" si="629"/>
        <v>8.36381073194482E-3</v>
      </c>
      <c r="AA382" s="13">
        <f t="shared" si="630"/>
        <v>8.6965437227935951E-3</v>
      </c>
      <c r="AB382" s="13">
        <f t="shared" si="631"/>
        <v>4.5212568257671833E-3</v>
      </c>
      <c r="AC382" s="13">
        <f t="shared" si="632"/>
        <v>6.591411777598217E-5</v>
      </c>
      <c r="AD382" s="13">
        <f t="shared" si="633"/>
        <v>9.0133778511469007E-3</v>
      </c>
      <c r="AE382" s="13">
        <f t="shared" si="634"/>
        <v>5.8339553981307793E-3</v>
      </c>
      <c r="AF382" s="13">
        <f t="shared" si="635"/>
        <v>1.8880288915796692E-3</v>
      </c>
      <c r="AG382" s="13">
        <f t="shared" si="636"/>
        <v>4.0734548600099383E-4</v>
      </c>
      <c r="AH382" s="13">
        <f t="shared" si="637"/>
        <v>1.3533799307649367E-3</v>
      </c>
      <c r="AI382" s="13">
        <f t="shared" si="638"/>
        <v>1.4072207177638809E-3</v>
      </c>
      <c r="AJ382" s="13">
        <f t="shared" si="639"/>
        <v>7.3160171193932012E-4</v>
      </c>
      <c r="AK382" s="13">
        <f t="shared" si="640"/>
        <v>2.5356887665452563E-4</v>
      </c>
      <c r="AL382" s="13">
        <f t="shared" si="641"/>
        <v>1.7744201077763492E-6</v>
      </c>
      <c r="AM382" s="13">
        <f t="shared" si="642"/>
        <v>1.8743904443741923E-3</v>
      </c>
      <c r="AN382" s="13">
        <f t="shared" si="643"/>
        <v>1.2132089025614452E-3</v>
      </c>
      <c r="AO382" s="13">
        <f t="shared" si="644"/>
        <v>3.9262786621433214E-4</v>
      </c>
      <c r="AP382" s="13">
        <f t="shared" si="645"/>
        <v>8.4710138543905603E-5</v>
      </c>
      <c r="AQ382" s="13">
        <f t="shared" si="646"/>
        <v>1.3707268745305645E-5</v>
      </c>
      <c r="AR382" s="13">
        <f t="shared" si="647"/>
        <v>1.7519643097628046E-4</v>
      </c>
      <c r="AS382" s="13">
        <f t="shared" si="648"/>
        <v>1.821661765065232E-4</v>
      </c>
      <c r="AT382" s="13">
        <f t="shared" si="649"/>
        <v>9.4706597840165364E-5</v>
      </c>
      <c r="AU382" s="13">
        <f t="shared" si="650"/>
        <v>3.2824753187694094E-5</v>
      </c>
      <c r="AV382" s="13">
        <f t="shared" si="651"/>
        <v>8.5326506790856164E-6</v>
      </c>
      <c r="AW382" s="13">
        <f t="shared" si="652"/>
        <v>3.3172023530994133E-8</v>
      </c>
      <c r="AX382" s="13">
        <f t="shared" si="653"/>
        <v>3.248263854741783E-4</v>
      </c>
      <c r="AY382" s="13">
        <f t="shared" si="654"/>
        <v>2.1024555680324231E-4</v>
      </c>
      <c r="AZ382" s="13">
        <f t="shared" si="655"/>
        <v>6.8041261628081715E-5</v>
      </c>
      <c r="BA382" s="13">
        <f t="shared" si="656"/>
        <v>1.4680019415816326E-5</v>
      </c>
      <c r="BB382" s="13">
        <f t="shared" si="657"/>
        <v>2.3754296094629157E-6</v>
      </c>
      <c r="BC382" s="13">
        <f t="shared" si="658"/>
        <v>3.0750181833867088E-7</v>
      </c>
      <c r="BD382" s="13">
        <f t="shared" si="659"/>
        <v>1.8899465903289933E-5</v>
      </c>
      <c r="BE382" s="13">
        <f t="shared" si="660"/>
        <v>1.9651333206004931E-5</v>
      </c>
      <c r="BF382" s="13">
        <f t="shared" si="661"/>
        <v>1.0216555820929533E-5</v>
      </c>
      <c r="BG382" s="13">
        <f t="shared" si="662"/>
        <v>3.5409985248998766E-6</v>
      </c>
      <c r="BH382" s="13">
        <f t="shared" si="663"/>
        <v>9.2046704191077588E-7</v>
      </c>
      <c r="BI382" s="13">
        <f t="shared" si="664"/>
        <v>1.9141709758671673E-7</v>
      </c>
      <c r="BJ382" s="14">
        <f t="shared" si="665"/>
        <v>0.44294670438603589</v>
      </c>
      <c r="BK382" s="14">
        <f t="shared" si="666"/>
        <v>0.33241865963507972</v>
      </c>
      <c r="BL382" s="14">
        <f t="shared" si="667"/>
        <v>0.21636997069219538</v>
      </c>
      <c r="BM382" s="14">
        <f t="shared" si="668"/>
        <v>0.23924792677256812</v>
      </c>
      <c r="BN382" s="14">
        <f t="shared" si="669"/>
        <v>0.76064100628790787</v>
      </c>
    </row>
    <row r="383" spans="1:66" x14ac:dyDescent="0.25">
      <c r="A383" t="s">
        <v>344</v>
      </c>
      <c r="B383" t="s">
        <v>214</v>
      </c>
      <c r="C383" t="s">
        <v>210</v>
      </c>
      <c r="D383" t="s">
        <v>358</v>
      </c>
      <c r="E383" s="10">
        <f>VLOOKUP(A383,home!$A$2:$E$405,3,FALSE)</f>
        <v>1.3976999999999999</v>
      </c>
      <c r="F383" s="10">
        <f>VLOOKUP(B383,home!$B$2:$E$405,3,FALSE)</f>
        <v>1.0731999999999999</v>
      </c>
      <c r="G383" s="10">
        <f>VLOOKUP(C383,away!$B$2:$E$405,4,FALSE)</f>
        <v>1.6296999999999999</v>
      </c>
      <c r="H383" s="10">
        <f>VLOOKUP(A383,away!$A$2:$E$405,3,FALSE)</f>
        <v>1.0585</v>
      </c>
      <c r="I383" s="10">
        <f>VLOOKUP(C383,away!$B$2:$E$405,3,FALSE)</f>
        <v>0.73480000000000001</v>
      </c>
      <c r="J383" s="10">
        <f>VLOOKUP(B383,home!$B$2:$E$405,4,FALSE)</f>
        <v>0.6613</v>
      </c>
      <c r="K383" s="12">
        <f t="shared" si="614"/>
        <v>2.4445689697079995</v>
      </c>
      <c r="L383" s="12">
        <f t="shared" si="615"/>
        <v>0.51434974954000001</v>
      </c>
      <c r="M383" s="13">
        <f t="shared" si="616"/>
        <v>5.1874978273886943E-2</v>
      </c>
      <c r="N383" s="13">
        <f t="shared" si="617"/>
        <v>0.12681196219262067</v>
      </c>
      <c r="O383" s="13">
        <f t="shared" si="618"/>
        <v>2.6681882082566694E-2</v>
      </c>
      <c r="P383" s="13">
        <f t="shared" si="619"/>
        <v>6.5225700992450397E-2</v>
      </c>
      <c r="Q383" s="13">
        <f t="shared" si="620"/>
        <v>0.15500029388193229</v>
      </c>
      <c r="R383" s="13">
        <f t="shared" si="621"/>
        <v>6.8619096832119942E-3</v>
      </c>
      <c r="S383" s="13">
        <f t="shared" si="622"/>
        <v>2.0503102900084197E-2</v>
      </c>
      <c r="T383" s="13">
        <f t="shared" si="623"/>
        <v>7.9724362336798277E-2</v>
      </c>
      <c r="U383" s="13">
        <f t="shared" si="624"/>
        <v>1.6774411484518893E-2</v>
      </c>
      <c r="V383" s="13">
        <f t="shared" si="625"/>
        <v>2.8644279930908961E-3</v>
      </c>
      <c r="W383" s="13">
        <f t="shared" si="626"/>
        <v>0.12630296957313078</v>
      </c>
      <c r="X383" s="13">
        <f t="shared" si="627"/>
        <v>6.4963900766098065E-2</v>
      </c>
      <c r="Y383" s="13">
        <f t="shared" si="628"/>
        <v>1.6707083044091974E-2</v>
      </c>
      <c r="Z383" s="13">
        <f t="shared" si="629"/>
        <v>1.1764738423087303E-3</v>
      </c>
      <c r="AA383" s="13">
        <f t="shared" si="630"/>
        <v>2.8759714485810644E-3</v>
      </c>
      <c r="AB383" s="13">
        <f t="shared" si="631"/>
        <v>3.5152552804837184E-3</v>
      </c>
      <c r="AC383" s="13">
        <f t="shared" si="632"/>
        <v>2.2510168920615359E-4</v>
      </c>
      <c r="AD383" s="13">
        <f t="shared" si="633"/>
        <v>7.7189080050112269E-2</v>
      </c>
      <c r="AE383" s="13">
        <f t="shared" si="634"/>
        <v>3.9702183990998265E-2</v>
      </c>
      <c r="AF383" s="13">
        <f t="shared" si="635"/>
        <v>1.0210404195980474E-2</v>
      </c>
      <c r="AG383" s="13">
        <f t="shared" si="636"/>
        <v>1.750572946968241E-3</v>
      </c>
      <c r="AH383" s="13">
        <f t="shared" si="637"/>
        <v>1.5127975653296419E-4</v>
      </c>
      <c r="AI383" s="13">
        <f t="shared" si="638"/>
        <v>3.6981379856546531E-4</v>
      </c>
      <c r="AJ383" s="13">
        <f t="shared" si="639"/>
        <v>4.520176682714907E-4</v>
      </c>
      <c r="AK383" s="13">
        <f t="shared" si="640"/>
        <v>3.6832945520541679E-4</v>
      </c>
      <c r="AL383" s="13">
        <f t="shared" si="641"/>
        <v>1.1321385347314524E-5</v>
      </c>
      <c r="AM383" s="13">
        <f t="shared" si="642"/>
        <v>3.7738805978162246E-2</v>
      </c>
      <c r="AN383" s="13">
        <f t="shared" si="643"/>
        <v>1.9410945402806409E-2</v>
      </c>
      <c r="AO383" s="13">
        <f t="shared" si="644"/>
        <v>4.9920074531340439E-3</v>
      </c>
      <c r="AP383" s="13">
        <f t="shared" si="645"/>
        <v>8.5587926107376974E-4</v>
      </c>
      <c r="AQ383" s="13">
        <f t="shared" si="646"/>
        <v>1.1005532089244342E-4</v>
      </c>
      <c r="AR383" s="13">
        <f t="shared" si="647"/>
        <v>1.5562140976640465E-5</v>
      </c>
      <c r="AS383" s="13">
        <f t="shared" si="648"/>
        <v>3.8042726933716631E-5</v>
      </c>
      <c r="AT383" s="13">
        <f t="shared" si="649"/>
        <v>4.649903489261922E-5</v>
      </c>
      <c r="AU383" s="13">
        <f t="shared" si="650"/>
        <v>3.789003260662216E-5</v>
      </c>
      <c r="AV383" s="13">
        <f t="shared" si="651"/>
        <v>2.3156199492843211E-5</v>
      </c>
      <c r="AW383" s="13">
        <f t="shared" si="652"/>
        <v>3.9541933320350786E-7</v>
      </c>
      <c r="AX383" s="13">
        <f t="shared" si="653"/>
        <v>1.5375852341341029E-2</v>
      </c>
      <c r="AY383" s="13">
        <f t="shared" si="654"/>
        <v>7.9085658007327815E-3</v>
      </c>
      <c r="AZ383" s="13">
        <f t="shared" si="655"/>
        <v>2.0338844194137578E-3</v>
      </c>
      <c r="BA383" s="13">
        <f t="shared" si="656"/>
        <v>3.4870931390625824E-4</v>
      </c>
      <c r="BB383" s="13">
        <f t="shared" si="657"/>
        <v>4.4839637067487287E-5</v>
      </c>
      <c r="BC383" s="13">
        <f t="shared" si="658"/>
        <v>4.6126512190253179E-6</v>
      </c>
      <c r="BD383" s="13">
        <f t="shared" si="659"/>
        <v>1.3340638856068653E-6</v>
      </c>
      <c r="BE383" s="13">
        <f t="shared" si="660"/>
        <v>3.2612111783626257E-6</v>
      </c>
      <c r="BF383" s="13">
        <f t="shared" si="661"/>
        <v>3.9861278251450682E-6</v>
      </c>
      <c r="BG383" s="13">
        <f t="shared" si="662"/>
        <v>3.2481214635464226E-6</v>
      </c>
      <c r="BH383" s="13">
        <f t="shared" si="663"/>
        <v>1.9850642349070295E-6</v>
      </c>
      <c r="BI383" s="13">
        <f t="shared" si="664"/>
        <v>9.7052528630617477E-7</v>
      </c>
      <c r="BJ383" s="14">
        <f t="shared" si="665"/>
        <v>0.78718697055848041</v>
      </c>
      <c r="BK383" s="14">
        <f t="shared" si="666"/>
        <v>0.14861319903479869</v>
      </c>
      <c r="BL383" s="14">
        <f t="shared" si="667"/>
        <v>5.8226805906714023E-2</v>
      </c>
      <c r="BM383" s="14">
        <f t="shared" si="668"/>
        <v>0.55483855185423325</v>
      </c>
      <c r="BN383" s="14">
        <f t="shared" si="669"/>
        <v>0.43245672710666894</v>
      </c>
    </row>
    <row r="384" spans="1:66" x14ac:dyDescent="0.25">
      <c r="A384" t="s">
        <v>345</v>
      </c>
      <c r="B384" t="s">
        <v>218</v>
      </c>
      <c r="C384" t="s">
        <v>226</v>
      </c>
      <c r="D384" t="s">
        <v>358</v>
      </c>
      <c r="E384" s="10">
        <f>VLOOKUP(A384,home!$A$2:$E$405,3,FALSE)</f>
        <v>1.8543000000000001</v>
      </c>
      <c r="F384" s="10">
        <f>VLOOKUP(B384,home!$B$2:$E$405,3,FALSE)</f>
        <v>1.0786</v>
      </c>
      <c r="G384" s="10">
        <f>VLOOKUP(C384,away!$B$2:$E$405,4,FALSE)</f>
        <v>1.4380999999999999</v>
      </c>
      <c r="H384" s="10">
        <f>VLOOKUP(A384,away!$A$2:$E$405,3,FALSE)</f>
        <v>1.2583</v>
      </c>
      <c r="I384" s="10">
        <f>VLOOKUP(C384,away!$B$2:$E$405,3,FALSE)</f>
        <v>1.0596000000000001</v>
      </c>
      <c r="J384" s="10">
        <f>VLOOKUP(B384,home!$B$2:$E$405,4,FALSE)</f>
        <v>0.63580000000000003</v>
      </c>
      <c r="K384" s="12">
        <f t="shared" si="614"/>
        <v>2.876269000038</v>
      </c>
      <c r="L384" s="12">
        <f t="shared" si="615"/>
        <v>0.8477087575440001</v>
      </c>
      <c r="M384" s="13">
        <f t="shared" si="616"/>
        <v>2.4137762464045327E-2</v>
      </c>
      <c r="N384" s="13">
        <f t="shared" si="617"/>
        <v>6.9426697905614412E-2</v>
      </c>
      <c r="O384" s="13">
        <f t="shared" si="618"/>
        <v>2.0461792628288063E-2</v>
      </c>
      <c r="P384" s="13">
        <f t="shared" si="619"/>
        <v>5.8853619821951024E-2</v>
      </c>
      <c r="Q384" s="13">
        <f t="shared" si="620"/>
        <v>9.9844929480460962E-2</v>
      </c>
      <c r="R384" s="13">
        <f t="shared" si="621"/>
        <v>8.6728204030245264E-3</v>
      </c>
      <c r="S384" s="13">
        <f t="shared" si="622"/>
        <v>3.5874789257146482E-2</v>
      </c>
      <c r="T384" s="13">
        <f t="shared" si="623"/>
        <v>8.4639421116949859E-2</v>
      </c>
      <c r="U384" s="13">
        <f t="shared" si="624"/>
        <v>2.4945364468116519E-2</v>
      </c>
      <c r="V384" s="13">
        <f t="shared" si="625"/>
        <v>9.719032165552555E-3</v>
      </c>
      <c r="W384" s="13">
        <f t="shared" si="626"/>
        <v>9.5726958491876679E-2</v>
      </c>
      <c r="X384" s="13">
        <f t="shared" si="627"/>
        <v>8.1148581046614848E-2</v>
      </c>
      <c r="Y384" s="13">
        <f t="shared" si="628"/>
        <v>3.4395181407742226E-2</v>
      </c>
      <c r="Z384" s="13">
        <f t="shared" si="629"/>
        <v>2.4506752694167257E-3</v>
      </c>
      <c r="AA384" s="13">
        <f t="shared" si="630"/>
        <v>7.0488013065831013E-3</v>
      </c>
      <c r="AB384" s="13">
        <f t="shared" si="631"/>
        <v>1.0137124342776164E-2</v>
      </c>
      <c r="AC384" s="13">
        <f t="shared" si="632"/>
        <v>1.4810823521877101E-3</v>
      </c>
      <c r="AD384" s="13">
        <f t="shared" si="633"/>
        <v>6.8834120794527331E-2</v>
      </c>
      <c r="AE384" s="13">
        <f t="shared" si="634"/>
        <v>5.835128701536238E-2</v>
      </c>
      <c r="AF384" s="13">
        <f t="shared" si="635"/>
        <v>2.4732448508443094E-2</v>
      </c>
      <c r="AG384" s="13">
        <f t="shared" si="636"/>
        <v>6.9886377320377523E-3</v>
      </c>
      <c r="AH384" s="13">
        <f t="shared" si="637"/>
        <v>5.1936472194526499E-4</v>
      </c>
      <c r="AI384" s="13">
        <f t="shared" si="638"/>
        <v>1.4938326494445212E-3</v>
      </c>
      <c r="AJ384" s="13">
        <f t="shared" si="639"/>
        <v>2.1483322704209549E-3</v>
      </c>
      <c r="AK384" s="13">
        <f t="shared" si="640"/>
        <v>2.059727170397682E-3</v>
      </c>
      <c r="AL384" s="13">
        <f t="shared" si="641"/>
        <v>1.44449275794303E-4</v>
      </c>
      <c r="AM384" s="13">
        <f t="shared" si="642"/>
        <v>3.9597089557233983E-2</v>
      </c>
      <c r="AN384" s="13">
        <f t="shared" si="643"/>
        <v>3.356679959092132E-2</v>
      </c>
      <c r="AO384" s="13">
        <f t="shared" si="644"/>
        <v>1.4227434987974181E-2</v>
      </c>
      <c r="AP384" s="13">
        <f t="shared" si="645"/>
        <v>4.0202404122312105E-3</v>
      </c>
      <c r="AQ384" s="13">
        <f t="shared" si="646"/>
        <v>8.5199825122017441E-4</v>
      </c>
      <c r="AR384" s="13">
        <f t="shared" si="647"/>
        <v>8.8054004630481146E-5</v>
      </c>
      <c r="AS384" s="13">
        <f t="shared" si="648"/>
        <v>2.5326700384785541E-4</v>
      </c>
      <c r="AT384" s="13">
        <f t="shared" si="649"/>
        <v>3.6423201595004579E-4</v>
      </c>
      <c r="AU384" s="13">
        <f t="shared" si="650"/>
        <v>3.4920975209948763E-4</v>
      </c>
      <c r="AV384" s="13">
        <f t="shared" si="651"/>
        <v>2.5110529611867787E-4</v>
      </c>
      <c r="AW384" s="13">
        <f t="shared" si="652"/>
        <v>9.7833826121775426E-6</v>
      </c>
      <c r="AX384" s="13">
        <f t="shared" si="653"/>
        <v>1.8981980197533423E-2</v>
      </c>
      <c r="AY384" s="13">
        <f t="shared" si="654"/>
        <v>1.6091190848975871E-2</v>
      </c>
      <c r="AZ384" s="13">
        <f t="shared" si="655"/>
        <v>6.8203217009943588E-3</v>
      </c>
      <c r="BA384" s="13">
        <f t="shared" si="656"/>
        <v>1.9272154784001035E-3</v>
      </c>
      <c r="BB384" s="13">
        <f t="shared" si="657"/>
        <v>4.0842935967852929E-4</v>
      </c>
      <c r="BC384" s="13">
        <f t="shared" si="658"/>
        <v>6.924582900751554E-5</v>
      </c>
      <c r="BD384" s="13">
        <f t="shared" si="659"/>
        <v>1.2440691810346464E-5</v>
      </c>
      <c r="BE384" s="13">
        <f t="shared" si="660"/>
        <v>3.5782776193126162E-5</v>
      </c>
      <c r="BF384" s="13">
        <f t="shared" si="661"/>
        <v>5.146044494979327E-5</v>
      </c>
      <c r="BG384" s="13">
        <f t="shared" si="662"/>
        <v>4.9338027512417475E-5</v>
      </c>
      <c r="BH384" s="13">
        <f t="shared" si="663"/>
        <v>3.5477359764247093E-5</v>
      </c>
      <c r="BI384" s="13">
        <f t="shared" si="664"/>
        <v>2.0408486018619862E-5</v>
      </c>
      <c r="BJ384" s="14">
        <f t="shared" si="665"/>
        <v>0.76065020971380037</v>
      </c>
      <c r="BK384" s="14">
        <f t="shared" si="666"/>
        <v>0.14630192618565327</v>
      </c>
      <c r="BL384" s="14">
        <f t="shared" si="667"/>
        <v>7.8997935819891868E-2</v>
      </c>
      <c r="BM384" s="14">
        <f t="shared" si="668"/>
        <v>0.69092171681901415</v>
      </c>
      <c r="BN384" s="14">
        <f t="shared" si="669"/>
        <v>0.28139762270338431</v>
      </c>
    </row>
    <row r="385" spans="1:66" x14ac:dyDescent="0.25">
      <c r="A385" t="s">
        <v>345</v>
      </c>
      <c r="B385" t="s">
        <v>225</v>
      </c>
      <c r="C385" t="s">
        <v>227</v>
      </c>
      <c r="D385" t="s">
        <v>358</v>
      </c>
      <c r="E385" s="10">
        <f>VLOOKUP(A385,home!$A$2:$E$405,3,FALSE)</f>
        <v>1.8543000000000001</v>
      </c>
      <c r="F385" s="10">
        <f>VLOOKUP(B385,home!$B$2:$E$405,3,FALSE)</f>
        <v>0.64710000000000001</v>
      </c>
      <c r="G385" s="10">
        <f>VLOOKUP(C385,away!$B$2:$E$405,4,FALSE)</f>
        <v>1.1385000000000001</v>
      </c>
      <c r="H385" s="10">
        <f>VLOOKUP(A385,away!$A$2:$E$405,3,FALSE)</f>
        <v>1.2583</v>
      </c>
      <c r="I385" s="10">
        <f>VLOOKUP(C385,away!$B$2:$E$405,3,FALSE)</f>
        <v>0.52980000000000005</v>
      </c>
      <c r="J385" s="10">
        <f>VLOOKUP(B385,home!$B$2:$E$405,4,FALSE)</f>
        <v>0.71530000000000005</v>
      </c>
      <c r="K385" s="12">
        <f t="shared" si="614"/>
        <v>1.3661061079050001</v>
      </c>
      <c r="L385" s="12">
        <f t="shared" si="615"/>
        <v>0.47685284230200004</v>
      </c>
      <c r="M385" s="13">
        <f t="shared" si="616"/>
        <v>0.15834818781979329</v>
      </c>
      <c r="N385" s="13">
        <f t="shared" si="617"/>
        <v>0.21632042655630776</v>
      </c>
      <c r="O385" s="13">
        <f t="shared" si="618"/>
        <v>7.5508783435239382E-2</v>
      </c>
      <c r="P385" s="13">
        <f t="shared" si="619"/>
        <v>0.10315301025135641</v>
      </c>
      <c r="Q385" s="13">
        <f t="shared" si="620"/>
        <v>0.14775832799159352</v>
      </c>
      <c r="R385" s="13">
        <f t="shared" si="621"/>
        <v>1.8003288999930037E-2</v>
      </c>
      <c r="S385" s="13">
        <f t="shared" si="622"/>
        <v>1.6799282123812199E-2</v>
      </c>
      <c r="T385" s="13">
        <f t="shared" si="623"/>
        <v>7.0458978676582545E-2</v>
      </c>
      <c r="U385" s="13">
        <f t="shared" si="624"/>
        <v>2.4594403065183325E-2</v>
      </c>
      <c r="V385" s="13">
        <f t="shared" si="625"/>
        <v>1.2159536560203198E-3</v>
      </c>
      <c r="W385" s="13">
        <f t="shared" si="626"/>
        <v>6.7284518121048784E-2</v>
      </c>
      <c r="X385" s="13">
        <f t="shared" si="627"/>
        <v>3.208481370894254E-2</v>
      </c>
      <c r="Y385" s="13">
        <f t="shared" si="628"/>
        <v>7.6498673059197126E-3</v>
      </c>
      <c r="Z385" s="13">
        <f t="shared" si="629"/>
        <v>2.8616398434669907E-3</v>
      </c>
      <c r="AA385" s="13">
        <f t="shared" si="630"/>
        <v>3.9093036687845644E-3</v>
      </c>
      <c r="AB385" s="13">
        <f t="shared" si="631"/>
        <v>2.6702618097910096E-3</v>
      </c>
      <c r="AC385" s="13">
        <f t="shared" si="632"/>
        <v>4.9506913242741815E-5</v>
      </c>
      <c r="AD385" s="13">
        <f t="shared" si="633"/>
        <v>2.2979447793152346E-2</v>
      </c>
      <c r="AE385" s="13">
        <f t="shared" si="634"/>
        <v>1.0957814994695119E-2</v>
      </c>
      <c r="AF385" s="13">
        <f t="shared" si="635"/>
        <v>2.6126326128199213E-3</v>
      </c>
      <c r="AG385" s="13">
        <f t="shared" si="636"/>
        <v>4.1528042910469353E-4</v>
      </c>
      <c r="AH385" s="13">
        <f t="shared" si="637"/>
        <v>3.4114527325047113E-4</v>
      </c>
      <c r="AI385" s="13">
        <f t="shared" si="638"/>
        <v>4.6604064147038883E-4</v>
      </c>
      <c r="AJ385" s="13">
        <f t="shared" si="639"/>
        <v>3.1833048342233127E-4</v>
      </c>
      <c r="AK385" s="13">
        <f t="shared" si="640"/>
        <v>1.4495773924519943E-4</v>
      </c>
      <c r="AL385" s="13">
        <f t="shared" si="641"/>
        <v>1.290014669458243E-6</v>
      </c>
      <c r="AM385" s="13">
        <f t="shared" si="642"/>
        <v>6.2784727973018983E-3</v>
      </c>
      <c r="AN385" s="13">
        <f t="shared" si="643"/>
        <v>2.9939075987091995E-3</v>
      </c>
      <c r="AO385" s="13">
        <f t="shared" si="644"/>
        <v>7.1382667401701872E-4</v>
      </c>
      <c r="AP385" s="13">
        <f t="shared" si="645"/>
        <v>1.1346342613866623E-4</v>
      </c>
      <c r="AQ385" s="13">
        <f t="shared" si="646"/>
        <v>1.3526339312886505E-5</v>
      </c>
      <c r="AR385" s="13">
        <f t="shared" si="647"/>
        <v>3.2535218637475935E-5</v>
      </c>
      <c r="AS385" s="13">
        <f t="shared" si="648"/>
        <v>4.444656090268047E-5</v>
      </c>
      <c r="AT385" s="13">
        <f t="shared" si="649"/>
        <v>3.0359359162261688E-5</v>
      </c>
      <c r="AU385" s="13">
        <f t="shared" si="650"/>
        <v>1.3824701994549111E-5</v>
      </c>
      <c r="AV385" s="13">
        <f t="shared" si="651"/>
        <v>4.7215024586799937E-6</v>
      </c>
      <c r="AW385" s="13">
        <f t="shared" si="652"/>
        <v>2.3343230414354714E-8</v>
      </c>
      <c r="AX385" s="13">
        <f t="shared" si="653"/>
        <v>1.4295100061182523E-3</v>
      </c>
      <c r="AY385" s="13">
        <f t="shared" si="654"/>
        <v>6.8166590951663814E-4</v>
      </c>
      <c r="AZ385" s="13">
        <f t="shared" si="655"/>
        <v>1.6252716322669343E-4</v>
      </c>
      <c r="BA385" s="13">
        <f t="shared" si="656"/>
        <v>2.5833846578643293E-5</v>
      </c>
      <c r="BB385" s="13">
        <f t="shared" si="657"/>
        <v>3.0797357921549623E-6</v>
      </c>
      <c r="BC385" s="13">
        <f t="shared" si="658"/>
        <v>2.9371615320565921E-7</v>
      </c>
      <c r="BD385" s="13">
        <f t="shared" si="659"/>
        <v>2.5857519136995677E-6</v>
      </c>
      <c r="BE385" s="13">
        <f t="shared" si="660"/>
        <v>3.532411482832022E-6</v>
      </c>
      <c r="BF385" s="13">
        <f t="shared" si="661"/>
        <v>2.412824451165292E-6</v>
      </c>
      <c r="BG385" s="13">
        <f t="shared" si="662"/>
        <v>1.0987247400131454E-6</v>
      </c>
      <c r="BH385" s="13">
        <f t="shared" si="663"/>
        <v>3.7524364455957278E-7</v>
      </c>
      <c r="BI385" s="13">
        <f t="shared" si="664"/>
        <v>1.0252452695707304E-7</v>
      </c>
      <c r="BJ385" s="14">
        <f t="shared" si="665"/>
        <v>0.59093821540303226</v>
      </c>
      <c r="BK385" s="14">
        <f t="shared" si="666"/>
        <v>0.28024889668841108</v>
      </c>
      <c r="BL385" s="14">
        <f t="shared" si="667"/>
        <v>0.12609250994023152</v>
      </c>
      <c r="BM385" s="14">
        <f t="shared" si="668"/>
        <v>0.28036759425463526</v>
      </c>
      <c r="BN385" s="14">
        <f t="shared" si="669"/>
        <v>0.71909202505422043</v>
      </c>
    </row>
    <row r="386" spans="1:66" x14ac:dyDescent="0.25">
      <c r="A386" t="s">
        <v>346</v>
      </c>
      <c r="B386" t="s">
        <v>237</v>
      </c>
      <c r="C386" t="s">
        <v>244</v>
      </c>
      <c r="D386" t="s">
        <v>358</v>
      </c>
      <c r="E386" s="10">
        <f>VLOOKUP(A386,home!$A$2:$E$405,3,FALSE)</f>
        <v>1.5146999999999999</v>
      </c>
      <c r="F386" s="10">
        <f>VLOOKUP(B386,home!$B$2:$E$405,3,FALSE)</f>
        <v>1.1553</v>
      </c>
      <c r="G386" s="10">
        <f>VLOOKUP(C386,away!$B$2:$E$405,4,FALSE)</f>
        <v>1.4854000000000001</v>
      </c>
      <c r="H386" s="10">
        <f>VLOOKUP(A386,away!$A$2:$E$405,3,FALSE)</f>
        <v>1.0882000000000001</v>
      </c>
      <c r="I386" s="10">
        <f>VLOOKUP(C386,away!$B$2:$E$405,3,FALSE)</f>
        <v>1.1487000000000001</v>
      </c>
      <c r="J386" s="10">
        <f>VLOOKUP(B386,home!$B$2:$E$405,4,FALSE)</f>
        <v>1.8379000000000001</v>
      </c>
      <c r="K386" s="12">
        <f t="shared" si="614"/>
        <v>2.5993503445139998</v>
      </c>
      <c r="L386" s="12">
        <f t="shared" si="615"/>
        <v>2.2974031933860002</v>
      </c>
      <c r="M386" s="13">
        <f t="shared" si="616"/>
        <v>7.470797404829972E-3</v>
      </c>
      <c r="N386" s="13">
        <f t="shared" si="617"/>
        <v>1.9419219808039082E-2</v>
      </c>
      <c r="O386" s="13">
        <f t="shared" si="618"/>
        <v>1.7163433814996222E-2</v>
      </c>
      <c r="P386" s="13">
        <f t="shared" si="619"/>
        <v>4.461377760005366E-2</v>
      </c>
      <c r="Q386" s="13">
        <f t="shared" si="620"/>
        <v>2.5238677849109749E-2</v>
      </c>
      <c r="R386" s="13">
        <f t="shared" si="621"/>
        <v>1.9715663828020796E-2</v>
      </c>
      <c r="S386" s="13">
        <f t="shared" si="622"/>
        <v>6.6605646087398829E-2</v>
      </c>
      <c r="T386" s="13">
        <f t="shared" si="623"/>
        <v>5.7983419087385246E-2</v>
      </c>
      <c r="U386" s="13">
        <f t="shared" si="624"/>
        <v>5.1247917563688059E-2</v>
      </c>
      <c r="V386" s="13">
        <f t="shared" si="625"/>
        <v>4.4194739127846709E-2</v>
      </c>
      <c r="W386" s="13">
        <f t="shared" si="626"/>
        <v>2.186805532072042E-2</v>
      </c>
      <c r="X386" s="13">
        <f t="shared" si="627"/>
        <v>5.0239740126964805E-2</v>
      </c>
      <c r="Y386" s="13">
        <f t="shared" si="628"/>
        <v>5.7710469701285877E-2</v>
      </c>
      <c r="Z386" s="13">
        <f t="shared" si="629"/>
        <v>1.5098276346073271E-2</v>
      </c>
      <c r="AA386" s="13">
        <f t="shared" si="630"/>
        <v>3.924570982173313E-2</v>
      </c>
      <c r="AB386" s="13">
        <f t="shared" si="631"/>
        <v>5.1006674672909251E-2</v>
      </c>
      <c r="AC386" s="13">
        <f t="shared" si="632"/>
        <v>1.6495011808138917E-2</v>
      </c>
      <c r="AD386" s="13">
        <f t="shared" si="633"/>
        <v>1.421068428294146E-2</v>
      </c>
      <c r="AE386" s="13">
        <f t="shared" si="634"/>
        <v>3.2647671451829952E-2</v>
      </c>
      <c r="AF386" s="13">
        <f t="shared" si="635"/>
        <v>3.7502432325025557E-2</v>
      </c>
      <c r="AG386" s="13">
        <f t="shared" si="636"/>
        <v>2.8719402594418679E-2</v>
      </c>
      <c r="AH386" s="13">
        <f t="shared" si="637"/>
        <v>8.6717070730232618E-3</v>
      </c>
      <c r="AI386" s="13">
        <f t="shared" si="638"/>
        <v>2.2540804767787505E-2</v>
      </c>
      <c r="AJ386" s="13">
        <f t="shared" si="639"/>
        <v>2.9295724319385638E-2</v>
      </c>
      <c r="AK386" s="13">
        <f t="shared" si="640"/>
        <v>2.5383283700794068E-2</v>
      </c>
      <c r="AL386" s="13">
        <f t="shared" si="641"/>
        <v>3.9401672857186359E-3</v>
      </c>
      <c r="AM386" s="13">
        <f t="shared" si="642"/>
        <v>7.3877094173287116E-3</v>
      </c>
      <c r="AN386" s="13">
        <f t="shared" si="643"/>
        <v>1.697254720717881E-2</v>
      </c>
      <c r="AO386" s="13">
        <f t="shared" si="644"/>
        <v>1.9496392076833624E-2</v>
      </c>
      <c r="AP386" s="13">
        <f t="shared" si="645"/>
        <v>1.4930357805607688E-2</v>
      </c>
      <c r="AQ386" s="13">
        <f t="shared" si="646"/>
        <v>8.5752629252496756E-3</v>
      </c>
      <c r="AR386" s="13">
        <f t="shared" si="647"/>
        <v>3.9844815043343215E-3</v>
      </c>
      <c r="AS386" s="13">
        <f t="shared" si="648"/>
        <v>1.0357063371001079E-2</v>
      </c>
      <c r="AT386" s="13">
        <f t="shared" si="649"/>
        <v>1.3460818120782495E-2</v>
      </c>
      <c r="AU386" s="13">
        <f t="shared" si="650"/>
        <v>1.1663127406565419E-2</v>
      </c>
      <c r="AV386" s="13">
        <f t="shared" si="651"/>
        <v>7.5791385605916252E-3</v>
      </c>
      <c r="AW386" s="13">
        <f t="shared" si="652"/>
        <v>6.5360324364962359E-4</v>
      </c>
      <c r="AX386" s="13">
        <f t="shared" si="653"/>
        <v>3.2005408365171173E-3</v>
      </c>
      <c r="AY386" s="13">
        <f t="shared" si="654"/>
        <v>7.3529327383767265E-3</v>
      </c>
      <c r="AZ386" s="13">
        <f t="shared" si="655"/>
        <v>8.4463255769495812E-3</v>
      </c>
      <c r="BA386" s="13">
        <f t="shared" si="656"/>
        <v>6.4682051176206037E-3</v>
      </c>
      <c r="BB386" s="13">
        <f t="shared" si="657"/>
        <v>3.715018773174312E-3</v>
      </c>
      <c r="BC386" s="13">
        <f t="shared" si="658"/>
        <v>1.7069791985959209E-3</v>
      </c>
      <c r="BD386" s="13">
        <f t="shared" si="659"/>
        <v>1.5256600886741863E-3</v>
      </c>
      <c r="BE386" s="13">
        <f t="shared" si="660"/>
        <v>3.965725077106505E-3</v>
      </c>
      <c r="BF386" s="13">
        <f t="shared" si="661"/>
        <v>5.1541544227123029E-3</v>
      </c>
      <c r="BG386" s="13">
        <f t="shared" si="662"/>
        <v>4.4658176914518588E-3</v>
      </c>
      <c r="BH386" s="13">
        <f t="shared" si="663"/>
        <v>2.9020561887030268E-3</v>
      </c>
      <c r="BI386" s="13">
        <f t="shared" si="664"/>
        <v>1.5086921507808393E-3</v>
      </c>
      <c r="BJ386" s="14">
        <f t="shared" si="665"/>
        <v>0.44379204422115359</v>
      </c>
      <c r="BK386" s="14">
        <f t="shared" si="666"/>
        <v>0.19067307205236345</v>
      </c>
      <c r="BL386" s="14">
        <f t="shared" si="667"/>
        <v>0.33083765414504163</v>
      </c>
      <c r="BM386" s="14">
        <f t="shared" si="668"/>
        <v>0.840080146964855</v>
      </c>
      <c r="BN386" s="14">
        <f t="shared" si="669"/>
        <v>0.13362157030504945</v>
      </c>
    </row>
    <row r="387" spans="1:66" x14ac:dyDescent="0.25">
      <c r="A387" t="s">
        <v>346</v>
      </c>
      <c r="B387" t="s">
        <v>235</v>
      </c>
      <c r="C387" t="s">
        <v>231</v>
      </c>
      <c r="D387" t="s">
        <v>358</v>
      </c>
      <c r="E387" s="10">
        <f>VLOOKUP(A387,home!$A$2:$E$405,3,FALSE)</f>
        <v>1.5146999999999999</v>
      </c>
      <c r="F387" s="10">
        <f>VLOOKUP(B387,home!$B$2:$E$405,3,FALSE)</f>
        <v>1.1553</v>
      </c>
      <c r="G387" s="10">
        <f>VLOOKUP(C387,away!$B$2:$E$405,4,FALSE)</f>
        <v>1.0563</v>
      </c>
      <c r="H387" s="10">
        <f>VLOOKUP(A387,away!$A$2:$E$405,3,FALSE)</f>
        <v>1.0882000000000001</v>
      </c>
      <c r="I387" s="10">
        <f>VLOOKUP(C387,away!$B$2:$E$405,3,FALSE)</f>
        <v>0.73519999999999996</v>
      </c>
      <c r="J387" s="10">
        <f>VLOOKUP(B387,home!$B$2:$E$405,4,FALSE)</f>
        <v>0.45950000000000002</v>
      </c>
      <c r="K387" s="12">
        <f t="shared" si="614"/>
        <v>1.8484541328329998</v>
      </c>
      <c r="L387" s="12">
        <f t="shared" si="615"/>
        <v>0.36762051208000002</v>
      </c>
      <c r="M387" s="13">
        <f t="shared" si="616"/>
        <v>0.10903627598567507</v>
      </c>
      <c r="N387" s="13">
        <f t="shared" si="617"/>
        <v>0.20154855497444063</v>
      </c>
      <c r="O387" s="13">
        <f t="shared" si="618"/>
        <v>4.0083971613150082E-2</v>
      </c>
      <c r="P387" s="13">
        <f t="shared" si="619"/>
        <v>7.4093382988687895E-2</v>
      </c>
      <c r="Q387" s="13">
        <f t="shared" si="620"/>
        <v>0.18627662970451198</v>
      </c>
      <c r="R387" s="13">
        <f t="shared" si="621"/>
        <v>7.3678450853132066E-3</v>
      </c>
      <c r="S387" s="13">
        <f t="shared" si="622"/>
        <v>1.2587162742584925E-2</v>
      </c>
      <c r="T387" s="13">
        <f t="shared" si="623"/>
        <v>6.8479110000509241E-2</v>
      </c>
      <c r="U387" s="13">
        <f t="shared" si="624"/>
        <v>1.3619123698020499E-2</v>
      </c>
      <c r="V387" s="13">
        <f t="shared" si="625"/>
        <v>9.5037226158243009E-4</v>
      </c>
      <c r="W387" s="13">
        <f t="shared" si="626"/>
        <v>0.11477460200916915</v>
      </c>
      <c r="X387" s="13">
        <f t="shared" si="627"/>
        <v>4.2193497964388968E-2</v>
      </c>
      <c r="Y387" s="13">
        <f t="shared" si="628"/>
        <v>7.7555976640575524E-3</v>
      </c>
      <c r="Z387" s="13">
        <f t="shared" si="629"/>
        <v>9.0285699439631773E-4</v>
      </c>
      <c r="AA387" s="13">
        <f t="shared" si="630"/>
        <v>1.6688897426490538E-3</v>
      </c>
      <c r="AB387" s="13">
        <f t="shared" si="631"/>
        <v>1.542433071021123E-3</v>
      </c>
      <c r="AC387" s="13">
        <f t="shared" si="632"/>
        <v>4.0362883431854117E-5</v>
      </c>
      <c r="AD387" s="13">
        <f t="shared" si="633"/>
        <v>5.3038896857027847E-2</v>
      </c>
      <c r="AE387" s="13">
        <f t="shared" si="634"/>
        <v>1.9498186422738883E-2</v>
      </c>
      <c r="AF387" s="13">
        <f t="shared" si="635"/>
        <v>3.5839666386792844E-3</v>
      </c>
      <c r="AG387" s="13">
        <f t="shared" si="636"/>
        <v>4.3917988366297178E-4</v>
      </c>
      <c r="AH387" s="13">
        <f t="shared" si="637"/>
        <v>8.2977187653745978E-5</v>
      </c>
      <c r="AI387" s="13">
        <f t="shared" si="638"/>
        <v>1.5337952544942609E-4</v>
      </c>
      <c r="AJ387" s="13">
        <f t="shared" si="639"/>
        <v>1.4175750885447801E-4</v>
      </c>
      <c r="AK387" s="13">
        <f t="shared" si="640"/>
        <v>8.7344084367390132E-5</v>
      </c>
      <c r="AL387" s="13">
        <f t="shared" si="641"/>
        <v>1.0971110499177492E-6</v>
      </c>
      <c r="AM387" s="13">
        <f t="shared" si="642"/>
        <v>1.9607993619255269E-2</v>
      </c>
      <c r="AN387" s="13">
        <f t="shared" si="643"/>
        <v>7.2083006551719956E-3</v>
      </c>
      <c r="AO387" s="13">
        <f t="shared" si="644"/>
        <v>1.3249595890404639E-3</v>
      </c>
      <c r="AP387" s="13">
        <f t="shared" si="645"/>
        <v>1.6236077420278731E-4</v>
      </c>
      <c r="AQ387" s="13">
        <f t="shared" si="646"/>
        <v>1.4921787738533476E-5</v>
      </c>
      <c r="AR387" s="13">
        <f t="shared" si="647"/>
        <v>6.1008232432456749E-6</v>
      </c>
      <c r="AS387" s="13">
        <f t="shared" si="648"/>
        <v>1.1277091937661091E-5</v>
      </c>
      <c r="AT387" s="13">
        <f t="shared" si="649"/>
        <v>1.0422593599253675E-5</v>
      </c>
      <c r="AU387" s="13">
        <f t="shared" si="650"/>
        <v>6.4218954044597417E-6</v>
      </c>
      <c r="AV387" s="13">
        <f t="shared" si="651"/>
        <v>2.9676447752487139E-6</v>
      </c>
      <c r="AW387" s="13">
        <f t="shared" si="652"/>
        <v>2.0708874808416126E-8</v>
      </c>
      <c r="AX387" s="13">
        <f t="shared" si="653"/>
        <v>6.0407461403459125E-3</v>
      </c>
      <c r="AY387" s="13">
        <f t="shared" si="654"/>
        <v>2.2207021894592479E-3</v>
      </c>
      <c r="AZ387" s="13">
        <f t="shared" si="655"/>
        <v>4.0818783803309286E-4</v>
      </c>
      <c r="BA387" s="13">
        <f t="shared" si="656"/>
        <v>5.0019407347517916E-5</v>
      </c>
      <c r="BB387" s="13">
        <f t="shared" si="657"/>
        <v>4.5970400357581612E-6</v>
      </c>
      <c r="BC387" s="13">
        <f t="shared" si="658"/>
        <v>3.3799324239953563E-7</v>
      </c>
      <c r="BD387" s="13">
        <f t="shared" si="659"/>
        <v>3.7379796079858995E-7</v>
      </c>
      <c r="BE387" s="13">
        <f t="shared" si="660"/>
        <v>6.909483854827011E-7</v>
      </c>
      <c r="BF387" s="13">
        <f t="shared" si="661"/>
        <v>6.3859319935989394E-7</v>
      </c>
      <c r="BG387" s="13">
        <f t="shared" si="662"/>
        <v>3.9347007951861451E-7</v>
      </c>
      <c r="BH387" s="13">
        <f t="shared" si="663"/>
        <v>1.8182784865807796E-7</v>
      </c>
      <c r="BI387" s="13">
        <f t="shared" si="664"/>
        <v>6.722008766323151E-8</v>
      </c>
      <c r="BJ387" s="14">
        <f t="shared" si="665"/>
        <v>0.7346313491530595</v>
      </c>
      <c r="BK387" s="14">
        <f t="shared" si="666"/>
        <v>0.19892935616247132</v>
      </c>
      <c r="BL387" s="14">
        <f t="shared" si="667"/>
        <v>6.4787257423000358E-2</v>
      </c>
      <c r="BM387" s="14">
        <f t="shared" si="668"/>
        <v>0.37862347790056405</v>
      </c>
      <c r="BN387" s="14">
        <f t="shared" si="669"/>
        <v>0.61840666035177883</v>
      </c>
    </row>
    <row r="388" spans="1:66" x14ac:dyDescent="0.25">
      <c r="A388" t="s">
        <v>346</v>
      </c>
      <c r="B388" t="s">
        <v>242</v>
      </c>
      <c r="C388" t="s">
        <v>236</v>
      </c>
      <c r="D388" t="s">
        <v>358</v>
      </c>
      <c r="E388" s="10">
        <f>VLOOKUP(A388,home!$A$2:$E$405,3,FALSE)</f>
        <v>1.5146999999999999</v>
      </c>
      <c r="F388" s="10">
        <f>VLOOKUP(B388,home!$B$2:$E$405,3,FALSE)</f>
        <v>0.3301</v>
      </c>
      <c r="G388" s="10">
        <f>VLOOKUP(C388,away!$B$2:$E$405,4,FALSE)</f>
        <v>0.82520000000000004</v>
      </c>
      <c r="H388" s="10">
        <f>VLOOKUP(A388,away!$A$2:$E$405,3,FALSE)</f>
        <v>1.0882000000000001</v>
      </c>
      <c r="I388" s="10">
        <f>VLOOKUP(C388,away!$B$2:$E$405,3,FALSE)</f>
        <v>0.68920000000000003</v>
      </c>
      <c r="J388" s="10">
        <f>VLOOKUP(B388,home!$B$2:$E$405,4,FALSE)</f>
        <v>0.91890000000000005</v>
      </c>
      <c r="K388" s="12">
        <f t="shared" si="614"/>
        <v>0.41260203824399999</v>
      </c>
      <c r="L388" s="12">
        <f t="shared" si="615"/>
        <v>0.68916345861600015</v>
      </c>
      <c r="M388" s="13">
        <f t="shared" si="616"/>
        <v>0.33228391931597717</v>
      </c>
      <c r="N388" s="13">
        <f t="shared" si="617"/>
        <v>0.137101022385477</v>
      </c>
      <c r="O388" s="13">
        <f t="shared" si="618"/>
        <v>0.22899793507827873</v>
      </c>
      <c r="P388" s="13">
        <f t="shared" si="619"/>
        <v>9.4485014766964984E-2</v>
      </c>
      <c r="Q388" s="13">
        <f t="shared" si="620"/>
        <v>2.8284080640792037E-2</v>
      </c>
      <c r="R388" s="13">
        <f t="shared" si="621"/>
        <v>7.8908504477234423E-2</v>
      </c>
      <c r="S388" s="13">
        <f t="shared" si="622"/>
        <v>6.7167093384259465E-3</v>
      </c>
      <c r="T388" s="13">
        <f t="shared" si="623"/>
        <v>1.949235483818209E-2</v>
      </c>
      <c r="U388" s="13">
        <f t="shared" si="624"/>
        <v>3.2557809782092717E-2</v>
      </c>
      <c r="V388" s="13">
        <f t="shared" si="625"/>
        <v>2.1221088490730092E-4</v>
      </c>
      <c r="W388" s="13">
        <f t="shared" si="626"/>
        <v>3.8900231074161513E-3</v>
      </c>
      <c r="X388" s="13">
        <f t="shared" si="627"/>
        <v>2.6808617788030746E-3</v>
      </c>
      <c r="Y388" s="13">
        <f t="shared" si="628"/>
        <v>9.2377598777568465E-4</v>
      </c>
      <c r="Z388" s="13">
        <f t="shared" si="629"/>
        <v>1.8126952619915669E-2</v>
      </c>
      <c r="AA388" s="13">
        <f t="shared" si="630"/>
        <v>7.4792175981296203E-3</v>
      </c>
      <c r="AB388" s="13">
        <f t="shared" si="631"/>
        <v>1.5429702127293372E-3</v>
      </c>
      <c r="AC388" s="13">
        <f t="shared" si="632"/>
        <v>3.77138860561107E-6</v>
      </c>
      <c r="AD388" s="13">
        <f t="shared" si="633"/>
        <v>4.0125786573404058E-4</v>
      </c>
      <c r="AE388" s="13">
        <f t="shared" si="634"/>
        <v>2.7653225854614599E-4</v>
      </c>
      <c r="AF388" s="13">
        <f t="shared" si="635"/>
        <v>9.5287963859277966E-5</v>
      </c>
      <c r="AG388" s="13">
        <f t="shared" si="636"/>
        <v>2.1889660912578812E-5</v>
      </c>
      <c r="AH388" s="13">
        <f t="shared" si="637"/>
        <v>3.1231083404273611E-3</v>
      </c>
      <c r="AI388" s="13">
        <f t="shared" si="638"/>
        <v>1.2886008669171654E-3</v>
      </c>
      <c r="AJ388" s="13">
        <f t="shared" si="639"/>
        <v>2.6583967208650383E-4</v>
      </c>
      <c r="AK388" s="13">
        <f t="shared" si="640"/>
        <v>3.6561996849669357E-5</v>
      </c>
      <c r="AL388" s="13">
        <f t="shared" si="641"/>
        <v>4.2895811368382621E-8</v>
      </c>
      <c r="AM388" s="13">
        <f t="shared" si="642"/>
        <v>3.3111962652660482E-5</v>
      </c>
      <c r="AN388" s="13">
        <f t="shared" si="643"/>
        <v>2.2819554703271322E-5</v>
      </c>
      <c r="AO388" s="13">
        <f t="shared" si="644"/>
        <v>7.8632016216917381E-6</v>
      </c>
      <c r="AP388" s="13">
        <f t="shared" si="645"/>
        <v>1.8063437418000067E-6</v>
      </c>
      <c r="AQ388" s="13">
        <f t="shared" si="646"/>
        <v>3.1121652513706486E-7</v>
      </c>
      <c r="AR388" s="13">
        <f t="shared" si="647"/>
        <v>4.3046642910427952E-4</v>
      </c>
      <c r="AS388" s="13">
        <f t="shared" si="648"/>
        <v>1.7761132604404204E-4</v>
      </c>
      <c r="AT388" s="13">
        <f t="shared" si="649"/>
        <v>3.6641397570495687E-5</v>
      </c>
      <c r="AU388" s="13">
        <f t="shared" si="650"/>
        <v>5.0394384405650896E-6</v>
      </c>
      <c r="AV388" s="13">
        <f t="shared" si="651"/>
        <v>5.1982064304558012E-7</v>
      </c>
      <c r="AW388" s="13">
        <f t="shared" si="652"/>
        <v>3.3881762745127198E-10</v>
      </c>
      <c r="AX388" s="13">
        <f t="shared" si="653"/>
        <v>2.2770105467911528E-6</v>
      </c>
      <c r="AY388" s="13">
        <f t="shared" si="654"/>
        <v>1.5692324637317004E-6</v>
      </c>
      <c r="AZ388" s="13">
        <f t="shared" si="655"/>
        <v>5.4072883603892282E-7</v>
      </c>
      <c r="BA388" s="13">
        <f t="shared" si="656"/>
        <v>1.2421685160599606E-7</v>
      </c>
      <c r="BB388" s="13">
        <f t="shared" si="657"/>
        <v>2.1401428767794668E-8</v>
      </c>
      <c r="BC388" s="13">
        <f t="shared" si="658"/>
        <v>2.9498165337874686E-9</v>
      </c>
      <c r="BD388" s="13">
        <f t="shared" si="659"/>
        <v>4.9443622183264058E-5</v>
      </c>
      <c r="BE388" s="13">
        <f t="shared" si="660"/>
        <v>2.0400539290981E-5</v>
      </c>
      <c r="BF388" s="13">
        <f t="shared" si="661"/>
        <v>4.2086520463677833E-6</v>
      </c>
      <c r="BG388" s="13">
        <f t="shared" si="662"/>
        <v>5.788328041970429E-7</v>
      </c>
      <c r="BH388" s="13">
        <f t="shared" si="663"/>
        <v>5.9706898703547505E-8</v>
      </c>
      <c r="BI388" s="13">
        <f t="shared" si="664"/>
        <v>4.9270376204623478E-9</v>
      </c>
      <c r="BJ388" s="14">
        <f t="shared" si="665"/>
        <v>0.19323753430668608</v>
      </c>
      <c r="BK388" s="14">
        <f t="shared" si="666"/>
        <v>0.43370323782315612</v>
      </c>
      <c r="BL388" s="14">
        <f t="shared" si="667"/>
        <v>0.35492552271680899</v>
      </c>
      <c r="BM388" s="14">
        <f t="shared" si="668"/>
        <v>9.9931201908196557E-2</v>
      </c>
      <c r="BN388" s="14">
        <f t="shared" si="669"/>
        <v>0.90006047666472433</v>
      </c>
    </row>
    <row r="389" spans="1:66" x14ac:dyDescent="0.25">
      <c r="A389" t="s">
        <v>347</v>
      </c>
      <c r="B389" t="s">
        <v>325</v>
      </c>
      <c r="C389" t="s">
        <v>248</v>
      </c>
      <c r="D389" t="s">
        <v>358</v>
      </c>
      <c r="E389" s="10">
        <f>VLOOKUP(A389,home!$A$2:$E$405,3,FALSE)</f>
        <v>1.2639</v>
      </c>
      <c r="F389" s="10">
        <f>VLOOKUP(B389,home!$B$2:$E$405,3,FALSE)</f>
        <v>0.39560000000000001</v>
      </c>
      <c r="G389" s="10">
        <f>VLOOKUP(C389,away!$B$2:$E$405,4,FALSE)</f>
        <v>0.63300000000000001</v>
      </c>
      <c r="H389" s="10">
        <f>VLOOKUP(A389,away!$A$2:$E$405,3,FALSE)</f>
        <v>0.81940000000000002</v>
      </c>
      <c r="I389" s="10">
        <f>VLOOKUP(C389,away!$B$2:$E$405,3,FALSE)</f>
        <v>0.48820000000000002</v>
      </c>
      <c r="J389" s="10">
        <f>VLOOKUP(B389,home!$B$2:$E$405,4,FALSE)</f>
        <v>0.61019999999999996</v>
      </c>
      <c r="K389" s="12">
        <f t="shared" si="614"/>
        <v>0.31649926571999998</v>
      </c>
      <c r="L389" s="12">
        <f t="shared" si="615"/>
        <v>0.24409896501600001</v>
      </c>
      <c r="M389" s="13">
        <f t="shared" si="616"/>
        <v>0.5708674512219134</v>
      </c>
      <c r="N389" s="13">
        <f t="shared" si="617"/>
        <v>0.1806791291351835</v>
      </c>
      <c r="O389" s="13">
        <f t="shared" si="618"/>
        <v>0.13934815400459094</v>
      </c>
      <c r="P389" s="13">
        <f t="shared" si="619"/>
        <v>4.4103588421890501E-2</v>
      </c>
      <c r="Q389" s="13">
        <f t="shared" si="620"/>
        <v>2.8592405851107304E-2</v>
      </c>
      <c r="R389" s="13">
        <f t="shared" si="621"/>
        <v>1.7007370084705414E-2</v>
      </c>
      <c r="S389" s="13">
        <f t="shared" si="622"/>
        <v>8.5182931148205545E-4</v>
      </c>
      <c r="T389" s="13">
        <f t="shared" si="623"/>
        <v>6.9793766755727156E-3</v>
      </c>
      <c r="U389" s="13">
        <f t="shared" si="624"/>
        <v>5.3828201436375567E-3</v>
      </c>
      <c r="V389" s="13">
        <f t="shared" si="625"/>
        <v>7.3122110101221032E-6</v>
      </c>
      <c r="W389" s="13">
        <f t="shared" si="626"/>
        <v>3.0164918190145654E-3</v>
      </c>
      <c r="X389" s="13">
        <f t="shared" si="627"/>
        <v>7.3632253100068654E-4</v>
      </c>
      <c r="Y389" s="13">
        <f t="shared" si="628"/>
        <v>8.9867783867614588E-5</v>
      </c>
      <c r="Z389" s="13">
        <f t="shared" si="629"/>
        <v>1.3838271451068909E-3</v>
      </c>
      <c r="AA389" s="13">
        <f t="shared" si="630"/>
        <v>4.3798027530973479E-4</v>
      </c>
      <c r="AB389" s="13">
        <f t="shared" si="631"/>
        <v>6.9310217767687223E-5</v>
      </c>
      <c r="AC389" s="13">
        <f t="shared" si="632"/>
        <v>3.5307533315544318E-8</v>
      </c>
      <c r="AD389" s="13">
        <f t="shared" si="633"/>
        <v>2.3867936144212417E-4</v>
      </c>
      <c r="AE389" s="13">
        <f t="shared" si="634"/>
        <v>5.8261385098702286E-5</v>
      </c>
      <c r="AF389" s="13">
        <f t="shared" si="635"/>
        <v>7.1107719014959168E-6</v>
      </c>
      <c r="AG389" s="13">
        <f t="shared" si="636"/>
        <v>5.7857735387333604E-7</v>
      </c>
      <c r="AH389" s="13">
        <f t="shared" si="637"/>
        <v>8.44476934704095E-5</v>
      </c>
      <c r="AI389" s="13">
        <f t="shared" si="638"/>
        <v>2.6727632975132243E-5</v>
      </c>
      <c r="AJ389" s="13">
        <f t="shared" si="639"/>
        <v>4.2296381055315053E-6</v>
      </c>
      <c r="AK389" s="13">
        <f t="shared" si="640"/>
        <v>4.4622578488735119E-7</v>
      </c>
      <c r="AL389" s="13">
        <f t="shared" si="641"/>
        <v>1.0911036628260154E-10</v>
      </c>
      <c r="AM389" s="13">
        <f t="shared" si="642"/>
        <v>1.5108368527790153E-5</v>
      </c>
      <c r="AN389" s="13">
        <f t="shared" si="643"/>
        <v>3.6879371207138839E-6</v>
      </c>
      <c r="AO389" s="13">
        <f t="shared" si="644"/>
        <v>4.5011081710517311E-7</v>
      </c>
      <c r="AP389" s="13">
        <f t="shared" si="645"/>
        <v>3.6623861532626285E-8</v>
      </c>
      <c r="AQ389" s="13">
        <f t="shared" si="646"/>
        <v>2.2349616737508423E-9</v>
      </c>
      <c r="AR389" s="13">
        <f t="shared" si="647"/>
        <v>4.1227189148230765E-6</v>
      </c>
      <c r="AS389" s="13">
        <f t="shared" si="648"/>
        <v>1.3048375093114589E-6</v>
      </c>
      <c r="AT389" s="13">
        <f t="shared" si="649"/>
        <v>2.064900567904951E-7</v>
      </c>
      <c r="AU389" s="13">
        <f t="shared" si="650"/>
        <v>2.1784650450890938E-8</v>
      </c>
      <c r="AV389" s="13">
        <f t="shared" si="651"/>
        <v>1.7237064679184616E-9</v>
      </c>
      <c r="AW389" s="13">
        <f t="shared" si="652"/>
        <v>2.3415431087419845E-13</v>
      </c>
      <c r="AX389" s="13">
        <f t="shared" si="653"/>
        <v>7.9696459087879016E-7</v>
      </c>
      <c r="AY389" s="13">
        <f t="shared" si="654"/>
        <v>1.9453823178791257E-7</v>
      </c>
      <c r="AZ389" s="13">
        <f t="shared" si="655"/>
        <v>2.3743290517736087E-8</v>
      </c>
      <c r="BA389" s="13">
        <f t="shared" si="656"/>
        <v>1.9319042138178623E-9</v>
      </c>
      <c r="BB389" s="13">
        <f t="shared" si="657"/>
        <v>1.1789395477574731E-10</v>
      </c>
      <c r="BC389" s="13">
        <f t="shared" si="658"/>
        <v>5.7555584684806064E-12</v>
      </c>
      <c r="BD389" s="13">
        <f t="shared" si="659"/>
        <v>1.677252366933667E-7</v>
      </c>
      <c r="BE389" s="13">
        <f t="shared" si="660"/>
        <v>5.3084914256163755E-8</v>
      </c>
      <c r="BF389" s="13">
        <f t="shared" si="661"/>
        <v>8.400668191442491E-9</v>
      </c>
      <c r="BG389" s="13">
        <f t="shared" si="662"/>
        <v>8.8626843804963639E-10</v>
      </c>
      <c r="BH389" s="13">
        <f t="shared" si="663"/>
        <v>7.0125827468380278E-11</v>
      </c>
      <c r="BI389" s="13">
        <f t="shared" si="664"/>
        <v>4.4389545803499526E-12</v>
      </c>
      <c r="BJ389" s="14">
        <f t="shared" si="665"/>
        <v>0.2204185264684983</v>
      </c>
      <c r="BK389" s="14">
        <f t="shared" si="666"/>
        <v>0.61583041112117165</v>
      </c>
      <c r="BL389" s="14">
        <f t="shared" si="667"/>
        <v>0.16236737364283746</v>
      </c>
      <c r="BM389" s="14">
        <f t="shared" si="668"/>
        <v>1.9401845120225563E-2</v>
      </c>
      <c r="BN389" s="14">
        <f t="shared" si="669"/>
        <v>0.98059809871939108</v>
      </c>
    </row>
    <row r="390" spans="1:66" x14ac:dyDescent="0.25">
      <c r="A390" t="s">
        <v>347</v>
      </c>
      <c r="B390" t="s">
        <v>259</v>
      </c>
      <c r="C390" t="s">
        <v>258</v>
      </c>
      <c r="D390" t="s">
        <v>358</v>
      </c>
      <c r="E390" s="10">
        <f>VLOOKUP(A390,home!$A$2:$E$405,3,FALSE)</f>
        <v>1.2639</v>
      </c>
      <c r="F390" s="10">
        <f>VLOOKUP(B390,home!$B$2:$E$405,3,FALSE)</f>
        <v>0.94940000000000002</v>
      </c>
      <c r="G390" s="10">
        <f>VLOOKUP(C390,away!$B$2:$E$405,4,FALSE)</f>
        <v>1.3846000000000001</v>
      </c>
      <c r="H390" s="10">
        <f>VLOOKUP(A390,away!$A$2:$E$405,3,FALSE)</f>
        <v>0.81940000000000002</v>
      </c>
      <c r="I390" s="10">
        <f>VLOOKUP(C390,away!$B$2:$E$405,3,FALSE)</f>
        <v>0.9153</v>
      </c>
      <c r="J390" s="10">
        <f>VLOOKUP(B390,home!$B$2:$E$405,4,FALSE)</f>
        <v>0.73219999999999996</v>
      </c>
      <c r="K390" s="12">
        <f t="shared" si="614"/>
        <v>1.6614461454359999</v>
      </c>
      <c r="L390" s="12">
        <f t="shared" si="615"/>
        <v>0.54914767160400002</v>
      </c>
      <c r="M390" s="13">
        <f t="shared" si="616"/>
        <v>0.10963552573854479</v>
      </c>
      <c r="N390" s="13">
        <f t="shared" si="617"/>
        <v>0.18215352164115459</v>
      </c>
      <c r="O390" s="13">
        <f t="shared" si="618"/>
        <v>6.0206093684402301E-2</v>
      </c>
      <c r="P390" s="13">
        <f t="shared" si="619"/>
        <v>0.10002918228370888</v>
      </c>
      <c r="Q390" s="13">
        <f t="shared" si="620"/>
        <v>0.15131913320414467</v>
      </c>
      <c r="R390" s="13">
        <f t="shared" si="621"/>
        <v>1.6531018081580907E-2</v>
      </c>
      <c r="S390" s="13">
        <f t="shared" si="622"/>
        <v>2.2816138384306777E-2</v>
      </c>
      <c r="T390" s="13">
        <f t="shared" si="623"/>
        <v>8.3096549668191591E-2</v>
      </c>
      <c r="U390" s="13">
        <f t="shared" si="624"/>
        <v>2.7465396271775411E-2</v>
      </c>
      <c r="V390" s="13">
        <f t="shared" si="625"/>
        <v>2.3129968847839574E-3</v>
      </c>
      <c r="W390" s="13">
        <f t="shared" si="626"/>
        <v>8.3802863530914262E-2</v>
      </c>
      <c r="X390" s="13">
        <f t="shared" si="627"/>
        <v>4.6020147381749338E-2</v>
      </c>
      <c r="Y390" s="13">
        <f t="shared" si="628"/>
        <v>1.2635928390780283E-2</v>
      </c>
      <c r="Z390" s="13">
        <f t="shared" si="629"/>
        <v>3.0259900295812594E-3</v>
      </c>
      <c r="AA390" s="13">
        <f t="shared" si="630"/>
        <v>5.0275194707755499E-3</v>
      </c>
      <c r="AB390" s="13">
        <f t="shared" si="631"/>
        <v>4.1764764229122392E-3</v>
      </c>
      <c r="AC390" s="13">
        <f t="shared" si="632"/>
        <v>1.3189565235078438E-4</v>
      </c>
      <c r="AD390" s="13">
        <f t="shared" si="633"/>
        <v>3.4808486147484156E-2</v>
      </c>
      <c r="AE390" s="13">
        <f t="shared" si="634"/>
        <v>1.9114999119951015E-2</v>
      </c>
      <c r="AF390" s="13">
        <f t="shared" si="635"/>
        <v>5.2484786297168047E-3</v>
      </c>
      <c r="AG390" s="13">
        <f t="shared" si="636"/>
        <v>9.607299396574454E-4</v>
      </c>
      <c r="AH390" s="13">
        <f t="shared" si="637"/>
        <v>4.1542884476036688E-4</v>
      </c>
      <c r="AI390" s="13">
        <f t="shared" si="638"/>
        <v>6.9021265283004181E-4</v>
      </c>
      <c r="AJ390" s="13">
        <f t="shared" si="639"/>
        <v>5.7337557578781466E-4</v>
      </c>
      <c r="AK390" s="13">
        <f t="shared" si="640"/>
        <v>3.1754421342660387E-4</v>
      </c>
      <c r="AL390" s="13">
        <f t="shared" si="641"/>
        <v>4.8135544250094742E-6</v>
      </c>
      <c r="AM390" s="13">
        <f t="shared" si="642"/>
        <v>1.1566485027639987E-2</v>
      </c>
      <c r="AN390" s="13">
        <f t="shared" si="643"/>
        <v>6.3517083215710287E-3</v>
      </c>
      <c r="AO390" s="13">
        <f t="shared" si="644"/>
        <v>1.7440129177492406E-3</v>
      </c>
      <c r="AP390" s="13">
        <f t="shared" si="645"/>
        <v>3.1924021100976461E-4</v>
      </c>
      <c r="AQ390" s="13">
        <f t="shared" si="646"/>
        <v>4.3827504639595471E-5</v>
      </c>
      <c r="AR390" s="13">
        <f t="shared" si="647"/>
        <v>4.5626356563459036E-5</v>
      </c>
      <c r="AS390" s="13">
        <f t="shared" si="648"/>
        <v>7.5805734242647541E-5</v>
      </c>
      <c r="AT390" s="13">
        <f t="shared" si="649"/>
        <v>6.2973572479696293E-5</v>
      </c>
      <c r="AU390" s="13">
        <f t="shared" si="650"/>
        <v>3.4875733086908649E-5</v>
      </c>
      <c r="AV390" s="13">
        <f t="shared" si="651"/>
        <v>1.4486038076624786E-5</v>
      </c>
      <c r="AW390" s="13">
        <f t="shared" si="652"/>
        <v>1.2199409253937194E-7</v>
      </c>
      <c r="AX390" s="13">
        <f t="shared" si="653"/>
        <v>3.2028486609026116E-3</v>
      </c>
      <c r="AY390" s="13">
        <f t="shared" si="654"/>
        <v>1.7588368846346591E-3</v>
      </c>
      <c r="AZ390" s="13">
        <f t="shared" si="655"/>
        <v>4.8293058996417806E-4</v>
      </c>
      <c r="BA390" s="13">
        <f t="shared" si="656"/>
        <v>8.8400069675058157E-5</v>
      </c>
      <c r="BB390" s="13">
        <f t="shared" si="657"/>
        <v>1.2136173107922387E-5</v>
      </c>
      <c r="BC390" s="13">
        <f t="shared" si="658"/>
        <v>1.3329102408797325E-6</v>
      </c>
      <c r="BD390" s="13">
        <f t="shared" si="659"/>
        <v>4.1759345784328999E-6</v>
      </c>
      <c r="BE390" s="13">
        <f t="shared" si="660"/>
        <v>6.9380904089302485E-6</v>
      </c>
      <c r="BF390" s="13">
        <f t="shared" si="661"/>
        <v>5.7636317833018224E-6</v>
      </c>
      <c r="BG390" s="13">
        <f t="shared" si="662"/>
        <v>3.1919879366930766E-6</v>
      </c>
      <c r="BH390" s="13">
        <f t="shared" si="663"/>
        <v>1.3258290134242307E-6</v>
      </c>
      <c r="BI390" s="13">
        <f t="shared" si="664"/>
        <v>4.4055870077218045E-7</v>
      </c>
      <c r="BJ390" s="14">
        <f t="shared" si="665"/>
        <v>0.64473259692487894</v>
      </c>
      <c r="BK390" s="14">
        <f t="shared" si="666"/>
        <v>0.23668938938275483</v>
      </c>
      <c r="BL390" s="14">
        <f t="shared" si="667"/>
        <v>0.11565866868512212</v>
      </c>
      <c r="BM390" s="14">
        <f t="shared" si="668"/>
        <v>0.37847345549825895</v>
      </c>
      <c r="BN390" s="14">
        <f t="shared" si="669"/>
        <v>0.61987447463353607</v>
      </c>
    </row>
    <row r="391" spans="1:66" x14ac:dyDescent="0.25">
      <c r="A391" t="s">
        <v>348</v>
      </c>
      <c r="B391" t="s">
        <v>327</v>
      </c>
      <c r="C391" t="s">
        <v>271</v>
      </c>
      <c r="D391" t="s">
        <v>358</v>
      </c>
      <c r="E391" s="10">
        <f>VLOOKUP(A391,home!$A$2:$E$405,3,FALSE)</f>
        <v>1.4218999999999999</v>
      </c>
      <c r="F391" s="10">
        <f>VLOOKUP(B391,home!$B$2:$E$405,3,FALSE)</f>
        <v>0.87909999999999999</v>
      </c>
      <c r="G391" s="10">
        <f>VLOOKUP(C391,away!$B$2:$E$405,4,FALSE)</f>
        <v>1.1720999999999999</v>
      </c>
      <c r="H391" s="10">
        <f>VLOOKUP(A391,away!$A$2:$E$405,3,FALSE)</f>
        <v>1.2968999999999999</v>
      </c>
      <c r="I391" s="10">
        <f>VLOOKUP(C391,away!$B$2:$E$405,3,FALSE)</f>
        <v>0.77110000000000001</v>
      </c>
      <c r="J391" s="10">
        <f>VLOOKUP(B391,home!$B$2:$E$405,4,FALSE)</f>
        <v>1.3493999999999999</v>
      </c>
      <c r="K391" s="12">
        <f t="shared" si="614"/>
        <v>1.4651159631089998</v>
      </c>
      <c r="L391" s="12">
        <f t="shared" si="615"/>
        <v>1.3494534227459998</v>
      </c>
      <c r="M391" s="13">
        <f t="shared" si="616"/>
        <v>5.9930520114173567E-2</v>
      </c>
      <c r="N391" s="13">
        <f t="shared" si="617"/>
        <v>8.780516169670069E-2</v>
      </c>
      <c r="O391" s="13">
        <f t="shared" si="618"/>
        <v>8.0873445495019486E-2</v>
      </c>
      <c r="P391" s="13">
        <f t="shared" si="619"/>
        <v>0.11848897598637868</v>
      </c>
      <c r="Q391" s="13">
        <f t="shared" si="620"/>
        <v>6.4322372022601562E-2</v>
      </c>
      <c r="R391" s="13">
        <f t="shared" si="621"/>
        <v>5.4567473916258075E-2</v>
      </c>
      <c r="S391" s="13">
        <f t="shared" si="622"/>
        <v>5.8566308967257993E-2</v>
      </c>
      <c r="T391" s="13">
        <f t="shared" si="623"/>
        <v>8.6800045085041203E-2</v>
      </c>
      <c r="U391" s="13">
        <f t="shared" si="624"/>
        <v>7.9947677101243675E-2</v>
      </c>
      <c r="V391" s="13">
        <f t="shared" si="625"/>
        <v>1.2865754031338484E-2</v>
      </c>
      <c r="W391" s="13">
        <f t="shared" si="626"/>
        <v>3.1413244678449755E-2</v>
      </c>
      <c r="X391" s="13">
        <f t="shared" si="627"/>
        <v>4.2390710550891574E-2</v>
      </c>
      <c r="Y391" s="13">
        <f t="shared" si="628"/>
        <v>2.860214472276781E-2</v>
      </c>
      <c r="Z391" s="13">
        <f t="shared" si="629"/>
        <v>2.4545421482299171E-2</v>
      </c>
      <c r="AA391" s="13">
        <f t="shared" si="630"/>
        <v>3.5961888834955082E-2</v>
      </c>
      <c r="AB391" s="13">
        <f t="shared" si="631"/>
        <v>2.6344168697822006E-2</v>
      </c>
      <c r="AC391" s="13">
        <f t="shared" si="632"/>
        <v>1.5898097680047806E-3</v>
      </c>
      <c r="AD391" s="13">
        <f t="shared" si="633"/>
        <v>1.1506011557861399E-2</v>
      </c>
      <c r="AE391" s="13">
        <f t="shared" si="634"/>
        <v>1.5526826678911096E-2</v>
      </c>
      <c r="AF391" s="13">
        <f t="shared" si="635"/>
        <v>1.0476364703120246E-2</v>
      </c>
      <c r="AG391" s="13">
        <f t="shared" si="636"/>
        <v>4.7124554021869972E-3</v>
      </c>
      <c r="AH391" s="13">
        <f t="shared" si="637"/>
        <v>8.2807257580079542E-3</v>
      </c>
      <c r="AI391" s="13">
        <f t="shared" si="638"/>
        <v>1.2132223494185326E-2</v>
      </c>
      <c r="AJ391" s="13">
        <f t="shared" si="639"/>
        <v>8.8875571546684871E-3</v>
      </c>
      <c r="AK391" s="13">
        <f t="shared" si="640"/>
        <v>4.3404339534494664E-3</v>
      </c>
      <c r="AL391" s="13">
        <f t="shared" si="641"/>
        <v>1.2572888142145655E-4</v>
      </c>
      <c r="AM391" s="13">
        <f t="shared" si="642"/>
        <v>3.3715282410278764E-3</v>
      </c>
      <c r="AN391" s="13">
        <f t="shared" si="643"/>
        <v>4.5497203247398671E-3</v>
      </c>
      <c r="AO391" s="13">
        <f t="shared" si="644"/>
        <v>3.069817832378629E-3</v>
      </c>
      <c r="AP391" s="13">
        <f t="shared" si="645"/>
        <v>1.3808587270366819E-3</v>
      </c>
      <c r="AQ391" s="13">
        <f t="shared" si="646"/>
        <v>4.6585113388208379E-4</v>
      </c>
      <c r="AR391" s="13">
        <f t="shared" si="647"/>
        <v>2.2348907433929585E-3</v>
      </c>
      <c r="AS391" s="13">
        <f t="shared" si="648"/>
        <v>3.274374103949563E-3</v>
      </c>
      <c r="AT391" s="13">
        <f t="shared" si="649"/>
        <v>2.3986688844436169E-3</v>
      </c>
      <c r="AU391" s="13">
        <f t="shared" si="650"/>
        <v>1.1714426909370664E-3</v>
      </c>
      <c r="AV391" s="13">
        <f t="shared" si="651"/>
        <v>4.290748465898149E-4</v>
      </c>
      <c r="AW391" s="13">
        <f t="shared" si="652"/>
        <v>6.9049804039559412E-6</v>
      </c>
      <c r="AX391" s="13">
        <f t="shared" si="653"/>
        <v>8.2327997433379084E-4</v>
      </c>
      <c r="AY391" s="13">
        <f t="shared" si="654"/>
        <v>1.1109779792429727E-3</v>
      </c>
      <c r="AZ391" s="13">
        <f t="shared" si="655"/>
        <v>7.4960651834243223E-4</v>
      </c>
      <c r="BA391" s="13">
        <f t="shared" si="656"/>
        <v>3.3718636062996898E-4</v>
      </c>
      <c r="BB391" s="13">
        <f t="shared" si="657"/>
        <v>1.1375432211384471E-4</v>
      </c>
      <c r="BC391" s="13">
        <f t="shared" si="658"/>
        <v>3.0701231865735734E-5</v>
      </c>
      <c r="BD391" s="13">
        <f t="shared" si="659"/>
        <v>5.0264682718916334E-4</v>
      </c>
      <c r="BE391" s="13">
        <f t="shared" si="660"/>
        <v>7.3643589032093408E-4</v>
      </c>
      <c r="BF391" s="13">
        <f t="shared" si="661"/>
        <v>5.3948198935779466E-4</v>
      </c>
      <c r="BG391" s="13">
        <f t="shared" si="662"/>
        <v>2.6346789147263484E-4</v>
      </c>
      <c r="BH391" s="13">
        <f t="shared" si="663"/>
        <v>9.650275339080675E-5</v>
      </c>
      <c r="BI391" s="13">
        <f t="shared" si="664"/>
        <v>2.8277544895368417E-5</v>
      </c>
      <c r="BJ391" s="14">
        <f t="shared" si="665"/>
        <v>0.39955861974412621</v>
      </c>
      <c r="BK391" s="14">
        <f t="shared" si="666"/>
        <v>0.25267807572781797</v>
      </c>
      <c r="BL391" s="14">
        <f t="shared" si="667"/>
        <v>0.32301085857154921</v>
      </c>
      <c r="BM391" s="14">
        <f t="shared" si="668"/>
        <v>0.53270095329582146</v>
      </c>
      <c r="BN391" s="14">
        <f t="shared" si="669"/>
        <v>0.46598794923113207</v>
      </c>
    </row>
    <row r="392" spans="1:66" x14ac:dyDescent="0.25">
      <c r="A392" t="s">
        <v>348</v>
      </c>
      <c r="B392" t="s">
        <v>270</v>
      </c>
      <c r="C392" t="s">
        <v>272</v>
      </c>
      <c r="D392" t="s">
        <v>358</v>
      </c>
      <c r="E392" s="10">
        <f>VLOOKUP(A392,home!$A$2:$E$405,3,FALSE)</f>
        <v>1.4218999999999999</v>
      </c>
      <c r="F392" s="10">
        <f>VLOOKUP(B392,home!$B$2:$E$405,3,FALSE)</f>
        <v>1.0548999999999999</v>
      </c>
      <c r="G392" s="10">
        <f>VLOOKUP(C392,away!$B$2:$E$405,4,FALSE)</f>
        <v>1.641</v>
      </c>
      <c r="H392" s="10">
        <f>VLOOKUP(A392,away!$A$2:$E$405,3,FALSE)</f>
        <v>1.2968999999999999</v>
      </c>
      <c r="I392" s="10">
        <f>VLOOKUP(C392,away!$B$2:$E$405,3,FALSE)</f>
        <v>0</v>
      </c>
      <c r="J392" s="10">
        <f>VLOOKUP(B392,home!$B$2:$E$405,4,FALSE)</f>
        <v>0.96379999999999999</v>
      </c>
      <c r="K392" s="12">
        <f t="shared" si="614"/>
        <v>2.4614381507099998</v>
      </c>
      <c r="L392" s="12">
        <f t="shared" si="615"/>
        <v>0</v>
      </c>
      <c r="M392" s="13">
        <f t="shared" si="616"/>
        <v>8.5312170941181584E-2</v>
      </c>
      <c r="N392" s="13">
        <f t="shared" si="617"/>
        <v>0.20999063227451739</v>
      </c>
      <c r="O392" s="13">
        <f t="shared" si="618"/>
        <v>0</v>
      </c>
      <c r="P392" s="13">
        <f t="shared" si="619"/>
        <v>0</v>
      </c>
      <c r="Q392" s="13">
        <f t="shared" si="620"/>
        <v>0.2584394767861059</v>
      </c>
      <c r="R392" s="13">
        <f t="shared" si="621"/>
        <v>0</v>
      </c>
      <c r="S392" s="13">
        <f t="shared" si="622"/>
        <v>0</v>
      </c>
      <c r="T392" s="13">
        <f t="shared" si="623"/>
        <v>0</v>
      </c>
      <c r="U392" s="13">
        <f t="shared" si="624"/>
        <v>0</v>
      </c>
      <c r="V392" s="13">
        <f t="shared" si="625"/>
        <v>0</v>
      </c>
      <c r="W392" s="13">
        <f t="shared" si="626"/>
        <v>0.21204426260361744</v>
      </c>
      <c r="X392" s="13">
        <f t="shared" si="627"/>
        <v>0</v>
      </c>
      <c r="Y392" s="13">
        <f t="shared" si="628"/>
        <v>0</v>
      </c>
      <c r="Z392" s="13">
        <f t="shared" si="629"/>
        <v>0</v>
      </c>
      <c r="AA392" s="13">
        <f t="shared" si="630"/>
        <v>0</v>
      </c>
      <c r="AB392" s="13">
        <f t="shared" si="631"/>
        <v>0</v>
      </c>
      <c r="AC392" s="13">
        <f t="shared" si="632"/>
        <v>0</v>
      </c>
      <c r="AD392" s="13">
        <f t="shared" si="633"/>
        <v>0.13048345940292841</v>
      </c>
      <c r="AE392" s="13">
        <f t="shared" si="634"/>
        <v>0</v>
      </c>
      <c r="AF392" s="13">
        <f t="shared" si="635"/>
        <v>0</v>
      </c>
      <c r="AG392" s="13">
        <f t="shared" si="636"/>
        <v>0</v>
      </c>
      <c r="AH392" s="13">
        <f t="shared" si="637"/>
        <v>0</v>
      </c>
      <c r="AI392" s="13">
        <f t="shared" si="638"/>
        <v>0</v>
      </c>
      <c r="AJ392" s="13">
        <f t="shared" si="639"/>
        <v>0</v>
      </c>
      <c r="AK392" s="13">
        <f t="shared" si="640"/>
        <v>0</v>
      </c>
      <c r="AL392" s="13">
        <f t="shared" si="641"/>
        <v>0</v>
      </c>
      <c r="AM392" s="13">
        <f t="shared" si="642"/>
        <v>6.4235393002197508E-2</v>
      </c>
      <c r="AN392" s="13">
        <f t="shared" si="643"/>
        <v>0</v>
      </c>
      <c r="AO392" s="13">
        <f t="shared" si="644"/>
        <v>0</v>
      </c>
      <c r="AP392" s="13">
        <f t="shared" si="645"/>
        <v>0</v>
      </c>
      <c r="AQ392" s="13">
        <f t="shared" si="646"/>
        <v>0</v>
      </c>
      <c r="AR392" s="13">
        <f t="shared" si="647"/>
        <v>0</v>
      </c>
      <c r="AS392" s="13">
        <f t="shared" si="648"/>
        <v>0</v>
      </c>
      <c r="AT392" s="13">
        <f t="shared" si="649"/>
        <v>0</v>
      </c>
      <c r="AU392" s="13">
        <f t="shared" si="650"/>
        <v>0</v>
      </c>
      <c r="AV392" s="13">
        <f t="shared" si="651"/>
        <v>0</v>
      </c>
      <c r="AW392" s="13">
        <f t="shared" si="652"/>
        <v>0</v>
      </c>
      <c r="AX392" s="13">
        <f t="shared" si="653"/>
        <v>2.6351907826909854E-2</v>
      </c>
      <c r="AY392" s="13">
        <f t="shared" si="654"/>
        <v>0</v>
      </c>
      <c r="AZ392" s="13">
        <f t="shared" si="655"/>
        <v>0</v>
      </c>
      <c r="BA392" s="13">
        <f t="shared" si="656"/>
        <v>0</v>
      </c>
      <c r="BB392" s="13">
        <f t="shared" si="657"/>
        <v>0</v>
      </c>
      <c r="BC392" s="13">
        <f t="shared" si="658"/>
        <v>0</v>
      </c>
      <c r="BD392" s="13">
        <f t="shared" si="659"/>
        <v>0</v>
      </c>
      <c r="BE392" s="13">
        <f t="shared" si="660"/>
        <v>0</v>
      </c>
      <c r="BF392" s="13">
        <f t="shared" si="661"/>
        <v>0</v>
      </c>
      <c r="BG392" s="13">
        <f t="shared" si="662"/>
        <v>0</v>
      </c>
      <c r="BH392" s="13">
        <f t="shared" si="663"/>
        <v>0</v>
      </c>
      <c r="BI392" s="13">
        <f t="shared" si="664"/>
        <v>0</v>
      </c>
      <c r="BJ392" s="14">
        <f t="shared" si="665"/>
        <v>0.9015451318962765</v>
      </c>
      <c r="BK392" s="14">
        <f t="shared" si="666"/>
        <v>8.5312170941181584E-2</v>
      </c>
      <c r="BL392" s="14">
        <f t="shared" si="667"/>
        <v>0</v>
      </c>
      <c r="BM392" s="14">
        <f t="shared" si="668"/>
        <v>0.43311502283565317</v>
      </c>
      <c r="BN392" s="14">
        <f t="shared" si="669"/>
        <v>0.55374228000180481</v>
      </c>
    </row>
    <row r="393" spans="1:66" x14ac:dyDescent="0.25">
      <c r="A393" t="s">
        <v>348</v>
      </c>
      <c r="B393" t="s">
        <v>260</v>
      </c>
      <c r="C393" t="s">
        <v>263</v>
      </c>
      <c r="D393" t="s">
        <v>358</v>
      </c>
      <c r="E393" s="10">
        <f>VLOOKUP(A393,home!$A$2:$E$405,3,FALSE)</f>
        <v>1.4218999999999999</v>
      </c>
      <c r="F393" s="10">
        <f>VLOOKUP(B393,home!$B$2:$E$405,3,FALSE)</f>
        <v>0.87909999999999999</v>
      </c>
      <c r="G393" s="10">
        <f>VLOOKUP(C393,away!$B$2:$E$405,4,FALSE)</f>
        <v>0.56259999999999999</v>
      </c>
      <c r="H393" s="10">
        <f>VLOOKUP(A393,away!$A$2:$E$405,3,FALSE)</f>
        <v>1.2968999999999999</v>
      </c>
      <c r="I393" s="10">
        <f>VLOOKUP(C393,away!$B$2:$E$405,3,FALSE)</f>
        <v>1.2337</v>
      </c>
      <c r="J393" s="10">
        <f>VLOOKUP(B393,home!$B$2:$E$405,4,FALSE)</f>
        <v>1.1566000000000001</v>
      </c>
      <c r="K393" s="12">
        <f t="shared" si="614"/>
        <v>0.70324566235399999</v>
      </c>
      <c r="L393" s="12">
        <f t="shared" si="615"/>
        <v>1.850543263998</v>
      </c>
      <c r="M393" s="13">
        <f t="shared" si="616"/>
        <v>7.778638008079522E-2</v>
      </c>
      <c r="N393" s="13">
        <f t="shared" si="617"/>
        <v>5.4702934382038833E-2</v>
      </c>
      <c r="O393" s="13">
        <f t="shared" si="618"/>
        <v>0.1439470616893038</v>
      </c>
      <c r="P393" s="13">
        <f t="shared" si="619"/>
        <v>0.10123014674160655</v>
      </c>
      <c r="Q393" s="13">
        <f t="shared" si="620"/>
        <v>1.9234800661102145E-2</v>
      </c>
      <c r="R393" s="13">
        <f t="shared" si="621"/>
        <v>0.13319013269072288</v>
      </c>
      <c r="S393" s="13">
        <f t="shared" si="622"/>
        <v>3.2934887182959498E-2</v>
      </c>
      <c r="T393" s="13">
        <f t="shared" si="623"/>
        <v>3.5594830797746849E-2</v>
      </c>
      <c r="U393" s="13">
        <f t="shared" si="624"/>
        <v>9.3665383083104556E-2</v>
      </c>
      <c r="V393" s="13">
        <f t="shared" si="625"/>
        <v>4.7623353699741992E-3</v>
      </c>
      <c r="W393" s="13">
        <f t="shared" si="626"/>
        <v>4.5089300437213126E-3</v>
      </c>
      <c r="X393" s="13">
        <f t="shared" si="627"/>
        <v>8.3439701202466833E-3</v>
      </c>
      <c r="Y393" s="13">
        <f t="shared" si="628"/>
        <v>7.7204388505115419E-3</v>
      </c>
      <c r="Z393" s="13">
        <f t="shared" si="629"/>
        <v>8.2158034293939017E-2</v>
      </c>
      <c r="AA393" s="13">
        <f t="shared" si="630"/>
        <v>5.7777281244743794E-2</v>
      </c>
      <c r="AB393" s="13">
        <f t="shared" si="631"/>
        <v>2.0315811208986592E-2</v>
      </c>
      <c r="AC393" s="13">
        <f t="shared" si="632"/>
        <v>3.8735244190121347E-4</v>
      </c>
      <c r="AD393" s="13">
        <f t="shared" si="633"/>
        <v>7.9272137377616109E-4</v>
      </c>
      <c r="AE393" s="13">
        <f t="shared" si="634"/>
        <v>1.4669651984687156E-3</v>
      </c>
      <c r="AF393" s="13">
        <f t="shared" si="635"/>
        <v>1.3573412832728856E-3</v>
      </c>
      <c r="AG393" s="13">
        <f t="shared" si="636"/>
        <v>8.3727292290234668E-4</v>
      </c>
      <c r="AH393" s="13">
        <f t="shared" si="637"/>
        <v>3.800924923649137E-2</v>
      </c>
      <c r="AI393" s="13">
        <f t="shared" si="638"/>
        <v>2.6729839654894644E-2</v>
      </c>
      <c r="AJ393" s="13">
        <f t="shared" si="639"/>
        <v>9.3988218963612976E-3</v>
      </c>
      <c r="AK393" s="13">
        <f t="shared" si="640"/>
        <v>2.2032269099512935E-3</v>
      </c>
      <c r="AL393" s="13">
        <f t="shared" si="641"/>
        <v>2.0163809907930421E-5</v>
      </c>
      <c r="AM393" s="13">
        <f t="shared" si="642"/>
        <v>1.1149557351267786E-4</v>
      </c>
      <c r="AN393" s="13">
        <f t="shared" si="643"/>
        <v>2.0632738252947984E-4</v>
      </c>
      <c r="AO393" s="13">
        <f t="shared" si="644"/>
        <v>1.9090887395913379E-4</v>
      </c>
      <c r="AP393" s="13">
        <f t="shared" si="645"/>
        <v>1.177617102475061E-4</v>
      </c>
      <c r="AQ393" s="13">
        <f t="shared" si="646"/>
        <v>5.4480784913851648E-5</v>
      </c>
      <c r="AR393" s="13">
        <f t="shared" si="647"/>
        <v>1.4067552028842058E-2</v>
      </c>
      <c r="AS393" s="13">
        <f t="shared" si="648"/>
        <v>9.8929449442223885E-3</v>
      </c>
      <c r="AT393" s="13">
        <f t="shared" si="649"/>
        <v>3.4785853099656644E-3</v>
      </c>
      <c r="AU393" s="13">
        <f t="shared" si="650"/>
        <v>8.154333434538995E-4</v>
      </c>
      <c r="AV393" s="13">
        <f t="shared" si="651"/>
        <v>1.4336249043069357E-4</v>
      </c>
      <c r="AW393" s="13">
        <f t="shared" si="652"/>
        <v>7.2891417985224866E-7</v>
      </c>
      <c r="AX393" s="13">
        <f t="shared" si="653"/>
        <v>1.3068129740743704E-5</v>
      </c>
      <c r="AY393" s="13">
        <f t="shared" si="654"/>
        <v>2.4183139464785192E-5</v>
      </c>
      <c r="AZ393" s="13">
        <f t="shared" si="655"/>
        <v>2.2375972919441221E-5</v>
      </c>
      <c r="BA393" s="13">
        <f t="shared" si="656"/>
        <v>1.380256865382454E-5</v>
      </c>
      <c r="BB393" s="13">
        <f t="shared" si="657"/>
        <v>6.3855626120512343E-6</v>
      </c>
      <c r="BC393" s="13">
        <f t="shared" si="658"/>
        <v>2.3633519757137791E-6</v>
      </c>
      <c r="BD393" s="13">
        <f t="shared" si="659"/>
        <v>4.3387689413191717E-3</v>
      </c>
      <c r="BE393" s="13">
        <f t="shared" si="660"/>
        <v>3.0512204379389641E-3</v>
      </c>
      <c r="BF393" s="13">
        <f t="shared" si="661"/>
        <v>1.0728787689332242E-3</v>
      </c>
      <c r="BG393" s="13">
        <f t="shared" si="662"/>
        <v>2.5149911349466318E-4</v>
      </c>
      <c r="BH393" s="13">
        <f t="shared" si="663"/>
        <v>4.4216415162749554E-5</v>
      </c>
      <c r="BI393" s="13">
        <f t="shared" si="664"/>
        <v>6.2190004336094532E-6</v>
      </c>
      <c r="BJ393" s="14">
        <f t="shared" si="665"/>
        <v>0.13532335868431666</v>
      </c>
      <c r="BK393" s="14">
        <f t="shared" si="666"/>
        <v>0.21714544876660941</v>
      </c>
      <c r="BL393" s="14">
        <f t="shared" si="667"/>
        <v>0.56239948840875731</v>
      </c>
      <c r="BM393" s="14">
        <f t="shared" si="668"/>
        <v>0.466911419682768</v>
      </c>
      <c r="BN393" s="14">
        <f t="shared" si="669"/>
        <v>0.53009145624556941</v>
      </c>
    </row>
    <row r="394" spans="1:66" s="10" customFormat="1" x14ac:dyDescent="0.25">
      <c r="A394" t="s">
        <v>348</v>
      </c>
      <c r="B394" t="s">
        <v>264</v>
      </c>
      <c r="C394" t="s">
        <v>262</v>
      </c>
      <c r="D394" t="s">
        <v>358</v>
      </c>
      <c r="E394" s="10">
        <f>VLOOKUP(A394,home!$A$2:$E$405,3,FALSE)</f>
        <v>1.4218999999999999</v>
      </c>
      <c r="F394" s="10">
        <f>VLOOKUP(B394,home!$B$2:$E$405,3,FALSE)</f>
        <v>0.70330000000000004</v>
      </c>
      <c r="G394" s="10">
        <f>VLOOKUP(C394,away!$B$2:$E$405,4,FALSE)</f>
        <v>1.0548999999999999</v>
      </c>
      <c r="H394" s="10">
        <f>VLOOKUP(A394,away!$A$2:$E$405,3,FALSE)</f>
        <v>1.2968999999999999</v>
      </c>
      <c r="I394" s="10">
        <f>VLOOKUP(C394,away!$B$2:$E$405,3,FALSE)</f>
        <v>1.1566000000000001</v>
      </c>
      <c r="J394" s="10">
        <f>VLOOKUP(B394,home!$B$2:$E$405,4,FALSE)</f>
        <v>1.9277</v>
      </c>
      <c r="K394" s="12">
        <f t="shared" si="614"/>
        <v>1.054923492623</v>
      </c>
      <c r="L394" s="12">
        <f t="shared" si="615"/>
        <v>2.8915394747580003</v>
      </c>
      <c r="M394" s="13">
        <f t="shared" si="616"/>
        <v>1.9322926869699532E-2</v>
      </c>
      <c r="N394" s="13">
        <f t="shared" si="617"/>
        <v>2.0384209501082239E-2</v>
      </c>
      <c r="O394" s="13">
        <f t="shared" si="618"/>
        <v>5.5873005811598236E-2</v>
      </c>
      <c r="P394" s="13">
        <f t="shared" si="619"/>
        <v>5.8941746434116385E-2</v>
      </c>
      <c r="Q394" s="13">
        <f t="shared" si="620"/>
        <v>1.075189074062031E-2</v>
      </c>
      <c r="R394" s="13">
        <f t="shared" si="621"/>
        <v>8.0779500938809728E-2</v>
      </c>
      <c r="S394" s="13">
        <f t="shared" si="622"/>
        <v>4.4948282112368391E-2</v>
      </c>
      <c r="T394" s="13">
        <f t="shared" si="623"/>
        <v>3.108951650478866E-2</v>
      </c>
      <c r="U394" s="13">
        <f t="shared" si="624"/>
        <v>8.521619326271207E-2</v>
      </c>
      <c r="V394" s="13">
        <f t="shared" si="625"/>
        <v>1.5234235963328836E-2</v>
      </c>
      <c r="W394" s="13">
        <f t="shared" si="626"/>
        <v>3.7808073774653573E-3</v>
      </c>
      <c r="X394" s="13">
        <f t="shared" si="627"/>
        <v>1.0932353778397352E-2</v>
      </c>
      <c r="Y394" s="13">
        <f t="shared" si="628"/>
        <v>1.5805666251127861E-2</v>
      </c>
      <c r="Z394" s="13">
        <f t="shared" si="629"/>
        <v>7.7859038571939765E-2</v>
      </c>
      <c r="AA394" s="13">
        <f t="shared" si="630"/>
        <v>8.213532890257956E-2</v>
      </c>
      <c r="AB394" s="13">
        <f t="shared" si="631"/>
        <v>4.3323244016824039E-2</v>
      </c>
      <c r="AC394" s="13">
        <f t="shared" si="632"/>
        <v>2.9043622613536416E-3</v>
      </c>
      <c r="AD394" s="13">
        <f t="shared" si="633"/>
        <v>9.971156308926398E-4</v>
      </c>
      <c r="AE394" s="13">
        <f t="shared" si="634"/>
        <v>2.8831992076242961E-3</v>
      </c>
      <c r="AF394" s="13">
        <f t="shared" si="635"/>
        <v>4.1684421612183204E-3</v>
      </c>
      <c r="AG394" s="13">
        <f t="shared" si="636"/>
        <v>4.0177383524694415E-3</v>
      </c>
      <c r="AH394" s="13">
        <f t="shared" si="637"/>
        <v>5.6283120874367411E-2</v>
      </c>
      <c r="AI394" s="13">
        <f t="shared" si="638"/>
        <v>5.9374386448510147E-2</v>
      </c>
      <c r="AJ394" s="13">
        <f t="shared" si="639"/>
        <v>3.1317717562305024E-2</v>
      </c>
      <c r="AK394" s="13">
        <f t="shared" si="640"/>
        <v>1.1012598663935828E-2</v>
      </c>
      <c r="AL394" s="13">
        <f t="shared" si="641"/>
        <v>3.5437319639182631E-4</v>
      </c>
      <c r="AM394" s="13">
        <f t="shared" si="642"/>
        <v>2.1037614077804999E-4</v>
      </c>
      <c r="AN394" s="13">
        <f t="shared" si="643"/>
        <v>6.0831091560697786E-4</v>
      </c>
      <c r="AO394" s="13">
        <f t="shared" si="644"/>
        <v>8.7947751270187958E-4</v>
      </c>
      <c r="AP394" s="13">
        <f t="shared" si="645"/>
        <v>8.4768131504648844E-4</v>
      </c>
      <c r="AQ394" s="13">
        <f t="shared" si="646"/>
        <v>6.1277599611792369E-4</v>
      </c>
      <c r="AR394" s="13">
        <f t="shared" si="647"/>
        <v>3.2548973154161873E-2</v>
      </c>
      <c r="AS394" s="13">
        <f t="shared" si="648"/>
        <v>3.433667644108071E-2</v>
      </c>
      <c r="AT394" s="13">
        <f t="shared" si="649"/>
        <v>1.8111283318145373E-2</v>
      </c>
      <c r="AU394" s="13">
        <f t="shared" si="650"/>
        <v>6.3686727512875319E-3</v>
      </c>
      <c r="AV394" s="13">
        <f t="shared" si="651"/>
        <v>1.6796156255402931E-3</v>
      </c>
      <c r="AW394" s="13">
        <f t="shared" si="652"/>
        <v>3.0026758750289473E-5</v>
      </c>
      <c r="AX394" s="13">
        <f t="shared" si="653"/>
        <v>3.6988455532354722E-5</v>
      </c>
      <c r="AY394" s="13">
        <f t="shared" si="654"/>
        <v>1.0695357928213462E-4</v>
      </c>
      <c r="AZ394" s="13">
        <f t="shared" si="655"/>
        <v>1.5463024823047586E-4</v>
      </c>
      <c r="BA394" s="13">
        <f t="shared" si="656"/>
        <v>1.4903982225001645E-4</v>
      </c>
      <c r="BB394" s="13">
        <f t="shared" si="657"/>
        <v>1.0773863233670961E-4</v>
      </c>
      <c r="BC394" s="13">
        <f t="shared" si="658"/>
        <v>6.2306101671606921E-5</v>
      </c>
      <c r="BD394" s="13">
        <f t="shared" si="659"/>
        <v>1.5686106789682915E-2</v>
      </c>
      <c r="BE394" s="13">
        <f t="shared" si="660"/>
        <v>1.6547642560229652E-2</v>
      </c>
      <c r="BF394" s="13">
        <f t="shared" si="661"/>
        <v>8.7282484421572354E-3</v>
      </c>
      <c r="BG394" s="13">
        <f t="shared" si="662"/>
        <v>3.0692114436939233E-3</v>
      </c>
      <c r="BH394" s="13">
        <f t="shared" si="663"/>
        <v>8.0944581394501826E-4</v>
      </c>
      <c r="BI394" s="13">
        <f t="shared" si="664"/>
        <v>1.7078068102718919E-4</v>
      </c>
      <c r="BJ394" s="14">
        <f t="shared" si="665"/>
        <v>0.1085872182252411</v>
      </c>
      <c r="BK394" s="14">
        <f t="shared" si="666"/>
        <v>0.1418128804165408</v>
      </c>
      <c r="BL394" s="14">
        <f t="shared" si="667"/>
        <v>0.64337175350259379</v>
      </c>
      <c r="BM394" s="14">
        <f t="shared" si="668"/>
        <v>0.7255006835998572</v>
      </c>
      <c r="BN394" s="14">
        <f t="shared" si="669"/>
        <v>0.24605328029592644</v>
      </c>
    </row>
    <row r="395" spans="1:66" x14ac:dyDescent="0.25">
      <c r="A395" t="s">
        <v>349</v>
      </c>
      <c r="B395" t="s">
        <v>283</v>
      </c>
      <c r="C395" t="s">
        <v>278</v>
      </c>
      <c r="D395" t="s">
        <v>358</v>
      </c>
      <c r="E395" s="10">
        <f>VLOOKUP(A395,home!$A$2:$E$405,3,FALSE)</f>
        <v>1.4875</v>
      </c>
      <c r="F395" s="10">
        <f>VLOOKUP(B395,home!$B$2:$E$405,3,FALSE)</f>
        <v>1.5462</v>
      </c>
      <c r="G395" s="10">
        <f>VLOOKUP(C395,away!$B$2:$E$405,4,FALSE)</f>
        <v>1.0755999999999999</v>
      </c>
      <c r="H395" s="10">
        <f>VLOOKUP(A395,away!$A$2:$E$405,3,FALSE)</f>
        <v>1.05</v>
      </c>
      <c r="I395" s="10">
        <f>VLOOKUP(C395,away!$B$2:$E$405,3,FALSE)</f>
        <v>0.95240000000000002</v>
      </c>
      <c r="J395" s="10">
        <f>VLOOKUP(B395,home!$B$2:$E$405,4,FALSE)</f>
        <v>1.1429</v>
      </c>
      <c r="K395" s="12">
        <f t="shared" si="614"/>
        <v>2.4738504209999999</v>
      </c>
      <c r="L395" s="12">
        <f t="shared" si="615"/>
        <v>1.1429228580000002</v>
      </c>
      <c r="M395" s="13">
        <f t="shared" si="616"/>
        <v>2.6869236294375109E-2</v>
      </c>
      <c r="N395" s="13">
        <f t="shared" si="617"/>
        <v>6.6470471518788335E-2</v>
      </c>
      <c r="O395" s="13">
        <f t="shared" si="618"/>
        <v>3.0709464337844529E-2</v>
      </c>
      <c r="P395" s="13">
        <f t="shared" si="619"/>
        <v>7.597062128086117E-2</v>
      </c>
      <c r="Q395" s="13">
        <f t="shared" si="620"/>
        <v>8.2219001975411529E-2</v>
      </c>
      <c r="R395" s="13">
        <f t="shared" si="621"/>
        <v>1.7549274374329182E-2</v>
      </c>
      <c r="S395" s="13">
        <f t="shared" si="622"/>
        <v>5.3700217179305086E-2</v>
      </c>
      <c r="T395" s="13">
        <f t="shared" si="623"/>
        <v>9.3969976719644993E-2</v>
      </c>
      <c r="U395" s="13">
        <f t="shared" si="624"/>
        <v>4.3414279799178751E-2</v>
      </c>
      <c r="V395" s="13">
        <f t="shared" si="625"/>
        <v>1.6870342049394346E-2</v>
      </c>
      <c r="W395" s="13">
        <f t="shared" si="626"/>
        <v>6.7799170883690543E-2</v>
      </c>
      <c r="X395" s="13">
        <f t="shared" si="627"/>
        <v>7.7489222156417986E-2</v>
      </c>
      <c r="Y395" s="13">
        <f t="shared" si="628"/>
        <v>4.4282101625605107E-2</v>
      </c>
      <c r="Z395" s="13">
        <f t="shared" si="629"/>
        <v>6.6858222745781572E-3</v>
      </c>
      <c r="AA395" s="13">
        <f t="shared" si="630"/>
        <v>1.653972424869635E-2</v>
      </c>
      <c r="AB395" s="13">
        <f t="shared" si="631"/>
        <v>2.0458401897930693E-2</v>
      </c>
      <c r="AC395" s="13">
        <f t="shared" si="632"/>
        <v>2.9812216112870805E-3</v>
      </c>
      <c r="AD395" s="13">
        <f t="shared" si="633"/>
        <v>4.1931251858517191E-2</v>
      </c>
      <c r="AE395" s="13">
        <f t="shared" si="634"/>
        <v>4.7924186213654282E-2</v>
      </c>
      <c r="AF395" s="13">
        <f t="shared" si="635"/>
        <v>2.7386823937316986E-2</v>
      </c>
      <c r="AG395" s="13">
        <f t="shared" si="636"/>
        <v>1.0433675695327049E-2</v>
      </c>
      <c r="AH395" s="13">
        <f t="shared" si="637"/>
        <v>1.9103447755352313E-3</v>
      </c>
      <c r="AI395" s="13">
        <f t="shared" si="638"/>
        <v>4.7259072272129825E-3</v>
      </c>
      <c r="AJ395" s="13">
        <f t="shared" si="639"/>
        <v>5.8455937918238899E-3</v>
      </c>
      <c r="AK395" s="13">
        <f t="shared" si="640"/>
        <v>4.8203748876328384E-3</v>
      </c>
      <c r="AL395" s="13">
        <f t="shared" si="641"/>
        <v>3.3716664739417642E-4</v>
      </c>
      <c r="AM395" s="13">
        <f t="shared" si="642"/>
        <v>2.0746329012649955E-2</v>
      </c>
      <c r="AN395" s="13">
        <f t="shared" si="643"/>
        <v>2.3711453648146207E-2</v>
      </c>
      <c r="AO395" s="13">
        <f t="shared" si="644"/>
        <v>1.35501811854369E-2</v>
      </c>
      <c r="AP395" s="13">
        <f t="shared" si="645"/>
        <v>5.1622706022924573E-3</v>
      </c>
      <c r="AQ395" s="13">
        <f t="shared" si="646"/>
        <v>1.4750192676353685E-3</v>
      </c>
      <c r="AR395" s="13">
        <f t="shared" si="647"/>
        <v>4.3667534212401898E-4</v>
      </c>
      <c r="AS395" s="13">
        <f t="shared" si="648"/>
        <v>1.0802694789538232E-3</v>
      </c>
      <c r="AT395" s="13">
        <f t="shared" si="649"/>
        <v>1.3362125526516833E-3</v>
      </c>
      <c r="AU395" s="13">
        <f t="shared" si="650"/>
        <v>1.1018633286409504E-3</v>
      </c>
      <c r="AV395" s="13">
        <f t="shared" si="651"/>
        <v>6.8146126486071904E-4</v>
      </c>
      <c r="AW395" s="13">
        <f t="shared" si="652"/>
        <v>2.6480882983185436E-5</v>
      </c>
      <c r="AX395" s="13">
        <f t="shared" si="653"/>
        <v>8.5538857936914309E-3</v>
      </c>
      <c r="AY395" s="13">
        <f t="shared" si="654"/>
        <v>9.7764315983314091E-3</v>
      </c>
      <c r="AZ395" s="13">
        <f t="shared" si="655"/>
        <v>5.586853571703224E-3</v>
      </c>
      <c r="BA395" s="13">
        <f t="shared" si="656"/>
        <v>2.1284475504661855E-3</v>
      </c>
      <c r="BB395" s="13">
        <f t="shared" si="657"/>
        <v>6.0816283937047784E-4</v>
      </c>
      <c r="BC395" s="13">
        <f t="shared" si="658"/>
        <v>1.3901664210054027E-4</v>
      </c>
      <c r="BD395" s="13">
        <f t="shared" si="659"/>
        <v>8.3181038339751921E-5</v>
      </c>
      <c r="BE395" s="13">
        <f t="shared" si="660"/>
        <v>2.0577744671601244E-4</v>
      </c>
      <c r="BF395" s="13">
        <f t="shared" si="661"/>
        <v>2.5453131159535624E-4</v>
      </c>
      <c r="BG395" s="13">
        <f t="shared" si="662"/>
        <v>2.0989079744928473E-4</v>
      </c>
      <c r="BH395" s="13">
        <f t="shared" si="663"/>
        <v>1.2980960940848466E-4</v>
      </c>
      <c r="BI395" s="13">
        <f t="shared" si="664"/>
        <v>6.4225911377005062E-5</v>
      </c>
      <c r="BJ395" s="14">
        <f t="shared" si="665"/>
        <v>0.65134393429619808</v>
      </c>
      <c r="BK395" s="14">
        <f t="shared" si="666"/>
        <v>0.18650523666094837</v>
      </c>
      <c r="BL395" s="14">
        <f t="shared" si="667"/>
        <v>0.15155726342230152</v>
      </c>
      <c r="BM395" s="14">
        <f t="shared" si="668"/>
        <v>0.6865542361570679</v>
      </c>
      <c r="BN395" s="14">
        <f t="shared" si="669"/>
        <v>0.29978806978160988</v>
      </c>
    </row>
    <row r="396" spans="1:66" x14ac:dyDescent="0.25">
      <c r="A396" t="s">
        <v>349</v>
      </c>
      <c r="B396" t="s">
        <v>282</v>
      </c>
      <c r="C396" t="s">
        <v>280</v>
      </c>
      <c r="D396" t="s">
        <v>358</v>
      </c>
      <c r="E396" s="10">
        <f>VLOOKUP(A396,home!$A$2:$E$405,3,FALSE)</f>
        <v>1.4875</v>
      </c>
      <c r="F396" s="10">
        <f>VLOOKUP(B396,home!$B$2:$E$405,3,FALSE)</f>
        <v>0.73340000000000005</v>
      </c>
      <c r="G396" s="10">
        <f>VLOOKUP(C396,away!$B$2:$E$405,4,FALSE)</f>
        <v>0.73340000000000005</v>
      </c>
      <c r="H396" s="10">
        <f>VLOOKUP(A396,away!$A$2:$E$405,3,FALSE)</f>
        <v>1.05</v>
      </c>
      <c r="I396" s="10">
        <f>VLOOKUP(C396,away!$B$2:$E$405,3,FALSE)</f>
        <v>0.60609999999999997</v>
      </c>
      <c r="J396" s="10">
        <f>VLOOKUP(B396,home!$B$2:$E$405,4,FALSE)</f>
        <v>0.95240000000000002</v>
      </c>
      <c r="K396" s="12">
        <f t="shared" si="614"/>
        <v>0.80008989550000009</v>
      </c>
      <c r="L396" s="12">
        <f t="shared" si="615"/>
        <v>0.60611212199999998</v>
      </c>
      <c r="M396" s="13">
        <f t="shared" si="616"/>
        <v>0.24507229814495865</v>
      </c>
      <c r="N396" s="13">
        <f t="shared" si="617"/>
        <v>0.19607986941274483</v>
      </c>
      <c r="O396" s="13">
        <f t="shared" si="618"/>
        <v>0.14854129067205754</v>
      </c>
      <c r="P396" s="13">
        <f t="shared" si="619"/>
        <v>0.11884638573124165</v>
      </c>
      <c r="Q396" s="13">
        <f t="shared" si="620"/>
        <v>7.8440761114048324E-2</v>
      </c>
      <c r="R396" s="13">
        <f t="shared" si="621"/>
        <v>4.5016338446929795E-2</v>
      </c>
      <c r="S396" s="13">
        <f t="shared" si="622"/>
        <v>1.4408465897912857E-2</v>
      </c>
      <c r="T396" s="13">
        <f t="shared" si="623"/>
        <v>4.7543896170130912E-2</v>
      </c>
      <c r="U396" s="13">
        <f t="shared" si="624"/>
        <v>3.6017117523796695E-2</v>
      </c>
      <c r="V396" s="13">
        <f t="shared" si="625"/>
        <v>7.7636686029230583E-4</v>
      </c>
      <c r="W396" s="13">
        <f t="shared" si="626"/>
        <v>2.0919886787559801E-2</v>
      </c>
      <c r="X396" s="13">
        <f t="shared" si="627"/>
        <v>1.2679796972807633E-2</v>
      </c>
      <c r="Y396" s="13">
        <f t="shared" si="628"/>
        <v>3.842689324858805E-3</v>
      </c>
      <c r="Z396" s="13">
        <f t="shared" si="629"/>
        <v>9.0949828069129338E-3</v>
      </c>
      <c r="AA396" s="13">
        <f t="shared" si="630"/>
        <v>7.2768038435572667E-3</v>
      </c>
      <c r="AB396" s="13">
        <f t="shared" si="631"/>
        <v>2.911048613382866E-3</v>
      </c>
      <c r="AC396" s="13">
        <f t="shared" si="632"/>
        <v>2.3530912113911235E-5</v>
      </c>
      <c r="AD396" s="13">
        <f t="shared" si="633"/>
        <v>4.184447508432638E-3</v>
      </c>
      <c r="AE396" s="13">
        <f t="shared" si="634"/>
        <v>2.5362443587337189E-3</v>
      </c>
      <c r="AF396" s="13">
        <f t="shared" si="635"/>
        <v>7.6862422509131178E-4</v>
      </c>
      <c r="AG396" s="13">
        <f t="shared" si="636"/>
        <v>1.5529082003023354E-4</v>
      </c>
      <c r="AH396" s="13">
        <f t="shared" si="637"/>
        <v>1.3781448321628787E-3</v>
      </c>
      <c r="AI396" s="13">
        <f t="shared" si="638"/>
        <v>1.1026397547490628E-3</v>
      </c>
      <c r="AJ396" s="13">
        <f t="shared" si="639"/>
        <v>4.411054630756616E-4</v>
      </c>
      <c r="AK396" s="13">
        <f t="shared" si="640"/>
        <v>1.1764134128556176E-4</v>
      </c>
      <c r="AL396" s="13">
        <f t="shared" si="641"/>
        <v>4.564471592858192E-7</v>
      </c>
      <c r="AM396" s="13">
        <f t="shared" si="642"/>
        <v>6.6958683394942125E-4</v>
      </c>
      <c r="AN396" s="13">
        <f t="shared" si="643"/>
        <v>4.0584469678834532E-4</v>
      </c>
      <c r="AO396" s="13">
        <f t="shared" si="644"/>
        <v>1.2299369518641528E-4</v>
      </c>
      <c r="AP396" s="13">
        <f t="shared" si="645"/>
        <v>2.4849323194019784E-5</v>
      </c>
      <c r="AQ396" s="13">
        <f t="shared" si="646"/>
        <v>3.7653690028477868E-6</v>
      </c>
      <c r="AR396" s="13">
        <f t="shared" si="647"/>
        <v>1.6706205772911524E-4</v>
      </c>
      <c r="AS396" s="13">
        <f t="shared" si="648"/>
        <v>1.3366466431050279E-4</v>
      </c>
      <c r="AT396" s="13">
        <f t="shared" si="649"/>
        <v>5.3471873650116379E-5</v>
      </c>
      <c r="AU396" s="13">
        <f t="shared" si="650"/>
        <v>1.4260768600303608E-5</v>
      </c>
      <c r="AV396" s="13">
        <f t="shared" si="651"/>
        <v>2.8524742147916489E-6</v>
      </c>
      <c r="AW396" s="13">
        <f t="shared" si="652"/>
        <v>6.1486498711046946E-9</v>
      </c>
      <c r="AX396" s="13">
        <f t="shared" si="653"/>
        <v>8.9288276667128026E-5</v>
      </c>
      <c r="AY396" s="13">
        <f t="shared" si="654"/>
        <v>5.4118706840436048E-5</v>
      </c>
      <c r="AZ396" s="13">
        <f t="shared" si="655"/>
        <v>1.6401002121476302E-5</v>
      </c>
      <c r="BA396" s="13">
        <f t="shared" si="656"/>
        <v>3.3136153995915009E-6</v>
      </c>
      <c r="BB396" s="13">
        <f t="shared" si="657"/>
        <v>5.0210561533457067E-7</v>
      </c>
      <c r="BC396" s="13">
        <f t="shared" si="658"/>
        <v>6.0866459995710465E-8</v>
      </c>
      <c r="BD396" s="13">
        <f t="shared" si="659"/>
        <v>1.6876389719313416E-5</v>
      </c>
      <c r="BE396" s="13">
        <f t="shared" si="660"/>
        <v>1.3502628886942748E-5</v>
      </c>
      <c r="BF396" s="13">
        <f t="shared" si="661"/>
        <v>5.4016584675646522E-6</v>
      </c>
      <c r="BG396" s="13">
        <f t="shared" si="662"/>
        <v>1.440604119613498E-6</v>
      </c>
      <c r="BH396" s="13">
        <f t="shared" si="663"/>
        <v>2.8815319987960825E-7</v>
      </c>
      <c r="BI396" s="13">
        <f t="shared" si="664"/>
        <v>4.6109692715933299E-8</v>
      </c>
      <c r="BJ396" s="14">
        <f t="shared" si="665"/>
        <v>0.36854223118566326</v>
      </c>
      <c r="BK396" s="14">
        <f t="shared" si="666"/>
        <v>0.37918162270051908</v>
      </c>
      <c r="BL396" s="14">
        <f t="shared" si="667"/>
        <v>0.24321099787358821</v>
      </c>
      <c r="BM396" s="14">
        <f t="shared" si="668"/>
        <v>0.1679787784865121</v>
      </c>
      <c r="BN396" s="14">
        <f t="shared" si="669"/>
        <v>0.83199694352198073</v>
      </c>
    </row>
    <row r="397" spans="1:66" x14ac:dyDescent="0.25">
      <c r="A397" t="s">
        <v>290</v>
      </c>
      <c r="B397" t="s">
        <v>313</v>
      </c>
      <c r="C397" t="s">
        <v>317</v>
      </c>
      <c r="D397" t="s">
        <v>358</v>
      </c>
      <c r="E397" s="10">
        <f>VLOOKUP(A397,home!$A$2:$E$405,3,FALSE)</f>
        <v>1.6083000000000001</v>
      </c>
      <c r="F397" s="10">
        <f>VLOOKUP(B397,home!$B$2:$E$405,3,FALSE)</f>
        <v>0.82899999999999996</v>
      </c>
      <c r="G397" s="10">
        <f>VLOOKUP(C397,away!$B$2:$E$405,4,FALSE)</f>
        <v>1.0363</v>
      </c>
      <c r="H397" s="10">
        <f>VLOOKUP(A397,away!$A$2:$E$405,3,FALSE)</f>
        <v>1.1513</v>
      </c>
      <c r="I397" s="10">
        <f>VLOOKUP(C397,away!$B$2:$E$405,3,FALSE)</f>
        <v>1.0133000000000001</v>
      </c>
      <c r="J397" s="10">
        <f>VLOOKUP(B397,home!$B$2:$E$405,4,FALSE)</f>
        <v>1.3753</v>
      </c>
      <c r="K397" s="12">
        <f t="shared" si="614"/>
        <v>1.38167878941</v>
      </c>
      <c r="L397" s="12">
        <f t="shared" si="615"/>
        <v>1.6044418824369999</v>
      </c>
      <c r="M397" s="13">
        <f t="shared" si="616"/>
        <v>5.0482897074911194E-2</v>
      </c>
      <c r="N397" s="13">
        <f t="shared" si="617"/>
        <v>6.9751148116372938E-2</v>
      </c>
      <c r="O397" s="13">
        <f t="shared" si="618"/>
        <v>8.0996874413743827E-2</v>
      </c>
      <c r="P397" s="13">
        <f t="shared" si="619"/>
        <v>0.11191166338597539</v>
      </c>
      <c r="Q397" s="13">
        <f t="shared" si="620"/>
        <v>4.8186840944693894E-2</v>
      </c>
      <c r="R397" s="13">
        <f t="shared" si="621"/>
        <v>6.4977388827950219E-2</v>
      </c>
      <c r="S397" s="13">
        <f t="shared" si="622"/>
        <v>6.2022096232072776E-2</v>
      </c>
      <c r="T397" s="13">
        <f t="shared" si="623"/>
        <v>7.7312985793996966E-2</v>
      </c>
      <c r="U397" s="13">
        <f t="shared" si="624"/>
        <v>8.9777879934825139E-2</v>
      </c>
      <c r="V397" s="13">
        <f t="shared" si="625"/>
        <v>1.5276892127373147E-2</v>
      </c>
      <c r="W397" s="13">
        <f t="shared" si="626"/>
        <v>2.2192912020652288E-2</v>
      </c>
      <c r="X397" s="13">
        <f t="shared" si="627"/>
        <v>3.5607237539174073E-2</v>
      </c>
      <c r="Y397" s="13">
        <f t="shared" si="628"/>
        <v>2.8564871612866936E-2</v>
      </c>
      <c r="Z397" s="13">
        <f t="shared" si="629"/>
        <v>3.4750814682319109E-2</v>
      </c>
      <c r="AA397" s="13">
        <f t="shared" si="630"/>
        <v>4.801446356127792E-2</v>
      </c>
      <c r="AB397" s="13">
        <f t="shared" si="631"/>
        <v>3.3170282943758525E-2</v>
      </c>
      <c r="AC397" s="13">
        <f t="shared" si="632"/>
        <v>2.1166356682213168E-3</v>
      </c>
      <c r="AD397" s="13">
        <f t="shared" si="633"/>
        <v>7.6658689535443738E-3</v>
      </c>
      <c r="AE397" s="13">
        <f t="shared" si="634"/>
        <v>1.2299441214340089E-2</v>
      </c>
      <c r="AF397" s="13">
        <f t="shared" si="635"/>
        <v>9.8668693074295179E-3</v>
      </c>
      <c r="AG397" s="13">
        <f t="shared" si="636"/>
        <v>5.276939455124024E-3</v>
      </c>
      <c r="AH397" s="13">
        <f t="shared" si="637"/>
        <v>1.3938915631279853E-2</v>
      </c>
      <c r="AI397" s="13">
        <f t="shared" si="638"/>
        <v>1.9259104075114875E-2</v>
      </c>
      <c r="AJ397" s="13">
        <f t="shared" si="639"/>
        <v>1.3304947801812963E-2</v>
      </c>
      <c r="AK397" s="13">
        <f t="shared" si="640"/>
        <v>6.1277213906573902E-3</v>
      </c>
      <c r="AL397" s="13">
        <f t="shared" si="641"/>
        <v>1.8768829218436829E-4</v>
      </c>
      <c r="AM397" s="13">
        <f t="shared" si="642"/>
        <v>2.1183537071017781E-3</v>
      </c>
      <c r="AN397" s="13">
        <f t="shared" si="643"/>
        <v>3.3987754094897738E-3</v>
      </c>
      <c r="AO397" s="13">
        <f t="shared" si="644"/>
        <v>2.7265688079911796E-3</v>
      </c>
      <c r="AP397" s="13">
        <f t="shared" si="645"/>
        <v>1.4582070636291247E-3</v>
      </c>
      <c r="AQ397" s="13">
        <f t="shared" si="646"/>
        <v>5.8490212153801088E-4</v>
      </c>
      <c r="AR397" s="13">
        <f t="shared" si="647"/>
        <v>4.4728360069162358E-3</v>
      </c>
      <c r="AS397" s="13">
        <f t="shared" si="648"/>
        <v>6.1800226392654837E-3</v>
      </c>
      <c r="AT397" s="13">
        <f t="shared" si="649"/>
        <v>4.2694030993733652E-3</v>
      </c>
      <c r="AU397" s="13">
        <f t="shared" si="650"/>
        <v>1.9663145686151635E-3</v>
      </c>
      <c r="AV397" s="13">
        <f t="shared" si="651"/>
        <v>6.7920378319086163E-4</v>
      </c>
      <c r="AW397" s="13">
        <f t="shared" si="652"/>
        <v>1.1557549516476833E-5</v>
      </c>
      <c r="AX397" s="13">
        <f t="shared" si="653"/>
        <v>4.8781406426176148E-4</v>
      </c>
      <c r="AY397" s="13">
        <f t="shared" si="654"/>
        <v>7.8266931554338422E-4</v>
      </c>
      <c r="AZ397" s="13">
        <f t="shared" si="655"/>
        <v>6.2787371497805293E-4</v>
      </c>
      <c r="BA397" s="13">
        <f t="shared" si="656"/>
        <v>3.3579562839736648E-4</v>
      </c>
      <c r="BB397" s="13">
        <f t="shared" si="657"/>
        <v>1.3469114253499652E-4</v>
      </c>
      <c r="BC397" s="13">
        <f t="shared" si="658"/>
        <v>4.3220822055288034E-5</v>
      </c>
      <c r="BD397" s="13">
        <f t="shared" si="659"/>
        <v>1.1960675704614477E-3</v>
      </c>
      <c r="BE397" s="13">
        <f t="shared" si="660"/>
        <v>1.6525811928077331E-3</v>
      </c>
      <c r="BF397" s="13">
        <f t="shared" si="661"/>
        <v>1.1416681909401617E-3</v>
      </c>
      <c r="BG397" s="13">
        <f t="shared" si="662"/>
        <v>5.2580624132203557E-4</v>
      </c>
      <c r="BH397" s="13">
        <f t="shared" si="663"/>
        <v>1.8162383274351315E-4</v>
      </c>
      <c r="BI397" s="13">
        <f t="shared" si="664"/>
        <v>5.0189159470612303E-5</v>
      </c>
      <c r="BJ397" s="14">
        <f t="shared" si="665"/>
        <v>0.32942398675571583</v>
      </c>
      <c r="BK397" s="14">
        <f t="shared" si="666"/>
        <v>0.24278054209628158</v>
      </c>
      <c r="BL397" s="14">
        <f t="shared" si="667"/>
        <v>0.39188329486552725</v>
      </c>
      <c r="BM397" s="14">
        <f t="shared" si="668"/>
        <v>0.57176071387016969</v>
      </c>
      <c r="BN397" s="14">
        <f t="shared" si="669"/>
        <v>0.42630681276364751</v>
      </c>
    </row>
    <row r="398" spans="1:66" x14ac:dyDescent="0.25">
      <c r="A398" t="s">
        <v>290</v>
      </c>
      <c r="B398" t="s">
        <v>304</v>
      </c>
      <c r="C398" t="s">
        <v>303</v>
      </c>
      <c r="D398" t="s">
        <v>358</v>
      </c>
      <c r="E398" s="10">
        <f>VLOOKUP(A398,home!$A$2:$E$405,3,FALSE)</f>
        <v>1.6083000000000001</v>
      </c>
      <c r="F398" s="10">
        <f>VLOOKUP(B398,home!$B$2:$E$405,3,FALSE)</f>
        <v>0.7772</v>
      </c>
      <c r="G398" s="10">
        <f>VLOOKUP(C398,away!$B$2:$E$405,4,FALSE)</f>
        <v>1.2954000000000001</v>
      </c>
      <c r="H398" s="10">
        <f>VLOOKUP(A398,away!$A$2:$E$405,3,FALSE)</f>
        <v>1.1513</v>
      </c>
      <c r="I398" s="10">
        <f>VLOOKUP(C398,away!$B$2:$E$405,3,FALSE)</f>
        <v>1.1580999999999999</v>
      </c>
      <c r="J398" s="10">
        <f>VLOOKUP(B398,home!$B$2:$E$405,4,FALSE)</f>
        <v>0.50670000000000004</v>
      </c>
      <c r="K398" s="12">
        <f t="shared" si="614"/>
        <v>1.6192121225040002</v>
      </c>
      <c r="L398" s="12">
        <f t="shared" si="615"/>
        <v>0.67559351255099998</v>
      </c>
      <c r="M398" s="13">
        <f t="shared" si="616"/>
        <v>0.10078097965435619</v>
      </c>
      <c r="N398" s="13">
        <f t="shared" si="617"/>
        <v>0.16318578397416253</v>
      </c>
      <c r="O398" s="13">
        <f t="shared" si="618"/>
        <v>6.8086976043017347E-2</v>
      </c>
      <c r="P398" s="13">
        <f t="shared" si="619"/>
        <v>0.11024725699349312</v>
      </c>
      <c r="Q398" s="13">
        <f t="shared" si="620"/>
        <v>0.13211619981564152</v>
      </c>
      <c r="R398" s="13">
        <f t="shared" si="621"/>
        <v>2.2999559651938936E-2</v>
      </c>
      <c r="S398" s="13">
        <f t="shared" si="622"/>
        <v>3.0150673560315897E-2</v>
      </c>
      <c r="T398" s="13">
        <f t="shared" si="623"/>
        <v>8.9256847498339023E-2</v>
      </c>
      <c r="U398" s="13">
        <f t="shared" si="624"/>
        <v>3.7241165800673409E-2</v>
      </c>
      <c r="V398" s="13">
        <f t="shared" si="625"/>
        <v>3.6647447078157146E-3</v>
      </c>
      <c r="W398" s="13">
        <f t="shared" si="626"/>
        <v>7.1308050773549167E-2</v>
      </c>
      <c r="X398" s="13">
        <f t="shared" si="627"/>
        <v>4.8175256495267126E-2</v>
      </c>
      <c r="Y398" s="13">
        <f t="shared" si="628"/>
        <v>1.6273445376841444E-2</v>
      </c>
      <c r="Z398" s="13">
        <f t="shared" si="629"/>
        <v>5.1794510974598942E-3</v>
      </c>
      <c r="AA398" s="13">
        <f t="shared" si="630"/>
        <v>8.3866300049237081E-3</v>
      </c>
      <c r="AB398" s="13">
        <f t="shared" si="631"/>
        <v>6.7898664854641275E-3</v>
      </c>
      <c r="AC398" s="13">
        <f t="shared" si="632"/>
        <v>2.5056070414016814E-4</v>
      </c>
      <c r="AD398" s="13">
        <f t="shared" si="633"/>
        <v>2.8865715061165392E-2</v>
      </c>
      <c r="AE398" s="13">
        <f t="shared" si="634"/>
        <v>1.9501489830469027E-2</v>
      </c>
      <c r="AF398" s="13">
        <f t="shared" si="635"/>
        <v>6.5875400072720877E-3</v>
      </c>
      <c r="AG398" s="13">
        <f t="shared" si="636"/>
        <v>1.4834997641943967E-3</v>
      </c>
      <c r="AH398" s="13">
        <f t="shared" si="637"/>
        <v>8.7480089000476532E-4</v>
      </c>
      <c r="AI398" s="13">
        <f t="shared" si="638"/>
        <v>1.4164882058730044E-3</v>
      </c>
      <c r="AJ398" s="13">
        <f t="shared" si="639"/>
        <v>1.1467974371667557E-3</v>
      </c>
      <c r="AK398" s="13">
        <f t="shared" si="640"/>
        <v>6.1896943743897667E-4</v>
      </c>
      <c r="AL398" s="13">
        <f t="shared" si="641"/>
        <v>1.0963826879457293E-5</v>
      </c>
      <c r="AM398" s="13">
        <f t="shared" si="642"/>
        <v>9.3479431503570576E-3</v>
      </c>
      <c r="AN398" s="13">
        <f t="shared" si="643"/>
        <v>6.3154097480767838E-3</v>
      </c>
      <c r="AO398" s="13">
        <f t="shared" si="644"/>
        <v>2.1333249274510099E-3</v>
      </c>
      <c r="AP398" s="13">
        <f t="shared" si="645"/>
        <v>4.8042016038307836E-4</v>
      </c>
      <c r="AQ398" s="13">
        <f t="shared" si="646"/>
        <v>8.1142185913379665E-5</v>
      </c>
      <c r="AR398" s="13">
        <f t="shared" si="647"/>
        <v>1.1820196121221214E-4</v>
      </c>
      <c r="AS398" s="13">
        <f t="shared" si="648"/>
        <v>1.9139404849856148E-4</v>
      </c>
      <c r="AT398" s="13">
        <f t="shared" si="649"/>
        <v>1.549537817519947E-4</v>
      </c>
      <c r="AU398" s="13">
        <f t="shared" si="650"/>
        <v>8.3634347280222977E-5</v>
      </c>
      <c r="AV398" s="13">
        <f t="shared" si="651"/>
        <v>3.3855437243461632E-5</v>
      </c>
      <c r="AW398" s="13">
        <f t="shared" si="652"/>
        <v>3.3315695629087812E-7</v>
      </c>
      <c r="AX398" s="13">
        <f t="shared" si="653"/>
        <v>2.5227171449227312E-3</v>
      </c>
      <c r="AY398" s="13">
        <f t="shared" si="654"/>
        <v>1.7043313371109777E-3</v>
      </c>
      <c r="AZ398" s="13">
        <f t="shared" si="655"/>
        <v>5.7571759729477397E-4</v>
      </c>
      <c r="BA398" s="13">
        <f t="shared" si="656"/>
        <v>1.2965035793126615E-4</v>
      </c>
      <c r="BB398" s="13">
        <f t="shared" si="657"/>
        <v>2.1897735179569621E-5</v>
      </c>
      <c r="BC398" s="13">
        <f t="shared" si="658"/>
        <v>2.9587935653754099E-6</v>
      </c>
      <c r="BD398" s="13">
        <f t="shared" si="659"/>
        <v>1.3309413027629233E-5</v>
      </c>
      <c r="BE398" s="13">
        <f t="shared" si="660"/>
        <v>2.1550762917749919E-5</v>
      </c>
      <c r="BF398" s="13">
        <f t="shared" si="661"/>
        <v>1.7447628282815179E-5</v>
      </c>
      <c r="BG398" s="13">
        <f t="shared" si="662"/>
        <v>9.4171370748259956E-6</v>
      </c>
      <c r="BH398" s="13">
        <f t="shared" si="663"/>
        <v>3.8120856277100287E-6</v>
      </c>
      <c r="BI398" s="13">
        <f t="shared" si="664"/>
        <v>1.2345150520822695E-6</v>
      </c>
      <c r="BJ398" s="14">
        <f t="shared" si="665"/>
        <v>0.60006934173508764</v>
      </c>
      <c r="BK398" s="14">
        <f t="shared" si="666"/>
        <v>0.24680951078411154</v>
      </c>
      <c r="BL398" s="14">
        <f t="shared" si="667"/>
        <v>0.14821006507447027</v>
      </c>
      <c r="BM398" s="14">
        <f t="shared" si="668"/>
        <v>0.40114761437836499</v>
      </c>
      <c r="BN398" s="14">
        <f t="shared" si="669"/>
        <v>0.59741675613260958</v>
      </c>
    </row>
    <row r="399" spans="1:66" x14ac:dyDescent="0.25">
      <c r="A399" t="s">
        <v>338</v>
      </c>
      <c r="B399" t="s">
        <v>91</v>
      </c>
      <c r="C399" t="s">
        <v>84</v>
      </c>
      <c r="D399" t="s">
        <v>359</v>
      </c>
      <c r="E399" s="10">
        <f>VLOOKUP(A399,home!$A$2:$E$405,3,FALSE)</f>
        <v>1.2436</v>
      </c>
      <c r="F399" s="10">
        <f>VLOOKUP(B399,home!$B$2:$E$405,3,FALSE)</f>
        <v>1.2061999999999999</v>
      </c>
      <c r="G399" s="10">
        <f>VLOOKUP(C399,away!$B$2:$E$405,4,FALSE)</f>
        <v>0.67010000000000003</v>
      </c>
      <c r="H399" s="10">
        <f>VLOOKUP(A399,away!$A$2:$E$405,3,FALSE)</f>
        <v>0.89739999999999998</v>
      </c>
      <c r="I399" s="10">
        <f>VLOOKUP(C399,away!$B$2:$E$405,3,FALSE)</f>
        <v>1.1143000000000001</v>
      </c>
      <c r="J399" s="10">
        <f>VLOOKUP(B399,home!$B$2:$E$405,4,FALSE)</f>
        <v>1.1143000000000001</v>
      </c>
      <c r="K399" s="12">
        <f t="shared" si="614"/>
        <v>1.0051703174320001</v>
      </c>
      <c r="L399" s="12">
        <f t="shared" si="615"/>
        <v>1.114269713326</v>
      </c>
      <c r="M399" s="13">
        <f t="shared" si="616"/>
        <v>0.12009886135389539</v>
      </c>
      <c r="N399" s="13">
        <f t="shared" si="617"/>
        <v>0.12071981059031678</v>
      </c>
      <c r="O399" s="13">
        <f t="shared" si="618"/>
        <v>0.13382252381158402</v>
      </c>
      <c r="P399" s="13">
        <f t="shared" si="619"/>
        <v>0.1345144287392413</v>
      </c>
      <c r="Q399" s="13">
        <f t="shared" si="620"/>
        <v>6.0671985165699827E-2</v>
      </c>
      <c r="R399" s="13">
        <f t="shared" si="621"/>
        <v>7.4557192622047783E-2</v>
      </c>
      <c r="S399" s="13">
        <f t="shared" si="622"/>
        <v>3.7665077201952904E-2</v>
      </c>
      <c r="T399" s="13">
        <f t="shared" si="623"/>
        <v>6.7604955517503673E-2</v>
      </c>
      <c r="U399" s="13">
        <f t="shared" si="624"/>
        <v>7.4942676974742536E-2</v>
      </c>
      <c r="V399" s="13">
        <f t="shared" si="625"/>
        <v>4.6873386790817571E-3</v>
      </c>
      <c r="W399" s="13">
        <f t="shared" si="626"/>
        <v>2.0328559529412035E-2</v>
      </c>
      <c r="X399" s="13">
        <f t="shared" si="627"/>
        <v>2.2651498199168472E-2</v>
      </c>
      <c r="Y399" s="13">
        <f t="shared" si="628"/>
        <v>1.2619939202395932E-2</v>
      </c>
      <c r="Z399" s="13">
        <f t="shared" si="629"/>
        <v>2.7692273883120195E-2</v>
      </c>
      <c r="AA399" s="13">
        <f t="shared" si="630"/>
        <v>2.7835451729509811E-2</v>
      </c>
      <c r="AB399" s="13">
        <f t="shared" si="631"/>
        <v>1.3989684925407248E-2</v>
      </c>
      <c r="AC399" s="13">
        <f t="shared" si="632"/>
        <v>3.281227428054533E-4</v>
      </c>
      <c r="AD399" s="13">
        <f t="shared" si="633"/>
        <v>5.1084161587786007E-3</v>
      </c>
      <c r="AE399" s="13">
        <f t="shared" si="634"/>
        <v>5.6921534087921374E-3</v>
      </c>
      <c r="AF399" s="13">
        <f t="shared" si="635"/>
        <v>3.1712970735112149E-3</v>
      </c>
      <c r="AG399" s="13">
        <f t="shared" si="636"/>
        <v>1.1778934269909753E-3</v>
      </c>
      <c r="AH399" s="13">
        <f t="shared" si="637"/>
        <v>7.7141655202723515E-3</v>
      </c>
      <c r="AI399" s="13">
        <f t="shared" si="638"/>
        <v>7.7540502047351483E-3</v>
      </c>
      <c r="AJ399" s="13">
        <f t="shared" si="639"/>
        <v>3.8970705528386476E-3</v>
      </c>
      <c r="AK399" s="13">
        <f t="shared" si="640"/>
        <v>1.3057398815505747E-3</v>
      </c>
      <c r="AL399" s="13">
        <f t="shared" si="641"/>
        <v>1.4700303668914663E-5</v>
      </c>
      <c r="AM399" s="13">
        <f t="shared" si="642"/>
        <v>1.0269656583788492E-3</v>
      </c>
      <c r="AN399" s="13">
        <f t="shared" si="643"/>
        <v>1.144316729757447E-3</v>
      </c>
      <c r="AO399" s="13">
        <f t="shared" si="644"/>
        <v>6.3753873721048829E-4</v>
      </c>
      <c r="AP399" s="13">
        <f t="shared" si="645"/>
        <v>2.3679670198191704E-4</v>
      </c>
      <c r="AQ399" s="13">
        <f t="shared" si="646"/>
        <v>6.5963848308483211E-5</v>
      </c>
      <c r="AR399" s="13">
        <f t="shared" si="647"/>
        <v>1.7191322005646367E-3</v>
      </c>
      <c r="AS399" s="13">
        <f t="shared" si="648"/>
        <v>1.7280206597491286E-3</v>
      </c>
      <c r="AT399" s="13">
        <f t="shared" si="649"/>
        <v>8.6847753754454294E-4</v>
      </c>
      <c r="AU399" s="13">
        <f t="shared" si="650"/>
        <v>2.9098928069873673E-4</v>
      </c>
      <c r="AV399" s="13">
        <f t="shared" si="651"/>
        <v>7.3123446912314635E-5</v>
      </c>
      <c r="AW399" s="13">
        <f t="shared" si="652"/>
        <v>4.5735537466241027E-7</v>
      </c>
      <c r="AX399" s="13">
        <f t="shared" si="653"/>
        <v>1.7204589947073843E-4</v>
      </c>
      <c r="AY399" s="13">
        <f t="shared" si="654"/>
        <v>1.9170553508217352E-4</v>
      </c>
      <c r="AZ399" s="13">
        <f t="shared" si="655"/>
        <v>1.0680583580951049E-4</v>
      </c>
      <c r="BA399" s="13">
        <f t="shared" si="656"/>
        <v>3.9670169349669045E-5</v>
      </c>
      <c r="BB399" s="13">
        <f t="shared" si="657"/>
        <v>1.1050817057212394E-5</v>
      </c>
      <c r="BC399" s="13">
        <f t="shared" si="658"/>
        <v>2.4627181508716246E-6</v>
      </c>
      <c r="BD399" s="13">
        <f t="shared" si="659"/>
        <v>3.1926282404877551E-4</v>
      </c>
      <c r="BE399" s="13">
        <f t="shared" si="660"/>
        <v>3.2091351419334446E-4</v>
      </c>
      <c r="BF399" s="13">
        <f t="shared" si="661"/>
        <v>1.6128636946497138E-4</v>
      </c>
      <c r="BG399" s="13">
        <f t="shared" si="662"/>
        <v>5.4040090397520047E-5</v>
      </c>
      <c r="BH399" s="13">
        <f t="shared" si="663"/>
        <v>1.3579873704732299E-5</v>
      </c>
      <c r="BI399" s="13">
        <f t="shared" si="664"/>
        <v>2.7300171924944481E-6</v>
      </c>
      <c r="BJ399" s="14">
        <f t="shared" si="665"/>
        <v>0.32338183092312706</v>
      </c>
      <c r="BK399" s="14">
        <f t="shared" si="666"/>
        <v>0.29750023455572794</v>
      </c>
      <c r="BL399" s="14">
        <f t="shared" si="667"/>
        <v>0.35137011203715929</v>
      </c>
      <c r="BM399" s="14">
        <f t="shared" si="668"/>
        <v>0.35536840093664185</v>
      </c>
      <c r="BN399" s="14">
        <f t="shared" si="669"/>
        <v>0.64438480228278505</v>
      </c>
    </row>
    <row r="400" spans="1:66" x14ac:dyDescent="0.25">
      <c r="A400" t="s">
        <v>338</v>
      </c>
      <c r="B400" t="s">
        <v>87</v>
      </c>
      <c r="C400" t="s">
        <v>77</v>
      </c>
      <c r="D400" t="s">
        <v>359</v>
      </c>
      <c r="E400" s="10">
        <f>VLOOKUP(A400,home!$A$2:$E$405,3,FALSE)</f>
        <v>1.2436</v>
      </c>
      <c r="F400" s="10">
        <f>VLOOKUP(B400,home!$B$2:$E$405,3,FALSE)</f>
        <v>0.67010000000000003</v>
      </c>
      <c r="G400" s="10">
        <f>VLOOKUP(C400,away!$B$2:$E$405,4,FALSE)</f>
        <v>0.67010000000000003</v>
      </c>
      <c r="H400" s="10">
        <f>VLOOKUP(A400,away!$A$2:$E$405,3,FALSE)</f>
        <v>0.89739999999999998</v>
      </c>
      <c r="I400" s="10">
        <f>VLOOKUP(C400,away!$B$2:$E$405,3,FALSE)</f>
        <v>0.37140000000000001</v>
      </c>
      <c r="J400" s="10">
        <f>VLOOKUP(B400,home!$B$2:$E$405,4,FALSE)</f>
        <v>0.55720000000000003</v>
      </c>
      <c r="K400" s="12">
        <f t="shared" si="614"/>
        <v>0.55841869483600015</v>
      </c>
      <c r="L400" s="12">
        <f t="shared" si="615"/>
        <v>0.18571161739200001</v>
      </c>
      <c r="M400" s="13">
        <f t="shared" si="616"/>
        <v>0.47514735014183956</v>
      </c>
      <c r="N400" s="13">
        <f t="shared" si="617"/>
        <v>0.26533116312098998</v>
      </c>
      <c r="O400" s="13">
        <f t="shared" si="618"/>
        <v>8.8240382894363978E-2</v>
      </c>
      <c r="P400" s="13">
        <f t="shared" si="619"/>
        <v>4.9275079447699634E-2</v>
      </c>
      <c r="Q400" s="13">
        <f t="shared" si="620"/>
        <v>7.4082940904670533E-2</v>
      </c>
      <c r="R400" s="13">
        <f t="shared" si="621"/>
        <v>8.1936321133008541E-3</v>
      </c>
      <c r="S400" s="13">
        <f t="shared" si="622"/>
        <v>1.2775160452080301E-3</v>
      </c>
      <c r="T400" s="13">
        <f t="shared" si="623"/>
        <v>1.3758062776562321E-2</v>
      </c>
      <c r="U400" s="13">
        <f t="shared" si="624"/>
        <v>4.5754773506758006E-3</v>
      </c>
      <c r="V400" s="13">
        <f t="shared" si="625"/>
        <v>1.4720510643124171E-5</v>
      </c>
      <c r="W400" s="13">
        <f t="shared" si="626"/>
        <v>1.3789766389866221E-2</v>
      </c>
      <c r="X400" s="13">
        <f t="shared" si="627"/>
        <v>2.560919819719897E-3</v>
      </c>
      <c r="Y400" s="13">
        <f t="shared" si="628"/>
        <v>2.3779628086570564E-4</v>
      </c>
      <c r="Z400" s="13">
        <f t="shared" si="629"/>
        <v>5.0721755735871118E-4</v>
      </c>
      <c r="AA400" s="13">
        <f t="shared" si="630"/>
        <v>2.8323976637815545E-4</v>
      </c>
      <c r="AB400" s="13">
        <f t="shared" si="631"/>
        <v>7.9083190333271579E-5</v>
      </c>
      <c r="AC400" s="13">
        <f t="shared" si="632"/>
        <v>9.5411761640115518E-8</v>
      </c>
      <c r="AD400" s="13">
        <f t="shared" si="633"/>
        <v>1.9251158373806087E-3</v>
      </c>
      <c r="AE400" s="13">
        <f t="shared" si="634"/>
        <v>3.575163758269073E-4</v>
      </c>
      <c r="AF400" s="13">
        <f t="shared" si="635"/>
        <v>3.3197472199470559E-5</v>
      </c>
      <c r="AG400" s="13">
        <f t="shared" si="636"/>
        <v>2.0550520851632116E-6</v>
      </c>
      <c r="AH400" s="13">
        <f t="shared" si="637"/>
        <v>2.3549048236676437E-5</v>
      </c>
      <c r="AI400" s="13">
        <f t="shared" si="638"/>
        <v>1.3150228780954863E-5</v>
      </c>
      <c r="AJ400" s="13">
        <f t="shared" si="639"/>
        <v>3.67166679632781E-6</v>
      </c>
      <c r="AK400" s="13">
        <f t="shared" si="640"/>
        <v>6.8344246009268474E-7</v>
      </c>
      <c r="AL400" s="13">
        <f t="shared" si="641"/>
        <v>3.9578645518348956E-10</v>
      </c>
      <c r="AM400" s="13">
        <f t="shared" si="642"/>
        <v>2.1500413466363864E-4</v>
      </c>
      <c r="AN400" s="13">
        <f t="shared" si="643"/>
        <v>3.9928765594351703E-5</v>
      </c>
      <c r="AO400" s="13">
        <f t="shared" si="644"/>
        <v>3.70761781949655E-6</v>
      </c>
      <c r="AP400" s="13">
        <f t="shared" si="645"/>
        <v>2.2951590064336831E-7</v>
      </c>
      <c r="AQ400" s="13">
        <f t="shared" si="646"/>
        <v>1.0655942281415372E-8</v>
      </c>
      <c r="AR400" s="13">
        <f t="shared" si="647"/>
        <v>8.7466636721508161E-7</v>
      </c>
      <c r="AS400" s="13">
        <f t="shared" si="648"/>
        <v>4.884300511971914E-7</v>
      </c>
      <c r="AT400" s="13">
        <f t="shared" si="649"/>
        <v>1.3637423585410817E-7</v>
      </c>
      <c r="AU400" s="13">
        <f t="shared" si="650"/>
        <v>2.5384640931635991E-8</v>
      </c>
      <c r="AV400" s="13">
        <f t="shared" si="651"/>
        <v>3.5438145144811683E-9</v>
      </c>
      <c r="AW400" s="13">
        <f t="shared" si="652"/>
        <v>1.1401380725876149E-12</v>
      </c>
      <c r="AX400" s="13">
        <f t="shared" si="653"/>
        <v>2.0010388043868779E-5</v>
      </c>
      <c r="AY400" s="13">
        <f t="shared" si="654"/>
        <v>3.7161615282684102E-6</v>
      </c>
      <c r="AZ400" s="13">
        <f t="shared" si="655"/>
        <v>3.4506718395232661E-7</v>
      </c>
      <c r="BA400" s="13">
        <f t="shared" si="656"/>
        <v>2.1360994946896464E-8</v>
      </c>
      <c r="BB400" s="13">
        <f t="shared" si="657"/>
        <v>9.9174623017261995E-10</v>
      </c>
      <c r="BC400" s="13">
        <f t="shared" si="658"/>
        <v>3.6835759289555207E-11</v>
      </c>
      <c r="BD400" s="13">
        <f t="shared" si="659"/>
        <v>2.7072617622316315E-8</v>
      </c>
      <c r="BE400" s="13">
        <f t="shared" si="660"/>
        <v>1.5117855798447971E-8</v>
      </c>
      <c r="BF400" s="13">
        <f t="shared" si="661"/>
        <v>4.221046651844086E-9</v>
      </c>
      <c r="BG400" s="13">
        <f t="shared" si="662"/>
        <v>7.8570378738821456E-10</v>
      </c>
      <c r="BH400" s="13">
        <f t="shared" si="663"/>
        <v>1.0968792087025721E-10</v>
      </c>
      <c r="BI400" s="13">
        <f t="shared" si="664"/>
        <v>1.2250357122328701E-11</v>
      </c>
      <c r="BJ400" s="14">
        <f t="shared" si="665"/>
        <v>0.37236150872642032</v>
      </c>
      <c r="BK400" s="14">
        <f t="shared" si="666"/>
        <v>0.52571847811446659</v>
      </c>
      <c r="BL400" s="14">
        <f t="shared" si="667"/>
        <v>0.10141444541959796</v>
      </c>
      <c r="BM400" s="14">
        <f t="shared" si="668"/>
        <v>3.9727385034590945E-2</v>
      </c>
      <c r="BN400" s="14">
        <f t="shared" si="669"/>
        <v>0.96027054862286443</v>
      </c>
    </row>
    <row r="401" spans="1:66" x14ac:dyDescent="0.25">
      <c r="A401" t="s">
        <v>338</v>
      </c>
      <c r="B401" t="s">
        <v>88</v>
      </c>
      <c r="C401" t="s">
        <v>73</v>
      </c>
      <c r="D401" t="s">
        <v>359</v>
      </c>
      <c r="E401" s="10">
        <f>VLOOKUP(A401,home!$A$2:$E$405,3,FALSE)</f>
        <v>1.2436</v>
      </c>
      <c r="F401" s="10">
        <f>VLOOKUP(B401,home!$B$2:$E$405,3,FALSE)</f>
        <v>0.67010000000000003</v>
      </c>
      <c r="G401" s="10">
        <f>VLOOKUP(C401,away!$B$2:$E$405,4,FALSE)</f>
        <v>1.7423</v>
      </c>
      <c r="H401" s="10">
        <f>VLOOKUP(A401,away!$A$2:$E$405,3,FALSE)</f>
        <v>0.89739999999999998</v>
      </c>
      <c r="I401" s="10">
        <f>VLOOKUP(C401,away!$B$2:$E$405,3,FALSE)</f>
        <v>0.1857</v>
      </c>
      <c r="J401" s="10">
        <f>VLOOKUP(B401,home!$B$2:$E$405,4,FALSE)</f>
        <v>1.3001</v>
      </c>
      <c r="K401" s="12">
        <f t="shared" si="614"/>
        <v>1.4519219400280001</v>
      </c>
      <c r="L401" s="12">
        <f t="shared" si="615"/>
        <v>0.21665799871800001</v>
      </c>
      <c r="M401" s="13">
        <f t="shared" si="616"/>
        <v>0.1885145778997831</v>
      </c>
      <c r="N401" s="13">
        <f t="shared" si="617"/>
        <v>0.2737084516678126</v>
      </c>
      <c r="O401" s="13">
        <f t="shared" si="618"/>
        <v>4.0843191176935523E-2</v>
      </c>
      <c r="P401" s="13">
        <f t="shared" si="619"/>
        <v>5.9301125370550718E-2</v>
      </c>
      <c r="Q401" s="13">
        <f t="shared" si="620"/>
        <v>0.19870165307379536</v>
      </c>
      <c r="R401" s="13">
        <f t="shared" si="621"/>
        <v>4.4245020308257632E-3</v>
      </c>
      <c r="S401" s="13">
        <f t="shared" si="622"/>
        <v>4.6635961915943444E-3</v>
      </c>
      <c r="T401" s="13">
        <f t="shared" si="623"/>
        <v>4.3050302496926846E-2</v>
      </c>
      <c r="U401" s="13">
        <f t="shared" si="624"/>
        <v>6.4240315722543673E-3</v>
      </c>
      <c r="V401" s="13">
        <f t="shared" si="625"/>
        <v>1.6300331047570832E-4</v>
      </c>
      <c r="W401" s="13">
        <f t="shared" si="626"/>
        <v>9.6166429872558509E-2</v>
      </c>
      <c r="X401" s="13">
        <f t="shared" si="627"/>
        <v>2.0835226240043421E-2</v>
      </c>
      <c r="Y401" s="13">
        <f t="shared" si="628"/>
        <v>2.2570592100022839E-3</v>
      </c>
      <c r="Z401" s="13">
        <f t="shared" si="629"/>
        <v>3.1953458510747891E-4</v>
      </c>
      <c r="AA401" s="13">
        <f t="shared" si="630"/>
        <v>4.639392747152928E-4</v>
      </c>
      <c r="AB401" s="13">
        <f t="shared" si="631"/>
        <v>3.3680180589990575E-4</v>
      </c>
      <c r="AC401" s="13">
        <f t="shared" si="632"/>
        <v>3.2047520734290073E-6</v>
      </c>
      <c r="AD401" s="13">
        <f t="shared" si="633"/>
        <v>3.490653735653295E-2</v>
      </c>
      <c r="AE401" s="13">
        <f t="shared" si="634"/>
        <v>7.562780525841536E-3</v>
      </c>
      <c r="AF401" s="13">
        <f t="shared" si="635"/>
        <v>8.1926844673614553E-4</v>
      </c>
      <c r="AG401" s="13">
        <f t="shared" si="636"/>
        <v>5.9167020694219231E-5</v>
      </c>
      <c r="AH401" s="13">
        <f t="shared" si="637"/>
        <v>1.7307430932643206E-5</v>
      </c>
      <c r="AI401" s="13">
        <f t="shared" si="638"/>
        <v>2.5129038696623938E-5</v>
      </c>
      <c r="AJ401" s="13">
        <f t="shared" si="639"/>
        <v>1.8242701307720466E-5</v>
      </c>
      <c r="AK401" s="13">
        <f t="shared" si="640"/>
        <v>8.8289927580189421E-6</v>
      </c>
      <c r="AL401" s="13">
        <f t="shared" si="641"/>
        <v>4.0324818718046631E-8</v>
      </c>
      <c r="AM401" s="13">
        <f t="shared" si="642"/>
        <v>1.0136313487671429E-2</v>
      </c>
      <c r="AN401" s="13">
        <f t="shared" si="643"/>
        <v>2.1961133946171631E-3</v>
      </c>
      <c r="AO401" s="13">
        <f t="shared" si="644"/>
        <v>2.3790276651777396E-4</v>
      </c>
      <c r="AP401" s="13">
        <f t="shared" si="645"/>
        <v>1.7181179094405512E-5</v>
      </c>
      <c r="AQ401" s="13">
        <f t="shared" si="646"/>
        <v>9.3060996955235938E-7</v>
      </c>
      <c r="AR401" s="13">
        <f t="shared" si="647"/>
        <v>7.499586697632973E-7</v>
      </c>
      <c r="AS401" s="13">
        <f t="shared" si="648"/>
        <v>1.0888814467435447E-6</v>
      </c>
      <c r="AT401" s="13">
        <f t="shared" si="649"/>
        <v>7.9048543130819186E-7</v>
      </c>
      <c r="AU401" s="13">
        <f t="shared" si="650"/>
        <v>3.8257438032961998E-7</v>
      </c>
      <c r="AV401" s="13">
        <f t="shared" si="651"/>
        <v>1.3886703412329799E-7</v>
      </c>
      <c r="AW401" s="13">
        <f t="shared" si="652"/>
        <v>3.5236106833293754E-10</v>
      </c>
      <c r="AX401" s="13">
        <f t="shared" si="653"/>
        <v>2.4528559906253139E-3</v>
      </c>
      <c r="AY401" s="13">
        <f t="shared" si="654"/>
        <v>5.3143087007233791E-4</v>
      </c>
      <c r="AZ401" s="13">
        <f t="shared" si="655"/>
        <v>5.7569374383419107E-5</v>
      </c>
      <c r="BA401" s="13">
        <f t="shared" si="656"/>
        <v>4.157621813786294E-6</v>
      </c>
      <c r="BB401" s="13">
        <f t="shared" si="657"/>
        <v>2.2519550540030989E-7</v>
      </c>
      <c r="BC401" s="13">
        <f t="shared" si="658"/>
        <v>9.7580815040639449E-9</v>
      </c>
      <c r="BD401" s="13">
        <f t="shared" si="659"/>
        <v>2.7080757418688235E-8</v>
      </c>
      <c r="BE401" s="13">
        <f t="shared" si="660"/>
        <v>3.9319145848769477E-8</v>
      </c>
      <c r="BF401" s="13">
        <f t="shared" si="661"/>
        <v>2.8544165260494644E-8</v>
      </c>
      <c r="BG401" s="13">
        <f t="shared" si="662"/>
        <v>1.3814633267165739E-8</v>
      </c>
      <c r="BH401" s="13">
        <f t="shared" si="663"/>
        <v>5.014442283509658E-9</v>
      </c>
      <c r="BI401" s="13">
        <f t="shared" si="664"/>
        <v>1.4561157536863546E-9</v>
      </c>
      <c r="BJ401" s="14">
        <f t="shared" si="665"/>
        <v>0.6937015661592959</v>
      </c>
      <c r="BK401" s="14">
        <f t="shared" si="666"/>
        <v>0.25317697871936834</v>
      </c>
      <c r="BL401" s="14">
        <f t="shared" si="667"/>
        <v>5.2565240020547958E-2</v>
      </c>
      <c r="BM401" s="14">
        <f t="shared" si="668"/>
        <v>0.23373838774690545</v>
      </c>
      <c r="BN401" s="14">
        <f t="shared" si="669"/>
        <v>0.76549350121970317</v>
      </c>
    </row>
    <row r="402" spans="1:66" x14ac:dyDescent="0.25">
      <c r="A402" t="s">
        <v>338</v>
      </c>
      <c r="B402" t="s">
        <v>80</v>
      </c>
      <c r="C402" t="s">
        <v>76</v>
      </c>
      <c r="D402" t="s">
        <v>359</v>
      </c>
      <c r="E402" s="10">
        <f>VLOOKUP(A402,home!$A$2:$E$405,3,FALSE)</f>
        <v>1.2436</v>
      </c>
      <c r="F402" s="10">
        <f>VLOOKUP(B402,home!$B$2:$E$405,3,FALSE)</f>
        <v>1.2866</v>
      </c>
      <c r="G402" s="10">
        <f>VLOOKUP(C402,away!$B$2:$E$405,4,FALSE)</f>
        <v>0.57440000000000002</v>
      </c>
      <c r="H402" s="10">
        <f>VLOOKUP(A402,away!$A$2:$E$405,3,FALSE)</f>
        <v>0.89739999999999998</v>
      </c>
      <c r="I402" s="10">
        <f>VLOOKUP(C402,away!$B$2:$E$405,3,FALSE)</f>
        <v>1.2735000000000001</v>
      </c>
      <c r="J402" s="10">
        <f>VLOOKUP(B402,home!$B$2:$E$405,4,FALSE)</f>
        <v>0.44569999999999999</v>
      </c>
      <c r="K402" s="12">
        <f t="shared" si="614"/>
        <v>0.91904905254400004</v>
      </c>
      <c r="L402" s="12">
        <f t="shared" si="615"/>
        <v>0.50936329773</v>
      </c>
      <c r="M402" s="13">
        <f t="shared" si="616"/>
        <v>0.23968916275308388</v>
      </c>
      <c r="N402" s="13">
        <f t="shared" si="617"/>
        <v>0.22028609793328638</v>
      </c>
      <c r="O402" s="13">
        <f t="shared" si="618"/>
        <v>0.12208886237005349</v>
      </c>
      <c r="P402" s="13">
        <f t="shared" si="619"/>
        <v>0.11220565328737248</v>
      </c>
      <c r="Q402" s="13">
        <f t="shared" si="620"/>
        <v>0.10122686479710082</v>
      </c>
      <c r="R402" s="13">
        <f t="shared" si="621"/>
        <v>3.1093792776457276E-2</v>
      </c>
      <c r="S402" s="13">
        <f t="shared" si="622"/>
        <v>1.3131704083984556E-2</v>
      </c>
      <c r="T402" s="13">
        <f t="shared" si="623"/>
        <v>5.156124967192012E-2</v>
      </c>
      <c r="U402" s="13">
        <f t="shared" si="624"/>
        <v>2.857672079120253E-2</v>
      </c>
      <c r="V402" s="13">
        <f t="shared" si="625"/>
        <v>6.8303808269185636E-4</v>
      </c>
      <c r="W402" s="13">
        <f t="shared" si="626"/>
        <v>3.1010818061258372E-2</v>
      </c>
      <c r="X402" s="13">
        <f t="shared" si="627"/>
        <v>1.5795772552987607E-2</v>
      </c>
      <c r="Y402" s="13">
        <f t="shared" si="628"/>
        <v>4.0228933988913943E-3</v>
      </c>
      <c r="Z402" s="13">
        <f t="shared" si="629"/>
        <v>5.2793456091831774E-3</v>
      </c>
      <c r="AA402" s="13">
        <f t="shared" si="630"/>
        <v>4.8519775801721251E-3</v>
      </c>
      <c r="AB402" s="13">
        <f t="shared" si="631"/>
        <v>2.2296026990109609E-3</v>
      </c>
      <c r="AC402" s="13">
        <f t="shared" si="632"/>
        <v>1.9984407463476358E-5</v>
      </c>
      <c r="AD402" s="13">
        <f t="shared" si="633"/>
        <v>7.1251157394534659E-3</v>
      </c>
      <c r="AE402" s="13">
        <f t="shared" si="634"/>
        <v>3.6292724497559445E-3</v>
      </c>
      <c r="AF402" s="13">
        <f t="shared" si="635"/>
        <v>9.2430909168416178E-4</v>
      </c>
      <c r="AG402" s="13">
        <f t="shared" si="636"/>
        <v>1.5693637568735521E-4</v>
      </c>
      <c r="AH402" s="13">
        <f t="shared" si="637"/>
        <v>6.7227622233748455E-4</v>
      </c>
      <c r="AI402" s="13">
        <f t="shared" si="638"/>
        <v>6.1785482518712472E-4</v>
      </c>
      <c r="AJ402" s="13">
        <f t="shared" si="639"/>
        <v>2.8391944584898289E-4</v>
      </c>
      <c r="AK402" s="13">
        <f t="shared" si="640"/>
        <v>8.6978632568775091E-5</v>
      </c>
      <c r="AL402" s="13">
        <f t="shared" si="641"/>
        <v>3.7421191166834405E-7</v>
      </c>
      <c r="AM402" s="13">
        <f t="shared" si="642"/>
        <v>1.3096661739222105E-3</v>
      </c>
      <c r="AN402" s="13">
        <f t="shared" si="643"/>
        <v>6.6709588127444885E-4</v>
      </c>
      <c r="AO402" s="13">
        <f t="shared" si="644"/>
        <v>1.6989707899402691E-4</v>
      </c>
      <c r="AP402" s="13">
        <f t="shared" si="645"/>
        <v>2.8846445477030618E-5</v>
      </c>
      <c r="AQ402" s="13">
        <f t="shared" si="646"/>
        <v>3.6733301489922391E-6</v>
      </c>
      <c r="AR402" s="13">
        <f t="shared" si="647"/>
        <v>6.8486566719057609E-5</v>
      </c>
      <c r="AS402" s="13">
        <f t="shared" si="648"/>
        <v>6.2942514255141341E-5</v>
      </c>
      <c r="AT402" s="13">
        <f t="shared" si="649"/>
        <v>2.8923629045462431E-5</v>
      </c>
      <c r="AU402" s="13">
        <f t="shared" si="650"/>
        <v>8.8607446234554567E-6</v>
      </c>
      <c r="AV402" s="13">
        <f t="shared" si="651"/>
        <v>2.0358647377552694E-6</v>
      </c>
      <c r="AW402" s="13">
        <f t="shared" si="652"/>
        <v>4.8661046774982354E-9</v>
      </c>
      <c r="AX402" s="13">
        <f t="shared" si="653"/>
        <v>2.0060790938202208E-4</v>
      </c>
      <c r="AY402" s="13">
        <f t="shared" si="654"/>
        <v>1.0218230627354776E-4</v>
      </c>
      <c r="AZ402" s="13">
        <f t="shared" si="655"/>
        <v>2.6023958246575579E-5</v>
      </c>
      <c r="BA402" s="13">
        <f t="shared" si="656"/>
        <v>4.418549730821189E-6</v>
      </c>
      <c r="BB402" s="13">
        <f t="shared" si="657"/>
        <v>5.6266176551877108E-7</v>
      </c>
      <c r="BC402" s="13">
        <f t="shared" si="658"/>
        <v>5.7319850478245077E-8</v>
      </c>
      <c r="BD402" s="13">
        <f t="shared" si="659"/>
        <v>5.8140905790374717E-6</v>
      </c>
      <c r="BE402" s="13">
        <f t="shared" si="660"/>
        <v>5.3434344380693849E-6</v>
      </c>
      <c r="BF402" s="13">
        <f t="shared" si="661"/>
        <v>2.4554391788193247E-6</v>
      </c>
      <c r="BG402" s="13">
        <f t="shared" si="662"/>
        <v>7.5222301695777269E-7</v>
      </c>
      <c r="BH402" s="13">
        <f t="shared" si="663"/>
        <v>1.7283246275920752E-7</v>
      </c>
      <c r="BI402" s="13">
        <f t="shared" si="664"/>
        <v>3.176830222953918E-8</v>
      </c>
      <c r="BJ402" s="14">
        <f t="shared" si="665"/>
        <v>0.43825236168709131</v>
      </c>
      <c r="BK402" s="14">
        <f t="shared" si="666"/>
        <v>0.36583209913278153</v>
      </c>
      <c r="BL402" s="14">
        <f t="shared" si="667"/>
        <v>0.19068780445019748</v>
      </c>
      <c r="BM402" s="14">
        <f t="shared" si="668"/>
        <v>0.17335899952173026</v>
      </c>
      <c r="BN402" s="14">
        <f t="shared" si="669"/>
        <v>0.82659043391735432</v>
      </c>
    </row>
    <row r="403" spans="1:66" x14ac:dyDescent="0.25">
      <c r="A403" t="s">
        <v>350</v>
      </c>
      <c r="B403" t="s">
        <v>99</v>
      </c>
      <c r="C403" t="s">
        <v>103</v>
      </c>
      <c r="D403" t="s">
        <v>359</v>
      </c>
      <c r="E403" s="10">
        <f>VLOOKUP(A403,home!$A$2:$E$405,3,FALSE)</f>
        <v>1.6042000000000001</v>
      </c>
      <c r="F403" s="10">
        <f>VLOOKUP(B403,home!$B$2:$E$405,3,FALSE)</f>
        <v>0.62339999999999995</v>
      </c>
      <c r="G403" s="10">
        <f>VLOOKUP(C403,away!$B$2:$E$405,4,FALSE)</f>
        <v>0.93500000000000005</v>
      </c>
      <c r="H403" s="10">
        <f>VLOOKUP(A403,away!$A$2:$E$405,3,FALSE)</f>
        <v>1.25</v>
      </c>
      <c r="I403" s="10">
        <f>VLOOKUP(C403,away!$B$2:$E$405,3,FALSE)</f>
        <v>0.6</v>
      </c>
      <c r="J403" s="10">
        <f>VLOOKUP(B403,home!$B$2:$E$405,4,FALSE)</f>
        <v>1</v>
      </c>
      <c r="K403" s="12">
        <f t="shared" si="614"/>
        <v>0.9350544918</v>
      </c>
      <c r="L403" s="12">
        <f t="shared" si="615"/>
        <v>0.75</v>
      </c>
      <c r="M403" s="13">
        <f t="shared" si="616"/>
        <v>0.18543432703039389</v>
      </c>
      <c r="N403" s="13">
        <f t="shared" si="617"/>
        <v>0.17339120042367998</v>
      </c>
      <c r="O403" s="13">
        <f t="shared" si="618"/>
        <v>0.13907574527279543</v>
      </c>
      <c r="P403" s="13">
        <f t="shared" si="619"/>
        <v>0.13004340031775999</v>
      </c>
      <c r="Q403" s="13">
        <f t="shared" si="620"/>
        <v>8.1065110397378015E-2</v>
      </c>
      <c r="R403" s="13">
        <f t="shared" si="621"/>
        <v>5.2153404477298285E-2</v>
      </c>
      <c r="S403" s="13">
        <f t="shared" si="622"/>
        <v>2.2799562299262568E-2</v>
      </c>
      <c r="T403" s="13">
        <f t="shared" si="623"/>
        <v>6.0798832798033518E-2</v>
      </c>
      <c r="U403" s="13">
        <f t="shared" si="624"/>
        <v>4.8766275119159992E-2</v>
      </c>
      <c r="V403" s="13">
        <f t="shared" si="625"/>
        <v>1.77656942824995E-3</v>
      </c>
      <c r="W403" s="13">
        <f t="shared" si="626"/>
        <v>2.5266765201777067E-2</v>
      </c>
      <c r="X403" s="13">
        <f t="shared" si="627"/>
        <v>1.8950073901332801E-2</v>
      </c>
      <c r="Y403" s="13">
        <f t="shared" si="628"/>
        <v>7.1062777129998001E-3</v>
      </c>
      <c r="Z403" s="13">
        <f t="shared" si="629"/>
        <v>1.3038351119324571E-2</v>
      </c>
      <c r="AA403" s="13">
        <f t="shared" si="630"/>
        <v>1.2191568779789998E-2</v>
      </c>
      <c r="AB403" s="13">
        <f t="shared" si="631"/>
        <v>5.6998905748156421E-3</v>
      </c>
      <c r="AC403" s="13">
        <f t="shared" si="632"/>
        <v>7.7868244869359673E-5</v>
      </c>
      <c r="AD403" s="13">
        <f t="shared" si="633"/>
        <v>5.9064505737943928E-3</v>
      </c>
      <c r="AE403" s="13">
        <f t="shared" si="634"/>
        <v>4.429837930345795E-3</v>
      </c>
      <c r="AF403" s="13">
        <f t="shared" si="635"/>
        <v>1.661189223879673E-3</v>
      </c>
      <c r="AG403" s="13">
        <f t="shared" si="636"/>
        <v>4.1529730596991826E-4</v>
      </c>
      <c r="AH403" s="13">
        <f t="shared" si="637"/>
        <v>2.4446908348733569E-3</v>
      </c>
      <c r="AI403" s="13">
        <f t="shared" si="638"/>
        <v>2.2859191462106247E-3</v>
      </c>
      <c r="AJ403" s="13">
        <f t="shared" si="639"/>
        <v>1.0687294827779329E-3</v>
      </c>
      <c r="AK403" s="13">
        <f t="shared" si="640"/>
        <v>3.3310676779686564E-4</v>
      </c>
      <c r="AL403" s="13">
        <f t="shared" si="641"/>
        <v>2.184331564010314E-6</v>
      </c>
      <c r="AM403" s="13">
        <f t="shared" si="642"/>
        <v>1.1045706279242274E-3</v>
      </c>
      <c r="AN403" s="13">
        <f t="shared" si="643"/>
        <v>8.2842797094317066E-4</v>
      </c>
      <c r="AO403" s="13">
        <f t="shared" si="644"/>
        <v>3.1066048910368896E-4</v>
      </c>
      <c r="AP403" s="13">
        <f t="shared" si="645"/>
        <v>7.7665122275922239E-5</v>
      </c>
      <c r="AQ403" s="13">
        <f t="shared" si="646"/>
        <v>1.4562210426735419E-5</v>
      </c>
      <c r="AR403" s="13">
        <f t="shared" si="647"/>
        <v>3.667036252310037E-4</v>
      </c>
      <c r="AS403" s="13">
        <f t="shared" si="648"/>
        <v>3.4288787193159387E-4</v>
      </c>
      <c r="AT403" s="13">
        <f t="shared" si="649"/>
        <v>1.6030942241669001E-4</v>
      </c>
      <c r="AU403" s="13">
        <f t="shared" si="650"/>
        <v>4.9966015169529867E-5</v>
      </c>
      <c r="AV403" s="13">
        <f t="shared" si="651"/>
        <v>1.1680236730403956E-5</v>
      </c>
      <c r="AW403" s="13">
        <f t="shared" si="652"/>
        <v>4.2551438343924191E-8</v>
      </c>
      <c r="AX403" s="13">
        <f t="shared" si="653"/>
        <v>1.7213895452514915E-4</v>
      </c>
      <c r="AY403" s="13">
        <f t="shared" si="654"/>
        <v>1.2910421589386187E-4</v>
      </c>
      <c r="AZ403" s="13">
        <f t="shared" si="655"/>
        <v>4.8414080960198195E-5</v>
      </c>
      <c r="BA403" s="13">
        <f t="shared" si="656"/>
        <v>1.2103520240049549E-5</v>
      </c>
      <c r="BB403" s="13">
        <f t="shared" si="657"/>
        <v>2.2694100450092904E-6</v>
      </c>
      <c r="BC403" s="13">
        <f t="shared" si="658"/>
        <v>3.4041150675139369E-7</v>
      </c>
      <c r="BD403" s="13">
        <f t="shared" si="659"/>
        <v>4.5837953153875443E-5</v>
      </c>
      <c r="BE403" s="13">
        <f t="shared" si="660"/>
        <v>4.2860983991449214E-5</v>
      </c>
      <c r="BF403" s="13">
        <f t="shared" si="661"/>
        <v>2.003867780208624E-5</v>
      </c>
      <c r="BG403" s="13">
        <f t="shared" si="662"/>
        <v>6.2457518961912308E-6</v>
      </c>
      <c r="BH403" s="13">
        <f t="shared" si="663"/>
        <v>1.4600295913004939E-6</v>
      </c>
      <c r="BI403" s="13">
        <f t="shared" si="664"/>
        <v>2.730414455012891E-7</v>
      </c>
      <c r="BJ403" s="14">
        <f t="shared" si="665"/>
        <v>0.38169129248303574</v>
      </c>
      <c r="BK403" s="14">
        <f t="shared" si="666"/>
        <v>0.34026301586799362</v>
      </c>
      <c r="BL403" s="14">
        <f t="shared" si="667"/>
        <v>0.26506759406487768</v>
      </c>
      <c r="BM403" s="14">
        <f t="shared" si="668"/>
        <v>0.23876800395147055</v>
      </c>
      <c r="BN403" s="14">
        <f t="shared" si="669"/>
        <v>0.76116318791930559</v>
      </c>
    </row>
    <row r="404" spans="1:66" x14ac:dyDescent="0.25">
      <c r="A404" t="s">
        <v>350</v>
      </c>
      <c r="B404" t="s">
        <v>100</v>
      </c>
      <c r="C404" t="s">
        <v>97</v>
      </c>
      <c r="D404" t="s">
        <v>359</v>
      </c>
      <c r="E404" s="10">
        <f>VLOOKUP(A404,home!$A$2:$E$405,3,FALSE)</f>
        <v>1.6042000000000001</v>
      </c>
      <c r="F404" s="10">
        <f>VLOOKUP(B404,home!$B$2:$E$405,3,FALSE)</f>
        <v>0.46750000000000003</v>
      </c>
      <c r="G404" s="10">
        <f>VLOOKUP(C404,away!$B$2:$E$405,4,FALSE)</f>
        <v>1.5584</v>
      </c>
      <c r="H404" s="10">
        <f>VLOOKUP(A404,away!$A$2:$E$405,3,FALSE)</f>
        <v>1.25</v>
      </c>
      <c r="I404" s="10">
        <f>VLOOKUP(C404,away!$B$2:$E$405,3,FALSE)</f>
        <v>0.6</v>
      </c>
      <c r="J404" s="10">
        <f>VLOOKUP(B404,home!$B$2:$E$405,4,FALSE)</f>
        <v>0.6</v>
      </c>
      <c r="K404" s="12">
        <f t="shared" si="614"/>
        <v>1.1687431184000001</v>
      </c>
      <c r="L404" s="12">
        <f t="shared" si="615"/>
        <v>0.44999999999999996</v>
      </c>
      <c r="M404" s="13">
        <f t="shared" si="616"/>
        <v>0.19814759069803653</v>
      </c>
      <c r="N404" s="13">
        <f t="shared" si="617"/>
        <v>0.23158363305587004</v>
      </c>
      <c r="O404" s="13">
        <f t="shared" si="618"/>
        <v>8.9166415814116426E-2</v>
      </c>
      <c r="P404" s="13">
        <f t="shared" si="619"/>
        <v>0.10421263487514151</v>
      </c>
      <c r="Q404" s="13">
        <f t="shared" si="620"/>
        <v>0.13533088873405952</v>
      </c>
      <c r="R404" s="13">
        <f t="shared" si="621"/>
        <v>2.0062443558176192E-2</v>
      </c>
      <c r="S404" s="13">
        <f t="shared" si="622"/>
        <v>1.370225248432352E-2</v>
      </c>
      <c r="T404" s="13">
        <f t="shared" si="623"/>
        <v>6.0898899930326773E-2</v>
      </c>
      <c r="U404" s="13">
        <f t="shared" si="624"/>
        <v>2.3447842846906836E-2</v>
      </c>
      <c r="V404" s="13">
        <f t="shared" si="625"/>
        <v>8.0072066488162067E-4</v>
      </c>
      <c r="W404" s="13">
        <f t="shared" si="626"/>
        <v>5.2722348304962703E-2</v>
      </c>
      <c r="X404" s="13">
        <f t="shared" si="627"/>
        <v>2.3725056737233213E-2</v>
      </c>
      <c r="Y404" s="13">
        <f t="shared" si="628"/>
        <v>5.3381377658774714E-3</v>
      </c>
      <c r="Z404" s="13">
        <f t="shared" si="629"/>
        <v>3.0093665337264284E-3</v>
      </c>
      <c r="AA404" s="13">
        <f t="shared" si="630"/>
        <v>3.5171764270360249E-3</v>
      </c>
      <c r="AB404" s="13">
        <f t="shared" si="631"/>
        <v>2.0553378726485281E-3</v>
      </c>
      <c r="AC404" s="13">
        <f t="shared" si="632"/>
        <v>2.6320409067405002E-5</v>
      </c>
      <c r="AD404" s="13">
        <f t="shared" si="633"/>
        <v>1.5404720441828272E-2</v>
      </c>
      <c r="AE404" s="13">
        <f t="shared" si="634"/>
        <v>6.9321241988227209E-3</v>
      </c>
      <c r="AF404" s="13">
        <f t="shared" si="635"/>
        <v>1.5597279447351119E-3</v>
      </c>
      <c r="AG404" s="13">
        <f t="shared" si="636"/>
        <v>2.3395919171026675E-4</v>
      </c>
      <c r="AH404" s="13">
        <f t="shared" si="637"/>
        <v>3.3855373504422309E-4</v>
      </c>
      <c r="AI404" s="13">
        <f t="shared" si="638"/>
        <v>3.9568234804155267E-4</v>
      </c>
      <c r="AJ404" s="13">
        <f t="shared" si="639"/>
        <v>2.3122551067295932E-4</v>
      </c>
      <c r="AK404" s="13">
        <f t="shared" si="640"/>
        <v>9.008107479918229E-5</v>
      </c>
      <c r="AL404" s="13">
        <f t="shared" si="641"/>
        <v>5.5371234547804632E-7</v>
      </c>
      <c r="AM404" s="13">
        <f t="shared" si="642"/>
        <v>3.6008322014525209E-3</v>
      </c>
      <c r="AN404" s="13">
        <f t="shared" si="643"/>
        <v>1.6203744906536342E-3</v>
      </c>
      <c r="AO404" s="13">
        <f t="shared" si="644"/>
        <v>3.6458426039706761E-4</v>
      </c>
      <c r="AP404" s="13">
        <f t="shared" si="645"/>
        <v>5.4687639059560133E-5</v>
      </c>
      <c r="AQ404" s="13">
        <f t="shared" si="646"/>
        <v>6.1523593942005135E-6</v>
      </c>
      <c r="AR404" s="13">
        <f t="shared" si="647"/>
        <v>3.0469836153980086E-5</v>
      </c>
      <c r="AS404" s="13">
        <f t="shared" si="648"/>
        <v>3.5611411323739753E-5</v>
      </c>
      <c r="AT404" s="13">
        <f t="shared" si="649"/>
        <v>2.0810295960566346E-5</v>
      </c>
      <c r="AU404" s="13">
        <f t="shared" si="650"/>
        <v>8.1072967319264096E-6</v>
      </c>
      <c r="AV404" s="13">
        <f t="shared" si="651"/>
        <v>2.3688368160664508E-6</v>
      </c>
      <c r="AW404" s="13">
        <f t="shared" si="652"/>
        <v>8.0893436668823609E-9</v>
      </c>
      <c r="AX404" s="13">
        <f t="shared" si="653"/>
        <v>7.014079759934585E-4</v>
      </c>
      <c r="AY404" s="13">
        <f t="shared" si="654"/>
        <v>3.1563358919705628E-4</v>
      </c>
      <c r="AZ404" s="13">
        <f t="shared" si="655"/>
        <v>7.1017557569337652E-5</v>
      </c>
      <c r="BA404" s="13">
        <f t="shared" si="656"/>
        <v>1.0652633635400646E-5</v>
      </c>
      <c r="BB404" s="13">
        <f t="shared" si="657"/>
        <v>1.1984212839825723E-6</v>
      </c>
      <c r="BC404" s="13">
        <f t="shared" si="658"/>
        <v>1.0785791555843155E-7</v>
      </c>
      <c r="BD404" s="13">
        <f t="shared" si="659"/>
        <v>2.2852377115485053E-6</v>
      </c>
      <c r="BE404" s="13">
        <f t="shared" si="660"/>
        <v>2.6708558492804801E-6</v>
      </c>
      <c r="BF404" s="13">
        <f t="shared" si="661"/>
        <v>1.5607721970424751E-6</v>
      </c>
      <c r="BG404" s="13">
        <f t="shared" si="662"/>
        <v>6.0804725489448038E-7</v>
      </c>
      <c r="BH404" s="13">
        <f t="shared" si="663"/>
        <v>1.7766276120498372E-7</v>
      </c>
      <c r="BI404" s="13">
        <f t="shared" si="664"/>
        <v>4.1528425910853458E-8</v>
      </c>
      <c r="BJ404" s="14">
        <f t="shared" si="665"/>
        <v>0.54047614529197807</v>
      </c>
      <c r="BK404" s="14">
        <f t="shared" si="666"/>
        <v>0.31720570643299312</v>
      </c>
      <c r="BL404" s="14">
        <f t="shared" si="667"/>
        <v>0.1394094709686281</v>
      </c>
      <c r="BM404" s="14">
        <f t="shared" si="668"/>
        <v>0.22128145699207191</v>
      </c>
      <c r="BN404" s="14">
        <f t="shared" si="669"/>
        <v>0.77850360673540031</v>
      </c>
    </row>
    <row r="405" spans="1:66" x14ac:dyDescent="0.25">
      <c r="A405" t="s">
        <v>350</v>
      </c>
      <c r="B405" t="s">
        <v>102</v>
      </c>
      <c r="C405" t="s">
        <v>106</v>
      </c>
      <c r="D405" t="s">
        <v>359</v>
      </c>
      <c r="E405" s="10">
        <f>VLOOKUP(A405,home!$A$2:$E$405,3,FALSE)</f>
        <v>1.6042000000000001</v>
      </c>
      <c r="F405" s="10">
        <f>VLOOKUP(B405,home!$B$2:$E$405,3,FALSE)</f>
        <v>0.46750000000000003</v>
      </c>
      <c r="G405" s="10">
        <f>VLOOKUP(C405,away!$B$2:$E$405,4,FALSE)</f>
        <v>0.62339999999999995</v>
      </c>
      <c r="H405" s="10">
        <f>VLOOKUP(A405,away!$A$2:$E$405,3,FALSE)</f>
        <v>1.25</v>
      </c>
      <c r="I405" s="10">
        <f>VLOOKUP(C405,away!$B$2:$E$405,3,FALSE)</f>
        <v>2.1333000000000002</v>
      </c>
      <c r="J405" s="10">
        <f>VLOOKUP(B405,home!$B$2:$E$405,4,FALSE)</f>
        <v>1.4</v>
      </c>
      <c r="K405" s="12">
        <f t="shared" si="614"/>
        <v>0.46752724590000005</v>
      </c>
      <c r="L405" s="12">
        <f t="shared" si="615"/>
        <v>3.7332749999999999</v>
      </c>
      <c r="M405" s="13">
        <f t="shared" si="616"/>
        <v>1.4983551504730427E-2</v>
      </c>
      <c r="N405" s="13">
        <f t="shared" si="617"/>
        <v>7.0052185688074175E-3</v>
      </c>
      <c r="O405" s="13">
        <f t="shared" si="618"/>
        <v>5.593771824382248E-2</v>
      </c>
      <c r="P405" s="13">
        <f t="shared" si="619"/>
        <v>2.6152407352464508E-2</v>
      </c>
      <c r="Q405" s="13">
        <f t="shared" si="620"/>
        <v>1.6375652722010359E-3</v>
      </c>
      <c r="R405" s="13">
        <f t="shared" si="621"/>
        <v>0.10441544253835321</v>
      </c>
      <c r="S405" s="13">
        <f t="shared" si="622"/>
        <v>1.1411653807732298E-2</v>
      </c>
      <c r="T405" s="13">
        <f t="shared" si="623"/>
        <v>6.1134814915763209E-3</v>
      </c>
      <c r="U405" s="13">
        <f t="shared" si="624"/>
        <v>4.881706427938598E-2</v>
      </c>
      <c r="V405" s="13">
        <f t="shared" si="625"/>
        <v>2.2131099251728533E-3</v>
      </c>
      <c r="W405" s="13">
        <f t="shared" si="626"/>
        <v>2.5520212723121152E-4</v>
      </c>
      <c r="X405" s="13">
        <f t="shared" si="627"/>
        <v>9.527397215391009E-4</v>
      </c>
      <c r="Y405" s="13">
        <f t="shared" si="628"/>
        <v>1.7784196919644439E-3</v>
      </c>
      <c r="Z405" s="13">
        <f t="shared" si="629"/>
        <v>0.12993718708079019</v>
      </c>
      <c r="AA405" s="13">
        <f t="shared" si="630"/>
        <v>6.0749175215874897E-2</v>
      </c>
      <c r="AB405" s="13">
        <f t="shared" si="631"/>
        <v>1.4200947289687264E-2</v>
      </c>
      <c r="AC405" s="13">
        <f t="shared" si="632"/>
        <v>2.4142370494000578E-4</v>
      </c>
      <c r="AD405" s="13">
        <f t="shared" si="633"/>
        <v>2.9828486923057416E-5</v>
      </c>
      <c r="AE405" s="13">
        <f t="shared" si="634"/>
        <v>1.1135794451767716E-4</v>
      </c>
      <c r="AF405" s="13">
        <f t="shared" si="635"/>
        <v>2.0786491515961566E-4</v>
      </c>
      <c r="AG405" s="13">
        <f t="shared" si="636"/>
        <v>2.586722970475047E-4</v>
      </c>
      <c r="AH405" s="13">
        <f t="shared" si="637"/>
        <v>0.12127281302475924</v>
      </c>
      <c r="AI405" s="13">
        <f t="shared" si="638"/>
        <v>5.6698344276011337E-2</v>
      </c>
      <c r="AJ405" s="13">
        <f t="shared" si="639"/>
        <v>1.3254010373226805E-2</v>
      </c>
      <c r="AK405" s="13">
        <f t="shared" si="640"/>
        <v>2.0655369889749208E-3</v>
      </c>
      <c r="AL405" s="13">
        <f t="shared" si="641"/>
        <v>1.6855312504886203E-5</v>
      </c>
      <c r="AM405" s="13">
        <f t="shared" si="642"/>
        <v>2.7891260681002411E-6</v>
      </c>
      <c r="AN405" s="13">
        <f t="shared" si="643"/>
        <v>1.0412574621886926E-5</v>
      </c>
      <c r="AO405" s="13">
        <f t="shared" si="644"/>
        <v>1.9436502260762462E-5</v>
      </c>
      <c r="AP405" s="13">
        <f t="shared" si="645"/>
        <v>2.4187269325849326E-5</v>
      </c>
      <c r="AQ405" s="13">
        <f t="shared" si="646"/>
        <v>2.2574431973115035E-5</v>
      </c>
      <c r="AR405" s="13">
        <f t="shared" si="647"/>
        <v>9.0548952209001596E-2</v>
      </c>
      <c r="AS405" s="13">
        <f t="shared" si="648"/>
        <v>4.2334102245405236E-2</v>
      </c>
      <c r="AT405" s="13">
        <f t="shared" si="649"/>
        <v>9.896173115221658E-3</v>
      </c>
      <c r="AU405" s="13">
        <f t="shared" si="650"/>
        <v>1.5422435205030692E-3</v>
      </c>
      <c r="AV405" s="13">
        <f t="shared" si="651"/>
        <v>1.8026021641197998E-4</v>
      </c>
      <c r="AW405" s="13">
        <f t="shared" si="652"/>
        <v>8.172053767346644E-7</v>
      </c>
      <c r="AX405" s="13">
        <f t="shared" si="653"/>
        <v>2.1733207151446698E-7</v>
      </c>
      <c r="AY405" s="13">
        <f t="shared" si="654"/>
        <v>8.1136038928317165E-7</v>
      </c>
      <c r="AZ405" s="13">
        <f t="shared" si="655"/>
        <v>1.5145157286505666E-6</v>
      </c>
      <c r="BA405" s="13">
        <f t="shared" si="656"/>
        <v>1.8847012356259813E-6</v>
      </c>
      <c r="BB405" s="13">
        <f t="shared" si="657"/>
        <v>1.7590270013578964E-6</v>
      </c>
      <c r="BC405" s="13">
        <f t="shared" si="658"/>
        <v>1.3133863056988799E-6</v>
      </c>
      <c r="BD405" s="13">
        <f t="shared" si="659"/>
        <v>5.6340689926343411E-2</v>
      </c>
      <c r="BE405" s="13">
        <f t="shared" si="660"/>
        <v>2.6340807593369209E-2</v>
      </c>
      <c r="BF405" s="13">
        <f t="shared" si="661"/>
        <v>6.1575226144548571E-3</v>
      </c>
      <c r="BG405" s="13">
        <f t="shared" si="662"/>
        <v>9.5960319650101604E-4</v>
      </c>
      <c r="BH405" s="13">
        <f t="shared" si="663"/>
        <v>1.121601599042391E-4</v>
      </c>
      <c r="BI405" s="13">
        <f t="shared" si="664"/>
        <v>1.0487586131946508E-5</v>
      </c>
      <c r="BJ405" s="14">
        <f t="shared" si="665"/>
        <v>1.8437250743949227E-2</v>
      </c>
      <c r="BK405" s="14">
        <f t="shared" si="666"/>
        <v>5.5019812967934262E-2</v>
      </c>
      <c r="BL405" s="14">
        <f t="shared" si="667"/>
        <v>0.71183405461334426</v>
      </c>
      <c r="BM405" s="14">
        <f t="shared" si="668"/>
        <v>0.70509640777062643</v>
      </c>
      <c r="BN405" s="14">
        <f t="shared" si="669"/>
        <v>0.21013190348037908</v>
      </c>
    </row>
    <row r="406" spans="1:66" x14ac:dyDescent="0.25">
      <c r="A406" t="s">
        <v>339</v>
      </c>
      <c r="B406" t="s">
        <v>127</v>
      </c>
      <c r="C406" t="s">
        <v>122</v>
      </c>
      <c r="D406" t="s">
        <v>359</v>
      </c>
      <c r="E406" s="10">
        <f>VLOOKUP(A406,home!$A$2:$E$405,3,FALSE)</f>
        <v>1.1578999999999999</v>
      </c>
      <c r="F406" s="10">
        <f>VLOOKUP(B406,home!$B$2:$E$405,3,FALSE)</f>
        <v>0.77729999999999999</v>
      </c>
      <c r="G406" s="10">
        <f>VLOOKUP(C406,away!$B$2:$E$405,4,FALSE)</f>
        <v>1.0556000000000001</v>
      </c>
      <c r="H406" s="10">
        <f>VLOOKUP(A406,away!$A$2:$E$405,3,FALSE)</f>
        <v>1.0478000000000001</v>
      </c>
      <c r="I406" s="10">
        <f>VLOOKUP(C406,away!$B$2:$E$405,3,FALSE)</f>
        <v>0.63629999999999998</v>
      </c>
      <c r="J406" s="10">
        <f>VLOOKUP(B406,home!$B$2:$E$405,4,FALSE)</f>
        <v>0.76349999999999996</v>
      </c>
      <c r="K406" s="12">
        <f t="shared" si="614"/>
        <v>0.950077653252</v>
      </c>
      <c r="L406" s="12">
        <f t="shared" si="615"/>
        <v>0.50903700938999996</v>
      </c>
      <c r="M406" s="13">
        <f t="shared" si="616"/>
        <v>0.23244197322250398</v>
      </c>
      <c r="N406" s="13">
        <f t="shared" si="617"/>
        <v>0.2208379244365008</v>
      </c>
      <c r="O406" s="13">
        <f t="shared" si="618"/>
        <v>0.11832156690589388</v>
      </c>
      <c r="P406" s="13">
        <f t="shared" si="619"/>
        <v>0.11241467661505115</v>
      </c>
      <c r="Q406" s="13">
        <f t="shared" si="620"/>
        <v>0.10490658849883658</v>
      </c>
      <c r="R406" s="13">
        <f t="shared" si="621"/>
        <v>3.0115028282057501E-2</v>
      </c>
      <c r="S406" s="13">
        <f t="shared" si="622"/>
        <v>1.3591628206461835E-2</v>
      </c>
      <c r="T406" s="13">
        <f t="shared" si="623"/>
        <v>5.3401336074755133E-2</v>
      </c>
      <c r="U406" s="13">
        <f t="shared" si="624"/>
        <v>2.86116153978348E-2</v>
      </c>
      <c r="V406" s="13">
        <f t="shared" si="625"/>
        <v>7.303607712492718E-4</v>
      </c>
      <c r="W406" s="13">
        <f t="shared" si="626"/>
        <v>3.3223135137215976E-2</v>
      </c>
      <c r="X406" s="13">
        <f t="shared" si="627"/>
        <v>1.6911805352808246E-2</v>
      </c>
      <c r="Y406" s="13">
        <f t="shared" si="628"/>
        <v>4.3043674100896514E-3</v>
      </c>
      <c r="Z406" s="13">
        <f t="shared" si="629"/>
        <v>5.1098879781312726E-3</v>
      </c>
      <c r="AA406" s="13">
        <f t="shared" si="630"/>
        <v>4.8547903786435665E-3</v>
      </c>
      <c r="AB406" s="13">
        <f t="shared" si="631"/>
        <v>2.306213924986034E-3</v>
      </c>
      <c r="AC406" s="13">
        <f t="shared" si="632"/>
        <v>2.207628122571081E-5</v>
      </c>
      <c r="AD406" s="13">
        <f t="shared" si="633"/>
        <v>7.8911395662100529E-3</v>
      </c>
      <c r="AE406" s="13">
        <f t="shared" si="634"/>
        <v>4.0168820854626667E-3</v>
      </c>
      <c r="AF406" s="13">
        <f t="shared" si="635"/>
        <v>1.022370821928091E-3</v>
      </c>
      <c r="AG406" s="13">
        <f t="shared" si="636"/>
        <v>1.7347486189395721E-4</v>
      </c>
      <c r="AH406" s="13">
        <f t="shared" si="637"/>
        <v>6.5028052367646421E-4</v>
      </c>
      <c r="AI406" s="13">
        <f t="shared" si="638"/>
        <v>6.1781699389001671E-4</v>
      </c>
      <c r="AJ406" s="13">
        <f t="shared" si="639"/>
        <v>2.9348705984711608E-4</v>
      </c>
      <c r="AK406" s="13">
        <f t="shared" si="640"/>
        <v>9.2945165693125804E-5</v>
      </c>
      <c r="AL406" s="13">
        <f t="shared" si="641"/>
        <v>4.2706538418095669E-7</v>
      </c>
      <c r="AM406" s="13">
        <f t="shared" si="642"/>
        <v>1.499439072109771E-3</v>
      </c>
      <c r="AN406" s="13">
        <f t="shared" si="643"/>
        <v>7.6326998102927432E-4</v>
      </c>
      <c r="AO406" s="13">
        <f t="shared" si="644"/>
        <v>1.9426633425015188E-4</v>
      </c>
      <c r="AP406" s="13">
        <f t="shared" si="645"/>
        <v>3.2962917937285144E-5</v>
      </c>
      <c r="AQ406" s="13">
        <f t="shared" si="646"/>
        <v>4.1948362918909038E-6</v>
      </c>
      <c r="AR406" s="13">
        <f t="shared" si="647"/>
        <v>6.6203370607366101E-5</v>
      </c>
      <c r="AS406" s="13">
        <f t="shared" si="648"/>
        <v>6.2898342984018811E-5</v>
      </c>
      <c r="AT406" s="13">
        <f t="shared" si="649"/>
        <v>2.9879155047847994E-5</v>
      </c>
      <c r="AU406" s="13">
        <f t="shared" si="650"/>
        <v>9.4625058363373589E-6</v>
      </c>
      <c r="AV406" s="13">
        <f t="shared" si="651"/>
        <v>2.2475288347176875E-6</v>
      </c>
      <c r="AW406" s="13">
        <f t="shared" si="652"/>
        <v>5.7372045244729799E-9</v>
      </c>
      <c r="AX406" s="13">
        <f t="shared" si="653"/>
        <v>2.3743059247073448E-4</v>
      </c>
      <c r="AY406" s="13">
        <f t="shared" si="654"/>
        <v>1.2086095872899853E-4</v>
      </c>
      <c r="AZ406" s="13">
        <f t="shared" si="655"/>
        <v>3.0761350491708809E-5</v>
      </c>
      <c r="BA406" s="13">
        <f t="shared" si="656"/>
        <v>5.2195552863656851E-6</v>
      </c>
      <c r="BB406" s="13">
        <f t="shared" si="657"/>
        <v>6.6423670332933835E-7</v>
      </c>
      <c r="BC406" s="13">
        <f t="shared" si="658"/>
        <v>6.7624212997967825E-8</v>
      </c>
      <c r="BD406" s="13">
        <f t="shared" si="659"/>
        <v>5.616660964251907E-6</v>
      </c>
      <c r="BE406" s="13">
        <f t="shared" si="660"/>
        <v>5.3362640680285668E-6</v>
      </c>
      <c r="BF406" s="13">
        <f t="shared" si="661"/>
        <v>2.5349326214427756E-6</v>
      </c>
      <c r="BG406" s="13">
        <f t="shared" si="662"/>
        <v>8.0279427871076436E-7</v>
      </c>
      <c r="BH406" s="13">
        <f t="shared" si="663"/>
        <v>1.9067922609041374E-7</v>
      </c>
      <c r="BI406" s="13">
        <f t="shared" si="664"/>
        <v>3.6232014329577576E-8</v>
      </c>
      <c r="BJ406" s="14">
        <f t="shared" si="665"/>
        <v>0.44957816170521353</v>
      </c>
      <c r="BK406" s="14">
        <f t="shared" si="666"/>
        <v>0.35932200312060508</v>
      </c>
      <c r="BL406" s="14">
        <f t="shared" si="667"/>
        <v>0.18604895309900565</v>
      </c>
      <c r="BM406" s="14">
        <f t="shared" si="668"/>
        <v>0.18090039272058736</v>
      </c>
      <c r="BN406" s="14">
        <f t="shared" si="669"/>
        <v>0.81903775796084388</v>
      </c>
    </row>
    <row r="407" spans="1:66" x14ac:dyDescent="0.25">
      <c r="A407" t="s">
        <v>339</v>
      </c>
      <c r="B407" t="s">
        <v>117</v>
      </c>
      <c r="C407" t="s">
        <v>115</v>
      </c>
      <c r="D407" t="s">
        <v>359</v>
      </c>
      <c r="E407" s="10">
        <f>VLOOKUP(A407,home!$A$2:$E$405,3,FALSE)</f>
        <v>1.1578999999999999</v>
      </c>
      <c r="F407" s="10">
        <f>VLOOKUP(B407,home!$B$2:$E$405,3,FALSE)</f>
        <v>0.95</v>
      </c>
      <c r="G407" s="10">
        <f>VLOOKUP(C407,away!$B$2:$E$405,4,FALSE)</f>
        <v>1.1227</v>
      </c>
      <c r="H407" s="10">
        <f>VLOOKUP(A407,away!$A$2:$E$405,3,FALSE)</f>
        <v>1.0478000000000001</v>
      </c>
      <c r="I407" s="10">
        <f>VLOOKUP(C407,away!$B$2:$E$405,3,FALSE)</f>
        <v>0.47720000000000001</v>
      </c>
      <c r="J407" s="10">
        <f>VLOOKUP(B407,home!$B$2:$E$405,4,FALSE)</f>
        <v>1.2406999999999999</v>
      </c>
      <c r="K407" s="12">
        <f t="shared" si="614"/>
        <v>1.2349756134999998</v>
      </c>
      <c r="L407" s="12">
        <f t="shared" si="615"/>
        <v>0.62036260551200006</v>
      </c>
      <c r="M407" s="13">
        <f t="shared" si="616"/>
        <v>0.15640003626274029</v>
      </c>
      <c r="N407" s="13">
        <f t="shared" si="617"/>
        <v>0.19315023073499993</v>
      </c>
      <c r="O407" s="13">
        <f t="shared" si="618"/>
        <v>9.7024733998124849E-2</v>
      </c>
      <c r="P407" s="13">
        <f t="shared" si="619"/>
        <v>0.11982318039400854</v>
      </c>
      <c r="Q407" s="13">
        <f t="shared" si="620"/>
        <v>0.11926791234981156</v>
      </c>
      <c r="R407" s="13">
        <f t="shared" si="621"/>
        <v>3.0095258391092731E-2</v>
      </c>
      <c r="S407" s="13">
        <f t="shared" si="622"/>
        <v>2.2950113859972889E-2</v>
      </c>
      <c r="T407" s="13">
        <f t="shared" si="623"/>
        <v>7.398935285930594E-2</v>
      </c>
      <c r="U407" s="13">
        <f t="shared" si="624"/>
        <v>3.7166910194980765E-2</v>
      </c>
      <c r="V407" s="13">
        <f t="shared" si="625"/>
        <v>1.9536480502308053E-3</v>
      </c>
      <c r="W407" s="13">
        <f t="shared" si="626"/>
        <v>4.9097654408357588E-2</v>
      </c>
      <c r="X407" s="13">
        <f t="shared" si="627"/>
        <v>3.0458348813296447E-2</v>
      </c>
      <c r="Y407" s="13">
        <f t="shared" si="628"/>
        <v>9.4476103147049587E-3</v>
      </c>
      <c r="Z407" s="13">
        <f t="shared" si="629"/>
        <v>6.2233243030183913E-3</v>
      </c>
      <c r="AA407" s="13">
        <f t="shared" si="630"/>
        <v>7.6856537491295967E-3</v>
      </c>
      <c r="AB407" s="13">
        <f t="shared" si="631"/>
        <v>4.7457974769899497E-3</v>
      </c>
      <c r="AC407" s="13">
        <f t="shared" si="632"/>
        <v>9.3547102171044009E-5</v>
      </c>
      <c r="AD407" s="13">
        <f t="shared" si="633"/>
        <v>1.5158601468593103E-2</v>
      </c>
      <c r="AE407" s="13">
        <f t="shared" si="634"/>
        <v>9.4038295029744458E-3</v>
      </c>
      <c r="AF407" s="13">
        <f t="shared" si="635"/>
        <v>2.9168920861279216E-3</v>
      </c>
      <c r="AG407" s="13">
        <f t="shared" si="636"/>
        <v>6.0317692484921704E-4</v>
      </c>
      <c r="AH407" s="13">
        <f t="shared" si="637"/>
        <v>9.6517941989166E-4</v>
      </c>
      <c r="AI407" s="13">
        <f t="shared" si="638"/>
        <v>1.1919730462182769E-3</v>
      </c>
      <c r="AJ407" s="13">
        <f t="shared" si="639"/>
        <v>7.3602882201444014E-4</v>
      </c>
      <c r="AK407" s="13">
        <f t="shared" si="640"/>
        <v>3.029925486736552E-4</v>
      </c>
      <c r="AL407" s="13">
        <f t="shared" si="641"/>
        <v>2.8667797186305751E-6</v>
      </c>
      <c r="AM407" s="13">
        <f t="shared" si="642"/>
        <v>3.7441006296955542E-3</v>
      </c>
      <c r="AN407" s="13">
        <f t="shared" si="643"/>
        <v>2.3227000219370538E-3</v>
      </c>
      <c r="AO407" s="13">
        <f t="shared" si="644"/>
        <v>7.2045811871582503E-4</v>
      </c>
      <c r="AP407" s="13">
        <f t="shared" si="645"/>
        <v>1.4898175856294107E-4</v>
      </c>
      <c r="AQ407" s="13">
        <f t="shared" si="646"/>
        <v>2.3105677978966455E-5</v>
      </c>
      <c r="AR407" s="13">
        <f t="shared" si="647"/>
        <v>1.1975224394211021E-4</v>
      </c>
      <c r="AS407" s="13">
        <f t="shared" si="648"/>
        <v>1.478911009304092E-4</v>
      </c>
      <c r="AT407" s="13">
        <f t="shared" si="649"/>
        <v>9.1320951551361265E-5</v>
      </c>
      <c r="AU407" s="13">
        <f t="shared" si="650"/>
        <v>3.7593049389182052E-5</v>
      </c>
      <c r="AV407" s="13">
        <f t="shared" si="651"/>
        <v>1.160662480818523E-5</v>
      </c>
      <c r="AW407" s="13">
        <f t="shared" si="652"/>
        <v>6.100926821012343E-8</v>
      </c>
      <c r="AX407" s="13">
        <f t="shared" si="653"/>
        <v>7.7064549536066604E-4</v>
      </c>
      <c r="AY407" s="13">
        <f t="shared" si="654"/>
        <v>4.7807964742802868E-4</v>
      </c>
      <c r="AZ407" s="13">
        <f t="shared" si="655"/>
        <v>1.482913678603551E-4</v>
      </c>
      <c r="BA407" s="13">
        <f t="shared" si="656"/>
        <v>3.0664806446929462E-5</v>
      </c>
      <c r="BB407" s="13">
        <f t="shared" si="657"/>
        <v>4.7558248062345831E-6</v>
      </c>
      <c r="BC407" s="13">
        <f t="shared" si="658"/>
        <v>5.9006717363085786E-7</v>
      </c>
      <c r="BD407" s="13">
        <f t="shared" si="659"/>
        <v>1.2381635677972682E-5</v>
      </c>
      <c r="BE407" s="13">
        <f t="shared" si="660"/>
        <v>1.5291018117537801E-5</v>
      </c>
      <c r="BF407" s="13">
        <f t="shared" si="661"/>
        <v>9.4420172403729294E-6</v>
      </c>
      <c r="BG407" s="13">
        <f t="shared" si="662"/>
        <v>3.8868870113690459E-6</v>
      </c>
      <c r="BH407" s="13">
        <f t="shared" si="663"/>
        <v>1.2000526678676674E-6</v>
      </c>
      <c r="BI407" s="13">
        <f t="shared" si="664"/>
        <v>2.9640715594643692E-7</v>
      </c>
      <c r="BJ407" s="14">
        <f t="shared" si="665"/>
        <v>0.51188598287898723</v>
      </c>
      <c r="BK407" s="14">
        <f t="shared" si="666"/>
        <v>0.30170147209627013</v>
      </c>
      <c r="BL407" s="14">
        <f t="shared" si="667"/>
        <v>0.18036518963560827</v>
      </c>
      <c r="BM407" s="14">
        <f t="shared" si="668"/>
        <v>0.28393659814494637</v>
      </c>
      <c r="BN407" s="14">
        <f t="shared" si="669"/>
        <v>0.71576135213077796</v>
      </c>
    </row>
    <row r="408" spans="1:66" x14ac:dyDescent="0.25">
      <c r="A408" t="s">
        <v>339</v>
      </c>
      <c r="B408" t="s">
        <v>119</v>
      </c>
      <c r="C408" t="s">
        <v>128</v>
      </c>
      <c r="D408" t="s">
        <v>359</v>
      </c>
      <c r="E408" s="10">
        <f>VLOOKUP(A408,home!$A$2:$E$405,3,FALSE)</f>
        <v>1.1578999999999999</v>
      </c>
      <c r="F408" s="10">
        <f>VLOOKUP(B408,home!$B$2:$E$405,3,FALSE)</f>
        <v>1.3817999999999999</v>
      </c>
      <c r="G408" s="10">
        <f>VLOOKUP(C408,away!$B$2:$E$405,4,FALSE)</f>
        <v>0.94210000000000005</v>
      </c>
      <c r="H408" s="10">
        <f>VLOOKUP(A408,away!$A$2:$E$405,3,FALSE)</f>
        <v>1.0478000000000001</v>
      </c>
      <c r="I408" s="10">
        <f>VLOOKUP(C408,away!$B$2:$E$405,3,FALSE)</f>
        <v>0.52059999999999995</v>
      </c>
      <c r="J408" s="10">
        <f>VLOOKUP(B408,home!$B$2:$E$405,4,FALSE)</f>
        <v>1.1453</v>
      </c>
      <c r="K408" s="12">
        <f t="shared" si="614"/>
        <v>1.5073470178620001</v>
      </c>
      <c r="L408" s="12">
        <f t="shared" si="615"/>
        <v>0.62474360400399997</v>
      </c>
      <c r="M408" s="13">
        <f t="shared" si="616"/>
        <v>0.11858910952756861</v>
      </c>
      <c r="N408" s="13">
        <f t="shared" si="617"/>
        <v>0.17875494059729063</v>
      </c>
      <c r="O408" s="13">
        <f t="shared" si="618"/>
        <v>7.4087787681878292E-2</v>
      </c>
      <c r="P408" s="13">
        <f t="shared" si="619"/>
        <v>0.11167600582227226</v>
      </c>
      <c r="Q408" s="13">
        <f t="shared" si="620"/>
        <v>0.13472286331871253</v>
      </c>
      <c r="R408" s="13">
        <f t="shared" si="621"/>
        <v>2.3142935744529896E-2</v>
      </c>
      <c r="S408" s="13">
        <f t="shared" si="622"/>
        <v>2.6291474668500049E-2</v>
      </c>
      <c r="T408" s="13">
        <f t="shared" si="623"/>
        <v>8.4167247171470741E-2</v>
      </c>
      <c r="U408" s="13">
        <f t="shared" si="624"/>
        <v>3.4884435179089027E-2</v>
      </c>
      <c r="V408" s="13">
        <f t="shared" si="625"/>
        <v>2.7509804323070574E-3</v>
      </c>
      <c r="W408" s="13">
        <f t="shared" si="626"/>
        <v>6.7691368753763748E-2</v>
      </c>
      <c r="X408" s="13">
        <f t="shared" si="627"/>
        <v>4.2289749675190107E-2</v>
      </c>
      <c r="Y408" s="13">
        <f t="shared" si="628"/>
        <v>1.3210125312252626E-2</v>
      </c>
      <c r="Z408" s="13">
        <f t="shared" si="629"/>
        <v>4.8194670280902012E-3</v>
      </c>
      <c r="AA408" s="13">
        <f t="shared" si="630"/>
        <v>7.264609252476001E-3</v>
      </c>
      <c r="AB408" s="13">
        <f t="shared" si="631"/>
        <v>5.4751435463261978E-3</v>
      </c>
      <c r="AC408" s="13">
        <f t="shared" si="632"/>
        <v>1.6191332197322279E-4</v>
      </c>
      <c r="AD408" s="13">
        <f t="shared" si="633"/>
        <v>2.5508595706495683E-2</v>
      </c>
      <c r="AE408" s="13">
        <f t="shared" si="634"/>
        <v>1.5936332014757072E-2</v>
      </c>
      <c r="AF408" s="13">
        <f t="shared" si="635"/>
        <v>4.9780607487518282E-3</v>
      </c>
      <c r="AG408" s="13">
        <f t="shared" si="636"/>
        <v>1.0366705377086894E-3</v>
      </c>
      <c r="AH408" s="13">
        <f t="shared" si="637"/>
        <v>7.5273280012687978E-4</v>
      </c>
      <c r="AI408" s="13">
        <f t="shared" si="638"/>
        <v>1.1346295415181652E-3</v>
      </c>
      <c r="AJ408" s="13">
        <f t="shared" si="639"/>
        <v>8.5514022789276748E-4</v>
      </c>
      <c r="AK408" s="13">
        <f t="shared" si="640"/>
        <v>4.2966435745599819E-4</v>
      </c>
      <c r="AL408" s="13">
        <f t="shared" si="641"/>
        <v>6.0989860399218423E-6</v>
      </c>
      <c r="AM408" s="13">
        <f t="shared" si="642"/>
        <v>7.6900611336067366E-3</v>
      </c>
      <c r="AN408" s="13">
        <f t="shared" si="643"/>
        <v>4.804316507620557E-3</v>
      </c>
      <c r="AO408" s="13">
        <f t="shared" si="644"/>
        <v>1.5007330048733886E-3</v>
      </c>
      <c r="AP408" s="13">
        <f t="shared" si="645"/>
        <v>3.1252444870411781E-4</v>
      </c>
      <c r="AQ408" s="13">
        <f t="shared" si="646"/>
        <v>4.8811912605693439E-5</v>
      </c>
      <c r="AR408" s="13">
        <f t="shared" si="647"/>
        <v>9.4053000480657942E-5</v>
      </c>
      <c r="AS408" s="13">
        <f t="shared" si="648"/>
        <v>1.41770509795493E-4</v>
      </c>
      <c r="AT408" s="13">
        <f t="shared" si="649"/>
        <v>1.0684867758050594E-4</v>
      </c>
      <c r="AU408" s="13">
        <f t="shared" si="650"/>
        <v>5.3686011837824673E-5</v>
      </c>
      <c r="AV408" s="13">
        <f t="shared" si="651"/>
        <v>2.0230862461162259E-5</v>
      </c>
      <c r="AW408" s="13">
        <f t="shared" si="652"/>
        <v>1.595402261026549E-7</v>
      </c>
      <c r="AX408" s="13">
        <f t="shared" si="653"/>
        <v>1.9319317861530984E-3</v>
      </c>
      <c r="AY408" s="13">
        <f t="shared" si="654"/>
        <v>1.2069620267711714E-3</v>
      </c>
      <c r="AZ408" s="13">
        <f t="shared" si="655"/>
        <v>3.770209032504969E-4</v>
      </c>
      <c r="BA408" s="13">
        <f t="shared" si="656"/>
        <v>7.8513799293852959E-5</v>
      </c>
      <c r="BB408" s="13">
        <f t="shared" si="657"/>
        <v>1.22627484837221E-5</v>
      </c>
      <c r="BC408" s="13">
        <f t="shared" si="658"/>
        <v>1.5322147365430269E-6</v>
      </c>
      <c r="BD408" s="13">
        <f t="shared" si="659"/>
        <v>9.7931684146126908E-6</v>
      </c>
      <c r="BE408" s="13">
        <f t="shared" si="660"/>
        <v>1.476170320518677E-5</v>
      </c>
      <c r="BF408" s="13">
        <f t="shared" si="661"/>
        <v>1.1125504652451105E-5</v>
      </c>
      <c r="BG408" s="13">
        <f t="shared" si="662"/>
        <v>5.5899987533606623E-6</v>
      </c>
      <c r="BH408" s="13">
        <f t="shared" si="663"/>
        <v>2.1065169876826226E-6</v>
      </c>
      <c r="BI408" s="13">
        <f t="shared" si="664"/>
        <v>6.3505041989180891E-7</v>
      </c>
      <c r="BJ408" s="14">
        <f t="shared" si="665"/>
        <v>0.58626062432249304</v>
      </c>
      <c r="BK408" s="14">
        <f t="shared" si="666"/>
        <v>0.26068254478543229</v>
      </c>
      <c r="BL408" s="14">
        <f t="shared" si="667"/>
        <v>0.14848767933588208</v>
      </c>
      <c r="BM408" s="14">
        <f t="shared" si="668"/>
        <v>0.35806987029310028</v>
      </c>
      <c r="BN408" s="14">
        <f t="shared" si="669"/>
        <v>0.64097364269225221</v>
      </c>
    </row>
    <row r="409" spans="1:66" x14ac:dyDescent="0.25">
      <c r="A409" t="s">
        <v>339</v>
      </c>
      <c r="B409" t="s">
        <v>113</v>
      </c>
      <c r="C409" t="s">
        <v>112</v>
      </c>
      <c r="D409" t="s">
        <v>359</v>
      </c>
      <c r="E409" s="10">
        <f>VLOOKUP(A409,home!$A$2:$E$405,3,FALSE)</f>
        <v>1.1578999999999999</v>
      </c>
      <c r="F409" s="10">
        <f>VLOOKUP(B409,home!$B$2:$E$405,3,FALSE)</f>
        <v>1.1777</v>
      </c>
      <c r="G409" s="10">
        <f>VLOOKUP(C409,away!$B$2:$E$405,4,FALSE)</f>
        <v>1.0364</v>
      </c>
      <c r="H409" s="10">
        <f>VLOOKUP(A409,away!$A$2:$E$405,3,FALSE)</f>
        <v>1.0478000000000001</v>
      </c>
      <c r="I409" s="10">
        <f>VLOOKUP(C409,away!$B$2:$E$405,3,FALSE)</f>
        <v>0.95440000000000003</v>
      </c>
      <c r="J409" s="10">
        <f>VLOOKUP(B409,home!$B$2:$E$405,4,FALSE)</f>
        <v>1.4750000000000001</v>
      </c>
      <c r="K409" s="12">
        <f t="shared" si="614"/>
        <v>1.4132960114119999</v>
      </c>
      <c r="L409" s="12">
        <f t="shared" si="615"/>
        <v>1.4750299720000004</v>
      </c>
      <c r="M409" s="13">
        <f t="shared" si="616"/>
        <v>5.5669326028250449E-2</v>
      </c>
      <c r="N409" s="13">
        <f t="shared" si="617"/>
        <v>7.8677236433720585E-2</v>
      </c>
      <c r="O409" s="13">
        <f t="shared" si="618"/>
        <v>8.2113924412709163E-2</v>
      </c>
      <c r="P409" s="13">
        <f t="shared" si="619"/>
        <v>0.1160512818538683</v>
      </c>
      <c r="Q409" s="13">
        <f t="shared" si="620"/>
        <v>5.5597112220348112E-2</v>
      </c>
      <c r="R409" s="13">
        <f t="shared" si="621"/>
        <v>6.0560249813644274E-2</v>
      </c>
      <c r="S409" s="13">
        <f t="shared" si="622"/>
        <v>6.0481691538224511E-2</v>
      </c>
      <c r="T409" s="13">
        <f t="shared" si="623"/>
        <v>8.2007406881660957E-2</v>
      </c>
      <c r="U409" s="13">
        <f t="shared" si="624"/>
        <v>8.5589559511737773E-2</v>
      </c>
      <c r="V409" s="13">
        <f t="shared" si="625"/>
        <v>1.4009266527653146E-2</v>
      </c>
      <c r="W409" s="13">
        <f t="shared" si="626"/>
        <v>2.6191725649014449E-2</v>
      </c>
      <c r="X409" s="13">
        <f t="shared" si="627"/>
        <v>3.8633580350697472E-2</v>
      </c>
      <c r="Y409" s="13">
        <f t="shared" si="628"/>
        <v>2.8492844471474536E-2</v>
      </c>
      <c r="Z409" s="13">
        <f t="shared" si="629"/>
        <v>2.977606119564424E-2</v>
      </c>
      <c r="AA409" s="13">
        <f t="shared" si="630"/>
        <v>4.2082388523363629E-2</v>
      </c>
      <c r="AB409" s="13">
        <f t="shared" si="631"/>
        <v>2.9737435925379977E-2</v>
      </c>
      <c r="AC409" s="13">
        <f t="shared" si="632"/>
        <v>1.825279573105481E-3</v>
      </c>
      <c r="AD409" s="13">
        <f t="shared" si="633"/>
        <v>9.2541653479373716E-3</v>
      </c>
      <c r="AE409" s="13">
        <f t="shared" si="634"/>
        <v>1.3650171254051435E-2</v>
      </c>
      <c r="AF409" s="13">
        <f t="shared" si="635"/>
        <v>1.0067205861329351E-2</v>
      </c>
      <c r="AG409" s="13">
        <f t="shared" si="636"/>
        <v>4.9498101265849559E-3</v>
      </c>
      <c r="AH409" s="13">
        <f t="shared" si="637"/>
        <v>1.0980145677920354E-2</v>
      </c>
      <c r="AI409" s="13">
        <f t="shared" si="638"/>
        <v>1.5518196091327544E-2</v>
      </c>
      <c r="AJ409" s="13">
        <f t="shared" si="639"/>
        <v>1.0965902320091255E-2</v>
      </c>
      <c r="AK409" s="13">
        <f t="shared" si="640"/>
        <v>5.1660220035061894E-3</v>
      </c>
      <c r="AL409" s="13">
        <f t="shared" si="641"/>
        <v>1.5220305278571352E-4</v>
      </c>
      <c r="AM409" s="13">
        <f t="shared" si="642"/>
        <v>2.6157749950374044E-3</v>
      </c>
      <c r="AN409" s="13">
        <f t="shared" si="643"/>
        <v>3.858346517688324E-3</v>
      </c>
      <c r="AO409" s="13">
        <f t="shared" si="644"/>
        <v>2.8455883779760541E-3</v>
      </c>
      <c r="AP409" s="13">
        <f t="shared" si="645"/>
        <v>1.3991093818298481E-3</v>
      </c>
      <c r="AQ409" s="13">
        <f t="shared" si="646"/>
        <v>5.1593206807635454E-4</v>
      </c>
      <c r="AR409" s="13">
        <f t="shared" si="647"/>
        <v>3.2392087943717571E-3</v>
      </c>
      <c r="AS409" s="13">
        <f t="shared" si="648"/>
        <v>4.5779608692162769E-3</v>
      </c>
      <c r="AT409" s="13">
        <f t="shared" si="649"/>
        <v>3.2350069184317893E-3</v>
      </c>
      <c r="AU409" s="13">
        <f t="shared" si="650"/>
        <v>1.5240074582366242E-3</v>
      </c>
      <c r="AV409" s="13">
        <f t="shared" si="651"/>
        <v>5.3846841552199014E-4</v>
      </c>
      <c r="AW409" s="13">
        <f t="shared" si="652"/>
        <v>8.8136305325138491E-6</v>
      </c>
      <c r="AX409" s="13">
        <f t="shared" si="653"/>
        <v>6.1614406120626727E-4</v>
      </c>
      <c r="AY409" s="13">
        <f t="shared" si="654"/>
        <v>9.0883095734904705E-4</v>
      </c>
      <c r="AZ409" s="13">
        <f t="shared" si="655"/>
        <v>6.7027645078564929E-4</v>
      </c>
      <c r="BA409" s="13">
        <f t="shared" si="656"/>
        <v>3.2955928481153855E-4</v>
      </c>
      <c r="BB409" s="13">
        <f t="shared" si="657"/>
        <v>1.2152745566197594E-4</v>
      </c>
      <c r="BC409" s="13">
        <f t="shared" si="658"/>
        <v>3.585132790446313E-5</v>
      </c>
      <c r="BD409" s="13">
        <f t="shared" si="659"/>
        <v>7.9632167621072132E-4</v>
      </c>
      <c r="BE409" s="13">
        <f t="shared" si="660"/>
        <v>1.1254382487895305E-3</v>
      </c>
      <c r="BF409" s="13">
        <f t="shared" si="661"/>
        <v>7.9528869405237493E-4</v>
      </c>
      <c r="BG409" s="13">
        <f t="shared" si="662"/>
        <v>3.7465944640842661E-4</v>
      </c>
      <c r="BH409" s="13">
        <f t="shared" si="663"/>
        <v>1.3237617531171428E-4</v>
      </c>
      <c r="BI409" s="13">
        <f t="shared" si="664"/>
        <v>3.7417344114804269E-5</v>
      </c>
      <c r="BJ409" s="14">
        <f t="shared" si="665"/>
        <v>0.36143819947514622</v>
      </c>
      <c r="BK409" s="14">
        <f t="shared" si="666"/>
        <v>0.24909787953123666</v>
      </c>
      <c r="BL409" s="14">
        <f t="shared" si="667"/>
        <v>0.35908997832034617</v>
      </c>
      <c r="BM409" s="14">
        <f t="shared" si="668"/>
        <v>0.54983297043301582</v>
      </c>
      <c r="BN409" s="14">
        <f t="shared" si="669"/>
        <v>0.44866913076254089</v>
      </c>
    </row>
    <row r="410" spans="1:66" x14ac:dyDescent="0.25">
      <c r="A410" t="s">
        <v>339</v>
      </c>
      <c r="B410" t="s">
        <v>118</v>
      </c>
      <c r="C410" t="s">
        <v>110</v>
      </c>
      <c r="D410" t="s">
        <v>359</v>
      </c>
      <c r="E410" s="10">
        <f>VLOOKUP(A410,home!$A$2:$E$405,3,FALSE)</f>
        <v>1.1578999999999999</v>
      </c>
      <c r="F410" s="10">
        <f>VLOOKUP(B410,home!$B$2:$E$405,3,FALSE)</f>
        <v>1.0206999999999999</v>
      </c>
      <c r="G410" s="10">
        <f>VLOOKUP(C410,away!$B$2:$E$405,4,FALSE)</f>
        <v>1.0206999999999999</v>
      </c>
      <c r="H410" s="10">
        <f>VLOOKUP(A410,away!$A$2:$E$405,3,FALSE)</f>
        <v>1.0478000000000001</v>
      </c>
      <c r="I410" s="10">
        <f>VLOOKUP(C410,away!$B$2:$E$405,3,FALSE)</f>
        <v>1.1278999999999999</v>
      </c>
      <c r="J410" s="10">
        <f>VLOOKUP(B410,home!$B$2:$E$405,4,FALSE)</f>
        <v>1.3013999999999999</v>
      </c>
      <c r="K410" s="12">
        <f t="shared" si="614"/>
        <v>1.2063332085709997</v>
      </c>
      <c r="L410" s="12">
        <f t="shared" si="615"/>
        <v>1.5380122450679998</v>
      </c>
      <c r="M410" s="13">
        <f t="shared" si="616"/>
        <v>6.4290368202070042E-2</v>
      </c>
      <c r="N410" s="13">
        <f t="shared" si="617"/>
        <v>7.7555606153414128E-2</v>
      </c>
      <c r="O410" s="13">
        <f t="shared" si="618"/>
        <v>9.8879373534714113E-2</v>
      </c>
      <c r="P410" s="13">
        <f t="shared" si="619"/>
        <v>0.11928147193762208</v>
      </c>
      <c r="Q410" s="13">
        <f t="shared" si="620"/>
        <v>4.6778951606858431E-2</v>
      </c>
      <c r="R410" s="13">
        <f t="shared" si="621"/>
        <v>7.603884364052152E-2</v>
      </c>
      <c r="S410" s="13">
        <f t="shared" si="622"/>
        <v>5.5327376189873816E-2</v>
      </c>
      <c r="T410" s="13">
        <f t="shared" si="623"/>
        <v>7.1946600382791659E-2</v>
      </c>
      <c r="U410" s="13">
        <f t="shared" si="624"/>
        <v>9.1728182224898883E-2</v>
      </c>
      <c r="V410" s="13">
        <f t="shared" si="625"/>
        <v>1.140577085380263E-2</v>
      </c>
      <c r="W410" s="13">
        <f t="shared" si="626"/>
        <v>1.8810334261829684E-2</v>
      </c>
      <c r="X410" s="13">
        <f t="shared" si="627"/>
        <v>2.8930524428516194E-2</v>
      </c>
      <c r="Y410" s="13">
        <f t="shared" si="628"/>
        <v>2.2247750413648404E-2</v>
      </c>
      <c r="Z410" s="13">
        <f t="shared" si="629"/>
        <v>3.898289087331102E-2</v>
      </c>
      <c r="AA410" s="13">
        <f t="shared" si="630"/>
        <v>4.7026355826574419E-2</v>
      </c>
      <c r="AB410" s="13">
        <f t="shared" si="631"/>
        <v>2.836472735583653E-2</v>
      </c>
      <c r="AC410" s="13">
        <f t="shared" si="632"/>
        <v>1.3226097995626754E-3</v>
      </c>
      <c r="AD410" s="13">
        <f t="shared" si="633"/>
        <v>5.6728827210915057E-3</v>
      </c>
      <c r="AE410" s="13">
        <f t="shared" si="634"/>
        <v>8.724963089873413E-3</v>
      </c>
      <c r="AF410" s="13">
        <f t="shared" si="635"/>
        <v>6.7095500349958204E-3</v>
      </c>
      <c r="AG410" s="13">
        <f t="shared" si="636"/>
        <v>3.4397900375733315E-3</v>
      </c>
      <c r="AH410" s="13">
        <f t="shared" si="637"/>
        <v>1.4989040877825488E-2</v>
      </c>
      <c r="AI410" s="13">
        <f t="shared" si="638"/>
        <v>1.8081777775549094E-2</v>
      </c>
      <c r="AJ410" s="13">
        <f t="shared" si="639"/>
        <v>1.0906324500322969E-2</v>
      </c>
      <c r="AK410" s="13">
        <f t="shared" si="640"/>
        <v>4.3855538093970376E-3</v>
      </c>
      <c r="AL410" s="13">
        <f t="shared" si="641"/>
        <v>9.8156441223106337E-5</v>
      </c>
      <c r="AM410" s="13">
        <f t="shared" si="642"/>
        <v>1.3686773629562584E-3</v>
      </c>
      <c r="AN410" s="13">
        <f t="shared" si="643"/>
        <v>2.1050425437741048E-3</v>
      </c>
      <c r="AO410" s="13">
        <f t="shared" si="644"/>
        <v>1.6187906043568323E-3</v>
      </c>
      <c r="AP410" s="13">
        <f t="shared" si="645"/>
        <v>8.2990659056727839E-4</v>
      </c>
      <c r="AQ410" s="13">
        <f t="shared" si="646"/>
        <v>3.1910162463877741E-4</v>
      </c>
      <c r="AR410" s="13">
        <f t="shared" si="647"/>
        <v>4.6106656823840754E-3</v>
      </c>
      <c r="AS410" s="13">
        <f t="shared" si="648"/>
        <v>5.5619991262785794E-3</v>
      </c>
      <c r="AT410" s="13">
        <f t="shared" si="649"/>
        <v>3.3548121260363684E-3</v>
      </c>
      <c r="AU410" s="13">
        <f t="shared" si="650"/>
        <v>1.3490070920514497E-3</v>
      </c>
      <c r="AV410" s="13">
        <f t="shared" si="651"/>
        <v>4.0683801343486511E-4</v>
      </c>
      <c r="AW410" s="13">
        <f t="shared" si="652"/>
        <v>5.0587518942403811E-6</v>
      </c>
      <c r="AX410" s="13">
        <f t="shared" si="653"/>
        <v>2.7518015912558627E-4</v>
      </c>
      <c r="AY410" s="13">
        <f t="shared" si="654"/>
        <v>4.2323045433491244E-4</v>
      </c>
      <c r="AZ410" s="13">
        <f t="shared" si="655"/>
        <v>3.2546681062639419E-4</v>
      </c>
      <c r="BA410" s="13">
        <f t="shared" si="656"/>
        <v>1.6685731336887395E-4</v>
      </c>
      <c r="BB410" s="13">
        <f t="shared" si="657"/>
        <v>6.4157147785119187E-5</v>
      </c>
      <c r="BC410" s="13">
        <f t="shared" si="658"/>
        <v>1.9734895780430099E-5</v>
      </c>
      <c r="BD410" s="13">
        <f t="shared" si="659"/>
        <v>1.1818767129035852E-3</v>
      </c>
      <c r="BE410" s="13">
        <f t="shared" si="660"/>
        <v>1.4257371272123282E-3</v>
      </c>
      <c r="BF410" s="13">
        <f t="shared" si="661"/>
        <v>8.5995702162442388E-4</v>
      </c>
      <c r="BG410" s="13">
        <f t="shared" si="662"/>
        <v>3.4579823770978396E-4</v>
      </c>
      <c r="BH410" s="13">
        <f t="shared" si="663"/>
        <v>1.042869744036603E-4</v>
      </c>
      <c r="BI410" s="13">
        <f t="shared" si="664"/>
        <v>2.5160968088905819E-5</v>
      </c>
      <c r="BJ410" s="14">
        <f t="shared" si="665"/>
        <v>0.29833309863790702</v>
      </c>
      <c r="BK410" s="14">
        <f t="shared" si="666"/>
        <v>0.25214898387848927</v>
      </c>
      <c r="BL410" s="14">
        <f t="shared" si="667"/>
        <v>0.40962631862776816</v>
      </c>
      <c r="BM410" s="14">
        <f t="shared" si="668"/>
        <v>0.51584850523983439</v>
      </c>
      <c r="BN410" s="14">
        <f t="shared" si="669"/>
        <v>0.48282461507520025</v>
      </c>
    </row>
    <row r="411" spans="1:66" x14ac:dyDescent="0.25">
      <c r="A411" t="s">
        <v>339</v>
      </c>
      <c r="B411" t="s">
        <v>121</v>
      </c>
      <c r="C411" t="s">
        <v>126</v>
      </c>
      <c r="D411" t="s">
        <v>359</v>
      </c>
      <c r="E411" s="10">
        <f>VLOOKUP(A411,home!$A$2:$E$405,3,FALSE)</f>
        <v>1.1578999999999999</v>
      </c>
      <c r="F411" s="10">
        <f>VLOOKUP(B411,home!$B$2:$E$405,3,FALSE)</f>
        <v>1.4681999999999999</v>
      </c>
      <c r="G411" s="10">
        <f>VLOOKUP(C411,away!$B$2:$E$405,4,FALSE)</f>
        <v>1.3817999999999999</v>
      </c>
      <c r="H411" s="10">
        <f>VLOOKUP(A411,away!$A$2:$E$405,3,FALSE)</f>
        <v>1.0478000000000001</v>
      </c>
      <c r="I411" s="10">
        <f>VLOOKUP(C411,away!$B$2:$E$405,3,FALSE)</f>
        <v>0.8589</v>
      </c>
      <c r="J411" s="10">
        <f>VLOOKUP(B411,home!$B$2:$E$405,4,FALSE)</f>
        <v>0.66810000000000003</v>
      </c>
      <c r="K411" s="12">
        <f t="shared" si="614"/>
        <v>2.3490997682039998</v>
      </c>
      <c r="L411" s="12">
        <f t="shared" si="615"/>
        <v>0.60126021610200009</v>
      </c>
      <c r="M411" s="13">
        <f t="shared" si="616"/>
        <v>5.2320867866620643E-2</v>
      </c>
      <c r="N411" s="13">
        <f t="shared" si="617"/>
        <v>0.12290693857771066</v>
      </c>
      <c r="O411" s="13">
        <f t="shared" si="618"/>
        <v>3.1458456320128517E-2</v>
      </c>
      <c r="P411" s="13">
        <f t="shared" si="619"/>
        <v>7.3899052449669558E-2</v>
      </c>
      <c r="Q411" s="13">
        <f t="shared" si="620"/>
        <v>0.14436033046178171</v>
      </c>
      <c r="R411" s="13">
        <f t="shared" si="621"/>
        <v>9.4573591226379018E-3</v>
      </c>
      <c r="S411" s="13">
        <f t="shared" si="622"/>
        <v>2.609412924342485E-2</v>
      </c>
      <c r="T411" s="13">
        <f t="shared" si="623"/>
        <v>8.6798123490006998E-2</v>
      </c>
      <c r="U411" s="13">
        <f t="shared" si="624"/>
        <v>2.221628012281068E-2</v>
      </c>
      <c r="V411" s="13">
        <f t="shared" si="625"/>
        <v>4.0950973488014649E-3</v>
      </c>
      <c r="W411" s="13">
        <f t="shared" si="626"/>
        <v>0.1130389396085414</v>
      </c>
      <c r="X411" s="13">
        <f t="shared" si="627"/>
        <v>6.7965817256972538E-2</v>
      </c>
      <c r="Y411" s="13">
        <f t="shared" si="628"/>
        <v>2.0432570985738176E-2</v>
      </c>
      <c r="Z411" s="13">
        <f t="shared" si="629"/>
        <v>1.8954445966104959E-3</v>
      </c>
      <c r="AA411" s="13">
        <f t="shared" si="630"/>
        <v>4.4525884625412401E-3</v>
      </c>
      <c r="AB411" s="13">
        <f t="shared" si="631"/>
        <v>5.2297872626317164E-3</v>
      </c>
      <c r="AC411" s="13">
        <f t="shared" si="632"/>
        <v>3.6149989729844533E-4</v>
      </c>
      <c r="AD411" s="13">
        <f t="shared" si="633"/>
        <v>6.6384936708112643E-2</v>
      </c>
      <c r="AE411" s="13">
        <f t="shared" si="634"/>
        <v>3.9914621391037408E-2</v>
      </c>
      <c r="AF411" s="13">
        <f t="shared" si="635"/>
        <v>1.1999536941602334E-2</v>
      </c>
      <c r="AG411" s="13">
        <f t="shared" si="636"/>
        <v>2.4049480582105844E-3</v>
      </c>
      <c r="AH411" s="13">
        <f t="shared" si="637"/>
        <v>2.8491385694184878E-4</v>
      </c>
      <c r="AI411" s="13">
        <f t="shared" si="638"/>
        <v>6.6929107530020457E-4</v>
      </c>
      <c r="AJ411" s="13">
        <f t="shared" si="639"/>
        <v>7.8611575492435815E-4</v>
      </c>
      <c r="AK411" s="13">
        <f t="shared" si="640"/>
        <v>6.1555477922477404E-4</v>
      </c>
      <c r="AL411" s="13">
        <f t="shared" si="641"/>
        <v>2.0423590785313517E-5</v>
      </c>
      <c r="AM411" s="13">
        <f t="shared" si="642"/>
        <v>3.118896788665293E-2</v>
      </c>
      <c r="AN411" s="13">
        <f t="shared" si="643"/>
        <v>1.8752685571527278E-2</v>
      </c>
      <c r="AO411" s="13">
        <f t="shared" si="644"/>
        <v>5.637621889614676E-3</v>
      </c>
      <c r="AP411" s="13">
        <f t="shared" si="645"/>
        <v>1.1298925852170289E-3</v>
      </c>
      <c r="AQ411" s="13">
        <f t="shared" si="646"/>
        <v>1.6983986498990956E-4</v>
      </c>
      <c r="AR411" s="13">
        <f t="shared" si="647"/>
        <v>3.4261473439062073E-5</v>
      </c>
      <c r="AS411" s="13">
        <f t="shared" si="648"/>
        <v>8.0483619314028224E-5</v>
      </c>
      <c r="AT411" s="13">
        <f t="shared" si="649"/>
        <v>9.4532025737401341E-5</v>
      </c>
      <c r="AU411" s="13">
        <f t="shared" si="650"/>
        <v>7.4021719915861342E-5</v>
      </c>
      <c r="AV411" s="13">
        <f t="shared" si="651"/>
        <v>4.347110127410283E-5</v>
      </c>
      <c r="AW411" s="13">
        <f t="shared" si="652"/>
        <v>8.0129702449275989E-7</v>
      </c>
      <c r="AX411" s="13">
        <f t="shared" si="653"/>
        <v>1.2210999538843066E-2</v>
      </c>
      <c r="AY411" s="13">
        <f t="shared" si="654"/>
        <v>7.3419882215462048E-3</v>
      </c>
      <c r="AZ411" s="13">
        <f t="shared" si="655"/>
        <v>2.2072227123526053E-3</v>
      </c>
      <c r="BA411" s="13">
        <f t="shared" si="656"/>
        <v>4.4237173500479016E-4</v>
      </c>
      <c r="BB411" s="13">
        <f t="shared" si="657"/>
        <v>6.6495131246599207E-5</v>
      </c>
      <c r="BC411" s="13">
        <f t="shared" si="658"/>
        <v>7.9961753966122217E-6</v>
      </c>
      <c r="BD411" s="13">
        <f t="shared" si="659"/>
        <v>3.4333434873238987E-6</v>
      </c>
      <c r="BE411" s="13">
        <f t="shared" si="660"/>
        <v>8.0652663902372835E-6</v>
      </c>
      <c r="BF411" s="13">
        <f t="shared" si="661"/>
        <v>9.4730577039049568E-6</v>
      </c>
      <c r="BG411" s="13">
        <f t="shared" si="662"/>
        <v>7.4177192188087506E-6</v>
      </c>
      <c r="BH411" s="13">
        <f t="shared" si="663"/>
        <v>4.3562406243764984E-6</v>
      </c>
      <c r="BI411" s="13">
        <f t="shared" si="664"/>
        <v>2.0466487681927363E-6</v>
      </c>
      <c r="BJ411" s="14">
        <f t="shared" si="665"/>
        <v>0.75536284479210614</v>
      </c>
      <c r="BK411" s="14">
        <f t="shared" si="666"/>
        <v>0.16413305861814645</v>
      </c>
      <c r="BL411" s="14">
        <f t="shared" si="667"/>
        <v>7.5531908973014525E-2</v>
      </c>
      <c r="BM411" s="14">
        <f t="shared" si="668"/>
        <v>0.55517906525680716</v>
      </c>
      <c r="BN411" s="14">
        <f t="shared" si="669"/>
        <v>0.43440300479854899</v>
      </c>
    </row>
    <row r="412" spans="1:66" x14ac:dyDescent="0.25">
      <c r="A412" t="s">
        <v>340</v>
      </c>
      <c r="B412" t="s">
        <v>131</v>
      </c>
      <c r="C412" t="s">
        <v>133</v>
      </c>
      <c r="D412" t="s">
        <v>359</v>
      </c>
      <c r="E412" s="10">
        <f>VLOOKUP(A412,home!$A$2:$E$405,3,FALSE)</f>
        <v>1.4554</v>
      </c>
      <c r="F412" s="10">
        <f>VLOOKUP(B412,home!$B$2:$E$405,3,FALSE)</f>
        <v>1.0797000000000001</v>
      </c>
      <c r="G412" s="10">
        <f>VLOOKUP(C412,away!$B$2:$E$405,4,FALSE)</f>
        <v>1.4722999999999999</v>
      </c>
      <c r="H412" s="10">
        <f>VLOOKUP(A412,away!$A$2:$E$405,3,FALSE)</f>
        <v>1.2321</v>
      </c>
      <c r="I412" s="10">
        <f>VLOOKUP(C412,away!$B$2:$E$405,3,FALSE)</f>
        <v>0.81159999999999999</v>
      </c>
      <c r="J412" s="10">
        <f>VLOOKUP(B412,home!$B$2:$E$405,4,FALSE)</f>
        <v>0.2319</v>
      </c>
      <c r="K412" s="12">
        <f t="shared" si="614"/>
        <v>2.3135654179740004</v>
      </c>
      <c r="L412" s="12">
        <f t="shared" si="615"/>
        <v>0.231893590284</v>
      </c>
      <c r="M412" s="13">
        <f t="shared" si="616"/>
        <v>7.8437040467254374E-2</v>
      </c>
      <c r="N412" s="13">
        <f t="shared" si="617"/>
        <v>0.18146922431326695</v>
      </c>
      <c r="O412" s="13">
        <f t="shared" si="618"/>
        <v>1.8189046925203015E-2</v>
      </c>
      <c r="P412" s="13">
        <f t="shared" si="619"/>
        <v>4.208154995205602E-2</v>
      </c>
      <c r="Q412" s="13">
        <f t="shared" si="620"/>
        <v>0.20992046089887059</v>
      </c>
      <c r="R412" s="13">
        <f t="shared" si="621"/>
        <v>2.1089616976647388E-3</v>
      </c>
      <c r="S412" s="13">
        <f t="shared" si="622"/>
        <v>5.644198314400572E-3</v>
      </c>
      <c r="T412" s="13">
        <f t="shared" si="623"/>
        <v>4.867920935191114E-2</v>
      </c>
      <c r="U412" s="13">
        <f t="shared" si="624"/>
        <v>4.8792208515488792E-3</v>
      </c>
      <c r="V412" s="13">
        <f t="shared" si="625"/>
        <v>3.3645755442391435E-4</v>
      </c>
      <c r="W412" s="13">
        <f t="shared" si="626"/>
        <v>0.16188823962026341</v>
      </c>
      <c r="X412" s="13">
        <f t="shared" si="627"/>
        <v>3.7540845110299384E-2</v>
      </c>
      <c r="Y412" s="13">
        <f t="shared" si="628"/>
        <v>4.3527406774614349E-3</v>
      </c>
      <c r="Z412" s="13">
        <f t="shared" si="629"/>
        <v>1.6301823328097208E-4</v>
      </c>
      <c r="AA412" s="13">
        <f t="shared" si="630"/>
        <v>3.7715334701807527E-4</v>
      </c>
      <c r="AB412" s="13">
        <f t="shared" si="631"/>
        <v>4.3628447046708337E-4</v>
      </c>
      <c r="AC412" s="13">
        <f t="shared" si="632"/>
        <v>1.128186321386917E-5</v>
      </c>
      <c r="AD412" s="13">
        <f t="shared" si="633"/>
        <v>9.3634758190532491E-2</v>
      </c>
      <c r="AE412" s="13">
        <f t="shared" si="634"/>
        <v>2.1713300252176757E-2</v>
      </c>
      <c r="AF412" s="13">
        <f t="shared" si="635"/>
        <v>2.5175875761958753E-3</v>
      </c>
      <c r="AG412" s="13">
        <f t="shared" si="636"/>
        <v>1.946041406328184E-4</v>
      </c>
      <c r="AH412" s="13">
        <f t="shared" si="637"/>
        <v>9.4507208493198131E-6</v>
      </c>
      <c r="AI412" s="13">
        <f t="shared" si="638"/>
        <v>2.1864860931912193E-5</v>
      </c>
      <c r="AJ412" s="13">
        <f t="shared" si="639"/>
        <v>2.5292893060441419E-5</v>
      </c>
      <c r="AK412" s="13">
        <f t="shared" si="640"/>
        <v>1.9505587568383945E-5</v>
      </c>
      <c r="AL412" s="13">
        <f t="shared" si="641"/>
        <v>2.4210923184175938E-7</v>
      </c>
      <c r="AM412" s="13">
        <f t="shared" si="642"/>
        <v>4.3326027693994761E-2</v>
      </c>
      <c r="AN412" s="13">
        <f t="shared" si="643"/>
        <v>1.0047028114704459E-2</v>
      </c>
      <c r="AO412" s="13">
        <f t="shared" si="644"/>
        <v>1.1649207106015525E-3</v>
      </c>
      <c r="AP412" s="13">
        <f t="shared" si="645"/>
        <v>9.0045881992527552E-5</v>
      </c>
      <c r="AQ412" s="13">
        <f t="shared" si="646"/>
        <v>5.2202657163841468E-6</v>
      </c>
      <c r="AR412" s="13">
        <f t="shared" si="647"/>
        <v>4.3831231770412504E-7</v>
      </c>
      <c r="AS412" s="13">
        <f t="shared" si="648"/>
        <v>1.0140642205122969E-6</v>
      </c>
      <c r="AT412" s="13">
        <f t="shared" si="649"/>
        <v>1.1730519560910059E-6</v>
      </c>
      <c r="AU412" s="13">
        <f t="shared" si="650"/>
        <v>9.0464414636630219E-7</v>
      </c>
      <c r="AV412" s="13">
        <f t="shared" si="651"/>
        <v>5.2323835315142178E-7</v>
      </c>
      <c r="AW412" s="13">
        <f t="shared" si="652"/>
        <v>3.6081067456956466E-9</v>
      </c>
      <c r="AX412" s="13">
        <f t="shared" si="653"/>
        <v>1.6706266561835E-2</v>
      </c>
      <c r="AY412" s="13">
        <f t="shared" si="654"/>
        <v>3.8740761332654548E-3</v>
      </c>
      <c r="AZ412" s="13">
        <f t="shared" si="655"/>
        <v>4.4918671178824116E-4</v>
      </c>
      <c r="BA412" s="13">
        <f t="shared" si="656"/>
        <v>3.4721173101479875E-5</v>
      </c>
      <c r="BB412" s="13">
        <f t="shared" si="657"/>
        <v>2.0129043723436032E-6</v>
      </c>
      <c r="BC412" s="13">
        <f t="shared" si="658"/>
        <v>9.335592436022393E-8</v>
      </c>
      <c r="BD412" s="13">
        <f t="shared" si="659"/>
        <v>1.6940302836351817E-8</v>
      </c>
      <c r="BE412" s="13">
        <f t="shared" si="660"/>
        <v>3.9192498812190437E-8</v>
      </c>
      <c r="BF412" s="13">
        <f t="shared" si="661"/>
        <v>4.5337204947935446E-8</v>
      </c>
      <c r="BG412" s="13">
        <f t="shared" si="662"/>
        <v>3.4963529838381062E-8</v>
      </c>
      <c r="BH412" s="13">
        <f t="shared" si="663"/>
        <v>2.0222603381095132E-8</v>
      </c>
      <c r="BI412" s="13">
        <f t="shared" si="664"/>
        <v>9.3572631687811616E-9</v>
      </c>
      <c r="BJ412" s="14">
        <f t="shared" si="665"/>
        <v>0.83761056963890745</v>
      </c>
      <c r="BK412" s="14">
        <f t="shared" si="666"/>
        <v>0.13038484639384604</v>
      </c>
      <c r="BL412" s="14">
        <f t="shared" si="667"/>
        <v>2.6071000678708663E-2</v>
      </c>
      <c r="BM412" s="14">
        <f t="shared" si="668"/>
        <v>0.45814907816526873</v>
      </c>
      <c r="BN412" s="14">
        <f t="shared" si="669"/>
        <v>0.53220628425431571</v>
      </c>
    </row>
    <row r="413" spans="1:66" x14ac:dyDescent="0.25">
      <c r="A413" t="s">
        <v>340</v>
      </c>
      <c r="B413" t="s">
        <v>144</v>
      </c>
      <c r="C413" t="s">
        <v>136</v>
      </c>
      <c r="D413" t="s">
        <v>359</v>
      </c>
      <c r="E413" s="10">
        <f>VLOOKUP(A413,home!$A$2:$E$405,3,FALSE)</f>
        <v>1.4554</v>
      </c>
      <c r="F413" s="10">
        <f>VLOOKUP(B413,home!$B$2:$E$405,3,FALSE)</f>
        <v>0.68710000000000004</v>
      </c>
      <c r="G413" s="10">
        <f>VLOOKUP(C413,away!$B$2:$E$405,4,FALSE)</f>
        <v>0.68710000000000004</v>
      </c>
      <c r="H413" s="10">
        <f>VLOOKUP(A413,away!$A$2:$E$405,3,FALSE)</f>
        <v>1.2321</v>
      </c>
      <c r="I413" s="10">
        <f>VLOOKUP(C413,away!$B$2:$E$405,3,FALSE)</f>
        <v>0.46379999999999999</v>
      </c>
      <c r="J413" s="10">
        <f>VLOOKUP(B413,home!$B$2:$E$405,4,FALSE)</f>
        <v>1.1595</v>
      </c>
      <c r="K413" s="12">
        <f t="shared" si="614"/>
        <v>0.68710366911400023</v>
      </c>
      <c r="L413" s="12">
        <f t="shared" si="615"/>
        <v>0.6625939328099999</v>
      </c>
      <c r="M413" s="13">
        <f t="shared" si="616"/>
        <v>0.25931866625618788</v>
      </c>
      <c r="N413" s="13">
        <f t="shared" si="617"/>
        <v>0.17817880705437558</v>
      </c>
      <c r="O413" s="13">
        <f t="shared" si="618"/>
        <v>0.17182297492573134</v>
      </c>
      <c r="P413" s="13">
        <f t="shared" si="619"/>
        <v>0.11806019650955288</v>
      </c>
      <c r="Q413" s="13">
        <f t="shared" si="620"/>
        <v>6.1213656042708481E-2</v>
      </c>
      <c r="R413" s="13">
        <f t="shared" si="621"/>
        <v>5.6924430351577154E-2</v>
      </c>
      <c r="S413" s="13">
        <f t="shared" si="622"/>
        <v>1.343733773690659E-2</v>
      </c>
      <c r="T413" s="13">
        <f t="shared" si="623"/>
        <v>4.0559797099016831E-2</v>
      </c>
      <c r="U413" s="13">
        <f t="shared" si="624"/>
        <v>3.9112984956793023E-2</v>
      </c>
      <c r="V413" s="13">
        <f t="shared" si="625"/>
        <v>6.7973627312923376E-4</v>
      </c>
      <c r="W413" s="13">
        <f t="shared" si="626"/>
        <v>1.402004255560913E-2</v>
      </c>
      <c r="X413" s="13">
        <f t="shared" si="627"/>
        <v>9.2895951350846148E-3</v>
      </c>
      <c r="Y413" s="13">
        <f t="shared" si="628"/>
        <v>3.077614687384178E-3</v>
      </c>
      <c r="Z413" s="13">
        <f t="shared" si="629"/>
        <v>1.2572594059873481E-2</v>
      </c>
      <c r="AA413" s="13">
        <f t="shared" si="630"/>
        <v>8.6386755088199534E-3</v>
      </c>
      <c r="AB413" s="13">
        <f t="shared" si="631"/>
        <v>2.9678328191977211E-3</v>
      </c>
      <c r="AC413" s="13">
        <f t="shared" si="632"/>
        <v>1.9341501505388043E-5</v>
      </c>
      <c r="AD413" s="13">
        <f t="shared" si="633"/>
        <v>2.4083056702733645E-3</v>
      </c>
      <c r="AE413" s="13">
        <f t="shared" si="634"/>
        <v>1.5957287254750516E-3</v>
      </c>
      <c r="AF413" s="13">
        <f t="shared" si="635"/>
        <v>5.2866008595520142E-4</v>
      </c>
      <c r="AG413" s="13">
        <f t="shared" si="636"/>
        <v>1.1676232182424319E-4</v>
      </c>
      <c r="AH413" s="13">
        <f t="shared" si="637"/>
        <v>2.0826311359388029E-3</v>
      </c>
      <c r="AI413" s="13">
        <f t="shared" si="638"/>
        <v>1.4309834949146098E-3</v>
      </c>
      <c r="AJ413" s="13">
        <f t="shared" si="639"/>
        <v>4.9161700489870174E-4</v>
      </c>
      <c r="AK413" s="13">
        <f t="shared" si="640"/>
        <v>1.125972826215778E-4</v>
      </c>
      <c r="AL413" s="13">
        <f t="shared" si="641"/>
        <v>3.5222477448037353E-7</v>
      </c>
      <c r="AM413" s="13">
        <f t="shared" si="642"/>
        <v>3.3095113247857619E-4</v>
      </c>
      <c r="AN413" s="13">
        <f t="shared" si="643"/>
        <v>2.192862124369031E-4</v>
      </c>
      <c r="AO413" s="13">
        <f t="shared" si="644"/>
        <v>7.2648856954788353E-5</v>
      </c>
      <c r="AP413" s="13">
        <f t="shared" si="645"/>
        <v>1.6045563947941446E-5</v>
      </c>
      <c r="AQ413" s="13">
        <f t="shared" si="646"/>
        <v>2.6579233301052173E-6</v>
      </c>
      <c r="AR413" s="13">
        <f t="shared" si="647"/>
        <v>2.759877509908498E-4</v>
      </c>
      <c r="AS413" s="13">
        <f t="shared" si="648"/>
        <v>1.8963219633633395E-4</v>
      </c>
      <c r="AT413" s="13">
        <f t="shared" si="649"/>
        <v>6.5148488942420765E-5</v>
      </c>
      <c r="AU413" s="13">
        <f t="shared" si="650"/>
        <v>1.492125526319006E-5</v>
      </c>
      <c r="AV413" s="13">
        <f t="shared" si="651"/>
        <v>2.5631123097811191E-6</v>
      </c>
      <c r="AW413" s="13">
        <f t="shared" si="652"/>
        <v>4.4543785420286412E-9</v>
      </c>
      <c r="AX413" s="13">
        <f t="shared" si="653"/>
        <v>3.7899622903910517E-5</v>
      </c>
      <c r="AY413" s="13">
        <f t="shared" si="654"/>
        <v>2.5112060191918022E-5</v>
      </c>
      <c r="AZ413" s="13">
        <f t="shared" si="655"/>
        <v>8.3195493617621979E-6</v>
      </c>
      <c r="BA413" s="13">
        <f t="shared" si="656"/>
        <v>1.8374943102723138E-6</v>
      </c>
      <c r="BB413" s="13">
        <f t="shared" si="657"/>
        <v>3.0437814538983259E-7</v>
      </c>
      <c r="BC413" s="13">
        <f t="shared" si="658"/>
        <v>4.0335822483052627E-8</v>
      </c>
      <c r="BD413" s="13">
        <f t="shared" si="659"/>
        <v>3.0477968222735676E-5</v>
      </c>
      <c r="BE413" s="13">
        <f t="shared" si="660"/>
        <v>2.0941523792981592E-5</v>
      </c>
      <c r="BF413" s="13">
        <f t="shared" si="661"/>
        <v>7.1944989174978924E-6</v>
      </c>
      <c r="BG413" s="13">
        <f t="shared" si="662"/>
        <v>1.6477888678831683E-6</v>
      </c>
      <c r="BH413" s="13">
        <f t="shared" si="663"/>
        <v>2.8305044426193235E-7</v>
      </c>
      <c r="BI413" s="13">
        <f t="shared" si="664"/>
        <v>3.8896999759344322E-8</v>
      </c>
      <c r="BJ413" s="14">
        <f t="shared" si="665"/>
        <v>0.31170407250759058</v>
      </c>
      <c r="BK413" s="14">
        <f t="shared" si="666"/>
        <v>0.3915407425622483</v>
      </c>
      <c r="BL413" s="14">
        <f t="shared" si="667"/>
        <v>0.28419356401158063</v>
      </c>
      <c r="BM413" s="14">
        <f t="shared" si="668"/>
        <v>0.15446713439534646</v>
      </c>
      <c r="BN413" s="14">
        <f t="shared" si="669"/>
        <v>0.84551873114013332</v>
      </c>
    </row>
    <row r="414" spans="1:66" x14ac:dyDescent="0.25">
      <c r="A414" t="s">
        <v>340</v>
      </c>
      <c r="B414" t="s">
        <v>140</v>
      </c>
      <c r="C414" t="s">
        <v>143</v>
      </c>
      <c r="D414" t="s">
        <v>359</v>
      </c>
      <c r="E414" s="10">
        <f>VLOOKUP(A414,home!$A$2:$E$405,3,FALSE)</f>
        <v>1.4554</v>
      </c>
      <c r="F414" s="10">
        <f>VLOOKUP(B414,home!$B$2:$E$405,3,FALSE)</f>
        <v>1.5705</v>
      </c>
      <c r="G414" s="10">
        <f>VLOOKUP(C414,away!$B$2:$E$405,4,FALSE)</f>
        <v>0.98160000000000003</v>
      </c>
      <c r="H414" s="10">
        <f>VLOOKUP(A414,away!$A$2:$E$405,3,FALSE)</f>
        <v>1.2321</v>
      </c>
      <c r="I414" s="10">
        <f>VLOOKUP(C414,away!$B$2:$E$405,3,FALSE)</f>
        <v>0.2319</v>
      </c>
      <c r="J414" s="10">
        <f>VLOOKUP(B414,home!$B$2:$E$405,4,FALSE)</f>
        <v>0.1159</v>
      </c>
      <c r="K414" s="12">
        <f t="shared" si="614"/>
        <v>2.24364871512</v>
      </c>
      <c r="L414" s="12">
        <f t="shared" si="615"/>
        <v>3.3115410440999998E-2</v>
      </c>
      <c r="M414" s="13">
        <f t="shared" si="616"/>
        <v>0.10261572164663639</v>
      </c>
      <c r="N414" s="13">
        <f t="shared" si="617"/>
        <v>0.23023363202358724</v>
      </c>
      <c r="O414" s="13">
        <f t="shared" si="618"/>
        <v>3.3981617400277711E-3</v>
      </c>
      <c r="P414" s="13">
        <f t="shared" si="619"/>
        <v>7.6242812217832507E-3</v>
      </c>
      <c r="Q414" s="13">
        <f t="shared" si="620"/>
        <v>0.25828169633356629</v>
      </c>
      <c r="R414" s="13">
        <f t="shared" si="621"/>
        <v>5.6265760382961176E-5</v>
      </c>
      <c r="S414" s="13">
        <f t="shared" si="622"/>
        <v>1.4161978110189061E-4</v>
      </c>
      <c r="T414" s="13">
        <f t="shared" si="623"/>
        <v>8.5531043834837697E-3</v>
      </c>
      <c r="U414" s="13">
        <f t="shared" si="624"/>
        <v>1.2624060098848062E-4</v>
      </c>
      <c r="V414" s="13">
        <f t="shared" si="625"/>
        <v>1.1691397124489387E-6</v>
      </c>
      <c r="W414" s="13">
        <f t="shared" si="626"/>
        <v>0.19316446537260668</v>
      </c>
      <c r="X414" s="13">
        <f t="shared" si="627"/>
        <v>6.3967205534301999E-3</v>
      </c>
      <c r="Y414" s="13">
        <f t="shared" si="628"/>
        <v>1.0591501330161085E-4</v>
      </c>
      <c r="Z414" s="13">
        <f t="shared" si="629"/>
        <v>6.2108791628557194E-7</v>
      </c>
      <c r="AA414" s="13">
        <f t="shared" si="630"/>
        <v>1.3935031053506812E-6</v>
      </c>
      <c r="AB414" s="13">
        <f t="shared" si="631"/>
        <v>1.5632657259178934E-6</v>
      </c>
      <c r="AC414" s="13">
        <f t="shared" si="632"/>
        <v>5.4291449035709842E-9</v>
      </c>
      <c r="AD414" s="13">
        <f t="shared" si="633"/>
        <v>0.10834830113502264</v>
      </c>
      <c r="AE414" s="13">
        <f t="shared" si="634"/>
        <v>3.5879984626713398E-3</v>
      </c>
      <c r="AF414" s="13">
        <f t="shared" si="635"/>
        <v>5.9409020876519202E-5</v>
      </c>
      <c r="AG414" s="13">
        <f t="shared" si="636"/>
        <v>6.5578470340795661E-7</v>
      </c>
      <c r="AH414" s="13">
        <f t="shared" si="637"/>
        <v>5.1418953169355407E-9</v>
      </c>
      <c r="AI414" s="13">
        <f t="shared" si="638"/>
        <v>1.1536606821123969E-8</v>
      </c>
      <c r="AJ414" s="13">
        <f t="shared" si="639"/>
        <v>1.2942046535529714E-8</v>
      </c>
      <c r="AK414" s="13">
        <f t="shared" si="640"/>
        <v>9.679135360154831E-9</v>
      </c>
      <c r="AL414" s="13">
        <f t="shared" si="641"/>
        <v>1.6135277080125001E-11</v>
      </c>
      <c r="AM414" s="13">
        <f t="shared" si="642"/>
        <v>4.8619105325405691E-2</v>
      </c>
      <c r="AN414" s="13">
        <f t="shared" si="643"/>
        <v>1.6100416281250177E-3</v>
      </c>
      <c r="AO414" s="13">
        <f t="shared" si="644"/>
        <v>2.6658594671227921E-5</v>
      </c>
      <c r="AP414" s="13">
        <f t="shared" si="645"/>
        <v>2.9427010143932253E-7</v>
      </c>
      <c r="AQ414" s="13">
        <f t="shared" si="646"/>
        <v>2.4362187974194675E-9</v>
      </c>
      <c r="AR414" s="13">
        <f t="shared" si="647"/>
        <v>3.4055194772995204E-11</v>
      </c>
      <c r="AS414" s="13">
        <f t="shared" si="648"/>
        <v>7.6407893995592016E-11</v>
      </c>
      <c r="AT414" s="13">
        <f t="shared" si="649"/>
        <v>8.5716236594117616E-11</v>
      </c>
      <c r="AU414" s="13">
        <f t="shared" si="650"/>
        <v>6.4105708033104637E-11</v>
      </c>
      <c r="AV414" s="13">
        <f t="shared" si="651"/>
        <v>3.5957672365083264E-11</v>
      </c>
      <c r="AW414" s="13">
        <f t="shared" si="652"/>
        <v>3.3301126895841299E-14</v>
      </c>
      <c r="AX414" s="13">
        <f t="shared" si="653"/>
        <v>1.8180698865605076E-2</v>
      </c>
      <c r="AY414" s="13">
        <f t="shared" si="654"/>
        <v>6.0206130503873503E-4</v>
      </c>
      <c r="AZ414" s="13">
        <f t="shared" si="655"/>
        <v>9.9687536135009035E-6</v>
      </c>
      <c r="BA414" s="13">
        <f t="shared" si="656"/>
        <v>1.1003978916542804E-7</v>
      </c>
      <c r="BB414" s="13">
        <f t="shared" si="657"/>
        <v>9.1100319576356362E-10</v>
      </c>
      <c r="BC414" s="13">
        <f t="shared" si="658"/>
        <v>6.0336489481546098E-12</v>
      </c>
      <c r="BD414" s="13">
        <f t="shared" si="659"/>
        <v>1.8795862542598898E-13</v>
      </c>
      <c r="BE414" s="13">
        <f t="shared" si="660"/>
        <v>4.2171312843274145E-13</v>
      </c>
      <c r="BF414" s="13">
        <f t="shared" si="661"/>
        <v>4.7308805937867803E-13</v>
      </c>
      <c r="BG414" s="13">
        <f t="shared" si="662"/>
        <v>3.5381447218786177E-13</v>
      </c>
      <c r="BH414" s="13">
        <f t="shared" si="663"/>
        <v>1.9845884647878921E-13</v>
      </c>
      <c r="BI414" s="13">
        <f t="shared" si="664"/>
        <v>8.9054387181266575E-14</v>
      </c>
      <c r="BJ414" s="14">
        <f t="shared" si="665"/>
        <v>0.87778084021885505</v>
      </c>
      <c r="BK414" s="14">
        <f t="shared" si="666"/>
        <v>0.11098485853955288</v>
      </c>
      <c r="BL414" s="14">
        <f t="shared" si="667"/>
        <v>3.5836644678813082E-3</v>
      </c>
      <c r="BM414" s="14">
        <f t="shared" si="668"/>
        <v>0.38953816428321641</v>
      </c>
      <c r="BN414" s="14">
        <f t="shared" si="669"/>
        <v>0.60220975872598392</v>
      </c>
    </row>
    <row r="415" spans="1:66" x14ac:dyDescent="0.25">
      <c r="A415" t="s">
        <v>341</v>
      </c>
      <c r="B415" t="s">
        <v>151</v>
      </c>
      <c r="C415" t="s">
        <v>318</v>
      </c>
      <c r="D415" t="s">
        <v>359</v>
      </c>
      <c r="E415" s="10">
        <f>VLOOKUP(A415,home!$A$2:$E$405,3,FALSE)</f>
        <v>1.2963</v>
      </c>
      <c r="F415" s="10">
        <f>VLOOKUP(B415,home!$B$2:$E$405,3,FALSE)</f>
        <v>0.96430000000000005</v>
      </c>
      <c r="G415" s="10">
        <f>VLOOKUP(C415,away!$B$2:$E$405,4,FALSE)</f>
        <v>0.96430000000000005</v>
      </c>
      <c r="H415" s="10">
        <f>VLOOKUP(A415,away!$A$2:$E$405,3,FALSE)</f>
        <v>1.1852</v>
      </c>
      <c r="I415" s="10">
        <f>VLOOKUP(C415,away!$B$2:$E$405,3,FALSE)</f>
        <v>0.4219</v>
      </c>
      <c r="J415" s="10">
        <f>VLOOKUP(B415,home!$B$2:$E$405,4,FALSE)</f>
        <v>1.2656000000000001</v>
      </c>
      <c r="K415" s="12">
        <f t="shared" si="614"/>
        <v>1.2053963013870002</v>
      </c>
      <c r="L415" s="12">
        <f t="shared" si="615"/>
        <v>0.63284540972799996</v>
      </c>
      <c r="M415" s="13">
        <f t="shared" si="616"/>
        <v>0.15909691866431119</v>
      </c>
      <c r="N415" s="13">
        <f t="shared" si="617"/>
        <v>0.19177483732002909</v>
      </c>
      <c r="O415" s="13">
        <f t="shared" si="618"/>
        <v>0.10068375467857829</v>
      </c>
      <c r="P415" s="13">
        <f t="shared" si="619"/>
        <v>0.12136382549931435</v>
      </c>
      <c r="Q415" s="13">
        <f t="shared" si="620"/>
        <v>0.11558233980232838</v>
      </c>
      <c r="R415" s="13">
        <f t="shared" si="621"/>
        <v>3.185862599125916E-2</v>
      </c>
      <c r="S415" s="13">
        <f t="shared" si="622"/>
        <v>2.3144977073544189E-2</v>
      </c>
      <c r="T415" s="13">
        <f t="shared" si="623"/>
        <v>7.3145753189525417E-2</v>
      </c>
      <c r="U415" s="13">
        <f t="shared" si="624"/>
        <v>3.8402269937135546E-2</v>
      </c>
      <c r="V415" s="13">
        <f t="shared" si="625"/>
        <v>1.9617412960335622E-3</v>
      </c>
      <c r="W415" s="13">
        <f t="shared" si="626"/>
        <v>4.6440841634460696E-2</v>
      </c>
      <c r="X415" s="13">
        <f t="shared" si="627"/>
        <v>2.9389873452273438E-2</v>
      </c>
      <c r="Y415" s="13">
        <f t="shared" si="628"/>
        <v>9.299623253379026E-3</v>
      </c>
      <c r="Z415" s="13">
        <f t="shared" si="629"/>
        <v>6.7205284062698371E-3</v>
      </c>
      <c r="AA415" s="13">
        <f t="shared" si="630"/>
        <v>8.1009000842839317E-3</v>
      </c>
      <c r="AB415" s="13">
        <f t="shared" si="631"/>
        <v>4.8823974997507461E-3</v>
      </c>
      <c r="AC415" s="13">
        <f t="shared" si="632"/>
        <v>9.3529635239575885E-5</v>
      </c>
      <c r="AD415" s="13">
        <f t="shared" si="633"/>
        <v>1.3994904684869582E-2</v>
      </c>
      <c r="AE415" s="13">
        <f t="shared" si="634"/>
        <v>8.8566111894005962E-3</v>
      </c>
      <c r="AF415" s="13">
        <f t="shared" si="635"/>
        <v>2.8024328684789048E-3</v>
      </c>
      <c r="AG415" s="13">
        <f t="shared" si="636"/>
        <v>5.9116892562924891E-4</v>
      </c>
      <c r="AH415" s="13">
        <f t="shared" si="637"/>
        <v>1.0632638882136242E-3</v>
      </c>
      <c r="AI415" s="13">
        <f t="shared" si="638"/>
        <v>1.2816543582510635E-3</v>
      </c>
      <c r="AJ415" s="13">
        <f t="shared" si="639"/>
        <v>7.7245071154618075E-4</v>
      </c>
      <c r="AK415" s="13">
        <f t="shared" si="640"/>
        <v>3.1036974356717426E-4</v>
      </c>
      <c r="AL415" s="13">
        <f t="shared" si="641"/>
        <v>2.8538866561409287E-6</v>
      </c>
      <c r="AM415" s="13">
        <f t="shared" si="642"/>
        <v>3.3738812690810782E-3</v>
      </c>
      <c r="AN415" s="13">
        <f t="shared" si="643"/>
        <v>2.1351452741052396E-3</v>
      </c>
      <c r="AO415" s="13">
        <f t="shared" si="644"/>
        <v>6.7560844290996658E-4</v>
      </c>
      <c r="AP415" s="13">
        <f t="shared" si="645"/>
        <v>1.4251856728968461E-4</v>
      </c>
      <c r="AQ415" s="13">
        <f t="shared" si="646"/>
        <v>2.2548055277571994E-5</v>
      </c>
      <c r="AR415" s="13">
        <f t="shared" si="647"/>
        <v>1.3457633419710748E-4</v>
      </c>
      <c r="AS415" s="13">
        <f t="shared" si="648"/>
        <v>1.6221781549541423E-4</v>
      </c>
      <c r="AT415" s="13">
        <f t="shared" si="649"/>
        <v>9.7768377408625581E-5</v>
      </c>
      <c r="AU415" s="13">
        <f t="shared" si="650"/>
        <v>3.9283213506988541E-5</v>
      </c>
      <c r="AV415" s="13">
        <f t="shared" si="651"/>
        <v>1.1837960066979958E-5</v>
      </c>
      <c r="AW415" s="13">
        <f t="shared" si="652"/>
        <v>6.0473027147110929E-8</v>
      </c>
      <c r="AX415" s="13">
        <f t="shared" si="653"/>
        <v>6.7781066717820162E-4</v>
      </c>
      <c r="AY415" s="13">
        <f t="shared" si="654"/>
        <v>4.2894936938839805E-4</v>
      </c>
      <c r="AZ415" s="13">
        <f t="shared" si="655"/>
        <v>1.3572931971158399E-4</v>
      </c>
      <c r="BA415" s="13">
        <f t="shared" si="656"/>
        <v>2.8631892314993356E-5</v>
      </c>
      <c r="BB415" s="13">
        <f t="shared" si="657"/>
        <v>4.5298904058424855E-6</v>
      </c>
      <c r="BC415" s="13">
        <f t="shared" si="658"/>
        <v>5.7334406998166477E-7</v>
      </c>
      <c r="BD415" s="13">
        <f t="shared" si="659"/>
        <v>1.4194335892443452E-5</v>
      </c>
      <c r="BE415" s="13">
        <f t="shared" si="660"/>
        <v>1.7109799985396081E-5</v>
      </c>
      <c r="BF415" s="13">
        <f t="shared" si="661"/>
        <v>1.0312044809933894E-5</v>
      </c>
      <c r="BG415" s="13">
        <f t="shared" si="662"/>
        <v>4.1433668912104431E-6</v>
      </c>
      <c r="BH415" s="13">
        <f t="shared" si="663"/>
        <v>1.2485997814886052E-6</v>
      </c>
      <c r="BI415" s="13">
        <f t="shared" si="664"/>
        <v>3.0101151170379618E-7</v>
      </c>
      <c r="BJ415" s="14">
        <f t="shared" si="665"/>
        <v>0.49950431241210702</v>
      </c>
      <c r="BK415" s="14">
        <f t="shared" si="666"/>
        <v>0.30609279542448742</v>
      </c>
      <c r="BL415" s="14">
        <f t="shared" si="667"/>
        <v>0.1878486797521331</v>
      </c>
      <c r="BM415" s="14">
        <f t="shared" si="668"/>
        <v>0.2793771251428156</v>
      </c>
      <c r="BN415" s="14">
        <f t="shared" si="669"/>
        <v>0.72036030195582046</v>
      </c>
    </row>
    <row r="416" spans="1:66" x14ac:dyDescent="0.25">
      <c r="A416" t="s">
        <v>341</v>
      </c>
      <c r="B416" t="s">
        <v>146</v>
      </c>
      <c r="C416" t="s">
        <v>148</v>
      </c>
      <c r="D416" t="s">
        <v>359</v>
      </c>
      <c r="E416" s="10">
        <f>VLOOKUP(A416,home!$A$2:$E$405,3,FALSE)</f>
        <v>1.2963</v>
      </c>
      <c r="F416" s="10">
        <f>VLOOKUP(B416,home!$B$2:$E$405,3,FALSE)</f>
        <v>0.92569999999999997</v>
      </c>
      <c r="G416" s="10">
        <f>VLOOKUP(C416,away!$B$2:$E$405,4,FALSE)</f>
        <v>0.19289999999999999</v>
      </c>
      <c r="H416" s="10">
        <f>VLOOKUP(A416,away!$A$2:$E$405,3,FALSE)</f>
        <v>1.1852</v>
      </c>
      <c r="I416" s="10">
        <f>VLOOKUP(C416,away!$B$2:$E$405,3,FALSE)</f>
        <v>2.3203</v>
      </c>
      <c r="J416" s="10">
        <f>VLOOKUP(B416,home!$B$2:$E$405,4,FALSE)</f>
        <v>1.35</v>
      </c>
      <c r="K416" s="12">
        <f t="shared" si="614"/>
        <v>0.23147708913899998</v>
      </c>
      <c r="L416" s="12">
        <f t="shared" si="615"/>
        <v>3.7125264060000003</v>
      </c>
      <c r="M416" s="13">
        <f t="shared" si="616"/>
        <v>1.9370509562139732E-2</v>
      </c>
      <c r="N416" s="13">
        <f t="shared" si="617"/>
        <v>4.4838291685832688E-3</v>
      </c>
      <c r="O416" s="13">
        <f t="shared" si="618"/>
        <v>7.191352824711926E-2</v>
      </c>
      <c r="P416" s="13">
        <f t="shared" si="619"/>
        <v>1.6646334188358411E-2</v>
      </c>
      <c r="Q416" s="13">
        <f t="shared" si="620"/>
        <v>5.1895186207009871E-4</v>
      </c>
      <c r="R416" s="13">
        <f t="shared" si="621"/>
        <v>0.13349043628302862</v>
      </c>
      <c r="S416" s="13">
        <f t="shared" si="622"/>
        <v>3.5763184368173741E-3</v>
      </c>
      <c r="T416" s="13">
        <f t="shared" si="623"/>
        <v>1.9266224913781114E-3</v>
      </c>
      <c r="U416" s="13">
        <f t="shared" si="624"/>
        <v>3.0899977618690601E-2</v>
      </c>
      <c r="V416" s="13">
        <f t="shared" si="625"/>
        <v>3.4148468877549088E-4</v>
      </c>
      <c r="W416" s="13">
        <f t="shared" si="626"/>
        <v>4.0041822145083442E-5</v>
      </c>
      <c r="X416" s="13">
        <f t="shared" si="627"/>
        <v>1.4865632205797786E-4</v>
      </c>
      <c r="Y416" s="13">
        <f t="shared" si="628"/>
        <v>2.7594526052954161E-4</v>
      </c>
      <c r="Z416" s="13">
        <f t="shared" si="629"/>
        <v>0.16519558988306804</v>
      </c>
      <c r="AA416" s="13">
        <f t="shared" si="630"/>
        <v>3.8238994284732611E-2</v>
      </c>
      <c r="AB416" s="13">
        <f t="shared" si="631"/>
        <v>4.4257255443163812E-3</v>
      </c>
      <c r="AC416" s="13">
        <f t="shared" si="632"/>
        <v>1.8341245203594357E-5</v>
      </c>
      <c r="AD416" s="13">
        <f t="shared" si="633"/>
        <v>2.3171911084913642E-6</v>
      </c>
      <c r="AE416" s="13">
        <f t="shared" si="634"/>
        <v>8.6026331780226017E-6</v>
      </c>
      <c r="AF416" s="13">
        <f t="shared" si="635"/>
        <v>1.5968751417270308E-5</v>
      </c>
      <c r="AG416" s="13">
        <f t="shared" si="636"/>
        <v>1.9761470435821977E-5</v>
      </c>
      <c r="AH416" s="13">
        <f t="shared" si="637"/>
        <v>0.15332324739890918</v>
      </c>
      <c r="AI416" s="13">
        <f t="shared" si="638"/>
        <v>3.5490819005238233E-2</v>
      </c>
      <c r="AJ416" s="13">
        <f t="shared" si="639"/>
        <v>4.1076557372458225E-3</v>
      </c>
      <c r="AK416" s="13">
        <f t="shared" si="640"/>
        <v>3.1694273108092552E-4</v>
      </c>
      <c r="AL416" s="13">
        <f t="shared" si="641"/>
        <v>6.304728249098914E-7</v>
      </c>
      <c r="AM416" s="13">
        <f t="shared" si="642"/>
        <v>1.072753305544707E-7</v>
      </c>
      <c r="AN416" s="13">
        <f t="shared" si="643"/>
        <v>3.9826249739585113E-7</v>
      </c>
      <c r="AO416" s="13">
        <f t="shared" si="644"/>
        <v>7.3928001905080207E-7</v>
      </c>
      <c r="AP416" s="13">
        <f t="shared" si="645"/>
        <v>9.1486553071809507E-7</v>
      </c>
      <c r="AQ416" s="13">
        <f t="shared" si="646"/>
        <v>8.491156101825332E-7</v>
      </c>
      <c r="AR416" s="13">
        <f t="shared" si="647"/>
        <v>0.11384332092442422</v>
      </c>
      <c r="AS416" s="13">
        <f t="shared" si="648"/>
        <v>2.6352120545502719E-2</v>
      </c>
      <c r="AT416" s="13">
        <f t="shared" si="649"/>
        <v>3.0499560782565028E-3</v>
      </c>
      <c r="AU416" s="13">
        <f t="shared" si="650"/>
        <v>2.3533165166553856E-4</v>
      </c>
      <c r="AV416" s="13">
        <f t="shared" si="651"/>
        <v>1.361847142745298E-5</v>
      </c>
      <c r="AW416" s="13">
        <f t="shared" si="652"/>
        <v>1.5050171020799477E-8</v>
      </c>
      <c r="AX416" s="13">
        <f t="shared" si="653"/>
        <v>4.1386302088621536E-9</v>
      </c>
      <c r="AY416" s="13">
        <f t="shared" si="654"/>
        <v>1.5364773935070044E-8</v>
      </c>
      <c r="AZ416" s="13">
        <f t="shared" si="655"/>
        <v>2.8521064478084042E-8</v>
      </c>
      <c r="BA416" s="13">
        <f t="shared" si="656"/>
        <v>3.5295068334038535E-8</v>
      </c>
      <c r="BB416" s="13">
        <f t="shared" si="657"/>
        <v>3.2758468297923125E-8</v>
      </c>
      <c r="BC416" s="13">
        <f t="shared" si="658"/>
        <v>2.4323335715230696E-8</v>
      </c>
      <c r="BD416" s="13">
        <f t="shared" si="659"/>
        <v>7.044105584644289E-2</v>
      </c>
      <c r="BE416" s="13">
        <f t="shared" si="660"/>
        <v>1.630549056321233E-2</v>
      </c>
      <c r="BF416" s="13">
        <f t="shared" si="661"/>
        <v>1.8871737462779119E-3</v>
      </c>
      <c r="BG416" s="13">
        <f t="shared" si="662"/>
        <v>1.45612495162651E-4</v>
      </c>
      <c r="BH416" s="13">
        <f t="shared" si="663"/>
        <v>8.4264891306292852E-6</v>
      </c>
      <c r="BI416" s="13">
        <f t="shared" si="664"/>
        <v>3.9010783512389781E-7</v>
      </c>
      <c r="BJ416" s="14">
        <f t="shared" si="665"/>
        <v>7.443846173232559E-3</v>
      </c>
      <c r="BK416" s="14">
        <f t="shared" si="666"/>
        <v>3.9953633958893446E-2</v>
      </c>
      <c r="BL416" s="14">
        <f t="shared" si="667"/>
        <v>0.70448982376969949</v>
      </c>
      <c r="BM416" s="14">
        <f t="shared" si="668"/>
        <v>0.670659304158991</v>
      </c>
      <c r="BN416" s="14">
        <f t="shared" si="669"/>
        <v>0.24642358931129937</v>
      </c>
    </row>
    <row r="417" spans="1:66" x14ac:dyDescent="0.25">
      <c r="A417" t="s">
        <v>351</v>
      </c>
      <c r="B417" t="s">
        <v>158</v>
      </c>
      <c r="C417" t="s">
        <v>165</v>
      </c>
      <c r="D417" t="s">
        <v>359</v>
      </c>
      <c r="E417" s="10">
        <f>VLOOKUP(A417,home!$A$2:$E$405,3,FALSE)</f>
        <v>1.224</v>
      </c>
      <c r="F417" s="10">
        <f>VLOOKUP(B417,home!$B$2:$E$405,3,FALSE)</f>
        <v>1.3889</v>
      </c>
      <c r="G417" s="10">
        <f>VLOOKUP(C417,away!$B$2:$E$405,4,FALSE)</f>
        <v>1.1141000000000001</v>
      </c>
      <c r="H417" s="10">
        <f>VLOOKUP(A417,away!$A$2:$E$405,3,FALSE)</f>
        <v>1.1359999999999999</v>
      </c>
      <c r="I417" s="10">
        <f>VLOOKUP(C417,away!$B$2:$E$405,3,FALSE)</f>
        <v>0.88029999999999997</v>
      </c>
      <c r="J417" s="10">
        <f>VLOOKUP(B417,home!$B$2:$E$405,4,FALSE)</f>
        <v>0.61619999999999997</v>
      </c>
      <c r="K417" s="12">
        <f t="shared" ref="K417:K470" si="670">E417*F417*G417</f>
        <v>1.8939851517600002</v>
      </c>
      <c r="L417" s="12">
        <f t="shared" ref="L417:L470" si="671">H417*I417*J417</f>
        <v>0.61621281695999996</v>
      </c>
      <c r="M417" s="13">
        <f t="shared" ref="M417:M470" si="672">_xlfn.POISSON.DIST(0,K417,FALSE) * _xlfn.POISSON.DIST(0,L417,FALSE)</f>
        <v>8.125215226400416E-2</v>
      </c>
      <c r="N417" s="13">
        <f t="shared" ref="N417:N470" si="673">_xlfn.POISSON.DIST(1,K417,FALSE) * _xlfn.POISSON.DIST(0,L417,FALSE)</f>
        <v>0.15389036993656655</v>
      </c>
      <c r="O417" s="13">
        <f t="shared" ref="O417:O470" si="674">_xlfn.POISSON.DIST(0,K417,FALSE) * _xlfn.POISSON.DIST(1,L417,FALSE)</f>
        <v>5.0068617630664836E-2</v>
      </c>
      <c r="P417" s="13">
        <f t="shared" ref="P417:P470" si="675">_xlfn.POISSON.DIST(1,K417,FALSE) * _xlfn.POISSON.DIST(1,L417,FALSE)</f>
        <v>9.4829218361628165E-2</v>
      </c>
      <c r="Q417" s="13">
        <f t="shared" ref="Q417:Q470" si="676">_xlfn.POISSON.DIST(2,K417,FALSE) * _xlfn.POISSON.DIST(0,L417,FALSE)</f>
        <v>0.14573303782935532</v>
      </c>
      <c r="R417" s="13">
        <f t="shared" ref="R417:R470" si="677">_xlfn.POISSON.DIST(0,K417,FALSE) * _xlfn.POISSON.DIST(2,L417,FALSE)</f>
        <v>1.5426461955742548E-2</v>
      </c>
      <c r="S417" s="13">
        <f t="shared" ref="S417:S470" si="678">_xlfn.POISSON.DIST(2,K417,FALSE) * _xlfn.POISSON.DIST(2,L417,FALSE)</f>
        <v>2.7668746010132451E-2</v>
      </c>
      <c r="T417" s="13">
        <f t="shared" ref="T417:T470" si="679">_xlfn.POISSON.DIST(2,K417,FALSE) * _xlfn.POISSON.DIST(1,L417,FALSE)</f>
        <v>8.9802565764965273E-2</v>
      </c>
      <c r="U417" s="13">
        <f t="shared" ref="U417:U470" si="680">_xlfn.POISSON.DIST(1,K417,FALSE) * _xlfn.POISSON.DIST(2,L417,FALSE)</f>
        <v>2.9217489888366917E-2</v>
      </c>
      <c r="V417" s="13">
        <f t="shared" ref="V417:V470" si="681">_xlfn.POISSON.DIST(3,K417,FALSE) * _xlfn.POISSON.DIST(3,L417,FALSE)</f>
        <v>3.5880151192959862E-3</v>
      </c>
      <c r="W417" s="13">
        <f t="shared" ref="W417:W470" si="682">_xlfn.POISSON.DIST(3,K417,FALSE) * _xlfn.POISSON.DIST(0,L417,FALSE)</f>
        <v>9.2005403256559135E-2</v>
      </c>
      <c r="X417" s="13">
        <f t="shared" ref="X417:X470" si="683">_xlfn.POISSON.DIST(3,K417,FALSE) * _xlfn.POISSON.DIST(1,L417,FALSE)</f>
        <v>5.6694908716265049E-2</v>
      </c>
      <c r="Y417" s="13">
        <f t="shared" ref="Y417:Y470" si="684">_xlfn.POISSON.DIST(3,K417,FALSE) * _xlfn.POISSON.DIST(2,L417,FALSE)</f>
        <v>1.7468064703669871E-2</v>
      </c>
      <c r="Z417" s="13">
        <f t="shared" ref="Z417:Z470" si="685">_xlfn.POISSON.DIST(0,K417,FALSE) * _xlfn.POISSON.DIST(3,L417,FALSE)</f>
        <v>3.1686611924914621E-3</v>
      </c>
      <c r="AA417" s="13">
        <f t="shared" ref="AA417:AA470" si="686">_xlfn.POISSON.DIST(1,K417,FALSE) * _xlfn.POISSON.DIST(3,L417,FALSE)</f>
        <v>6.0013972495369652E-3</v>
      </c>
      <c r="AB417" s="13">
        <f t="shared" ref="AB417:AB470" si="687">_xlfn.POISSON.DIST(2,K417,FALSE) * _xlfn.POISSON.DIST(3,L417,FALSE)</f>
        <v>5.6832786402181597E-3</v>
      </c>
      <c r="AC417" s="13">
        <f t="shared" ref="AC417:AC470" si="688">_xlfn.POISSON.DIST(4,K417,FALSE) * _xlfn.POISSON.DIST(4,L417,FALSE)</f>
        <v>2.6172281268240107E-4</v>
      </c>
      <c r="AD417" s="13">
        <f t="shared" ref="AD417:AD470" si="689">_xlfn.POISSON.DIST(4,K417,FALSE) * _xlfn.POISSON.DIST(0,L417,FALSE)</f>
        <v>4.3564216912403531E-2</v>
      </c>
      <c r="AE417" s="13">
        <f t="shared" ref="AE417:AE470" si="690">_xlfn.POISSON.DIST(4,K417,FALSE) * _xlfn.POISSON.DIST(1,L417,FALSE)</f>
        <v>2.6844828822248649E-2</v>
      </c>
      <c r="AF417" s="13">
        <f t="shared" ref="AF417:AF470" si="691">_xlfn.POISSON.DIST(4,K417,FALSE) * _xlfn.POISSON.DIST(2,L417,FALSE)</f>
        <v>8.2710637946834184E-3</v>
      </c>
      <c r="AG417" s="13">
        <f t="shared" ref="AG417:AG470" si="692">_xlfn.POISSON.DIST(4,K417,FALSE) * _xlfn.POISSON.DIST(3,L417,FALSE)</f>
        <v>1.6989118400592457E-3</v>
      </c>
      <c r="AH417" s="13">
        <f t="shared" ref="AH417:AH470" si="693">_xlfn.POISSON.DIST(0,K417,FALSE) * _xlfn.POISSON.DIST(4,L417,FALSE)</f>
        <v>4.8814240985424901E-4</v>
      </c>
      <c r="AI417" s="13">
        <f t="shared" ref="AI417:AI470" si="694">_xlfn.POISSON.DIST(1,K417,FALSE) * _xlfn.POISSON.DIST(4,L417,FALSE)</f>
        <v>9.2453447620829206E-4</v>
      </c>
      <c r="AJ417" s="13">
        <f t="shared" ref="AJ417:AJ470" si="695">_xlfn.POISSON.DIST(2,K417,FALSE) * _xlfn.POISSON.DIST(4,L417,FALSE)</f>
        <v>8.7552728511435733E-4</v>
      </c>
      <c r="AK417" s="13">
        <f t="shared" ref="AK417:AK470" si="696">_xlfn.POISSON.DIST(3,K417,FALSE) * _xlfn.POISSON.DIST(4,L417,FALSE)</f>
        <v>5.527452259891124E-4</v>
      </c>
      <c r="AL417" s="13">
        <f t="shared" ref="AL417:AL470" si="697">_xlfn.POISSON.DIST(5,K417,FALSE) * _xlfn.POISSON.DIST(5,L417,FALSE)</f>
        <v>1.2218246071039322E-5</v>
      </c>
      <c r="AM417" s="13">
        <f t="shared" ref="AM417:AM470" si="698">_xlfn.POISSON.DIST(5,K417,FALSE) * _xlfn.POISSON.DIST(0,L417,FALSE)</f>
        <v>1.6501995996028838E-2</v>
      </c>
      <c r="AN417" s="13">
        <f t="shared" ref="AN417:AN470" si="699">_xlfn.POISSON.DIST(5,K417,FALSE) * _xlfn.POISSON.DIST(1,L417,FALSE)</f>
        <v>1.0168741438175571E-2</v>
      </c>
      <c r="AO417" s="13">
        <f t="shared" ref="AO417:AO470" si="700">_xlfn.POISSON.DIST(5,K417,FALSE) * _xlfn.POISSON.DIST(2,L417,FALSE)</f>
        <v>3.1330544032780244E-3</v>
      </c>
      <c r="AP417" s="13">
        <f t="shared" ref="AP417:AP470" si="701">_xlfn.POISSON.DIST(5,K417,FALSE) * _xlfn.POISSON.DIST(3,L417,FALSE)</f>
        <v>6.4354275984429446E-4</v>
      </c>
      <c r="AQ417" s="13">
        <f t="shared" ref="AQ417:AQ470" si="702">_xlfn.POISSON.DIST(5,K417,FALSE) * _xlfn.POISSON.DIST(4,L417,FALSE)</f>
        <v>9.9139824219466333E-5</v>
      </c>
      <c r="AR417" s="13">
        <f t="shared" ref="AR417:AR470" si="703">_xlfn.POISSON.DIST(0,K417,FALSE) * _xlfn.POISSON.DIST(5,L417,FALSE)</f>
        <v>6.0159921890785957E-5</v>
      </c>
      <c r="AS417" s="13">
        <f t="shared" ref="AS417:AS470" si="704">_xlfn.POISSON.DIST(1,K417,FALSE) * _xlfn.POISSON.DIST(5,L417,FALSE)</f>
        <v>1.1394199879219E-4</v>
      </c>
      <c r="AT417" s="13">
        <f t="shared" ref="AT417:AT470" si="705">_xlfn.POISSON.DIST(2,K417,FALSE) * _xlfn.POISSON.DIST(5,L417,FALSE)</f>
        <v>1.0790222693713189E-4</v>
      </c>
      <c r="AU417" s="13">
        <f t="shared" ref="AU417:AU470" si="706">_xlfn.POISSON.DIST(3,K417,FALSE) * _xlfn.POISSON.DIST(5,L417,FALSE)</f>
        <v>6.8121738553588573E-5</v>
      </c>
      <c r="AV417" s="13">
        <f t="shared" ref="AV417:AV470" si="707">_xlfn.POISSON.DIST(4,K417,FALSE) * _xlfn.POISSON.DIST(5,L417,FALSE)</f>
        <v>3.2255390333143373E-5</v>
      </c>
      <c r="AW417" s="13">
        <f t="shared" ref="AW417:AW470" si="708">_xlfn.POISSON.DIST(6,K417,FALSE) * _xlfn.POISSON.DIST(6,L417,FALSE)</f>
        <v>3.9610804568188272E-7</v>
      </c>
      <c r="AX417" s="13">
        <f t="shared" ref="AX417:AX470" si="709">_xlfn.POISSON.DIST(6,K417,FALSE) * _xlfn.POISSON.DIST(0,L417,FALSE)</f>
        <v>5.2090892318135962E-3</v>
      </c>
      <c r="AY417" s="13">
        <f t="shared" ref="AY417:AY470" si="710">_xlfn.POISSON.DIST(6,K417,FALSE) * _xlfn.POISSON.DIST(1,L417,FALSE)</f>
        <v>3.2099075493318583E-3</v>
      </c>
      <c r="AZ417" s="13">
        <f t="shared" ref="AZ417:AZ470" si="711">_xlfn.POISSON.DIST(6,K417,FALSE) * _xlfn.POISSON.DIST(2,L417,FALSE)</f>
        <v>9.8899308657747725E-4</v>
      </c>
      <c r="BA417" s="13">
        <f t="shared" ref="BA417:BA470" si="712">_xlfn.POISSON.DIST(6,K417,FALSE) * _xlfn.POISSON.DIST(3,L417,FALSE)</f>
        <v>2.0314340527795746E-4</v>
      </c>
      <c r="BB417" s="13">
        <f t="shared" ref="BB417:BB470" si="713">_xlfn.POISSON.DIST(6,K417,FALSE) * _xlfn.POISSON.DIST(4,L417,FALSE)</f>
        <v>3.1294892503294267E-5</v>
      </c>
      <c r="BC417" s="13">
        <f t="shared" ref="BC417:BC470" si="714">_xlfn.POISSON.DIST(6,K417,FALSE) * _xlfn.POISSON.DIST(5,L417,FALSE)</f>
        <v>3.8568627731830707E-6</v>
      </c>
      <c r="BD417" s="13">
        <f t="shared" ref="BD417:BD470" si="715">_xlfn.POISSON.DIST(0,K417,FALSE) * _xlfn.POISSON.DIST(6,L417,FALSE)</f>
        <v>6.1785524894024613E-6</v>
      </c>
      <c r="BE417" s="13">
        <f t="shared" ref="BE417:BE470" si="716">_xlfn.POISSON.DIST(1,K417,FALSE) * _xlfn.POISSON.DIST(6,L417,FALSE)</f>
        <v>1.1702086674298046E-5</v>
      </c>
      <c r="BF417" s="13">
        <f t="shared" ref="BF417:BF470" si="717">_xlfn.POISSON.DIST(2,K417,FALSE) * _xlfn.POISSON.DIST(6,L417,FALSE)</f>
        <v>1.1081789202864533E-5</v>
      </c>
      <c r="BG417" s="13">
        <f t="shared" ref="BG417:BG470" si="718">_xlfn.POISSON.DIST(3,K417,FALSE) * _xlfn.POISSON.DIST(6,L417,FALSE)</f>
        <v>6.9962480683865718E-6</v>
      </c>
      <c r="BH417" s="13">
        <f t="shared" ref="BH417:BH470" si="719">_xlfn.POISSON.DIST(4,K417,FALSE) * _xlfn.POISSON.DIST(6,L417,FALSE)</f>
        <v>3.3126974898884365E-6</v>
      </c>
      <c r="BI417" s="13">
        <f t="shared" ref="BI417:BI470" si="720">_xlfn.POISSON.DIST(5,K417,FALSE) * _xlfn.POISSON.DIST(6,L417,FALSE)</f>
        <v>1.2548399716242648E-6</v>
      </c>
      <c r="BJ417" s="14">
        <f t="shared" ref="BJ417:BJ470" si="721">SUM(N417,Q417,T417,W417,X417,Y417,AD417,AE417,AF417,AG417,AM417,AN417,AO417,AP417,AQ417,AX417,AY417,AZ417,BA417,BB417,BC417)</f>
        <v>0.67616613102659973</v>
      </c>
      <c r="BK417" s="14">
        <f t="shared" ref="BK417:BK470" si="722">SUM(M417,P417,S417,V417,AC417,AL417,AY417)</f>
        <v>0.21082198036314609</v>
      </c>
      <c r="BL417" s="14">
        <f t="shared" ref="BL417:BL470" si="723">SUM(O417,R417,U417,AA417,AB417,AH417,AI417,AJ417,AK417,AR417,AS417,AT417,AU417,AV417,BD417,BE417,BF417,BG417,BH417,BI417)</f>
        <v>0.10966110225209873</v>
      </c>
      <c r="BM417" s="14">
        <f t="shared" ref="BM417:BM470" si="724">SUM(S417:BI417)</f>
        <v>0.45540850541508809</v>
      </c>
      <c r="BN417" s="14">
        <f t="shared" ref="BN417:BN470" si="725">SUM(M417:R417)</f>
        <v>0.54119985797796166</v>
      </c>
    </row>
    <row r="418" spans="1:66" x14ac:dyDescent="0.25">
      <c r="A418" t="s">
        <v>351</v>
      </c>
      <c r="B418" t="s">
        <v>163</v>
      </c>
      <c r="C418" t="s">
        <v>162</v>
      </c>
      <c r="D418" t="s">
        <v>359</v>
      </c>
      <c r="E418" s="10">
        <f>VLOOKUP(A418,home!$A$2:$E$405,3,FALSE)</f>
        <v>1.224</v>
      </c>
      <c r="F418" s="10">
        <f>VLOOKUP(B418,home!$B$2:$E$405,3,FALSE)</f>
        <v>1.4705999999999999</v>
      </c>
      <c r="G418" s="10">
        <f>VLOOKUP(C418,away!$B$2:$E$405,4,FALSE)</f>
        <v>1.6339999999999999</v>
      </c>
      <c r="H418" s="10">
        <f>VLOOKUP(A418,away!$A$2:$E$405,3,FALSE)</f>
        <v>1.1359999999999999</v>
      </c>
      <c r="I418" s="10">
        <f>VLOOKUP(C418,away!$B$2:$E$405,3,FALSE)</f>
        <v>0.7923</v>
      </c>
      <c r="J418" s="10">
        <f>VLOOKUP(B418,home!$B$2:$E$405,4,FALSE)</f>
        <v>0.44009999999999999</v>
      </c>
      <c r="K418" s="12">
        <f t="shared" si="670"/>
        <v>2.9412235295999993</v>
      </c>
      <c r="L418" s="12">
        <f t="shared" si="671"/>
        <v>0.39611323727999992</v>
      </c>
      <c r="M418" s="13">
        <f t="shared" si="672"/>
        <v>3.5531460386530996E-2</v>
      </c>
      <c r="N418" s="13">
        <f t="shared" si="673"/>
        <v>0.10450596732991525</v>
      </c>
      <c r="O418" s="13">
        <f t="shared" si="674"/>
        <v>1.407448179899487E-2</v>
      </c>
      <c r="P418" s="13">
        <f t="shared" si="675"/>
        <v>4.1396197034130638E-2</v>
      </c>
      <c r="Q418" s="13">
        <f t="shared" si="676"/>
        <v>0.15368770504717782</v>
      </c>
      <c r="R418" s="13">
        <f t="shared" si="677"/>
        <v>2.7875442742191473E-3</v>
      </c>
      <c r="S418" s="13">
        <f t="shared" si="678"/>
        <v>1.2057238221048202E-2</v>
      </c>
      <c r="T418" s="13">
        <f t="shared" si="679"/>
        <v>6.0877734376371388E-2</v>
      </c>
      <c r="U418" s="13">
        <f t="shared" si="680"/>
        <v>8.1987908091351088E-3</v>
      </c>
      <c r="V418" s="13">
        <f t="shared" si="681"/>
        <v>1.5608196343816492E-3</v>
      </c>
      <c r="W418" s="13">
        <f t="shared" si="682"/>
        <v>0.1506766314316613</v>
      </c>
      <c r="X418" s="13">
        <f t="shared" si="683"/>
        <v>5.9685008258840745E-2</v>
      </c>
      <c r="Y418" s="13">
        <f t="shared" si="684"/>
        <v>1.1821010919246467E-2</v>
      </c>
      <c r="Z418" s="13">
        <f t="shared" si="685"/>
        <v>3.6806106217409154E-4</v>
      </c>
      <c r="AA418" s="13">
        <f t="shared" si="686"/>
        <v>1.0825498563960063E-3</v>
      </c>
      <c r="AB418" s="13">
        <f t="shared" si="687"/>
        <v>1.5920105547985173E-3</v>
      </c>
      <c r="AC418" s="13">
        <f t="shared" si="688"/>
        <v>1.1365279603047068E-4</v>
      </c>
      <c r="AD418" s="13">
        <f t="shared" si="689"/>
        <v>0.11079341343191729</v>
      </c>
      <c r="AE418" s="13">
        <f t="shared" si="690"/>
        <v>4.3886737663818183E-2</v>
      </c>
      <c r="AF418" s="13">
        <f t="shared" si="691"/>
        <v>8.692058864836559E-3</v>
      </c>
      <c r="AG418" s="13">
        <f t="shared" si="692"/>
        <v>1.147679858526244E-3</v>
      </c>
      <c r="AH418" s="13">
        <f t="shared" si="693"/>
        <v>3.6448464713623676E-5</v>
      </c>
      <c r="AI418" s="13">
        <f t="shared" si="694"/>
        <v>1.0720308203350526E-4</v>
      </c>
      <c r="AJ418" s="13">
        <f t="shared" si="695"/>
        <v>1.5765411366129234E-4</v>
      </c>
      <c r="AK418" s="13">
        <f t="shared" si="696"/>
        <v>1.5456532954627521E-4</v>
      </c>
      <c r="AL418" s="13">
        <f t="shared" si="697"/>
        <v>5.2964820322901063E-6</v>
      </c>
      <c r="AM418" s="13">
        <f t="shared" si="698"/>
        <v>6.517363890213114E-2</v>
      </c>
      <c r="AN418" s="13">
        <f t="shared" si="699"/>
        <v>2.5816141090840905E-2</v>
      </c>
      <c r="AO418" s="13">
        <f t="shared" si="700"/>
        <v>5.113057610785109E-3</v>
      </c>
      <c r="AP418" s="13">
        <f t="shared" si="701"/>
        <v>6.7511660086907739E-4</v>
      </c>
      <c r="AQ418" s="13">
        <f t="shared" si="702"/>
        <v>6.6855655577929951E-5</v>
      </c>
      <c r="AR418" s="13">
        <f t="shared" si="703"/>
        <v>2.8875438703198655E-6</v>
      </c>
      <c r="AS418" s="13">
        <f t="shared" si="704"/>
        <v>8.4929119741370373E-6</v>
      </c>
      <c r="AT418" s="13">
        <f t="shared" si="705"/>
        <v>1.248977626657672E-5</v>
      </c>
      <c r="AU418" s="13">
        <f t="shared" si="706"/>
        <v>1.2245074611565025E-5</v>
      </c>
      <c r="AV418" s="13">
        <f t="shared" si="707"/>
        <v>9.0038753923106586E-6</v>
      </c>
      <c r="AW418" s="13">
        <f t="shared" si="708"/>
        <v>1.7140851407241518E-7</v>
      </c>
      <c r="AX418" s="13">
        <f t="shared" si="709"/>
        <v>3.1948373374766997E-2</v>
      </c>
      <c r="AY418" s="13">
        <f t="shared" si="710"/>
        <v>1.265517360330911E-2</v>
      </c>
      <c r="AZ418" s="13">
        <f t="shared" si="711"/>
        <v>2.5064408921735863E-3</v>
      </c>
      <c r="BA418" s="13">
        <f t="shared" si="712"/>
        <v>3.3094480528328359E-4</v>
      </c>
      <c r="BB418" s="13">
        <f t="shared" si="713"/>
        <v>3.2772904545440168E-5</v>
      </c>
      <c r="BC418" s="13">
        <f t="shared" si="714"/>
        <v>2.5963562629125469E-6</v>
      </c>
      <c r="BD418" s="13">
        <f t="shared" si="715"/>
        <v>1.9063239171007026E-7</v>
      </c>
      <c r="BE418" s="13">
        <f t="shared" si="716"/>
        <v>5.6069247600158248E-7</v>
      </c>
      <c r="BF418" s="13">
        <f t="shared" si="717"/>
        <v>8.2456095164276886E-7</v>
      </c>
      <c r="BG418" s="13">
        <f t="shared" si="718"/>
        <v>8.0840602418702625E-7</v>
      </c>
      <c r="BH418" s="13">
        <f t="shared" si="719"/>
        <v>5.9442570495231707E-7</v>
      </c>
      <c r="BI418" s="13">
        <f t="shared" si="720"/>
        <v>3.496677740009643E-7</v>
      </c>
      <c r="BJ418" s="14">
        <f t="shared" si="721"/>
        <v>0.85009505897885673</v>
      </c>
      <c r="BK418" s="14">
        <f t="shared" si="722"/>
        <v>0.10331983815746335</v>
      </c>
      <c r="BL418" s="14">
        <f t="shared" si="723"/>
        <v>2.8239695850935744E-2</v>
      </c>
      <c r="BM418" s="14">
        <f t="shared" si="724"/>
        <v>0.61738429598366606</v>
      </c>
      <c r="BN418" s="14">
        <f t="shared" si="725"/>
        <v>0.35198335587096874</v>
      </c>
    </row>
    <row r="419" spans="1:66" x14ac:dyDescent="0.25">
      <c r="A419" t="s">
        <v>342</v>
      </c>
      <c r="B419" t="s">
        <v>167</v>
      </c>
      <c r="C419" t="s">
        <v>174</v>
      </c>
      <c r="D419" t="s">
        <v>359</v>
      </c>
      <c r="E419" s="10">
        <f>VLOOKUP(A419,home!$A$2:$E$405,3,FALSE)</f>
        <v>1.3533999999999999</v>
      </c>
      <c r="F419" s="10">
        <f>VLOOKUP(B419,home!$B$2:$E$405,3,FALSE)</f>
        <v>1.7051000000000001</v>
      </c>
      <c r="G419" s="10">
        <f>VLOOKUP(C419,away!$B$2:$E$405,4,FALSE)</f>
        <v>0.51149999999999995</v>
      </c>
      <c r="H419" s="10">
        <f>VLOOKUP(A419,away!$A$2:$E$405,3,FALSE)</f>
        <v>1.2030000000000001</v>
      </c>
      <c r="I419" s="10">
        <f>VLOOKUP(C419,away!$B$2:$E$405,3,FALSE)</f>
        <v>0.83130000000000004</v>
      </c>
      <c r="J419" s="10">
        <f>VLOOKUP(B419,home!$B$2:$E$405,4,FALSE)</f>
        <v>0.95909999999999995</v>
      </c>
      <c r="K419" s="12">
        <f t="shared" si="670"/>
        <v>1.1803795169099998</v>
      </c>
      <c r="L419" s="12">
        <f t="shared" si="671"/>
        <v>0.95915169549000012</v>
      </c>
      <c r="M419" s="13">
        <f t="shared" si="672"/>
        <v>0.11771001108330902</v>
      </c>
      <c r="N419" s="13">
        <f t="shared" si="673"/>
        <v>0.138942486017987</v>
      </c>
      <c r="O419" s="13">
        <f t="shared" si="674"/>
        <v>0.11290175670670254</v>
      </c>
      <c r="P419" s="13">
        <f t="shared" si="675"/>
        <v>0.13326692103974785</v>
      </c>
      <c r="Q419" s="13">
        <f t="shared" si="676"/>
        <v>8.2002432262092986E-2</v>
      </c>
      <c r="R419" s="13">
        <f t="shared" si="677"/>
        <v>5.4144955684516619E-2</v>
      </c>
      <c r="S419" s="13">
        <f t="shared" si="678"/>
        <v>3.7719969779895668E-2</v>
      </c>
      <c r="T419" s="13">
        <f t="shared" si="679"/>
        <v>7.8652771938490365E-2</v>
      </c>
      <c r="U419" s="13">
        <f t="shared" si="680"/>
        <v>6.3911596634003073E-2</v>
      </c>
      <c r="V419" s="13">
        <f t="shared" si="681"/>
        <v>4.7450171900476753E-3</v>
      </c>
      <c r="W419" s="13">
        <f t="shared" si="682"/>
        <v>3.2264663792991428E-2</v>
      </c>
      <c r="X419" s="13">
        <f t="shared" si="683"/>
        <v>3.0946706981462544E-2</v>
      </c>
      <c r="Y419" s="13">
        <f t="shared" si="684"/>
        <v>1.4841293235551013E-2</v>
      </c>
      <c r="Z419" s="13">
        <f t="shared" si="685"/>
        <v>1.7311075349011679E-2</v>
      </c>
      <c r="AA419" s="13">
        <f t="shared" si="686"/>
        <v>2.0433638757659012E-2</v>
      </c>
      <c r="AB419" s="13">
        <f t="shared" si="687"/>
        <v>1.2059724322739501E-2</v>
      </c>
      <c r="AC419" s="13">
        <f t="shared" si="688"/>
        <v>3.3575831049683546E-4</v>
      </c>
      <c r="AD419" s="13">
        <f t="shared" si="689"/>
        <v>9.5211370653086984E-3</v>
      </c>
      <c r="AE419" s="13">
        <f t="shared" si="690"/>
        <v>9.1322147591835212E-3</v>
      </c>
      <c r="AF419" s="13">
        <f t="shared" si="691"/>
        <v>4.379589634924839E-3</v>
      </c>
      <c r="AG419" s="13">
        <f t="shared" si="692"/>
        <v>1.40023027462953E-3</v>
      </c>
      <c r="AH419" s="13">
        <f t="shared" si="693"/>
        <v>4.150986817939923E-3</v>
      </c>
      <c r="AI419" s="13">
        <f t="shared" si="694"/>
        <v>4.8997398148597033E-3</v>
      </c>
      <c r="AJ419" s="13">
        <f t="shared" si="695"/>
        <v>2.8917762578243955E-3</v>
      </c>
      <c r="AK419" s="13">
        <f t="shared" si="696"/>
        <v>1.1377978207408556E-3</v>
      </c>
      <c r="AL419" s="13">
        <f t="shared" si="697"/>
        <v>1.5205325644478083E-5</v>
      </c>
      <c r="AM419" s="13">
        <f t="shared" si="698"/>
        <v>2.2477110339165947E-3</v>
      </c>
      <c r="AN419" s="13">
        <f t="shared" si="699"/>
        <v>2.1558958491526828E-3</v>
      </c>
      <c r="AO419" s="13">
        <f t="shared" si="700"/>
        <v>1.0339155795073248E-3</v>
      </c>
      <c r="AP419" s="13">
        <f t="shared" si="701"/>
        <v>3.305606270259922E-4</v>
      </c>
      <c r="AQ419" s="13">
        <f t="shared" si="702"/>
        <v>7.9264446468554475E-5</v>
      </c>
      <c r="AR419" s="13">
        <f t="shared" si="703"/>
        <v>7.9628520887674401E-4</v>
      </c>
      <c r="AS419" s="13">
        <f t="shared" si="704"/>
        <v>9.3991875017650933E-4</v>
      </c>
      <c r="AT419" s="13">
        <f t="shared" si="705"/>
        <v>5.5473042013399966E-4</v>
      </c>
      <c r="AU419" s="13">
        <f t="shared" si="706"/>
        <v>2.1826414177768388E-4</v>
      </c>
      <c r="AV419" s="13">
        <f t="shared" si="707"/>
        <v>6.4408630557579564E-5</v>
      </c>
      <c r="AW419" s="13">
        <f t="shared" si="708"/>
        <v>4.7819187014418065E-7</v>
      </c>
      <c r="AX419" s="13">
        <f t="shared" si="709"/>
        <v>4.4219201072795737E-4</v>
      </c>
      <c r="AY419" s="13">
        <f t="shared" si="710"/>
        <v>4.2412921682185255E-4</v>
      </c>
      <c r="AZ419" s="13">
        <f t="shared" si="711"/>
        <v>2.0340212871076287E-4</v>
      </c>
      <c r="BA419" s="13">
        <f t="shared" si="712"/>
        <v>6.5031165539734489E-5</v>
      </c>
      <c r="BB419" s="13">
        <f t="shared" si="713"/>
        <v>1.5593688171781799E-5</v>
      </c>
      <c r="BC419" s="13">
        <f t="shared" si="714"/>
        <v>2.991342489781376E-6</v>
      </c>
      <c r="BD419" s="13">
        <f t="shared" si="715"/>
        <v>1.2729305136462293E-4</v>
      </c>
      <c r="BE419" s="13">
        <f t="shared" si="716"/>
        <v>1.5025411047577339E-4</v>
      </c>
      <c r="BF419" s="13">
        <f t="shared" si="717"/>
        <v>8.8678437168567589E-5</v>
      </c>
      <c r="BG419" s="13">
        <f t="shared" si="718"/>
        <v>3.4891403608455863E-5</v>
      </c>
      <c r="BH419" s="13">
        <f t="shared" si="719"/>
        <v>1.029627453391524E-5</v>
      </c>
      <c r="BI419" s="13">
        <f t="shared" si="720"/>
        <v>2.4307023120631207E-6</v>
      </c>
      <c r="BJ419" s="14">
        <f t="shared" si="721"/>
        <v>0.40908421305115494</v>
      </c>
      <c r="BK419" s="14">
        <f t="shared" si="722"/>
        <v>0.29421701194596334</v>
      </c>
      <c r="BL419" s="14">
        <f t="shared" si="723"/>
        <v>0.27951942394797147</v>
      </c>
      <c r="BM419" s="14">
        <f t="shared" si="724"/>
        <v>0.36073951047479369</v>
      </c>
      <c r="BN419" s="14">
        <f t="shared" si="725"/>
        <v>0.6389685627943561</v>
      </c>
    </row>
    <row r="420" spans="1:66" x14ac:dyDescent="0.25">
      <c r="A420" t="s">
        <v>342</v>
      </c>
      <c r="B420" t="s">
        <v>168</v>
      </c>
      <c r="C420" t="s">
        <v>170</v>
      </c>
      <c r="D420" t="s">
        <v>359</v>
      </c>
      <c r="E420" s="10">
        <f>VLOOKUP(A420,home!$A$2:$E$405,3,FALSE)</f>
        <v>1.3533999999999999</v>
      </c>
      <c r="F420" s="10">
        <f>VLOOKUP(B420,home!$B$2:$E$405,3,FALSE)</f>
        <v>1.0027999999999999</v>
      </c>
      <c r="G420" s="10">
        <f>VLOOKUP(C420,away!$B$2:$E$405,4,FALSE)</f>
        <v>1.0555000000000001</v>
      </c>
      <c r="H420" s="10">
        <f>VLOOKUP(A420,away!$A$2:$E$405,3,FALSE)</f>
        <v>1.2030000000000001</v>
      </c>
      <c r="I420" s="10">
        <f>VLOOKUP(C420,away!$B$2:$E$405,3,FALSE)</f>
        <v>0.95</v>
      </c>
      <c r="J420" s="10">
        <f>VLOOKUP(B420,home!$B$2:$E$405,4,FALSE)</f>
        <v>1.1281000000000001</v>
      </c>
      <c r="K420" s="12">
        <f t="shared" si="670"/>
        <v>1.4325135383600001</v>
      </c>
      <c r="L420" s="12">
        <f t="shared" si="671"/>
        <v>1.289249085</v>
      </c>
      <c r="M420" s="13">
        <f t="shared" si="672"/>
        <v>6.5758744316516959E-2</v>
      </c>
      <c r="N420" s="13">
        <f t="shared" si="673"/>
        <v>9.4200291498964264E-2</v>
      </c>
      <c r="O420" s="13">
        <f t="shared" si="674"/>
        <v>8.4779400940818442E-2</v>
      </c>
      <c r="P420" s="13">
        <f t="shared" si="675"/>
        <v>0.12144763962177295</v>
      </c>
      <c r="Q420" s="13">
        <f t="shared" si="676"/>
        <v>6.7471596444862378E-2</v>
      </c>
      <c r="R420" s="13">
        <f t="shared" si="677"/>
        <v>5.4650882544899172E-2</v>
      </c>
      <c r="S420" s="13">
        <f t="shared" si="678"/>
        <v>5.607440243500561E-2</v>
      </c>
      <c r="T420" s="13">
        <f t="shared" si="679"/>
        <v>8.6987693980028064E-2</v>
      </c>
      <c r="U420" s="13">
        <f t="shared" si="680"/>
        <v>7.8288129128890271E-2</v>
      </c>
      <c r="V420" s="13">
        <f t="shared" si="681"/>
        <v>1.1506883380581662E-2</v>
      </c>
      <c r="W420" s="13">
        <f t="shared" si="682"/>
        <v>3.2217991787342602E-2</v>
      </c>
      <c r="X420" s="13">
        <f t="shared" si="683"/>
        <v>4.153701643236897E-2</v>
      </c>
      <c r="Y420" s="13">
        <f t="shared" si="684"/>
        <v>2.6775780214530833E-2</v>
      </c>
      <c r="Z420" s="13">
        <f t="shared" si="685"/>
        <v>2.3486200105151248E-2</v>
      </c>
      <c r="AA420" s="13">
        <f t="shared" si="686"/>
        <v>3.3644299615261219E-2</v>
      </c>
      <c r="AB420" s="13">
        <f t="shared" si="687"/>
        <v>2.4097957343750923E-2</v>
      </c>
      <c r="AC420" s="13">
        <f t="shared" si="688"/>
        <v>1.3282300328456441E-3</v>
      </c>
      <c r="AD420" s="13">
        <f t="shared" si="689"/>
        <v>1.1538177353534894E-2</v>
      </c>
      <c r="AE420" s="13">
        <f t="shared" si="690"/>
        <v>1.4875584595612584E-2</v>
      </c>
      <c r="AF420" s="13">
        <f t="shared" si="691"/>
        <v>9.5891669143668128E-3</v>
      </c>
      <c r="AG420" s="13">
        <f t="shared" si="692"/>
        <v>4.120941556753229E-3</v>
      </c>
      <c r="AH420" s="13">
        <f t="shared" si="693"/>
        <v>7.5698904989232874E-3</v>
      </c>
      <c r="AI420" s="13">
        <f t="shared" si="694"/>
        <v>1.0843970623610344E-2</v>
      </c>
      <c r="AJ420" s="13">
        <f t="shared" si="695"/>
        <v>7.7670673639499768E-3</v>
      </c>
      <c r="AK420" s="13">
        <f t="shared" si="696"/>
        <v>3.7088097174041534E-3</v>
      </c>
      <c r="AL420" s="13">
        <f t="shared" si="697"/>
        <v>9.8122556347741077E-5</v>
      </c>
      <c r="AM420" s="13">
        <f t="shared" si="698"/>
        <v>3.3057190533874962E-3</v>
      </c>
      <c r="AN420" s="13">
        <f t="shared" si="699"/>
        <v>4.2618952648468961E-3</v>
      </c>
      <c r="AO420" s="13">
        <f t="shared" si="700"/>
        <v>2.7473222852848474E-3</v>
      </c>
      <c r="AP420" s="13">
        <f t="shared" si="701"/>
        <v>1.1806609141678662E-3</v>
      </c>
      <c r="AQ420" s="13">
        <f t="shared" si="702"/>
        <v>3.8054150082154626E-4</v>
      </c>
      <c r="AR420" s="13">
        <f t="shared" si="703"/>
        <v>1.9518948798574087E-3</v>
      </c>
      <c r="AS420" s="13">
        <f t="shared" si="704"/>
        <v>2.7961158408513036E-3</v>
      </c>
      <c r="AT420" s="13">
        <f t="shared" si="705"/>
        <v>2.0027368984211744E-3</v>
      </c>
      <c r="AU420" s="13">
        <f t="shared" si="706"/>
        <v>9.5631590692048295E-4</v>
      </c>
      <c r="AV420" s="13">
        <f t="shared" si="707"/>
        <v>3.4248387090315339E-4</v>
      </c>
      <c r="AW420" s="13">
        <f t="shared" si="708"/>
        <v>5.0338691268565072E-6</v>
      </c>
      <c r="AX420" s="13">
        <f t="shared" si="709"/>
        <v>7.8924788299869887E-4</v>
      </c>
      <c r="AY420" s="13">
        <f t="shared" si="710"/>
        <v>1.0175371109942596E-3</v>
      </c>
      <c r="AZ420" s="13">
        <f t="shared" si="711"/>
        <v>6.5592939465144648E-4</v>
      </c>
      <c r="BA420" s="13">
        <f t="shared" si="712"/>
        <v>2.8188545729299378E-4</v>
      </c>
      <c r="BB420" s="13">
        <f t="shared" si="713"/>
        <v>9.0855141972449703E-5</v>
      </c>
      <c r="BC420" s="13">
        <f t="shared" si="714"/>
        <v>2.3426981731105178E-5</v>
      </c>
      <c r="BD420" s="13">
        <f t="shared" si="715"/>
        <v>4.1941311464539115E-4</v>
      </c>
      <c r="BE420" s="13">
        <f t="shared" si="716"/>
        <v>6.0081496489525763E-4</v>
      </c>
      <c r="BF420" s="13">
        <f t="shared" si="717"/>
        <v>4.3033778563087246E-4</v>
      </c>
      <c r="BG420" s="13">
        <f t="shared" si="718"/>
        <v>2.0548823466136278E-4</v>
      </c>
      <c r="BH420" s="13">
        <f t="shared" si="719"/>
        <v>7.3591169531524704E-5</v>
      </c>
      <c r="BI420" s="13">
        <f t="shared" si="720"/>
        <v>2.1084069331531002E-5</v>
      </c>
      <c r="BJ420" s="14">
        <f t="shared" si="721"/>
        <v>0.40404926176651418</v>
      </c>
      <c r="BK420" s="14">
        <f t="shared" si="722"/>
        <v>0.25723155945406484</v>
      </c>
      <c r="BL420" s="14">
        <f t="shared" si="723"/>
        <v>0.31515068451315742</v>
      </c>
      <c r="BM420" s="14">
        <f t="shared" si="724"/>
        <v>0.51059664722918607</v>
      </c>
      <c r="BN420" s="14">
        <f t="shared" si="725"/>
        <v>0.48830855536783419</v>
      </c>
    </row>
    <row r="421" spans="1:66" x14ac:dyDescent="0.25">
      <c r="A421" t="s">
        <v>342</v>
      </c>
      <c r="B421" t="s">
        <v>169</v>
      </c>
      <c r="C421" t="s">
        <v>173</v>
      </c>
      <c r="D421" t="s">
        <v>359</v>
      </c>
      <c r="E421" s="10">
        <f>VLOOKUP(A421,home!$A$2:$E$405,3,FALSE)</f>
        <v>1.3533999999999999</v>
      </c>
      <c r="F421" s="10">
        <f>VLOOKUP(B421,home!$B$2:$E$405,3,FALSE)</f>
        <v>1.0027999999999999</v>
      </c>
      <c r="G421" s="10">
        <f>VLOOKUP(C421,away!$B$2:$E$405,4,FALSE)</f>
        <v>0.56840000000000002</v>
      </c>
      <c r="H421" s="10">
        <f>VLOOKUP(A421,away!$A$2:$E$405,3,FALSE)</f>
        <v>1.2030000000000001</v>
      </c>
      <c r="I421" s="10">
        <f>VLOOKUP(C421,away!$B$2:$E$405,3,FALSE)</f>
        <v>1.3428</v>
      </c>
      <c r="J421" s="10">
        <f>VLOOKUP(B421,home!$B$2:$E$405,4,FALSE)</f>
        <v>0.89059999999999995</v>
      </c>
      <c r="K421" s="12">
        <f t="shared" si="670"/>
        <v>0.77142652316799998</v>
      </c>
      <c r="L421" s="12">
        <f t="shared" si="671"/>
        <v>1.4386649090399999</v>
      </c>
      <c r="M421" s="13">
        <f t="shared" si="672"/>
        <v>0.10969061880152506</v>
      </c>
      <c r="N421" s="13">
        <f t="shared" si="673"/>
        <v>8.4618252686206916E-2</v>
      </c>
      <c r="O421" s="13">
        <f t="shared" si="674"/>
        <v>0.15780804412063734</v>
      </c>
      <c r="P421" s="13">
        <f t="shared" si="675"/>
        <v>0.12173731080392559</v>
      </c>
      <c r="Q421" s="13">
        <f t="shared" si="676"/>
        <v>3.2638382233135935E-2</v>
      </c>
      <c r="R421" s="13">
        <f t="shared" si="677"/>
        <v>0.11351644772029854</v>
      </c>
      <c r="S421" s="13">
        <f t="shared" si="678"/>
        <v>3.3776755486690582E-2</v>
      </c>
      <c r="T421" s="13">
        <f t="shared" si="679"/>
        <v>4.695569520664726E-2</v>
      </c>
      <c r="U421" s="13">
        <f t="shared" si="680"/>
        <v>8.7569598587251926E-2</v>
      </c>
      <c r="V421" s="13">
        <f t="shared" si="681"/>
        <v>4.1651403288811509E-3</v>
      </c>
      <c r="W421" s="13">
        <f t="shared" si="682"/>
        <v>8.3927045759787603E-3</v>
      </c>
      <c r="X421" s="13">
        <f t="shared" si="683"/>
        <v>1.2074289565400072E-2</v>
      </c>
      <c r="Y421" s="13">
        <f t="shared" si="684"/>
        <v>8.6854283496644608E-3</v>
      </c>
      <c r="Z421" s="13">
        <f t="shared" si="685"/>
        <v>5.4437376644689048E-2</v>
      </c>
      <c r="AA421" s="13">
        <f t="shared" si="686"/>
        <v>4.1994436195399359E-2</v>
      </c>
      <c r="AB421" s="13">
        <f t="shared" si="687"/>
        <v>1.6197810953308668E-2</v>
      </c>
      <c r="AC421" s="13">
        <f t="shared" si="688"/>
        <v>2.8891086374284366E-4</v>
      </c>
      <c r="AD421" s="13">
        <f t="shared" si="689"/>
        <v>1.6185887277558643E-3</v>
      </c>
      <c r="AE421" s="13">
        <f t="shared" si="690"/>
        <v>2.3286068047900597E-3</v>
      </c>
      <c r="AF421" s="13">
        <f t="shared" si="691"/>
        <v>1.6750424485016083E-3</v>
      </c>
      <c r="AG421" s="13">
        <f t="shared" si="692"/>
        <v>8.0327493060390154E-4</v>
      </c>
      <c r="AH421" s="13">
        <f t="shared" si="693"/>
        <v>1.9579285879726956E-2</v>
      </c>
      <c r="AI421" s="13">
        <f t="shared" si="694"/>
        <v>1.510398043231008E-2</v>
      </c>
      <c r="AJ421" s="13">
        <f t="shared" si="695"/>
        <v>5.825805555447235E-3</v>
      </c>
      <c r="AK421" s="13">
        <f t="shared" si="696"/>
        <v>1.4980603080971598E-3</v>
      </c>
      <c r="AL421" s="13">
        <f t="shared" si="697"/>
        <v>1.2825611523892392E-5</v>
      </c>
      <c r="AM421" s="13">
        <f t="shared" si="698"/>
        <v>2.4972445493832469E-4</v>
      </c>
      <c r="AN421" s="13">
        <f t="shared" si="699"/>
        <v>3.5926981024890839E-4</v>
      </c>
      <c r="AO421" s="13">
        <f t="shared" si="700"/>
        <v>2.5843443444128198E-4</v>
      </c>
      <c r="AP421" s="13">
        <f t="shared" si="701"/>
        <v>1.2393351737275689E-4</v>
      </c>
      <c r="AQ421" s="13">
        <f t="shared" si="702"/>
        <v>4.4574700624521158E-5</v>
      </c>
      <c r="AR421" s="13">
        <f t="shared" si="703"/>
        <v>5.6336063078451072E-3</v>
      </c>
      <c r="AS421" s="13">
        <f t="shared" si="704"/>
        <v>4.3459133269582641E-3</v>
      </c>
      <c r="AT421" s="13">
        <f t="shared" si="705"/>
        <v>1.6762764039024445E-3</v>
      </c>
      <c r="AU421" s="13">
        <f t="shared" si="706"/>
        <v>4.3104135937700695E-4</v>
      </c>
      <c r="AV421" s="13">
        <f t="shared" si="707"/>
        <v>8.3129184301453205E-5</v>
      </c>
      <c r="AW421" s="13">
        <f t="shared" si="708"/>
        <v>3.9539374808939891E-7</v>
      </c>
      <c r="AX421" s="13">
        <f t="shared" si="709"/>
        <v>3.2107344670515933E-5</v>
      </c>
      <c r="AY421" s="13">
        <f t="shared" si="710"/>
        <v>4.6191710099923732E-5</v>
      </c>
      <c r="AZ421" s="13">
        <f t="shared" si="711"/>
        <v>3.3227196204654417E-5</v>
      </c>
      <c r="BA421" s="13">
        <f t="shared" si="712"/>
        <v>1.5934267068474456E-5</v>
      </c>
      <c r="BB421" s="13">
        <f t="shared" si="713"/>
        <v>5.7310177206714699E-6</v>
      </c>
      <c r="BC421" s="13">
        <f t="shared" si="714"/>
        <v>1.6490028175632896E-6</v>
      </c>
      <c r="BD421" s="13">
        <f t="shared" si="715"/>
        <v>1.3508119510738583E-3</v>
      </c>
      <c r="BE421" s="13">
        <f t="shared" si="716"/>
        <v>1.0420521668706891E-3</v>
      </c>
      <c r="BF421" s="13">
        <f t="shared" si="717"/>
        <v>4.0193334002436808E-4</v>
      </c>
      <c r="BG421" s="13">
        <f t="shared" si="718"/>
        <v>1.0335401301343327E-4</v>
      </c>
      <c r="BH421" s="13">
        <f t="shared" si="719"/>
        <v>1.9932506728603259E-5</v>
      </c>
      <c r="BI421" s="13">
        <f t="shared" si="720"/>
        <v>3.0752928727338367E-6</v>
      </c>
      <c r="BJ421" s="14">
        <f t="shared" si="721"/>
        <v>0.20096104298489245</v>
      </c>
      <c r="BK421" s="14">
        <f t="shared" si="722"/>
        <v>0.269717753606389</v>
      </c>
      <c r="BL421" s="14">
        <f t="shared" si="723"/>
        <v>0.47418459560544535</v>
      </c>
      <c r="BM421" s="14">
        <f t="shared" si="724"/>
        <v>0.37924591615933462</v>
      </c>
      <c r="BN421" s="14">
        <f t="shared" si="725"/>
        <v>0.62000905636572945</v>
      </c>
    </row>
    <row r="422" spans="1:66" x14ac:dyDescent="0.25">
      <c r="A422" t="s">
        <v>343</v>
      </c>
      <c r="B422" t="s">
        <v>185</v>
      </c>
      <c r="C422" t="s">
        <v>190</v>
      </c>
      <c r="D422" t="s">
        <v>359</v>
      </c>
      <c r="E422" s="10">
        <f>VLOOKUP(A422,home!$A$2:$E$405,3,FALSE)</f>
        <v>1.2842</v>
      </c>
      <c r="F422" s="10">
        <f>VLOOKUP(B422,home!$B$2:$E$405,3,FALSE)</f>
        <v>0.88249999999999995</v>
      </c>
      <c r="G422" s="10">
        <f>VLOOKUP(C422,away!$B$2:$E$405,4,FALSE)</f>
        <v>1.3349</v>
      </c>
      <c r="H422" s="10">
        <f>VLOOKUP(A422,away!$A$2:$E$405,3,FALSE)</f>
        <v>1.1267</v>
      </c>
      <c r="I422" s="10">
        <f>VLOOKUP(C422,away!$B$2:$E$405,3,FALSE)</f>
        <v>1.1411</v>
      </c>
      <c r="J422" s="10">
        <f>VLOOKUP(B422,home!$B$2:$E$405,4,FALSE)</f>
        <v>0.65090000000000003</v>
      </c>
      <c r="K422" s="12">
        <f t="shared" si="670"/>
        <v>1.5128508468499999</v>
      </c>
      <c r="L422" s="12">
        <f t="shared" si="671"/>
        <v>0.83684740013300019</v>
      </c>
      <c r="M422" s="13">
        <f t="shared" si="672"/>
        <v>9.5397944490327638E-2</v>
      </c>
      <c r="N422" s="13">
        <f t="shared" si="673"/>
        <v>0.14432286110994147</v>
      </c>
      <c r="O422" s="13">
        <f t="shared" si="674"/>
        <v>7.9833521824762957E-2</v>
      </c>
      <c r="P422" s="13">
        <f t="shared" si="675"/>
        <v>0.12077621109961059</v>
      </c>
      <c r="Q422" s="13">
        <f t="shared" si="676"/>
        <v>0.10916948132499496</v>
      </c>
      <c r="R422" s="13">
        <f t="shared" si="677"/>
        <v>3.3404237591256998E-2</v>
      </c>
      <c r="S422" s="13">
        <f t="shared" si="678"/>
        <v>3.8226434661431989E-2</v>
      </c>
      <c r="T422" s="13">
        <f t="shared" si="679"/>
        <v>9.1358196620690141E-2</v>
      </c>
      <c r="U422" s="13">
        <f t="shared" si="680"/>
        <v>5.0535629128311756E-2</v>
      </c>
      <c r="V422" s="13">
        <f t="shared" si="681"/>
        <v>5.37729259253086E-3</v>
      </c>
      <c r="W422" s="13">
        <f t="shared" si="682"/>
        <v>5.5052380757564613E-2</v>
      </c>
      <c r="X422" s="13">
        <f t="shared" si="683"/>
        <v>4.6070441708099957E-2</v>
      </c>
      <c r="Y422" s="13">
        <f t="shared" si="684"/>
        <v>1.9276964683201191E-2</v>
      </c>
      <c r="Z422" s="13">
        <f t="shared" si="685"/>
        <v>9.3180831272228187E-3</v>
      </c>
      <c r="AA422" s="13">
        <f t="shared" si="686"/>
        <v>1.4096869950037737E-2</v>
      </c>
      <c r="AB422" s="13">
        <f t="shared" si="687"/>
        <v>1.0663230820924456E-2</v>
      </c>
      <c r="AC422" s="13">
        <f t="shared" si="688"/>
        <v>4.2548677854749734E-4</v>
      </c>
      <c r="AD422" s="13">
        <f t="shared" si="689"/>
        <v>2.0821510212547575E-2</v>
      </c>
      <c r="AE422" s="13">
        <f t="shared" si="690"/>
        <v>1.7424426688213153E-2</v>
      </c>
      <c r="AF422" s="13">
        <f t="shared" si="691"/>
        <v>7.2907930864196183E-3</v>
      </c>
      <c r="AG422" s="13">
        <f t="shared" si="692"/>
        <v>2.0337604130926368E-3</v>
      </c>
      <c r="AH422" s="13">
        <f t="shared" si="693"/>
        <v>1.9494534098098977E-3</v>
      </c>
      <c r="AI422" s="13">
        <f t="shared" si="694"/>
        <v>2.9492322419255239E-3</v>
      </c>
      <c r="AJ422" s="13">
        <f t="shared" si="695"/>
        <v>2.2308742473771768E-3</v>
      </c>
      <c r="AK422" s="13">
        <f t="shared" si="696"/>
        <v>1.1249933314534724E-3</v>
      </c>
      <c r="AL422" s="13">
        <f t="shared" si="697"/>
        <v>2.154708102380804E-5</v>
      </c>
      <c r="AM422" s="13">
        <f t="shared" si="698"/>
        <v>6.2999678715497014E-3</v>
      </c>
      <c r="AN422" s="13">
        <f t="shared" si="699"/>
        <v>5.2721117342277987E-3</v>
      </c>
      <c r="AO422" s="13">
        <f t="shared" si="700"/>
        <v>2.2059764989996078E-3</v>
      </c>
      <c r="AP422" s="13">
        <f t="shared" si="701"/>
        <v>6.1535523264743988E-4</v>
      </c>
      <c r="AQ422" s="13">
        <f t="shared" si="702"/>
        <v>1.2873960664981188E-4</v>
      </c>
      <c r="AR422" s="13">
        <f t="shared" si="703"/>
        <v>3.262790035359651E-4</v>
      </c>
      <c r="AS422" s="13">
        <f t="shared" si="704"/>
        <v>4.9361146680875888E-4</v>
      </c>
      <c r="AT422" s="13">
        <f t="shared" si="705"/>
        <v>3.7338026278825088E-4</v>
      </c>
      <c r="AU422" s="13">
        <f t="shared" si="706"/>
        <v>1.8828954891876026E-4</v>
      </c>
      <c r="AV422" s="13">
        <f t="shared" si="707"/>
        <v>7.1213500883687768E-5</v>
      </c>
      <c r="AW422" s="13">
        <f t="shared" si="708"/>
        <v>7.5775415760186944E-7</v>
      </c>
      <c r="AX422" s="13">
        <f t="shared" si="709"/>
        <v>1.5884852882669595E-3</v>
      </c>
      <c r="AY422" s="13">
        <f t="shared" si="710"/>
        <v>1.3293197836357245E-3</v>
      </c>
      <c r="AZ422" s="13">
        <f t="shared" si="711"/>
        <v>5.5621890244045909E-4</v>
      </c>
      <c r="BA422" s="13">
        <f t="shared" si="712"/>
        <v>1.5515678080404302E-4</v>
      </c>
      <c r="BB422" s="13">
        <f t="shared" si="713"/>
        <v>3.2460637157217298E-5</v>
      </c>
      <c r="BC422" s="13">
        <f t="shared" si="714"/>
        <v>5.4329199623355922E-6</v>
      </c>
      <c r="BD422" s="13">
        <f t="shared" si="715"/>
        <v>4.5507622637843048E-5</v>
      </c>
      <c r="BE422" s="13">
        <f t="shared" si="716"/>
        <v>6.884624544579109E-5</v>
      </c>
      <c r="BF422" s="13">
        <f t="shared" si="717"/>
        <v>5.2077050362554008E-5</v>
      </c>
      <c r="BG422" s="13">
        <f t="shared" si="718"/>
        <v>2.6261603247479972E-5</v>
      </c>
      <c r="BH422" s="13">
        <f t="shared" si="719"/>
        <v>9.9324721781472006E-6</v>
      </c>
      <c r="BI422" s="13">
        <f t="shared" si="720"/>
        <v>3.0052697892048094E-6</v>
      </c>
      <c r="BJ422" s="14">
        <f t="shared" si="721"/>
        <v>0.53101004186110656</v>
      </c>
      <c r="BK422" s="14">
        <f t="shared" si="722"/>
        <v>0.26155423648710807</v>
      </c>
      <c r="BL422" s="14">
        <f t="shared" si="723"/>
        <v>0.19844644659245636</v>
      </c>
      <c r="BM422" s="14">
        <f t="shared" si="724"/>
        <v>0.41609598859752084</v>
      </c>
      <c r="BN422" s="14">
        <f t="shared" si="725"/>
        <v>0.58290425744089458</v>
      </c>
    </row>
    <row r="423" spans="1:66" x14ac:dyDescent="0.25">
      <c r="A423" t="s">
        <v>343</v>
      </c>
      <c r="B423" t="s">
        <v>195</v>
      </c>
      <c r="C423" t="s">
        <v>186</v>
      </c>
      <c r="D423" t="s">
        <v>359</v>
      </c>
      <c r="E423" s="10">
        <f>VLOOKUP(A423,home!$A$2:$E$405,3,FALSE)</f>
        <v>1.2842</v>
      </c>
      <c r="F423" s="10">
        <f>VLOOKUP(B423,home!$B$2:$E$405,3,FALSE)</f>
        <v>1.8169999999999999</v>
      </c>
      <c r="G423" s="10">
        <f>VLOOKUP(C423,away!$B$2:$E$405,4,FALSE)</f>
        <v>1.613</v>
      </c>
      <c r="H423" s="10">
        <f>VLOOKUP(A423,away!$A$2:$E$405,3,FALSE)</f>
        <v>1.1267</v>
      </c>
      <c r="I423" s="10">
        <f>VLOOKUP(C423,away!$B$2:$E$405,3,FALSE)</f>
        <v>0.50719999999999998</v>
      </c>
      <c r="J423" s="10">
        <f>VLOOKUP(B423,home!$B$2:$E$405,4,FALSE)</f>
        <v>0.53249999999999997</v>
      </c>
      <c r="K423" s="12">
        <f t="shared" si="670"/>
        <v>3.7637603282000001</v>
      </c>
      <c r="L423" s="12">
        <f t="shared" si="671"/>
        <v>0.3043036428</v>
      </c>
      <c r="M423" s="13">
        <f t="shared" si="672"/>
        <v>1.7110482852348209E-2</v>
      </c>
      <c r="N423" s="13">
        <f t="shared" si="673"/>
        <v>6.439975655601457E-2</v>
      </c>
      <c r="O423" s="13">
        <f t="shared" si="674"/>
        <v>5.2067822620364941E-3</v>
      </c>
      <c r="P423" s="13">
        <f t="shared" si="675"/>
        <v>1.9597080515428415E-2</v>
      </c>
      <c r="Q423" s="13">
        <f t="shared" si="676"/>
        <v>0.12119262443563276</v>
      </c>
      <c r="R423" s="13">
        <f t="shared" si="677"/>
        <v>7.9222140480206455E-4</v>
      </c>
      <c r="S423" s="13">
        <f t="shared" si="678"/>
        <v>5.6112613542562651E-3</v>
      </c>
      <c r="T423" s="13">
        <f t="shared" si="679"/>
        <v>3.6879357096255345E-2</v>
      </c>
      <c r="U423" s="13">
        <f t="shared" si="680"/>
        <v>2.9817314945448838E-3</v>
      </c>
      <c r="V423" s="13">
        <f t="shared" si="681"/>
        <v>7.1408037790756794E-4</v>
      </c>
      <c r="W423" s="13">
        <f t="shared" si="682"/>
        <v>0.15204666397375885</v>
      </c>
      <c r="X423" s="13">
        <f t="shared" si="683"/>
        <v>4.6268353722802337E-2</v>
      </c>
      <c r="Y423" s="13">
        <f t="shared" si="684"/>
        <v>7.0398142921038456E-3</v>
      </c>
      <c r="Z423" s="13">
        <f t="shared" si="685"/>
        <v>8.0358619795133896E-5</v>
      </c>
      <c r="AA423" s="13">
        <f t="shared" si="686"/>
        <v>3.0245058521383221E-4</v>
      </c>
      <c r="AB423" s="13">
        <f t="shared" si="687"/>
        <v>5.6917575693434766E-4</v>
      </c>
      <c r="AC423" s="13">
        <f t="shared" si="688"/>
        <v>5.1115925472047902E-5</v>
      </c>
      <c r="AD423" s="13">
        <f t="shared" si="689"/>
        <v>0.14306680047489745</v>
      </c>
      <c r="AE423" s="13">
        <f t="shared" si="690"/>
        <v>4.3535748548252061E-2</v>
      </c>
      <c r="AF423" s="13">
        <f t="shared" si="691"/>
        <v>6.6240434376289561E-3</v>
      </c>
      <c r="AG423" s="13">
        <f t="shared" si="692"/>
        <v>6.7190684937864207E-4</v>
      </c>
      <c r="AH423" s="13">
        <f t="shared" si="693"/>
        <v>6.1133551835098558E-6</v>
      </c>
      <c r="AI423" s="13">
        <f t="shared" si="694"/>
        <v>2.3009203711890228E-5</v>
      </c>
      <c r="AJ423" s="13">
        <f t="shared" si="695"/>
        <v>4.3300564057142318E-5</v>
      </c>
      <c r="AK423" s="13">
        <f t="shared" si="696"/>
        <v>5.4324315062318367E-5</v>
      </c>
      <c r="AL423" s="13">
        <f t="shared" si="697"/>
        <v>2.3417758943229044E-6</v>
      </c>
      <c r="AM423" s="13">
        <f t="shared" si="698"/>
        <v>0.10769382958198477</v>
      </c>
      <c r="AN423" s="13">
        <f t="shared" si="699"/>
        <v>3.2771624648880365E-2</v>
      </c>
      <c r="AO423" s="13">
        <f t="shared" si="700"/>
        <v>4.9862623805642823E-3</v>
      </c>
      <c r="AP423" s="13">
        <f t="shared" si="701"/>
        <v>5.0577926878743712E-4</v>
      </c>
      <c r="AQ423" s="13">
        <f t="shared" si="702"/>
        <v>3.8477618486184343E-5</v>
      </c>
      <c r="AR423" s="13">
        <f t="shared" si="703"/>
        <v>3.7206325041446248E-7</v>
      </c>
      <c r="AS423" s="13">
        <f t="shared" si="704"/>
        <v>1.4003569014910962E-6</v>
      </c>
      <c r="AT423" s="13">
        <f t="shared" si="705"/>
        <v>2.6353038755766318E-6</v>
      </c>
      <c r="AU423" s="13">
        <f t="shared" si="706"/>
        <v>3.3062173932156792E-6</v>
      </c>
      <c r="AV423" s="13">
        <f t="shared" si="707"/>
        <v>3.1109524652474986E-6</v>
      </c>
      <c r="AW423" s="13">
        <f t="shared" si="708"/>
        <v>7.4502687988526828E-8</v>
      </c>
      <c r="AX423" s="13">
        <f t="shared" si="709"/>
        <v>6.7555627228767665E-2</v>
      </c>
      <c r="AY423" s="13">
        <f t="shared" si="710"/>
        <v>2.0557423457352866E-2</v>
      </c>
      <c r="AZ423" s="13">
        <f t="shared" si="711"/>
        <v>3.1278494223273235E-3</v>
      </c>
      <c r="BA423" s="13">
        <f t="shared" si="712"/>
        <v>3.1727199111469345E-4</v>
      </c>
      <c r="BB423" s="13">
        <f t="shared" si="713"/>
        <v>2.41367556636526E-5</v>
      </c>
      <c r="BC423" s="13">
        <f t="shared" si="714"/>
        <v>1.4689805347646043E-6</v>
      </c>
      <c r="BD423" s="13">
        <f t="shared" si="715"/>
        <v>1.8870033742188251E-8</v>
      </c>
      <c r="BE423" s="13">
        <f t="shared" si="716"/>
        <v>7.1022284390643532E-8</v>
      </c>
      <c r="BF423" s="13">
        <f t="shared" si="717"/>
        <v>1.3365542820382112E-7</v>
      </c>
      <c r="BG423" s="13">
        <f t="shared" si="718"/>
        <v>1.6768233277404178E-7</v>
      </c>
      <c r="BH423" s="13">
        <f t="shared" si="719"/>
        <v>1.5777902795874232E-7</v>
      </c>
      <c r="BI423" s="13">
        <f t="shared" si="720"/>
        <v>1.1876848921061457E-7</v>
      </c>
      <c r="BJ423" s="14">
        <f t="shared" si="721"/>
        <v>0.85930482072118897</v>
      </c>
      <c r="BK423" s="14">
        <f t="shared" si="722"/>
        <v>6.3643786258659699E-2</v>
      </c>
      <c r="BL423" s="14">
        <f t="shared" si="723"/>
        <v>9.9906016130287077E-3</v>
      </c>
      <c r="BM423" s="14">
        <f t="shared" si="724"/>
        <v>0.68416327023174506</v>
      </c>
      <c r="BN423" s="14">
        <f t="shared" si="725"/>
        <v>0.22829894802626249</v>
      </c>
    </row>
    <row r="424" spans="1:66" x14ac:dyDescent="0.25">
      <c r="A424" t="s">
        <v>343</v>
      </c>
      <c r="B424" t="s">
        <v>182</v>
      </c>
      <c r="C424" t="s">
        <v>191</v>
      </c>
      <c r="D424" t="s">
        <v>359</v>
      </c>
      <c r="E424" s="10">
        <f>VLOOKUP(A424,home!$A$2:$E$405,3,FALSE)</f>
        <v>1.2842</v>
      </c>
      <c r="F424" s="10">
        <f>VLOOKUP(B424,home!$B$2:$E$405,3,FALSE)</f>
        <v>1.5055000000000001</v>
      </c>
      <c r="G424" s="10">
        <f>VLOOKUP(C424,away!$B$2:$E$405,4,FALSE)</f>
        <v>1.3905000000000001</v>
      </c>
      <c r="H424" s="10">
        <f>VLOOKUP(A424,away!$A$2:$E$405,3,FALSE)</f>
        <v>1.1267</v>
      </c>
      <c r="I424" s="10">
        <f>VLOOKUP(C424,away!$B$2:$E$405,3,FALSE)</f>
        <v>0.5706</v>
      </c>
      <c r="J424" s="10">
        <f>VLOOKUP(B424,home!$B$2:$E$405,4,FALSE)</f>
        <v>1.0650999999999999</v>
      </c>
      <c r="K424" s="12">
        <f t="shared" si="670"/>
        <v>2.6883413905500002</v>
      </c>
      <c r="L424" s="12">
        <f t="shared" si="671"/>
        <v>0.68474748580199996</v>
      </c>
      <c r="M424" s="13">
        <f t="shared" si="672"/>
        <v>3.4283575895606745E-2</v>
      </c>
      <c r="N424" s="13">
        <f t="shared" si="673"/>
        <v>9.2165956096221913E-2</v>
      </c>
      <c r="O424" s="13">
        <f t="shared" si="674"/>
        <v>2.347559239881877E-2</v>
      </c>
      <c r="P424" s="13">
        <f t="shared" si="675"/>
        <v>6.3110406713425465E-2</v>
      </c>
      <c r="Q424" s="13">
        <f t="shared" si="676"/>
        <v>0.12388677728654376</v>
      </c>
      <c r="R424" s="13">
        <f t="shared" si="677"/>
        <v>8.0374264364018472E-3</v>
      </c>
      <c r="S424" s="13">
        <f t="shared" si="678"/>
        <v>2.9043961514268184E-2</v>
      </c>
      <c r="T424" s="13">
        <f t="shared" si="679"/>
        <v>8.4831159271073153E-2</v>
      </c>
      <c r="U424" s="13">
        <f t="shared" si="680"/>
        <v>2.1607346162479873E-2</v>
      </c>
      <c r="V424" s="13">
        <f t="shared" si="681"/>
        <v>5.9405712367796492E-3</v>
      </c>
      <c r="W424" s="13">
        <f t="shared" si="682"/>
        <v>0.11101665037375508</v>
      </c>
      <c r="X424" s="13">
        <f t="shared" si="683"/>
        <v>7.6018372225588451E-2</v>
      </c>
      <c r="Y424" s="13">
        <f t="shared" si="684"/>
        <v>2.6026694628116138E-2</v>
      </c>
      <c r="Z424" s="13">
        <f t="shared" si="685"/>
        <v>1.834535848214898E-3</v>
      </c>
      <c r="AA424" s="13">
        <f t="shared" si="686"/>
        <v>4.9318586532038633E-3</v>
      </c>
      <c r="AB424" s="13">
        <f t="shared" si="687"/>
        <v>6.6292598748750641E-3</v>
      </c>
      <c r="AC424" s="13">
        <f t="shared" si="688"/>
        <v>6.8347571881949504E-4</v>
      </c>
      <c r="AD424" s="13">
        <f t="shared" si="689"/>
        <v>7.4612664059995989E-2</v>
      </c>
      <c r="AE424" s="13">
        <f t="shared" si="690"/>
        <v>5.1090834124071498E-2</v>
      </c>
      <c r="AF424" s="13">
        <f t="shared" si="691"/>
        <v>1.7492160106992491E-2</v>
      </c>
      <c r="AG424" s="13">
        <f t="shared" si="692"/>
        <v>3.9925708848363847E-3</v>
      </c>
      <c r="AH424" s="13">
        <f t="shared" si="693"/>
        <v>3.1404845241969767E-4</v>
      </c>
      <c r="AI424" s="13">
        <f t="shared" si="694"/>
        <v>8.4426945327804555E-4</v>
      </c>
      <c r="AJ424" s="13">
        <f t="shared" si="695"/>
        <v>1.134842258012195E-3</v>
      </c>
      <c r="AK424" s="13">
        <f t="shared" si="696"/>
        <v>1.0169478046531354E-3</v>
      </c>
      <c r="AL424" s="13">
        <f t="shared" si="697"/>
        <v>5.0326641217115963E-5</v>
      </c>
      <c r="AM424" s="13">
        <f t="shared" si="698"/>
        <v>4.0116862610337915E-2</v>
      </c>
      <c r="AN424" s="13">
        <f t="shared" si="699"/>
        <v>2.7469920810693143E-2</v>
      </c>
      <c r="AO424" s="13">
        <f t="shared" si="700"/>
        <v>9.4049796051510828E-3</v>
      </c>
      <c r="AP424" s="13">
        <f t="shared" si="701"/>
        <v>2.1466787128820975E-3</v>
      </c>
      <c r="AQ424" s="13">
        <f t="shared" si="702"/>
        <v>3.6748321286767232E-4</v>
      </c>
      <c r="AR424" s="13">
        <f t="shared" si="703"/>
        <v>4.3008777642879404E-5</v>
      </c>
      <c r="AS424" s="13">
        <f t="shared" si="704"/>
        <v>1.1562227709431417E-4</v>
      </c>
      <c r="AT424" s="13">
        <f t="shared" si="705"/>
        <v>1.5541607659114303E-4</v>
      </c>
      <c r="AU424" s="13">
        <f t="shared" si="706"/>
        <v>1.3927049048561958E-4</v>
      </c>
      <c r="AV424" s="13">
        <f t="shared" si="707"/>
        <v>9.3601656013672801E-5</v>
      </c>
      <c r="AW424" s="13">
        <f t="shared" si="708"/>
        <v>2.5734178609833953E-6</v>
      </c>
      <c r="AX424" s="13">
        <f t="shared" si="709"/>
        <v>1.7974637035729865E-2</v>
      </c>
      <c r="AY424" s="13">
        <f t="shared" si="710"/>
        <v>1.2308087518419539E-2</v>
      </c>
      <c r="AZ424" s="13">
        <f t="shared" si="711"/>
        <v>4.213965991634378E-3</v>
      </c>
      <c r="BA424" s="13">
        <f t="shared" si="712"/>
        <v>9.6183420600892428E-4</v>
      </c>
      <c r="BB424" s="13">
        <f t="shared" si="713"/>
        <v>1.6465338858074341E-4</v>
      </c>
      <c r="BC424" s="13">
        <f t="shared" si="714"/>
        <v>2.254919877188876E-5</v>
      </c>
      <c r="BD424" s="13">
        <f t="shared" si="715"/>
        <v>4.9083587263964892E-6</v>
      </c>
      <c r="BE424" s="13">
        <f t="shared" si="716"/>
        <v>1.3195343923838966E-5</v>
      </c>
      <c r="BF424" s="13">
        <f t="shared" si="717"/>
        <v>1.7736794616499374E-5</v>
      </c>
      <c r="BG424" s="13">
        <f t="shared" si="718"/>
        <v>1.5894186367739892E-5</v>
      </c>
      <c r="BH424" s="13">
        <f t="shared" si="719"/>
        <v>1.0682249770377682E-5</v>
      </c>
      <c r="BI424" s="13">
        <f t="shared" si="720"/>
        <v>5.7435068403799091E-6</v>
      </c>
      <c r="BJ424" s="14">
        <f t="shared" si="721"/>
        <v>0.77628549134827207</v>
      </c>
      <c r="BK424" s="14">
        <f t="shared" si="722"/>
        <v>0.14542040523853622</v>
      </c>
      <c r="BL424" s="14">
        <f t="shared" si="723"/>
        <v>6.8606671212215364E-2</v>
      </c>
      <c r="BM424" s="14">
        <f t="shared" si="724"/>
        <v>0.6348818547196613</v>
      </c>
      <c r="BN424" s="14">
        <f t="shared" si="725"/>
        <v>0.34495973482701853</v>
      </c>
    </row>
    <row r="425" spans="1:66" x14ac:dyDescent="0.25">
      <c r="A425" t="s">
        <v>343</v>
      </c>
      <c r="B425" t="s">
        <v>177</v>
      </c>
      <c r="C425" t="s">
        <v>178</v>
      </c>
      <c r="D425" t="s">
        <v>359</v>
      </c>
      <c r="E425" s="10">
        <f>VLOOKUP(A425,home!$A$2:$E$405,3,FALSE)</f>
        <v>1.2842</v>
      </c>
      <c r="F425" s="10">
        <f>VLOOKUP(B425,home!$B$2:$E$405,3,FALSE)</f>
        <v>1.0012000000000001</v>
      </c>
      <c r="G425" s="10">
        <f>VLOOKUP(C425,away!$B$2:$E$405,4,FALSE)</f>
        <v>0.98629999999999995</v>
      </c>
      <c r="H425" s="10">
        <f>VLOOKUP(A425,away!$A$2:$E$405,3,FALSE)</f>
        <v>1.1267</v>
      </c>
      <c r="I425" s="10">
        <f>VLOOKUP(C425,away!$B$2:$E$405,3,FALSE)</f>
        <v>1.1242000000000001</v>
      </c>
      <c r="J425" s="10">
        <f>VLOOKUP(B425,home!$B$2:$E$405,4,FALSE)</f>
        <v>0.82420000000000004</v>
      </c>
      <c r="K425" s="12">
        <f t="shared" si="670"/>
        <v>1.2681263877520002</v>
      </c>
      <c r="L425" s="12">
        <f t="shared" si="671"/>
        <v>1.0439615065880001</v>
      </c>
      <c r="M425" s="13">
        <f t="shared" si="672"/>
        <v>9.9054220758760775E-2</v>
      </c>
      <c r="N425" s="13">
        <f t="shared" si="673"/>
        <v>0.12561327116239648</v>
      </c>
      <c r="O425" s="13">
        <f t="shared" si="674"/>
        <v>0.10340879353721627</v>
      </c>
      <c r="P425" s="13">
        <f t="shared" si="675"/>
        <v>0.13113541981014243</v>
      </c>
      <c r="Q425" s="13">
        <f t="shared" si="676"/>
        <v>7.9646751906441188E-2</v>
      </c>
      <c r="R425" s="13">
        <f t="shared" si="677"/>
        <v>5.397739994777985E-2</v>
      </c>
      <c r="S425" s="13">
        <f t="shared" si="678"/>
        <v>4.3401730378211476E-2</v>
      </c>
      <c r="T425" s="13">
        <f t="shared" si="679"/>
        <v>8.3148143115089015E-2</v>
      </c>
      <c r="U425" s="13">
        <f t="shared" si="680"/>
        <v>6.8450165216023054E-2</v>
      </c>
      <c r="V425" s="13">
        <f t="shared" si="681"/>
        <v>6.3842746259306186E-3</v>
      </c>
      <c r="W425" s="13">
        <f t="shared" si="682"/>
        <v>3.3667382597098346E-2</v>
      </c>
      <c r="X425" s="13">
        <f t="shared" si="683"/>
        <v>3.5147451458941409E-2</v>
      </c>
      <c r="Y425" s="13">
        <f t="shared" si="684"/>
        <v>1.8346293188902529E-2</v>
      </c>
      <c r="Z425" s="13">
        <f t="shared" si="685"/>
        <v>1.8783442590395771E-2</v>
      </c>
      <c r="AA425" s="13">
        <f t="shared" si="686"/>
        <v>2.3819779201705658E-2</v>
      </c>
      <c r="AB425" s="13">
        <f t="shared" si="687"/>
        <v>1.5103245278054612E-2</v>
      </c>
      <c r="AC425" s="13">
        <f t="shared" si="688"/>
        <v>5.2824890173887773E-4</v>
      </c>
      <c r="AD425" s="13">
        <f t="shared" si="689"/>
        <v>1.0673624069480718E-2</v>
      </c>
      <c r="AE425" s="13">
        <f t="shared" si="690"/>
        <v>1.1142852664329031E-2</v>
      </c>
      <c r="AF425" s="13">
        <f t="shared" si="691"/>
        <v>5.8163546275705217E-3</v>
      </c>
      <c r="AG425" s="13">
        <f t="shared" si="692"/>
        <v>2.0240167799495364E-3</v>
      </c>
      <c r="AH425" s="13">
        <f t="shared" si="693"/>
        <v>4.9022977563946933E-3</v>
      </c>
      <c r="AI425" s="13">
        <f t="shared" si="694"/>
        <v>6.2167331455015365E-3</v>
      </c>
      <c r="AJ425" s="13">
        <f t="shared" si="695"/>
        <v>3.941801673711498E-3</v>
      </c>
      <c r="AK425" s="13">
        <f t="shared" si="696"/>
        <v>1.6662342392395172E-3</v>
      </c>
      <c r="AL425" s="13">
        <f t="shared" si="697"/>
        <v>2.797342342936868E-5</v>
      </c>
      <c r="AM425" s="13">
        <f t="shared" si="698"/>
        <v>2.7071008670906766E-3</v>
      </c>
      <c r="AN425" s="13">
        <f t="shared" si="699"/>
        <v>2.8261090996936646E-3</v>
      </c>
      <c r="AO425" s="13">
        <f t="shared" si="700"/>
        <v>1.4751745567491269E-3</v>
      </c>
      <c r="AP425" s="13">
        <f t="shared" si="701"/>
        <v>5.1334181758136812E-4</v>
      </c>
      <c r="AQ425" s="13">
        <f t="shared" si="702"/>
        <v>1.3397727431921683E-4</v>
      </c>
      <c r="AR425" s="13">
        <f t="shared" si="703"/>
        <v>1.0235620303017557E-3</v>
      </c>
      <c r="AS425" s="13">
        <f t="shared" si="704"/>
        <v>1.2980060201266685E-3</v>
      </c>
      <c r="AT425" s="13">
        <f t="shared" si="705"/>
        <v>8.2301784279179121E-4</v>
      </c>
      <c r="AU425" s="13">
        <f t="shared" si="706"/>
        <v>3.4789688134499941E-4</v>
      </c>
      <c r="AV425" s="13">
        <f t="shared" si="707"/>
        <v>1.1029430386255506E-4</v>
      </c>
      <c r="AW425" s="13">
        <f t="shared" si="708"/>
        <v>1.0287033249841752E-6</v>
      </c>
      <c r="AX425" s="13">
        <f t="shared" si="709"/>
        <v>5.7215767397733445E-4</v>
      </c>
      <c r="AY425" s="13">
        <f t="shared" si="710"/>
        <v>5.973105873312639E-4</v>
      </c>
      <c r="AZ425" s="13">
        <f t="shared" si="711"/>
        <v>3.1178463032565464E-4</v>
      </c>
      <c r="BA425" s="13">
        <f t="shared" si="712"/>
        <v>1.0849705080191773E-4</v>
      </c>
      <c r="BB425" s="13">
        <f t="shared" si="713"/>
        <v>2.8316686153881202E-5</v>
      </c>
      <c r="BC425" s="13">
        <f t="shared" si="714"/>
        <v>5.9123060677570774E-6</v>
      </c>
      <c r="BD425" s="13">
        <f t="shared" si="715"/>
        <v>1.7809322654001544E-4</v>
      </c>
      <c r="BE425" s="13">
        <f t="shared" si="716"/>
        <v>2.258447200552884E-4</v>
      </c>
      <c r="BF425" s="13">
        <f t="shared" si="717"/>
        <v>1.4319982451828733E-4</v>
      </c>
      <c r="BG425" s="13">
        <f t="shared" si="718"/>
        <v>6.0531825397698696E-5</v>
      </c>
      <c r="BH425" s="13">
        <f t="shared" si="719"/>
        <v>1.9190501271404604E-5</v>
      </c>
      <c r="BI425" s="13">
        <f t="shared" si="720"/>
        <v>4.8671962112912968E-6</v>
      </c>
      <c r="BJ425" s="14">
        <f t="shared" si="721"/>
        <v>0.41450582412029063</v>
      </c>
      <c r="BK425" s="14">
        <f t="shared" si="722"/>
        <v>0.28112917848554475</v>
      </c>
      <c r="BL425" s="14">
        <f t="shared" si="723"/>
        <v>0.2857209543680484</v>
      </c>
      <c r="BM425" s="14">
        <f t="shared" si="724"/>
        <v>0.40670726055753631</v>
      </c>
      <c r="BN425" s="14">
        <f t="shared" si="725"/>
        <v>0.59283585712273701</v>
      </c>
    </row>
    <row r="426" spans="1:66" x14ac:dyDescent="0.25">
      <c r="A426" t="s">
        <v>344</v>
      </c>
      <c r="B426" t="s">
        <v>200</v>
      </c>
      <c r="C426" t="s">
        <v>205</v>
      </c>
      <c r="D426" t="s">
        <v>359</v>
      </c>
      <c r="E426" s="10">
        <f>VLOOKUP(A426,home!$A$2:$E$405,3,FALSE)</f>
        <v>1.3976999999999999</v>
      </c>
      <c r="F426" s="10">
        <f>VLOOKUP(B426,home!$B$2:$E$405,3,FALSE)</f>
        <v>1.2264999999999999</v>
      </c>
      <c r="G426" s="10">
        <f>VLOOKUP(C426,away!$B$2:$E$405,4,FALSE)</f>
        <v>1.4309000000000001</v>
      </c>
      <c r="H426" s="10">
        <f>VLOOKUP(A426,away!$A$2:$E$405,3,FALSE)</f>
        <v>1.0585</v>
      </c>
      <c r="I426" s="10">
        <f>VLOOKUP(C426,away!$B$2:$E$405,3,FALSE)</f>
        <v>1.1114999999999999</v>
      </c>
      <c r="J426" s="10">
        <f>VLOOKUP(B426,home!$B$2:$E$405,4,FALSE)</f>
        <v>0.8548</v>
      </c>
      <c r="K426" s="12">
        <f t="shared" si="670"/>
        <v>2.4529618926449999</v>
      </c>
      <c r="L426" s="12">
        <f t="shared" si="671"/>
        <v>1.0056916466999999</v>
      </c>
      <c r="M426" s="13">
        <f t="shared" si="672"/>
        <v>3.1472109459505293E-2</v>
      </c>
      <c r="N426" s="13">
        <f t="shared" si="673"/>
        <v>7.7199885185318701E-2</v>
      </c>
      <c r="O426" s="13">
        <f t="shared" si="674"/>
        <v>3.1651237587452523E-2</v>
      </c>
      <c r="P426" s="13">
        <f t="shared" si="675"/>
        <v>7.7639279657074081E-2</v>
      </c>
      <c r="Q426" s="13">
        <f t="shared" si="676"/>
        <v>9.468418823807806E-2</v>
      </c>
      <c r="R426" s="13">
        <f t="shared" si="677"/>
        <v>1.5915692624709026E-2</v>
      </c>
      <c r="S426" s="13">
        <f t="shared" si="678"/>
        <v>4.7882536706232846E-2</v>
      </c>
      <c r="T426" s="13">
        <f t="shared" si="679"/>
        <v>9.5223097185605482E-2</v>
      </c>
      <c r="U426" s="13">
        <f t="shared" si="680"/>
        <v>3.9040587503462315E-2</v>
      </c>
      <c r="V426" s="13">
        <f t="shared" si="681"/>
        <v>1.3124727194508044E-2</v>
      </c>
      <c r="W426" s="13">
        <f t="shared" si="682"/>
        <v>7.7418901861343772E-2</v>
      </c>
      <c r="X426" s="13">
        <f t="shared" si="683"/>
        <v>7.7859542898640513E-2</v>
      </c>
      <c r="Y426" s="13">
        <f t="shared" si="684"/>
        <v>3.9151345954521528E-2</v>
      </c>
      <c r="Z426" s="13">
        <f t="shared" si="685"/>
        <v>5.3354263747048885E-3</v>
      </c>
      <c r="AA426" s="13">
        <f t="shared" si="686"/>
        <v>1.3087597578164153E-2</v>
      </c>
      <c r="AB426" s="13">
        <f t="shared" si="687"/>
        <v>1.6051689062754834E-2</v>
      </c>
      <c r="AC426" s="13">
        <f t="shared" si="688"/>
        <v>2.0236059454251487E-3</v>
      </c>
      <c r="AD426" s="13">
        <f t="shared" si="689"/>
        <v>4.7476404009074838E-2</v>
      </c>
      <c r="AE426" s="13">
        <f t="shared" si="690"/>
        <v>4.7746622927280949E-2</v>
      </c>
      <c r="AF426" s="13">
        <f t="shared" si="691"/>
        <v>2.4009189918050573E-2</v>
      </c>
      <c r="AG426" s="13">
        <f t="shared" si="692"/>
        <v>8.0486139148724396E-3</v>
      </c>
      <c r="AH426" s="13">
        <f t="shared" si="693"/>
        <v>1.3414484341558923E-3</v>
      </c>
      <c r="AI426" s="13">
        <f t="shared" si="694"/>
        <v>3.2905218899327085E-3</v>
      </c>
      <c r="AJ426" s="13">
        <f t="shared" si="695"/>
        <v>4.0357624014595713E-3</v>
      </c>
      <c r="AK426" s="13">
        <f t="shared" si="696"/>
        <v>3.2998571261832659E-3</v>
      </c>
      <c r="AL426" s="13">
        <f t="shared" si="697"/>
        <v>1.9968322506596994E-4</v>
      </c>
      <c r="AM426" s="13">
        <f t="shared" si="698"/>
        <v>2.3291561966815765E-2</v>
      </c>
      <c r="AN426" s="13">
        <f t="shared" si="699"/>
        <v>2.3424129308622033E-2</v>
      </c>
      <c r="AO426" s="13">
        <f t="shared" si="700"/>
        <v>1.1778725588450912E-2</v>
      </c>
      <c r="AP426" s="13">
        <f t="shared" si="701"/>
        <v>3.9485886443588738E-3</v>
      </c>
      <c r="AQ426" s="13">
        <f t="shared" si="702"/>
        <v>9.9276565397154884E-4</v>
      </c>
      <c r="AR426" s="13">
        <f t="shared" si="703"/>
        <v>2.6981669694187523E-4</v>
      </c>
      <c r="AS426" s="13">
        <f t="shared" si="704"/>
        <v>6.6185007559776455E-4</v>
      </c>
      <c r="AT426" s="13">
        <f t="shared" si="705"/>
        <v>8.1174650704276467E-4</v>
      </c>
      <c r="AU426" s="13">
        <f t="shared" si="706"/>
        <v>6.6372774942119581E-4</v>
      </c>
      <c r="AV426" s="13">
        <f t="shared" si="707"/>
        <v>4.0702471910530571E-4</v>
      </c>
      <c r="AW426" s="13">
        <f t="shared" si="708"/>
        <v>1.3683422154455621E-5</v>
      </c>
      <c r="AX426" s="13">
        <f t="shared" si="709"/>
        <v>9.522218987463112E-3</v>
      </c>
      <c r="AY426" s="13">
        <f t="shared" si="710"/>
        <v>9.5764160937397824E-3</v>
      </c>
      <c r="AZ426" s="13">
        <f t="shared" si="711"/>
        <v>4.8154608353987707E-3</v>
      </c>
      <c r="BA426" s="13">
        <f t="shared" si="712"/>
        <v>1.6142895790571825E-3</v>
      </c>
      <c r="BB426" s="13">
        <f t="shared" si="713"/>
        <v>4.0586938625316677E-4</v>
      </c>
      <c r="BC426" s="13">
        <f t="shared" si="714"/>
        <v>8.1635890281213144E-5</v>
      </c>
      <c r="BD426" s="13">
        <f t="shared" si="715"/>
        <v>4.5225399709104866E-5</v>
      </c>
      <c r="BE426" s="13">
        <f t="shared" si="716"/>
        <v>1.1093618206607249E-4</v>
      </c>
      <c r="BF426" s="13">
        <f t="shared" si="717"/>
        <v>1.3606111356180179E-4</v>
      </c>
      <c r="BG426" s="13">
        <f t="shared" si="718"/>
        <v>1.112509088793145E-4</v>
      </c>
      <c r="BH426" s="13">
        <f t="shared" si="719"/>
        <v>6.8223560000769932E-5</v>
      </c>
      <c r="BI426" s="13">
        <f t="shared" si="720"/>
        <v>3.3469958572493653E-5</v>
      </c>
      <c r="BJ426" s="14">
        <f t="shared" si="721"/>
        <v>0.67826945402719929</v>
      </c>
      <c r="BK426" s="14">
        <f t="shared" si="722"/>
        <v>0.18191835828155115</v>
      </c>
      <c r="BL426" s="14">
        <f t="shared" si="723"/>
        <v>0.13103372707917274</v>
      </c>
      <c r="BM426" s="14">
        <f t="shared" si="724"/>
        <v>0.65843184033890489</v>
      </c>
      <c r="BN426" s="14">
        <f t="shared" si="725"/>
        <v>0.32856239275213772</v>
      </c>
    </row>
    <row r="427" spans="1:66" x14ac:dyDescent="0.25">
      <c r="A427" t="s">
        <v>344</v>
      </c>
      <c r="B427" t="s">
        <v>202</v>
      </c>
      <c r="C427" t="s">
        <v>212</v>
      </c>
      <c r="D427" t="s">
        <v>359</v>
      </c>
      <c r="E427" s="10">
        <f>VLOOKUP(A427,home!$A$2:$E$405,3,FALSE)</f>
        <v>1.3976999999999999</v>
      </c>
      <c r="F427" s="10">
        <f>VLOOKUP(B427,home!$B$2:$E$405,3,FALSE)</f>
        <v>1.2358</v>
      </c>
      <c r="G427" s="10">
        <f>VLOOKUP(C427,away!$B$2:$E$405,4,FALSE)</f>
        <v>1.3951</v>
      </c>
      <c r="H427" s="10">
        <f>VLOOKUP(A427,away!$A$2:$E$405,3,FALSE)</f>
        <v>1.0585</v>
      </c>
      <c r="I427" s="10">
        <f>VLOOKUP(C427,away!$B$2:$E$405,3,FALSE)</f>
        <v>0.99199999999999999</v>
      </c>
      <c r="J427" s="10">
        <f>VLOOKUP(B427,home!$B$2:$E$405,4,FALSE)</f>
        <v>0.77300000000000002</v>
      </c>
      <c r="K427" s="12">
        <f t="shared" si="670"/>
        <v>2.4097250634659999</v>
      </c>
      <c r="L427" s="12">
        <f t="shared" si="671"/>
        <v>0.81167473600000006</v>
      </c>
      <c r="M427" s="13">
        <f t="shared" si="672"/>
        <v>3.9899168317918718E-2</v>
      </c>
      <c r="N427" s="13">
        <f t="shared" si="673"/>
        <v>9.6146025907137306E-2</v>
      </c>
      <c r="O427" s="13">
        <f t="shared" si="674"/>
        <v>3.238514691106624E-2</v>
      </c>
      <c r="P427" s="13">
        <f t="shared" si="675"/>
        <v>7.8039300195624828E-2</v>
      </c>
      <c r="Q427" s="13">
        <f t="shared" si="676"/>
        <v>0.11584274419054007</v>
      </c>
      <c r="R427" s="13">
        <f t="shared" si="677"/>
        <v>1.3143102784680455E-2</v>
      </c>
      <c r="S427" s="13">
        <f t="shared" si="678"/>
        <v>3.8159519557502734E-2</v>
      </c>
      <c r="T427" s="13">
        <f t="shared" si="679"/>
        <v>9.4026628808372148E-2</v>
      </c>
      <c r="U427" s="13">
        <f t="shared" si="680"/>
        <v>3.167126419195427E-2</v>
      </c>
      <c r="V427" s="13">
        <f t="shared" si="681"/>
        <v>8.2929665164958068E-3</v>
      </c>
      <c r="W427" s="13">
        <f t="shared" si="682"/>
        <v>9.3049721365541557E-2</v>
      </c>
      <c r="X427" s="13">
        <f t="shared" si="683"/>
        <v>7.5526108024249514E-2</v>
      </c>
      <c r="Y427" s="13">
        <f t="shared" si="684"/>
        <v>3.0651316895845104E-2</v>
      </c>
      <c r="Z427" s="13">
        <f t="shared" si="685"/>
        <v>3.5559748276587917E-3</v>
      </c>
      <c r="AA427" s="13">
        <f t="shared" si="686"/>
        <v>8.5689216672635796E-3</v>
      </c>
      <c r="AB427" s="13">
        <f t="shared" si="687"/>
        <v>1.0324372654240958E-2</v>
      </c>
      <c r="AC427" s="13">
        <f t="shared" si="688"/>
        <v>1.0137700401677829E-3</v>
      </c>
      <c r="AD427" s="13">
        <f t="shared" si="689"/>
        <v>5.6056061430768328E-2</v>
      </c>
      <c r="AE427" s="13">
        <f t="shared" si="690"/>
        <v>4.5499288863018669E-2</v>
      </c>
      <c r="AF427" s="13">
        <f t="shared" si="691"/>
        <v>1.846531163803921E-2</v>
      </c>
      <c r="AG427" s="13">
        <f t="shared" si="692"/>
        <v>4.9959423163210689E-3</v>
      </c>
      <c r="AH427" s="13">
        <f t="shared" si="693"/>
        <v>7.215737323656488E-4</v>
      </c>
      <c r="AI427" s="13">
        <f t="shared" si="694"/>
        <v>1.7387943080202114E-3</v>
      </c>
      <c r="AJ427" s="13">
        <f t="shared" si="695"/>
        <v>2.0950081121241622E-3</v>
      </c>
      <c r="AK427" s="13">
        <f t="shared" si="696"/>
        <v>1.6827978519833933E-3</v>
      </c>
      <c r="AL427" s="13">
        <f t="shared" si="697"/>
        <v>7.9313838186901943E-5</v>
      </c>
      <c r="AM427" s="13">
        <f t="shared" si="698"/>
        <v>2.7015939237782428E-2</v>
      </c>
      <c r="AN427" s="13">
        <f t="shared" si="699"/>
        <v>2.1928155348619093E-2</v>
      </c>
      <c r="AO427" s="13">
        <f t="shared" si="700"/>
        <v>8.8992648517786967E-3</v>
      </c>
      <c r="AP427" s="13">
        <f t="shared" si="701"/>
        <v>2.4077694830538514E-3</v>
      </c>
      <c r="AQ427" s="13">
        <f t="shared" si="702"/>
        <v>4.8858141487664777E-4</v>
      </c>
      <c r="AR427" s="13">
        <f t="shared" si="703"/>
        <v>1.1713663374448457E-4</v>
      </c>
      <c r="AS427" s="13">
        <f t="shared" si="704"/>
        <v>2.8226708218412165E-4</v>
      </c>
      <c r="AT427" s="13">
        <f t="shared" si="705"/>
        <v>3.4009303126524763E-4</v>
      </c>
      <c r="AU427" s="13">
        <f t="shared" si="706"/>
        <v>2.7317690044999763E-4</v>
      </c>
      <c r="AV427" s="13">
        <f t="shared" si="707"/>
        <v>1.6457030594357899E-4</v>
      </c>
      <c r="AW427" s="13">
        <f t="shared" si="708"/>
        <v>4.3091934332898398E-6</v>
      </c>
      <c r="AX427" s="13">
        <f t="shared" si="709"/>
        <v>1.0850164315726473E-2</v>
      </c>
      <c r="AY427" s="13">
        <f t="shared" si="710"/>
        <v>8.806804256523906E-3</v>
      </c>
      <c r="AZ427" s="13">
        <f t="shared" si="711"/>
        <v>3.5741302599588591E-3</v>
      </c>
      <c r="BA427" s="13">
        <f t="shared" si="712"/>
        <v>9.6701041172723968E-4</v>
      </c>
      <c r="BB427" s="13">
        <f t="shared" si="713"/>
        <v>1.9622448016198962E-4</v>
      </c>
      <c r="BC427" s="13">
        <f t="shared" si="714"/>
        <v>3.1854090626444043E-5</v>
      </c>
      <c r="BD427" s="13">
        <f t="shared" si="715"/>
        <v>1.5846141045080529E-5</v>
      </c>
      <c r="BE427" s="13">
        <f t="shared" si="716"/>
        <v>3.818484323554786E-5</v>
      </c>
      <c r="BF427" s="13">
        <f t="shared" si="717"/>
        <v>4.6007486894609925E-5</v>
      </c>
      <c r="BG427" s="13">
        <f t="shared" si="718"/>
        <v>3.6955131425675011E-5</v>
      </c>
      <c r="BH427" s="13">
        <f t="shared" si="719"/>
        <v>2.2262926605032278E-5</v>
      </c>
      <c r="BI427" s="13">
        <f t="shared" si="720"/>
        <v>1.0729506445250054E-5</v>
      </c>
      <c r="BJ427" s="14">
        <f t="shared" si="721"/>
        <v>0.71542504759066883</v>
      </c>
      <c r="BK427" s="14">
        <f t="shared" si="722"/>
        <v>0.17429084272242068</v>
      </c>
      <c r="BL427" s="14">
        <f t="shared" si="723"/>
        <v>0.10367821220293758</v>
      </c>
      <c r="BM427" s="14">
        <f t="shared" si="724"/>
        <v>0.61269209397362789</v>
      </c>
      <c r="BN427" s="14">
        <f t="shared" si="725"/>
        <v>0.37545548830696762</v>
      </c>
    </row>
    <row r="428" spans="1:66" x14ac:dyDescent="0.25">
      <c r="A428" t="s">
        <v>344</v>
      </c>
      <c r="B428" t="s">
        <v>206</v>
      </c>
      <c r="C428" t="s">
        <v>208</v>
      </c>
      <c r="D428" t="s">
        <v>359</v>
      </c>
      <c r="E428" s="10">
        <f>VLOOKUP(A428,home!$A$2:$E$405,3,FALSE)</f>
        <v>1.3976999999999999</v>
      </c>
      <c r="F428" s="10">
        <f>VLOOKUP(B428,home!$B$2:$E$405,3,FALSE)</f>
        <v>0.97909999999999997</v>
      </c>
      <c r="G428" s="10">
        <f>VLOOKUP(C428,away!$B$2:$E$405,4,FALSE)</f>
        <v>0.68140000000000001</v>
      </c>
      <c r="H428" s="10">
        <f>VLOOKUP(A428,away!$A$2:$E$405,3,FALSE)</f>
        <v>1.0585</v>
      </c>
      <c r="I428" s="10">
        <f>VLOOKUP(C428,away!$B$2:$E$405,3,FALSE)</f>
        <v>1.1247</v>
      </c>
      <c r="J428" s="10">
        <f>VLOOKUP(B428,home!$B$2:$E$405,4,FALSE)</f>
        <v>0.89500000000000002</v>
      </c>
      <c r="K428" s="12">
        <f t="shared" si="670"/>
        <v>0.93248777089799995</v>
      </c>
      <c r="L428" s="12">
        <f t="shared" si="671"/>
        <v>1.0654929802499999</v>
      </c>
      <c r="M428" s="13">
        <f t="shared" si="672"/>
        <v>0.13560883494346082</v>
      </c>
      <c r="N428" s="13">
        <f t="shared" si="673"/>
        <v>0.1264535802105026</v>
      </c>
      <c r="O428" s="13">
        <f t="shared" si="674"/>
        <v>0.14449026169213838</v>
      </c>
      <c r="P428" s="13">
        <f t="shared" si="675"/>
        <v>0.13473540204177079</v>
      </c>
      <c r="Q428" s="13">
        <f t="shared" si="676"/>
        <v>5.8958208566281492E-2</v>
      </c>
      <c r="R428" s="13">
        <f t="shared" si="677"/>
        <v>7.6976679773729462E-2</v>
      </c>
      <c r="S428" s="13">
        <f t="shared" si="678"/>
        <v>3.3466898692342532E-2</v>
      </c>
      <c r="T428" s="13">
        <f t="shared" si="679"/>
        <v>6.2819557355488331E-2</v>
      </c>
      <c r="U428" s="13">
        <f t="shared" si="680"/>
        <v>7.1779812533334139E-2</v>
      </c>
      <c r="V428" s="13">
        <f t="shared" si="681"/>
        <v>3.6945938025711067E-3</v>
      </c>
      <c r="W428" s="13">
        <f t="shared" si="682"/>
        <v>1.8325936160703733E-2</v>
      </c>
      <c r="X428" s="13">
        <f t="shared" si="683"/>
        <v>1.952615633573946E-2</v>
      </c>
      <c r="Y428" s="13">
        <f t="shared" si="684"/>
        <v>1.0402491253497228E-2</v>
      </c>
      <c r="Z428" s="13">
        <f t="shared" si="685"/>
        <v>2.7339370647286965E-2</v>
      </c>
      <c r="AA428" s="13">
        <f t="shared" si="686"/>
        <v>2.5493628792642834E-2</v>
      </c>
      <c r="AB428" s="13">
        <f t="shared" si="687"/>
        <v>1.1886248542476292E-2</v>
      </c>
      <c r="AC428" s="13">
        <f t="shared" si="688"/>
        <v>2.2942484793579113E-4</v>
      </c>
      <c r="AD428" s="13">
        <f t="shared" si="689"/>
        <v>4.2721778400284178E-3</v>
      </c>
      <c r="AE428" s="13">
        <f t="shared" si="690"/>
        <v>4.5519754989298859E-3</v>
      </c>
      <c r="AF428" s="13">
        <f t="shared" si="691"/>
        <v>2.4250489701898924E-3</v>
      </c>
      <c r="AG428" s="13">
        <f t="shared" si="692"/>
        <v>8.6129088483327405E-4</v>
      </c>
      <c r="AH428" s="13">
        <f t="shared" si="693"/>
        <v>7.282476877284289E-3</v>
      </c>
      <c r="AI428" s="13">
        <f t="shared" si="694"/>
        <v>6.7908206299150545E-3</v>
      </c>
      <c r="AJ428" s="13">
        <f t="shared" si="695"/>
        <v>3.1661785958788202E-3</v>
      </c>
      <c r="AK428" s="13">
        <f t="shared" si="696"/>
        <v>9.8414094037866696E-4</v>
      </c>
      <c r="AL428" s="13">
        <f t="shared" si="697"/>
        <v>9.1178864969642756E-6</v>
      </c>
      <c r="AM428" s="13">
        <f t="shared" si="698"/>
        <v>7.9675071818558656E-4</v>
      </c>
      <c r="AN428" s="13">
        <f t="shared" si="699"/>
        <v>8.489322972358884E-4</v>
      </c>
      <c r="AO428" s="13">
        <f t="shared" si="700"/>
        <v>4.5226570170617275E-4</v>
      </c>
      <c r="AP428" s="13">
        <f t="shared" si="701"/>
        <v>1.6062864345858918E-4</v>
      </c>
      <c r="AQ428" s="13">
        <f t="shared" si="702"/>
        <v>4.2787173008051701E-5</v>
      </c>
      <c r="AR428" s="13">
        <f t="shared" si="703"/>
        <v>1.5518855983158704E-3</v>
      </c>
      <c r="AS428" s="13">
        <f t="shared" si="704"/>
        <v>1.4471143422622752E-3</v>
      </c>
      <c r="AT428" s="13">
        <f t="shared" si="705"/>
        <v>6.7470821362533703E-4</v>
      </c>
      <c r="AU428" s="13">
        <f t="shared" si="706"/>
        <v>2.0971905271002073E-4</v>
      </c>
      <c r="AV428" s="13">
        <f t="shared" si="707"/>
        <v>4.8890112994101835E-5</v>
      </c>
      <c r="AW428" s="13">
        <f t="shared" si="708"/>
        <v>2.5164332714177335E-7</v>
      </c>
      <c r="AX428" s="13">
        <f t="shared" si="709"/>
        <v>1.2382671686037629E-4</v>
      </c>
      <c r="AY428" s="13">
        <f t="shared" si="710"/>
        <v>1.3193649758213525E-4</v>
      </c>
      <c r="AZ428" s="13">
        <f t="shared" si="711"/>
        <v>7.0288706006268098E-5</v>
      </c>
      <c r="BA428" s="13">
        <f t="shared" si="712"/>
        <v>2.4964040946844894E-5</v>
      </c>
      <c r="BB428" s="13">
        <f t="shared" si="713"/>
        <v>6.6497525968841972E-6</v>
      </c>
      <c r="BC428" s="13">
        <f t="shared" si="714"/>
        <v>1.4170529424758643E-6</v>
      </c>
      <c r="BD428" s="13">
        <f t="shared" si="715"/>
        <v>2.7558720185943844E-4</v>
      </c>
      <c r="BE428" s="13">
        <f t="shared" si="716"/>
        <v>2.5698169554992488E-4</v>
      </c>
      <c r="BF428" s="13">
        <f t="shared" si="717"/>
        <v>1.1981614422246896E-4</v>
      </c>
      <c r="BG428" s="13">
        <f t="shared" si="718"/>
        <v>3.7242363081201125E-5</v>
      </c>
      <c r="BH428" s="13">
        <f t="shared" si="719"/>
        <v>8.6820120331407997E-6</v>
      </c>
      <c r="BI428" s="13">
        <f t="shared" si="720"/>
        <v>1.6191740095386157E-6</v>
      </c>
      <c r="BJ428" s="14">
        <f t="shared" si="721"/>
        <v>0.31125687037672367</v>
      </c>
      <c r="BK428" s="14">
        <f t="shared" si="722"/>
        <v>0.30787620871216015</v>
      </c>
      <c r="BL428" s="14">
        <f t="shared" si="723"/>
        <v>0.35348249428844125</v>
      </c>
      <c r="BM428" s="14">
        <f t="shared" si="724"/>
        <v>0.32260029194247358</v>
      </c>
      <c r="BN428" s="14">
        <f t="shared" si="725"/>
        <v>0.67722296722788367</v>
      </c>
    </row>
    <row r="429" spans="1:66" x14ac:dyDescent="0.25">
      <c r="A429" t="s">
        <v>344</v>
      </c>
      <c r="B429" t="s">
        <v>198</v>
      </c>
      <c r="C429" t="s">
        <v>199</v>
      </c>
      <c r="D429" t="s">
        <v>359</v>
      </c>
      <c r="E429" s="10">
        <f>VLOOKUP(A429,home!$A$2:$E$405,3,FALSE)</f>
        <v>1.3976999999999999</v>
      </c>
      <c r="F429" s="10">
        <f>VLOOKUP(B429,home!$B$2:$E$405,3,FALSE)</f>
        <v>0.56479999999999997</v>
      </c>
      <c r="G429" s="10">
        <f>VLOOKUP(C429,away!$B$2:$E$405,4,FALSE)</f>
        <v>0.86609999999999998</v>
      </c>
      <c r="H429" s="10">
        <f>VLOOKUP(A429,away!$A$2:$E$405,3,FALSE)</f>
        <v>1.0585</v>
      </c>
      <c r="I429" s="10">
        <f>VLOOKUP(C429,away!$B$2:$E$405,3,FALSE)</f>
        <v>1.3425</v>
      </c>
      <c r="J429" s="10">
        <f>VLOOKUP(B429,home!$B$2:$E$405,4,FALSE)</f>
        <v>0.99450000000000005</v>
      </c>
      <c r="K429" s="12">
        <f t="shared" si="670"/>
        <v>0.68371749345599997</v>
      </c>
      <c r="L429" s="12">
        <f t="shared" si="671"/>
        <v>1.4132205506250002</v>
      </c>
      <c r="M429" s="13">
        <f t="shared" si="672"/>
        <v>0.12283195907429988</v>
      </c>
      <c r="N429" s="13">
        <f t="shared" si="673"/>
        <v>8.3982359174570281E-2</v>
      </c>
      <c r="O429" s="13">
        <f t="shared" si="674"/>
        <v>0.17358864883732955</v>
      </c>
      <c r="P429" s="13">
        <f t="shared" si="675"/>
        <v>0.11868559587547275</v>
      </c>
      <c r="Q429" s="13">
        <f t="shared" si="676"/>
        <v>2.8710104054679345E-2</v>
      </c>
      <c r="R429" s="13">
        <f t="shared" si="677"/>
        <v>0.12265952294607035</v>
      </c>
      <c r="S429" s="13">
        <f t="shared" si="678"/>
        <v>2.866979972979871E-2</v>
      </c>
      <c r="T429" s="13">
        <f t="shared" si="679"/>
        <v>4.0573709060654994E-2</v>
      </c>
      <c r="U429" s="13">
        <f t="shared" si="680"/>
        <v>8.3864461577195945E-2</v>
      </c>
      <c r="V429" s="13">
        <f t="shared" si="681"/>
        <v>3.0780012069654451E-3</v>
      </c>
      <c r="W429" s="13">
        <f t="shared" si="682"/>
        <v>6.5432001270421024E-3</v>
      </c>
      <c r="X429" s="13">
        <f t="shared" si="683"/>
        <v>9.2469848863880114E-3</v>
      </c>
      <c r="Y429" s="13">
        <f t="shared" si="684"/>
        <v>6.5340145363811612E-3</v>
      </c>
      <c r="Z429" s="13">
        <f t="shared" si="685"/>
        <v>5.77816528524151E-2</v>
      </c>
      <c r="AA429" s="13">
        <f t="shared" si="686"/>
        <v>3.9506326855997989E-2</v>
      </c>
      <c r="AB429" s="13">
        <f t="shared" si="687"/>
        <v>1.3505583386818199E-2</v>
      </c>
      <c r="AC429" s="13">
        <f t="shared" si="688"/>
        <v>1.8588118785780702E-4</v>
      </c>
      <c r="AD429" s="13">
        <f t="shared" si="689"/>
        <v>1.1184250975105514E-3</v>
      </c>
      <c r="AE429" s="13">
        <f t="shared" si="690"/>
        <v>1.5805813321366812E-3</v>
      </c>
      <c r="AF429" s="13">
        <f t="shared" si="691"/>
        <v>1.1168550102548984E-3</v>
      </c>
      <c r="AG429" s="13">
        <f t="shared" si="692"/>
        <v>5.2612081752023904E-4</v>
      </c>
      <c r="AH429" s="13">
        <f t="shared" si="693"/>
        <v>2.0414554815028189E-2</v>
      </c>
      <c r="AI429" s="13">
        <f t="shared" si="694"/>
        <v>1.3957788248151189E-2</v>
      </c>
      <c r="AJ429" s="13">
        <f t="shared" si="695"/>
        <v>4.7715919976077711E-3</v>
      </c>
      <c r="AK429" s="13">
        <f t="shared" si="696"/>
        <v>1.0874736401330313E-3</v>
      </c>
      <c r="AL429" s="13">
        <f t="shared" si="697"/>
        <v>7.1842604186097021E-6</v>
      </c>
      <c r="AM429" s="13">
        <f t="shared" si="698"/>
        <v>1.5293736085763936E-4</v>
      </c>
      <c r="AN429" s="13">
        <f t="shared" si="699"/>
        <v>2.1613422132236743E-4</v>
      </c>
      <c r="AO429" s="13">
        <f t="shared" si="700"/>
        <v>1.5272266163305091E-4</v>
      </c>
      <c r="AP429" s="13">
        <f t="shared" si="701"/>
        <v>7.1943601321991887E-5</v>
      </c>
      <c r="AQ429" s="13">
        <f t="shared" si="702"/>
        <v>2.541804396855274E-5</v>
      </c>
      <c r="AR429" s="13">
        <f t="shared" si="703"/>
        <v>5.7700536792916679E-3</v>
      </c>
      <c r="AS429" s="13">
        <f t="shared" si="704"/>
        <v>3.9450866387118694E-3</v>
      </c>
      <c r="AT429" s="13">
        <f t="shared" si="705"/>
        <v>1.3486623740434178E-3</v>
      </c>
      <c r="AU429" s="13">
        <f t="shared" si="706"/>
        <v>3.0736801929979465E-4</v>
      </c>
      <c r="AV429" s="13">
        <f t="shared" si="707"/>
        <v>5.2538222931047745E-5</v>
      </c>
      <c r="AW429" s="13">
        <f t="shared" si="708"/>
        <v>1.9282627057079526E-7</v>
      </c>
      <c r="AX429" s="13">
        <f t="shared" si="709"/>
        <v>1.742765817022682E-5</v>
      </c>
      <c r="AY429" s="13">
        <f t="shared" si="710"/>
        <v>2.4629124675432231E-5</v>
      </c>
      <c r="AZ429" s="13">
        <f t="shared" si="711"/>
        <v>1.7403192567613062E-5</v>
      </c>
      <c r="BA429" s="13">
        <f t="shared" si="712"/>
        <v>8.1981831276783421E-6</v>
      </c>
      <c r="BB429" s="13">
        <f t="shared" si="713"/>
        <v>2.8964602184555458E-6</v>
      </c>
      <c r="BC429" s="13">
        <f t="shared" si="714"/>
        <v>8.186674209578297E-7</v>
      </c>
      <c r="BD429" s="13">
        <f t="shared" si="715"/>
        <v>1.3590597396307283E-3</v>
      </c>
      <c r="BE429" s="13">
        <f t="shared" si="716"/>
        <v>9.292129186372855E-4</v>
      </c>
      <c r="BF429" s="13">
        <f t="shared" si="717"/>
        <v>3.176595638088094E-4</v>
      </c>
      <c r="BG429" s="13">
        <f t="shared" si="718"/>
        <v>7.2396466913228502E-5</v>
      </c>
      <c r="BH429" s="13">
        <f t="shared" si="719"/>
        <v>1.2374682723245703E-5</v>
      </c>
      <c r="BI429" s="13">
        <f t="shared" si="720"/>
        <v>1.6921574107701642E-6</v>
      </c>
      <c r="BJ429" s="14">
        <f t="shared" si="721"/>
        <v>0.18062288327242221</v>
      </c>
      <c r="BK429" s="14">
        <f t="shared" si="722"/>
        <v>0.27348305045948862</v>
      </c>
      <c r="BL429" s="14">
        <f t="shared" si="723"/>
        <v>0.48747205676773403</v>
      </c>
      <c r="BM429" s="14">
        <f t="shared" si="724"/>
        <v>0.34887701709123298</v>
      </c>
      <c r="BN429" s="14">
        <f t="shared" si="725"/>
        <v>0.65045818996242222</v>
      </c>
    </row>
    <row r="430" spans="1:66" x14ac:dyDescent="0.25">
      <c r="A430" t="s">
        <v>345</v>
      </c>
      <c r="B430" t="s">
        <v>219</v>
      </c>
      <c r="C430" t="s">
        <v>215</v>
      </c>
      <c r="D430" t="s">
        <v>359</v>
      </c>
      <c r="E430" s="10">
        <f>VLOOKUP(A430,home!$A$2:$E$405,3,FALSE)</f>
        <v>1.8543000000000001</v>
      </c>
      <c r="F430" s="10">
        <f>VLOOKUP(B430,home!$B$2:$E$405,3,FALSE)</f>
        <v>0.77900000000000003</v>
      </c>
      <c r="G430" s="10">
        <f>VLOOKUP(C430,away!$B$2:$E$405,4,FALSE)</f>
        <v>0.5393</v>
      </c>
      <c r="H430" s="10">
        <f>VLOOKUP(A430,away!$A$2:$E$405,3,FALSE)</f>
        <v>1.2583</v>
      </c>
      <c r="I430" s="10">
        <f>VLOOKUP(C430,away!$B$2:$E$405,3,FALSE)</f>
        <v>1.2362</v>
      </c>
      <c r="J430" s="10">
        <f>VLOOKUP(B430,home!$B$2:$E$405,4,FALSE)</f>
        <v>0.88300000000000001</v>
      </c>
      <c r="K430" s="12">
        <f t="shared" si="670"/>
        <v>0.77901868821000009</v>
      </c>
      <c r="L430" s="12">
        <f t="shared" si="671"/>
        <v>1.3735157361799999</v>
      </c>
      <c r="M430" s="13">
        <f t="shared" si="672"/>
        <v>0.11618931127389127</v>
      </c>
      <c r="N430" s="13">
        <f t="shared" si="673"/>
        <v>9.0513644852610153E-2</v>
      </c>
      <c r="O430" s="13">
        <f t="shared" si="674"/>
        <v>0.15958784741060594</v>
      </c>
      <c r="P430" s="13">
        <f t="shared" si="675"/>
        <v>0.12432191554406789</v>
      </c>
      <c r="Q430" s="13">
        <f t="shared" si="676"/>
        <v>3.525591043909309E-2</v>
      </c>
      <c r="R430" s="13">
        <f t="shared" si="677"/>
        <v>0.10959820986077998</v>
      </c>
      <c r="S430" s="13">
        <f t="shared" si="678"/>
        <v>3.3255939197608948E-2</v>
      </c>
      <c r="T430" s="13">
        <f t="shared" si="679"/>
        <v>4.8424547781447093E-2</v>
      </c>
      <c r="U430" s="13">
        <f t="shared" si="680"/>
        <v>8.5379053675909103E-2</v>
      </c>
      <c r="V430" s="13">
        <f t="shared" si="681"/>
        <v>3.9537410674719544E-3</v>
      </c>
      <c r="W430" s="13">
        <f t="shared" si="682"/>
        <v>9.1550043673038501E-3</v>
      </c>
      <c r="X430" s="13">
        <f t="shared" si="683"/>
        <v>1.2574542563288462E-2</v>
      </c>
      <c r="Y430" s="13">
        <f t="shared" si="684"/>
        <v>8.6356660429709499E-3</v>
      </c>
      <c r="Z430" s="13">
        <f t="shared" si="685"/>
        <v>5.0178288633646422E-2</v>
      </c>
      <c r="AA430" s="13">
        <f t="shared" si="686"/>
        <v>3.9089824588005993E-2</v>
      </c>
      <c r="AB430" s="13">
        <f t="shared" si="687"/>
        <v>1.5225851936453717E-2</v>
      </c>
      <c r="AC430" s="13">
        <f t="shared" si="688"/>
        <v>2.6440505675833523E-4</v>
      </c>
      <c r="AD430" s="13">
        <f t="shared" si="689"/>
        <v>1.7829798731934666E-3</v>
      </c>
      <c r="AE430" s="13">
        <f t="shared" si="690"/>
        <v>2.4489509131234472E-3</v>
      </c>
      <c r="AF430" s="13">
        <f t="shared" si="691"/>
        <v>1.6818363081537175E-3</v>
      </c>
      <c r="AG430" s="13">
        <f t="shared" si="692"/>
        <v>7.7000954497600182E-4</v>
      </c>
      <c r="AH430" s="13">
        <f t="shared" si="693"/>
        <v>1.7230167263223864E-2</v>
      </c>
      <c r="AI430" s="13">
        <f t="shared" si="694"/>
        <v>1.342262229903554E-2</v>
      </c>
      <c r="AJ430" s="13">
        <f t="shared" si="695"/>
        <v>5.228236807866481E-3</v>
      </c>
      <c r="AK430" s="13">
        <f t="shared" si="696"/>
        <v>1.3576313932384615E-3</v>
      </c>
      <c r="AL430" s="13">
        <f t="shared" si="697"/>
        <v>1.1316477488448855E-5</v>
      </c>
      <c r="AM430" s="13">
        <f t="shared" si="698"/>
        <v>2.7779492838400139E-4</v>
      </c>
      <c r="AN430" s="13">
        <f t="shared" si="699"/>
        <v>3.8155570556642208E-4</v>
      </c>
      <c r="AO430" s="13">
        <f t="shared" si="700"/>
        <v>2.6203638291237178E-4</v>
      </c>
      <c r="AP430" s="13">
        <f t="shared" si="701"/>
        <v>1.1997036512727683E-4</v>
      </c>
      <c r="AQ430" s="13">
        <f t="shared" si="702"/>
        <v>4.1195296094393796E-5</v>
      </c>
      <c r="AR430" s="13">
        <f t="shared" si="703"/>
        <v>4.7331811746102832E-3</v>
      </c>
      <c r="AS430" s="13">
        <f t="shared" si="704"/>
        <v>3.6872365897051701E-3</v>
      </c>
      <c r="AT430" s="13">
        <f t="shared" si="705"/>
        <v>1.4362131056160179E-3</v>
      </c>
      <c r="AU430" s="13">
        <f t="shared" si="706"/>
        <v>3.7294561650900022E-4</v>
      </c>
      <c r="AV430" s="13">
        <f t="shared" si="707"/>
        <v>7.2632901236627771E-5</v>
      </c>
      <c r="AW430" s="13">
        <f t="shared" si="708"/>
        <v>3.3634910684178696E-7</v>
      </c>
      <c r="AX430" s="13">
        <f t="shared" si="709"/>
        <v>3.6067906783515936E-5</v>
      </c>
      <c r="AY430" s="13">
        <f t="shared" si="710"/>
        <v>4.9539837538232508E-5</v>
      </c>
      <c r="AZ430" s="13">
        <f t="shared" si="711"/>
        <v>3.4021873213281514E-5</v>
      </c>
      <c r="BA430" s="13">
        <f t="shared" si="712"/>
        <v>1.5576526077587652E-5</v>
      </c>
      <c r="BB430" s="13">
        <f t="shared" si="713"/>
        <v>5.3486509206461972E-6</v>
      </c>
      <c r="BC430" s="13">
        <f t="shared" si="714"/>
        <v>1.4692912413682367E-6</v>
      </c>
      <c r="BD430" s="13">
        <f t="shared" si="715"/>
        <v>1.0835164709196946E-3</v>
      </c>
      <c r="BE430" s="13">
        <f t="shared" si="716"/>
        <v>8.4407957982978918E-4</v>
      </c>
      <c r="BF430" s="13">
        <f t="shared" si="717"/>
        <v>3.2877688351192521E-4</v>
      </c>
      <c r="BG430" s="13">
        <f t="shared" si="718"/>
        <v>8.5374445502410664E-5</v>
      </c>
      <c r="BH430" s="13">
        <f t="shared" si="719"/>
        <v>1.6627072135486022E-5</v>
      </c>
      <c r="BI430" s="13">
        <f t="shared" si="720"/>
        <v>2.5905599847518738E-6</v>
      </c>
      <c r="BJ430" s="14">
        <f t="shared" si="721"/>
        <v>0.2124676694500193</v>
      </c>
      <c r="BK430" s="14">
        <f t="shared" si="722"/>
        <v>0.27804616845482505</v>
      </c>
      <c r="BL430" s="14">
        <f t="shared" si="723"/>
        <v>0.45878261963468014</v>
      </c>
      <c r="BM430" s="14">
        <f t="shared" si="724"/>
        <v>0.36395870330369134</v>
      </c>
      <c r="BN430" s="14">
        <f t="shared" si="725"/>
        <v>0.63546683938104831</v>
      </c>
    </row>
    <row r="431" spans="1:66" x14ac:dyDescent="0.25">
      <c r="A431" t="s">
        <v>345</v>
      </c>
      <c r="B431" t="s">
        <v>220</v>
      </c>
      <c r="C431" t="s">
        <v>223</v>
      </c>
      <c r="D431" t="s">
        <v>359</v>
      </c>
      <c r="E431" s="10">
        <f>VLOOKUP(A431,home!$A$2:$E$405,3,FALSE)</f>
        <v>1.8543000000000001</v>
      </c>
      <c r="F431" s="10">
        <f>VLOOKUP(B431,home!$B$2:$E$405,3,FALSE)</f>
        <v>0.64710000000000001</v>
      </c>
      <c r="G431" s="10">
        <f>VLOOKUP(C431,away!$B$2:$E$405,4,FALSE)</f>
        <v>0.80889999999999995</v>
      </c>
      <c r="H431" s="10">
        <f>VLOOKUP(A431,away!$A$2:$E$405,3,FALSE)</f>
        <v>1.2583</v>
      </c>
      <c r="I431" s="10">
        <f>VLOOKUP(C431,away!$B$2:$E$405,3,FALSE)</f>
        <v>1.351</v>
      </c>
      <c r="J431" s="10">
        <f>VLOOKUP(B431,home!$B$2:$E$405,4,FALSE)</f>
        <v>1.1126</v>
      </c>
      <c r="K431" s="12">
        <f t="shared" si="670"/>
        <v>0.97061329001699992</v>
      </c>
      <c r="L431" s="12">
        <f t="shared" si="671"/>
        <v>1.8913791675799998</v>
      </c>
      <c r="M431" s="13">
        <f t="shared" si="672"/>
        <v>5.715476828880689E-2</v>
      </c>
      <c r="N431" s="13">
        <f t="shared" si="673"/>
        <v>5.5475177688958155E-2</v>
      </c>
      <c r="O431" s="13">
        <f t="shared" si="674"/>
        <v>0.10810133806931133</v>
      </c>
      <c r="P431" s="13">
        <f t="shared" si="675"/>
        <v>0.10492459539869424</v>
      </c>
      <c r="Q431" s="13">
        <f t="shared" si="676"/>
        <v>2.6922472365478664E-2</v>
      </c>
      <c r="R431" s="13">
        <f t="shared" si="677"/>
        <v>0.10223030940590913</v>
      </c>
      <c r="S431" s="13">
        <f t="shared" si="678"/>
        <v>4.8155084209027012E-2</v>
      </c>
      <c r="T431" s="13">
        <f t="shared" si="679"/>
        <v>5.0920603371814581E-2</v>
      </c>
      <c r="U431" s="13">
        <f t="shared" si="680"/>
        <v>9.922609695192533E-2</v>
      </c>
      <c r="V431" s="13">
        <f t="shared" si="681"/>
        <v>9.8225550617439625E-3</v>
      </c>
      <c r="W431" s="13">
        <f t="shared" si="682"/>
        <v>8.710436492683004E-3</v>
      </c>
      <c r="X431" s="13">
        <f t="shared" si="683"/>
        <v>1.6474738122789233E-2</v>
      </c>
      <c r="Y431" s="13">
        <f t="shared" si="684"/>
        <v>1.5579988238389797E-2</v>
      </c>
      <c r="Z431" s="13">
        <f t="shared" si="685"/>
        <v>6.4452092501864761E-2</v>
      </c>
      <c r="AA431" s="13">
        <f t="shared" si="686"/>
        <v>6.2558057551714966E-2</v>
      </c>
      <c r="AB431" s="13">
        <f t="shared" si="687"/>
        <v>3.0359841028671439E-2</v>
      </c>
      <c r="AC431" s="13">
        <f t="shared" si="688"/>
        <v>1.1270140340993184E-3</v>
      </c>
      <c r="AD431" s="13">
        <f t="shared" si="689"/>
        <v>2.1136163554117968E-3</v>
      </c>
      <c r="AE431" s="13">
        <f t="shared" si="690"/>
        <v>3.9976499428822365E-3</v>
      </c>
      <c r="AF431" s="13">
        <f t="shared" si="691"/>
        <v>3.7805359106224206E-3</v>
      </c>
      <c r="AG431" s="13">
        <f t="shared" si="692"/>
        <v>2.3834756212131104E-3</v>
      </c>
      <c r="AH431" s="13">
        <f t="shared" si="693"/>
        <v>3.0475836266241518E-2</v>
      </c>
      <c r="AI431" s="13">
        <f t="shared" si="694"/>
        <v>2.9580251704396082E-2</v>
      </c>
      <c r="AJ431" s="13">
        <f t="shared" si="695"/>
        <v>1.4355492713167422E-2</v>
      </c>
      <c r="AK431" s="13">
        <f t="shared" si="696"/>
        <v>4.6445440040475006E-3</v>
      </c>
      <c r="AL431" s="13">
        <f t="shared" si="697"/>
        <v>8.2758793414392667E-5</v>
      </c>
      <c r="AM431" s="13">
        <f t="shared" si="698"/>
        <v>4.1030082491199711E-4</v>
      </c>
      <c r="AN431" s="13">
        <f t="shared" si="699"/>
        <v>7.7603443267944023E-4</v>
      </c>
      <c r="AO431" s="13">
        <f t="shared" si="700"/>
        <v>7.3388767964732878E-4</v>
      </c>
      <c r="AP431" s="13">
        <f t="shared" si="701"/>
        <v>4.6268662287619417E-4</v>
      </c>
      <c r="AQ431" s="13">
        <f t="shared" si="702"/>
        <v>2.1877895990649426E-4</v>
      </c>
      <c r="AR431" s="13">
        <f t="shared" si="703"/>
        <v>1.1528272365709653E-2</v>
      </c>
      <c r="AS431" s="13">
        <f t="shared" si="704"/>
        <v>1.1189494369093509E-2</v>
      </c>
      <c r="AT431" s="13">
        <f t="shared" si="705"/>
        <v>5.4303359716062717E-3</v>
      </c>
      <c r="AU431" s="13">
        <f t="shared" si="706"/>
        <v>1.7569187544328084E-3</v>
      </c>
      <c r="AV431" s="13">
        <f t="shared" si="707"/>
        <v>4.2632217313314939E-4</v>
      </c>
      <c r="AW431" s="13">
        <f t="shared" si="708"/>
        <v>4.22023353561066E-6</v>
      </c>
      <c r="AX431" s="13">
        <f t="shared" si="709"/>
        <v>6.6373905594087061E-5</v>
      </c>
      <c r="AY431" s="13">
        <f t="shared" si="710"/>
        <v>1.2553822231157788E-4</v>
      </c>
      <c r="AZ431" s="13">
        <f t="shared" si="711"/>
        <v>1.187201892075726E-4</v>
      </c>
      <c r="BA431" s="13">
        <f t="shared" si="712"/>
        <v>7.4848297546119592E-5</v>
      </c>
      <c r="BB431" s="13">
        <f t="shared" si="713"/>
        <v>3.5391627676889936E-5</v>
      </c>
      <c r="BC431" s="13">
        <f t="shared" si="714"/>
        <v>1.3387797458963479E-5</v>
      </c>
      <c r="BD431" s="13">
        <f t="shared" si="715"/>
        <v>3.63405569844857E-3</v>
      </c>
      <c r="BE431" s="13">
        <f t="shared" si="716"/>
        <v>3.5272627575761934E-3</v>
      </c>
      <c r="BF431" s="13">
        <f t="shared" si="717"/>
        <v>1.7118040549427319E-3</v>
      </c>
      <c r="BG431" s="13">
        <f t="shared" si="718"/>
        <v>5.5383325521080214E-4</v>
      </c>
      <c r="BH431" s="13">
        <f t="shared" si="719"/>
        <v>1.3438947949024534E-4</v>
      </c>
      <c r="BI431" s="13">
        <f t="shared" si="720"/>
        <v>2.6088042966339845E-5</v>
      </c>
      <c r="BJ431" s="14">
        <f t="shared" si="721"/>
        <v>0.18939464267005959</v>
      </c>
      <c r="BK431" s="14">
        <f t="shared" si="722"/>
        <v>0.22139231400809739</v>
      </c>
      <c r="BL431" s="14">
        <f t="shared" si="723"/>
        <v>0.52145054461799512</v>
      </c>
      <c r="BM431" s="14">
        <f t="shared" si="724"/>
        <v>0.54175961459208255</v>
      </c>
      <c r="BN431" s="14">
        <f t="shared" si="725"/>
        <v>0.45480866121715846</v>
      </c>
    </row>
    <row r="432" spans="1:66" x14ac:dyDescent="0.25">
      <c r="A432" t="s">
        <v>345</v>
      </c>
      <c r="B432" t="s">
        <v>222</v>
      </c>
      <c r="C432" t="s">
        <v>217</v>
      </c>
      <c r="D432" t="s">
        <v>359</v>
      </c>
      <c r="E432" s="10">
        <f>VLOOKUP(A432,home!$A$2:$E$405,3,FALSE)</f>
        <v>1.8543000000000001</v>
      </c>
      <c r="F432" s="10">
        <f>VLOOKUP(B432,home!$B$2:$E$405,3,FALSE)</f>
        <v>1.0786</v>
      </c>
      <c r="G432" s="10">
        <f>VLOOKUP(C432,away!$B$2:$E$405,4,FALSE)</f>
        <v>1.1325000000000001</v>
      </c>
      <c r="H432" s="10">
        <f>VLOOKUP(A432,away!$A$2:$E$405,3,FALSE)</f>
        <v>1.2583</v>
      </c>
      <c r="I432" s="10">
        <f>VLOOKUP(C432,away!$B$2:$E$405,3,FALSE)</f>
        <v>1.0330999999999999</v>
      </c>
      <c r="J432" s="10">
        <f>VLOOKUP(B432,home!$B$2:$E$405,4,FALSE)</f>
        <v>1.2362</v>
      </c>
      <c r="K432" s="12">
        <f t="shared" si="670"/>
        <v>2.2650543373500005</v>
      </c>
      <c r="L432" s="12">
        <f t="shared" si="671"/>
        <v>1.6069978562259997</v>
      </c>
      <c r="M432" s="13">
        <f t="shared" si="672"/>
        <v>2.0815607905939539E-2</v>
      </c>
      <c r="N432" s="13">
        <f t="shared" si="673"/>
        <v>4.7148482971925317E-2</v>
      </c>
      <c r="O432" s="13">
        <f t="shared" si="674"/>
        <v>3.3450637280885813E-2</v>
      </c>
      <c r="P432" s="13">
        <f t="shared" si="675"/>
        <v>7.5767511060192028E-2</v>
      </c>
      <c r="Q432" s="13">
        <f t="shared" si="676"/>
        <v>5.3396937927516042E-2</v>
      </c>
      <c r="R432" s="13">
        <f t="shared" si="677"/>
        <v>2.6877551199888505E-2</v>
      </c>
      <c r="S432" s="13">
        <f t="shared" si="678"/>
        <v>6.8947250522266315E-2</v>
      </c>
      <c r="T432" s="13">
        <f t="shared" si="679"/>
        <v>8.5808764778551067E-2</v>
      </c>
      <c r="U432" s="13">
        <f t="shared" si="680"/>
        <v>6.0879113922654167E-2</v>
      </c>
      <c r="V432" s="13">
        <f t="shared" si="681"/>
        <v>2.788485336004385E-2</v>
      </c>
      <c r="W432" s="13">
        <f t="shared" si="682"/>
        <v>4.0315655284642982E-2</v>
      </c>
      <c r="X432" s="13">
        <f t="shared" si="683"/>
        <v>6.4787171614767672E-2</v>
      </c>
      <c r="Y432" s="13">
        <f t="shared" si="684"/>
        <v>5.2056422947938795E-2</v>
      </c>
      <c r="Z432" s="13">
        <f t="shared" si="685"/>
        <v>1.4397389052941786E-2</v>
      </c>
      <c r="AA432" s="13">
        <f t="shared" si="686"/>
        <v>3.2610868520881207E-2</v>
      </c>
      <c r="AB432" s="13">
        <f t="shared" si="687"/>
        <v>3.6932694593986293E-2</v>
      </c>
      <c r="AC432" s="13">
        <f t="shared" si="688"/>
        <v>6.3436951520825504E-3</v>
      </c>
      <c r="AD432" s="13">
        <f t="shared" si="689"/>
        <v>2.2829287466397029E-2</v>
      </c>
      <c r="AE432" s="13">
        <f t="shared" si="690"/>
        <v>3.6686616017667109E-2</v>
      </c>
      <c r="AF432" s="13">
        <f t="shared" si="691"/>
        <v>2.9477656646288739E-2</v>
      </c>
      <c r="AG432" s="13">
        <f t="shared" si="692"/>
        <v>1.5790177012384027E-2</v>
      </c>
      <c r="AH432" s="13">
        <f t="shared" si="693"/>
        <v>5.7841433358322841E-3</v>
      </c>
      <c r="AI432" s="13">
        <f t="shared" si="694"/>
        <v>1.3101398950681015E-2</v>
      </c>
      <c r="AJ432" s="13">
        <f t="shared" si="695"/>
        <v>1.4837690259296392E-2</v>
      </c>
      <c r="AK432" s="13">
        <f t="shared" si="696"/>
        <v>1.1202724892691713E-2</v>
      </c>
      <c r="AL432" s="13">
        <f t="shared" si="697"/>
        <v>9.2362614586096793E-4</v>
      </c>
      <c r="AM432" s="13">
        <f t="shared" si="698"/>
        <v>1.034191531887451E-2</v>
      </c>
      <c r="AN432" s="13">
        <f t="shared" si="699"/>
        <v>1.6619435746702164E-2</v>
      </c>
      <c r="AO432" s="13">
        <f t="shared" si="700"/>
        <v>1.3353698808318062E-2</v>
      </c>
      <c r="AP432" s="13">
        <f t="shared" si="701"/>
        <v>7.1531217858849363E-3</v>
      </c>
      <c r="AQ432" s="13">
        <f t="shared" si="702"/>
        <v>2.8737628438101478E-3</v>
      </c>
      <c r="AR432" s="13">
        <f t="shared" si="703"/>
        <v>1.8590211881572766E-3</v>
      </c>
      <c r="AS432" s="13">
        <f t="shared" si="704"/>
        <v>4.2107840054611909E-3</v>
      </c>
      <c r="AT432" s="13">
        <f t="shared" si="705"/>
        <v>4.7688272876069398E-3</v>
      </c>
      <c r="AU432" s="13">
        <f t="shared" si="706"/>
        <v>3.6005509772890449E-3</v>
      </c>
      <c r="AV432" s="13">
        <f t="shared" si="707"/>
        <v>2.038860901989585E-3</v>
      </c>
      <c r="AW432" s="13">
        <f t="shared" si="708"/>
        <v>9.3387261427190746E-5</v>
      </c>
      <c r="AX432" s="13">
        <f t="shared" si="709"/>
        <v>3.9041666915871891E-3</v>
      </c>
      <c r="AY432" s="13">
        <f t="shared" si="710"/>
        <v>6.2739875037295667E-3</v>
      </c>
      <c r="AZ432" s="13">
        <f t="shared" si="711"/>
        <v>5.0411422342410634E-3</v>
      </c>
      <c r="BA432" s="13">
        <f t="shared" si="712"/>
        <v>2.7003682544519108E-3</v>
      </c>
      <c r="BB432" s="13">
        <f t="shared" si="713"/>
        <v>1.0848714989812418E-3</v>
      </c>
      <c r="BC432" s="13">
        <f t="shared" si="714"/>
        <v>3.4867723462870848E-4</v>
      </c>
      <c r="BD432" s="13">
        <f t="shared" si="715"/>
        <v>4.979071773412424E-4</v>
      </c>
      <c r="BE432" s="13">
        <f t="shared" si="716"/>
        <v>1.1277868116344771E-3</v>
      </c>
      <c r="BF432" s="13">
        <f t="shared" si="717"/>
        <v>1.2772492046494001E-3</v>
      </c>
      <c r="BG432" s="13">
        <f t="shared" si="718"/>
        <v>9.6434628362265394E-4</v>
      </c>
      <c r="BH432" s="13">
        <f t="shared" si="719"/>
        <v>5.4607418310671188E-4</v>
      </c>
      <c r="BI432" s="13">
        <f t="shared" si="720"/>
        <v>2.47377539392143E-4</v>
      </c>
      <c r="BJ432" s="14">
        <f t="shared" si="721"/>
        <v>0.51799232058928824</v>
      </c>
      <c r="BK432" s="14">
        <f t="shared" si="722"/>
        <v>0.20695653165011482</v>
      </c>
      <c r="BL432" s="14">
        <f t="shared" si="723"/>
        <v>0.25681560851704804</v>
      </c>
      <c r="BM432" s="14">
        <f t="shared" si="724"/>
        <v>0.73252452122074319</v>
      </c>
      <c r="BN432" s="14">
        <f t="shared" si="725"/>
        <v>0.25745672834634725</v>
      </c>
    </row>
    <row r="433" spans="1:66" x14ac:dyDescent="0.25">
      <c r="A433" t="s">
        <v>345</v>
      </c>
      <c r="B433" t="s">
        <v>228</v>
      </c>
      <c r="C433" t="s">
        <v>229</v>
      </c>
      <c r="D433" t="s">
        <v>359</v>
      </c>
      <c r="E433" s="10">
        <f>VLOOKUP(A433,home!$A$2:$E$405,3,FALSE)</f>
        <v>1.8543000000000001</v>
      </c>
      <c r="F433" s="10">
        <f>VLOOKUP(B433,home!$B$2:$E$405,3,FALSE)</f>
        <v>0.59919999999999995</v>
      </c>
      <c r="G433" s="10">
        <f>VLOOKUP(C433,away!$B$2:$E$405,4,FALSE)</f>
        <v>0.89880000000000004</v>
      </c>
      <c r="H433" s="10">
        <f>VLOOKUP(A433,away!$A$2:$E$405,3,FALSE)</f>
        <v>1.2583</v>
      </c>
      <c r="I433" s="10">
        <f>VLOOKUP(C433,away!$B$2:$E$405,3,FALSE)</f>
        <v>1.1478999999999999</v>
      </c>
      <c r="J433" s="10">
        <f>VLOOKUP(B433,home!$B$2:$E$405,4,FALSE)</f>
        <v>1.5893999999999999</v>
      </c>
      <c r="K433" s="12">
        <f t="shared" si="670"/>
        <v>0.99865358812800009</v>
      </c>
      <c r="L433" s="12">
        <f t="shared" si="671"/>
        <v>2.2957334447579996</v>
      </c>
      <c r="M433" s="13">
        <f t="shared" si="672"/>
        <v>3.7090773504980662E-2</v>
      </c>
      <c r="N433" s="13">
        <f t="shared" si="673"/>
        <v>3.7040834047191891E-2</v>
      </c>
      <c r="O433" s="13">
        <f t="shared" si="674"/>
        <v>8.5150529227327992E-2</v>
      </c>
      <c r="P433" s="13">
        <f t="shared" si="675"/>
        <v>8.5035881543869235E-2</v>
      </c>
      <c r="Q433" s="13">
        <f t="shared" si="676"/>
        <v>1.8495480914240987E-2</v>
      </c>
      <c r="R433" s="13">
        <f t="shared" si="677"/>
        <v>9.7741458893010225E-2</v>
      </c>
      <c r="S433" s="13">
        <f t="shared" si="678"/>
        <v>4.8739217779941606E-2</v>
      </c>
      <c r="T433" s="13">
        <f t="shared" si="679"/>
        <v>4.246069411170629E-2</v>
      </c>
      <c r="U433" s="13">
        <f t="shared" si="680"/>
        <v>9.7609858632370081E-2</v>
      </c>
      <c r="V433" s="13">
        <f t="shared" si="681"/>
        <v>1.2415733252426163E-2</v>
      </c>
      <c r="W433" s="13">
        <f t="shared" si="682"/>
        <v>6.1568594597199025E-3</v>
      </c>
      <c r="X433" s="13">
        <f t="shared" si="683"/>
        <v>1.4134508176353647E-2</v>
      </c>
      <c r="Y433" s="13">
        <f t="shared" si="684"/>
        <v>1.6224531572830238E-2</v>
      </c>
      <c r="Z433" s="13">
        <f t="shared" si="685"/>
        <v>7.4796112040040941E-2</v>
      </c>
      <c r="AA433" s="13">
        <f t="shared" si="686"/>
        <v>7.469540566681078E-2</v>
      </c>
      <c r="AB433" s="13">
        <f t="shared" si="687"/>
        <v>3.7297417442918569E-2</v>
      </c>
      <c r="AC433" s="13">
        <f t="shared" si="688"/>
        <v>1.7790523126860231E-3</v>
      </c>
      <c r="AD433" s="13">
        <f t="shared" si="689"/>
        <v>1.5371424477622748E-3</v>
      </c>
      <c r="AE433" s="13">
        <f t="shared" si="690"/>
        <v>3.5288693266850306E-3</v>
      </c>
      <c r="AF433" s="13">
        <f t="shared" si="691"/>
        <v>4.0506716677257346E-3</v>
      </c>
      <c r="AG433" s="13">
        <f t="shared" si="692"/>
        <v>3.0997541404438776E-3</v>
      </c>
      <c r="AH433" s="13">
        <f t="shared" si="693"/>
        <v>4.29279839870471E-2</v>
      </c>
      <c r="AI433" s="13">
        <f t="shared" si="694"/>
        <v>4.2870185239765914E-2</v>
      </c>
      <c r="AJ433" s="13">
        <f t="shared" si="695"/>
        <v>2.1406232156702124E-2</v>
      </c>
      <c r="AK433" s="13">
        <f t="shared" si="696"/>
        <v>7.1258035171971861E-3</v>
      </c>
      <c r="AL433" s="13">
        <f t="shared" si="697"/>
        <v>1.6314923354359331E-4</v>
      </c>
      <c r="AM433" s="13">
        <f t="shared" si="698"/>
        <v>3.0701456418433064E-4</v>
      </c>
      <c r="AN433" s="13">
        <f t="shared" si="699"/>
        <v>7.0482360302576933E-4</v>
      </c>
      <c r="AO433" s="13">
        <f t="shared" si="700"/>
        <v>8.0904355906054727E-4</v>
      </c>
      <c r="AP433" s="13">
        <f t="shared" si="701"/>
        <v>6.1911611893378086E-4</v>
      </c>
      <c r="AQ433" s="13">
        <f t="shared" si="702"/>
        <v>3.5533139510626288E-4</v>
      </c>
      <c r="AR433" s="13">
        <f t="shared" si="703"/>
        <v>1.9710241711019975E-2</v>
      </c>
      <c r="AS433" s="13">
        <f t="shared" si="704"/>
        <v>1.9683703607580268E-2</v>
      </c>
      <c r="AT433" s="13">
        <f t="shared" si="705"/>
        <v>9.8286006176790449E-3</v>
      </c>
      <c r="AU433" s="13">
        <f t="shared" si="706"/>
        <v>3.2717890910407528E-3</v>
      </c>
      <c r="AV433" s="13">
        <f t="shared" si="707"/>
        <v>8.1684597884147377E-4</v>
      </c>
      <c r="AW433" s="13">
        <f t="shared" si="708"/>
        <v>1.0390079366685415E-5</v>
      </c>
      <c r="AX433" s="13">
        <f t="shared" si="709"/>
        <v>5.1100199355039314E-5</v>
      </c>
      <c r="AY433" s="13">
        <f t="shared" si="710"/>
        <v>1.1731243669316491E-4</v>
      </c>
      <c r="AZ433" s="13">
        <f t="shared" si="711"/>
        <v>1.3465904220127714E-4</v>
      </c>
      <c r="BA433" s="13">
        <f t="shared" si="712"/>
        <v>1.0304708894018361E-4</v>
      </c>
      <c r="BB433" s="13">
        <f t="shared" si="713"/>
        <v>5.914216211623289E-5</v>
      </c>
      <c r="BC433" s="13">
        <f t="shared" si="714"/>
        <v>2.7154927913107077E-5</v>
      </c>
      <c r="BD433" s="13">
        <f t="shared" si="715"/>
        <v>7.5415768500421178E-3</v>
      </c>
      <c r="BE433" s="13">
        <f t="shared" si="716"/>
        <v>7.5314227814376206E-3</v>
      </c>
      <c r="BF433" s="13">
        <f t="shared" si="717"/>
        <v>3.7606411921958208E-3</v>
      </c>
      <c r="BG433" s="13">
        <f t="shared" si="718"/>
        <v>1.2518592734161056E-3</v>
      </c>
      <c r="BH433" s="13">
        <f t="shared" si="719"/>
        <v>3.1254343880707621E-4</v>
      </c>
      <c r="BI433" s="13">
        <f t="shared" si="720"/>
        <v>6.2424525322110164E-5</v>
      </c>
      <c r="BJ433" s="14">
        <f t="shared" si="721"/>
        <v>0.15001709096218957</v>
      </c>
      <c r="BK433" s="14">
        <f t="shared" si="722"/>
        <v>0.18534112006414047</v>
      </c>
      <c r="BL433" s="14">
        <f t="shared" si="723"/>
        <v>0.58059652383053229</v>
      </c>
      <c r="BM433" s="14">
        <f t="shared" si="724"/>
        <v>0.63008896640895562</v>
      </c>
      <c r="BN433" s="14">
        <f t="shared" si="725"/>
        <v>0.36055495813062099</v>
      </c>
    </row>
    <row r="434" spans="1:66" x14ac:dyDescent="0.25">
      <c r="A434" t="s">
        <v>345</v>
      </c>
      <c r="B434" t="s">
        <v>230</v>
      </c>
      <c r="C434" t="s">
        <v>221</v>
      </c>
      <c r="D434" t="s">
        <v>359</v>
      </c>
      <c r="E434" s="10">
        <f>VLOOKUP(A434,home!$A$2:$E$405,3,FALSE)</f>
        <v>1.8543000000000001</v>
      </c>
      <c r="F434" s="10">
        <f>VLOOKUP(B434,home!$B$2:$E$405,3,FALSE)</f>
        <v>1.1863999999999999</v>
      </c>
      <c r="G434" s="10">
        <f>VLOOKUP(C434,away!$B$2:$E$405,4,FALSE)</f>
        <v>0.755</v>
      </c>
      <c r="H434" s="10">
        <f>VLOOKUP(A434,away!$A$2:$E$405,3,FALSE)</f>
        <v>1.2583</v>
      </c>
      <c r="I434" s="10">
        <f>VLOOKUP(C434,away!$B$2:$E$405,3,FALSE)</f>
        <v>1.1920999999999999</v>
      </c>
      <c r="J434" s="10">
        <f>VLOOKUP(B434,home!$B$2:$E$405,4,FALSE)</f>
        <v>1.2716000000000001</v>
      </c>
      <c r="K434" s="12">
        <f t="shared" si="670"/>
        <v>1.6609558475999999</v>
      </c>
      <c r="L434" s="12">
        <f t="shared" si="671"/>
        <v>1.9074247071879999</v>
      </c>
      <c r="M434" s="13">
        <f t="shared" si="672"/>
        <v>2.82014874834812E-2</v>
      </c>
      <c r="N434" s="13">
        <f t="shared" si="673"/>
        <v>4.6841425546706297E-2</v>
      </c>
      <c r="O434" s="13">
        <f t="shared" si="674"/>
        <v>5.379221400544517E-2</v>
      </c>
      <c r="P434" s="13">
        <f t="shared" si="675"/>
        <v>8.9346492407694766E-2</v>
      </c>
      <c r="Q434" s="13">
        <f t="shared" si="676"/>
        <v>3.8900769835860931E-2</v>
      </c>
      <c r="R434" s="13">
        <f t="shared" si="677"/>
        <v>5.1302299024165242E-2</v>
      </c>
      <c r="S434" s="13">
        <f t="shared" si="678"/>
        <v>7.0765732749328569E-2</v>
      </c>
      <c r="T434" s="13">
        <f t="shared" si="679"/>
        <v>7.4200289513554826E-2</v>
      </c>
      <c r="U434" s="13">
        <f t="shared" si="680"/>
        <v>8.5210853559511024E-2</v>
      </c>
      <c r="V434" s="13">
        <f t="shared" si="681"/>
        <v>2.4910703370665574E-2</v>
      </c>
      <c r="W434" s="13">
        <f t="shared" si="682"/>
        <v>2.1537487045004969E-2</v>
      </c>
      <c r="X434" s="13">
        <f t="shared" si="683"/>
        <v>4.1081134920383948E-2</v>
      </c>
      <c r="Y434" s="13">
        <f t="shared" si="684"/>
        <v>3.9179585873232038E-2</v>
      </c>
      <c r="Z434" s="13">
        <f t="shared" si="685"/>
        <v>3.2618424231413201E-2</v>
      </c>
      <c r="AA434" s="13">
        <f t="shared" si="686"/>
        <v>5.4177762466663289E-2</v>
      </c>
      <c r="AB434" s="13">
        <f t="shared" si="687"/>
        <v>4.4993435689444104E-2</v>
      </c>
      <c r="AC434" s="13">
        <f t="shared" si="688"/>
        <v>4.9325500358828279E-3</v>
      </c>
      <c r="AD434" s="13">
        <f t="shared" si="689"/>
        <v>8.9432037625025631E-3</v>
      </c>
      <c r="AE434" s="13">
        <f t="shared" si="690"/>
        <v>1.7058487818014074E-2</v>
      </c>
      <c r="AF434" s="13">
        <f t="shared" si="691"/>
        <v>1.6268890565672777E-2</v>
      </c>
      <c r="AG434" s="13">
        <f t="shared" si="692"/>
        <v>1.0343894607834005E-2</v>
      </c>
      <c r="AH434" s="13">
        <f t="shared" si="693"/>
        <v>1.5554297072134324E-2</v>
      </c>
      <c r="AI434" s="13">
        <f t="shared" si="694"/>
        <v>2.5835000677269061E-2</v>
      </c>
      <c r="AJ434" s="13">
        <f t="shared" si="695"/>
        <v>2.1455397723830007E-2</v>
      </c>
      <c r="AK434" s="13">
        <f t="shared" si="696"/>
        <v>1.1878822770659728E-2</v>
      </c>
      <c r="AL434" s="13">
        <f t="shared" si="697"/>
        <v>6.2508198489844827E-4</v>
      </c>
      <c r="AM434" s="13">
        <f t="shared" si="698"/>
        <v>2.9708533171213898E-3</v>
      </c>
      <c r="AN434" s="13">
        <f t="shared" si="699"/>
        <v>5.6666790185087657E-3</v>
      </c>
      <c r="AO434" s="13">
        <f t="shared" si="700"/>
        <v>5.4043817838037326E-3</v>
      </c>
      <c r="AP434" s="13">
        <f t="shared" si="701"/>
        <v>3.4361504471679986E-3</v>
      </c>
      <c r="AQ434" s="13">
        <f t="shared" si="702"/>
        <v>1.638549565135834E-3</v>
      </c>
      <c r="AR434" s="13">
        <f t="shared" si="703"/>
        <v>5.9337301076661927E-3</v>
      </c>
      <c r="AS434" s="13">
        <f t="shared" si="704"/>
        <v>9.8556637204083395E-3</v>
      </c>
      <c r="AT434" s="13">
        <f t="shared" si="705"/>
        <v>8.1849111441957036E-3</v>
      </c>
      <c r="AU434" s="13">
        <f t="shared" si="706"/>
        <v>4.5315920090127533E-3</v>
      </c>
      <c r="AV434" s="13">
        <f t="shared" si="707"/>
        <v>1.8816935615767914E-3</v>
      </c>
      <c r="AW434" s="13">
        <f t="shared" si="708"/>
        <v>5.5009788294391082E-5</v>
      </c>
      <c r="AX434" s="13">
        <f t="shared" si="709"/>
        <v>8.2240936490577039E-4</v>
      </c>
      <c r="AY434" s="13">
        <f t="shared" si="710"/>
        <v>1.5686839420440582E-3</v>
      </c>
      <c r="AZ434" s="13">
        <f t="shared" si="711"/>
        <v>1.4960732544119526E-3</v>
      </c>
      <c r="BA434" s="13">
        <f t="shared" si="712"/>
        <v>9.5121569640950563E-4</v>
      </c>
      <c r="BB434" s="13">
        <f t="shared" si="713"/>
        <v>4.5359308029913271E-4</v>
      </c>
      <c r="BC434" s="13">
        <f t="shared" si="714"/>
        <v>1.7303892967441515E-4</v>
      </c>
      <c r="BD434" s="13">
        <f t="shared" si="715"/>
        <v>1.886357235524636E-3</v>
      </c>
      <c r="BE434" s="13">
        <f t="shared" si="716"/>
        <v>3.1331560810072142E-3</v>
      </c>
      <c r="BF434" s="13">
        <f t="shared" si="717"/>
        <v>2.6020169570962165E-3</v>
      </c>
      <c r="BG434" s="13">
        <f t="shared" si="718"/>
        <v>1.4406117601477729E-3</v>
      </c>
      <c r="BH434" s="13">
        <f t="shared" si="719"/>
        <v>5.9819813178469316E-4</v>
      </c>
      <c r="BI434" s="13">
        <f t="shared" si="720"/>
        <v>1.9871613700223623E-4</v>
      </c>
      <c r="BJ434" s="14">
        <f t="shared" si="721"/>
        <v>0.33893679788824904</v>
      </c>
      <c r="BK434" s="14">
        <f t="shared" si="722"/>
        <v>0.22035073197399543</v>
      </c>
      <c r="BL434" s="14">
        <f t="shared" si="723"/>
        <v>0.40444672983454455</v>
      </c>
      <c r="BM434" s="14">
        <f t="shared" si="724"/>
        <v>0.68645432147109919</v>
      </c>
      <c r="BN434" s="14">
        <f t="shared" si="725"/>
        <v>0.30838468830335358</v>
      </c>
    </row>
    <row r="435" spans="1:66" x14ac:dyDescent="0.25">
      <c r="A435" t="s">
        <v>345</v>
      </c>
      <c r="B435" t="s">
        <v>216</v>
      </c>
      <c r="C435" t="s">
        <v>224</v>
      </c>
      <c r="D435" t="s">
        <v>359</v>
      </c>
      <c r="E435" s="10">
        <f>VLOOKUP(A435,home!$A$2:$E$405,3,FALSE)</f>
        <v>1.8543000000000001</v>
      </c>
      <c r="F435" s="10">
        <f>VLOOKUP(B435,home!$B$2:$E$405,3,FALSE)</f>
        <v>0.71899999999999997</v>
      </c>
      <c r="G435" s="10">
        <f>VLOOKUP(C435,away!$B$2:$E$405,4,FALSE)</f>
        <v>1.2583</v>
      </c>
      <c r="H435" s="10">
        <f>VLOOKUP(A435,away!$A$2:$E$405,3,FALSE)</f>
        <v>1.2583</v>
      </c>
      <c r="I435" s="10">
        <f>VLOOKUP(C435,away!$B$2:$E$405,3,FALSE)</f>
        <v>1.0596000000000001</v>
      </c>
      <c r="J435" s="10">
        <f>VLOOKUP(B435,home!$B$2:$E$405,4,FALSE)</f>
        <v>1.4128000000000001</v>
      </c>
      <c r="K435" s="12">
        <f t="shared" si="670"/>
        <v>1.67761803111</v>
      </c>
      <c r="L435" s="12">
        <f t="shared" si="671"/>
        <v>1.8836787239040003</v>
      </c>
      <c r="M435" s="13">
        <f t="shared" si="672"/>
        <v>2.8401970426299845E-2</v>
      </c>
      <c r="N435" s="13">
        <f t="shared" si="673"/>
        <v>4.7647657706213591E-2</v>
      </c>
      <c r="O435" s="13">
        <f t="shared" si="674"/>
        <v>5.3500187408971653E-2</v>
      </c>
      <c r="P435" s="13">
        <f t="shared" si="675"/>
        <v>8.9752879065055025E-2</v>
      </c>
      <c r="Q435" s="13">
        <f t="shared" si="676"/>
        <v>3.9967284854050641E-2</v>
      </c>
      <c r="R435" s="13">
        <f t="shared" si="677"/>
        <v>5.0388582373578295E-2</v>
      </c>
      <c r="S435" s="13">
        <f t="shared" si="678"/>
        <v>7.0906870012503051E-2</v>
      </c>
      <c r="T435" s="13">
        <f t="shared" si="679"/>
        <v>7.5285524131785797E-2</v>
      </c>
      <c r="U435" s="13">
        <f t="shared" si="680"/>
        <v>8.4532794351986462E-2</v>
      </c>
      <c r="V435" s="13">
        <f t="shared" si="681"/>
        <v>2.4896925708524847E-2</v>
      </c>
      <c r="W435" s="13">
        <f t="shared" si="682"/>
        <v>2.2349945908554988E-2</v>
      </c>
      <c r="X435" s="13">
        <f t="shared" si="683"/>
        <v>4.2100117588350291E-2</v>
      </c>
      <c r="Y435" s="13">
        <f t="shared" si="684"/>
        <v>3.9651547887516021E-2</v>
      </c>
      <c r="Z435" s="13">
        <f t="shared" si="685"/>
        <v>3.1638633514931187E-2</v>
      </c>
      <c r="AA435" s="13">
        <f t="shared" si="686"/>
        <v>5.3077542064329707E-2</v>
      </c>
      <c r="AB435" s="13">
        <f t="shared" si="687"/>
        <v>4.4521920807059523E-2</v>
      </c>
      <c r="AC435" s="13">
        <f t="shared" si="688"/>
        <v>4.9172881508506789E-3</v>
      </c>
      <c r="AD435" s="13">
        <f t="shared" si="689"/>
        <v>9.3736680626312543E-3</v>
      </c>
      <c r="AE435" s="13">
        <f t="shared" si="690"/>
        <v>1.7656979094516925E-2</v>
      </c>
      <c r="AF435" s="13">
        <f t="shared" si="691"/>
        <v>1.6630037924379625E-2</v>
      </c>
      <c r="AG435" s="13">
        <f t="shared" si="692"/>
        <v>1.0441882871956847E-2</v>
      </c>
      <c r="AH435" s="13">
        <f t="shared" si="693"/>
        <v>1.489925520136798E-2</v>
      </c>
      <c r="AI435" s="13">
        <f t="shared" si="694"/>
        <v>2.4995259175924375E-2</v>
      </c>
      <c r="AJ435" s="13">
        <f t="shared" si="695"/>
        <v>2.0966248742899211E-2</v>
      </c>
      <c r="AK435" s="13">
        <f t="shared" si="696"/>
        <v>1.1724452311941696E-2</v>
      </c>
      <c r="AL435" s="13">
        <f t="shared" si="697"/>
        <v>6.2156359169031913E-4</v>
      </c>
      <c r="AM435" s="13">
        <f t="shared" si="698"/>
        <v>3.145086911902027E-3</v>
      </c>
      <c r="AN435" s="13">
        <f t="shared" si="699"/>
        <v>5.9243333007787833E-3</v>
      </c>
      <c r="AO435" s="13">
        <f t="shared" si="700"/>
        <v>5.5797702959964769E-3</v>
      </c>
      <c r="AP435" s="13">
        <f t="shared" si="701"/>
        <v>3.5034981969466962E-3</v>
      </c>
      <c r="AQ435" s="13">
        <f t="shared" si="702"/>
        <v>1.6498662532061297E-3</v>
      </c>
      <c r="AR435" s="13">
        <f t="shared" si="703"/>
        <v>5.6130820049665733E-3</v>
      </c>
      <c r="AS435" s="13">
        <f t="shared" si="704"/>
        <v>9.4166075816309938E-3</v>
      </c>
      <c r="AT435" s="13">
        <f t="shared" si="705"/>
        <v>7.8987353354156454E-3</v>
      </c>
      <c r="AU435" s="13">
        <f t="shared" si="706"/>
        <v>4.4170202738863266E-3</v>
      </c>
      <c r="AV435" s="13">
        <f t="shared" si="707"/>
        <v>1.852518213812533E-3</v>
      </c>
      <c r="AW435" s="13">
        <f t="shared" si="708"/>
        <v>5.4561083300916459E-5</v>
      </c>
      <c r="AX435" s="13">
        <f t="shared" si="709"/>
        <v>8.7937575213581766E-4</v>
      </c>
      <c r="AY435" s="13">
        <f t="shared" si="710"/>
        <v>1.6564613946153176E-3</v>
      </c>
      <c r="AZ435" s="13">
        <f t="shared" si="711"/>
        <v>1.5601205430026111E-3</v>
      </c>
      <c r="BA435" s="13">
        <f t="shared" si="712"/>
        <v>9.7958862452652467E-4</v>
      </c>
      <c r="BB435" s="13">
        <f t="shared" si="713"/>
        <v>4.6130756254974983E-4</v>
      </c>
      <c r="BC435" s="13">
        <f t="shared" si="714"/>
        <v>1.7379104815019546E-4</v>
      </c>
      <c r="BD435" s="13">
        <f t="shared" si="715"/>
        <v>1.7622071913806566E-3</v>
      </c>
      <c r="BE435" s="13">
        <f t="shared" si="716"/>
        <v>2.9563105588118997E-3</v>
      </c>
      <c r="BF435" s="13">
        <f t="shared" si="717"/>
        <v>2.479779949511862E-3</v>
      </c>
      <c r="BG435" s="13">
        <f t="shared" si="718"/>
        <v>1.3867078521620487E-3</v>
      </c>
      <c r="BH435" s="13">
        <f t="shared" si="719"/>
        <v>5.815915241672181E-4</v>
      </c>
      <c r="BI435" s="13">
        <f t="shared" si="720"/>
        <v>1.9513768553673452E-4</v>
      </c>
      <c r="BJ435" s="14">
        <f t="shared" si="721"/>
        <v>0.34661784591376621</v>
      </c>
      <c r="BK435" s="14">
        <f t="shared" si="722"/>
        <v>0.22115395834953908</v>
      </c>
      <c r="BL435" s="14">
        <f t="shared" si="723"/>
        <v>0.39716594060934146</v>
      </c>
      <c r="BM435" s="14">
        <f t="shared" si="724"/>
        <v>0.68531591624209443</v>
      </c>
      <c r="BN435" s="14">
        <f t="shared" si="725"/>
        <v>0.30965856183416907</v>
      </c>
    </row>
    <row r="436" spans="1:66" x14ac:dyDescent="0.25">
      <c r="A436" t="s">
        <v>346</v>
      </c>
      <c r="B436" t="s">
        <v>240</v>
      </c>
      <c r="C436" t="s">
        <v>322</v>
      </c>
      <c r="D436" t="s">
        <v>359</v>
      </c>
      <c r="E436" s="10">
        <f>VLOOKUP(A436,home!$A$2:$E$405,3,FALSE)</f>
        <v>1.5146999999999999</v>
      </c>
      <c r="F436" s="10">
        <f>VLOOKUP(B436,home!$B$2:$E$405,3,FALSE)</f>
        <v>0.66020000000000001</v>
      </c>
      <c r="G436" s="10">
        <f>VLOOKUP(C436,away!$B$2:$E$405,4,FALSE)</f>
        <v>1.3204</v>
      </c>
      <c r="H436" s="10">
        <f>VLOOKUP(A436,away!$A$2:$E$405,3,FALSE)</f>
        <v>1.0882000000000001</v>
      </c>
      <c r="I436" s="10">
        <f>VLOOKUP(C436,away!$B$2:$E$405,3,FALSE)</f>
        <v>0.45950000000000002</v>
      </c>
      <c r="J436" s="10">
        <f>VLOOKUP(B436,home!$B$2:$E$405,4,FALSE)</f>
        <v>0.68920000000000003</v>
      </c>
      <c r="K436" s="12">
        <f t="shared" si="670"/>
        <v>1.320406522776</v>
      </c>
      <c r="L436" s="12">
        <f t="shared" si="671"/>
        <v>0.34461922868000006</v>
      </c>
      <c r="M436" s="13">
        <f t="shared" si="672"/>
        <v>0.18918578610980658</v>
      </c>
      <c r="N436" s="13">
        <f t="shared" si="673"/>
        <v>0.24980214599589376</v>
      </c>
      <c r="O436" s="13">
        <f t="shared" si="674"/>
        <v>6.5197059686381009E-2</v>
      </c>
      <c r="P436" s="13">
        <f t="shared" si="675"/>
        <v>8.608662287571367E-2</v>
      </c>
      <c r="Q436" s="13">
        <f t="shared" si="676"/>
        <v>0.16492019148821038</v>
      </c>
      <c r="R436" s="13">
        <f t="shared" si="677"/>
        <v>1.1234080210662273E-2</v>
      </c>
      <c r="S436" s="13">
        <f t="shared" si="678"/>
        <v>9.7931599283097494E-3</v>
      </c>
      <c r="T436" s="13">
        <f t="shared" si="679"/>
        <v>5.6834669184424973E-2</v>
      </c>
      <c r="U436" s="13">
        <f t="shared" si="680"/>
        <v>1.4833552787547244E-2</v>
      </c>
      <c r="V436" s="13">
        <f t="shared" si="681"/>
        <v>4.9513942108656819E-4</v>
      </c>
      <c r="W436" s="13">
        <f t="shared" si="682"/>
        <v>7.2587232192833293E-2</v>
      </c>
      <c r="X436" s="13">
        <f t="shared" si="683"/>
        <v>2.5014955970310278E-2</v>
      </c>
      <c r="Y436" s="13">
        <f t="shared" si="684"/>
        <v>4.3103174159762449E-3</v>
      </c>
      <c r="Z436" s="13">
        <f t="shared" si="685"/>
        <v>1.2904933523758949E-3</v>
      </c>
      <c r="AA436" s="13">
        <f t="shared" si="686"/>
        <v>1.7039758400761986E-3</v>
      </c>
      <c r="AB436" s="13">
        <f t="shared" si="687"/>
        <v>1.1249704069446636E-3</v>
      </c>
      <c r="AC436" s="13">
        <f t="shared" si="688"/>
        <v>1.408168707149807E-5</v>
      </c>
      <c r="AD436" s="13">
        <f t="shared" si="689"/>
        <v>2.3961163714418296E-2</v>
      </c>
      <c r="AE436" s="13">
        <f t="shared" si="690"/>
        <v>8.2574777575380384E-3</v>
      </c>
      <c r="AF436" s="13">
        <f t="shared" si="691"/>
        <v>1.4228428078225076E-3</v>
      </c>
      <c r="AG436" s="13">
        <f t="shared" si="692"/>
        <v>1.6344633032155936E-4</v>
      </c>
      <c r="AH436" s="13">
        <f t="shared" si="693"/>
        <v>1.1118220592811208E-4</v>
      </c>
      <c r="AI436" s="13">
        <f t="shared" si="694"/>
        <v>1.4680570992410365E-4</v>
      </c>
      <c r="AJ436" s="13">
        <f t="shared" si="695"/>
        <v>9.6921608482273915E-5</v>
      </c>
      <c r="AK436" s="13">
        <f t="shared" si="696"/>
        <v>4.2658641345978709E-5</v>
      </c>
      <c r="AL436" s="13">
        <f t="shared" si="697"/>
        <v>2.5630781451504173E-7</v>
      </c>
      <c r="AM436" s="13">
        <f t="shared" si="698"/>
        <v>6.3276953723643021E-3</v>
      </c>
      <c r="AN436" s="13">
        <f t="shared" si="699"/>
        <v>2.1806454985461915E-3</v>
      </c>
      <c r="AO436" s="13">
        <f t="shared" si="700"/>
        <v>3.7574618486675129E-4</v>
      </c>
      <c r="AP436" s="13">
        <f t="shared" si="701"/>
        <v>4.3163120136077511E-5</v>
      </c>
      <c r="AQ436" s="13">
        <f t="shared" si="702"/>
        <v>3.7187102921793022E-6</v>
      </c>
      <c r="AR436" s="13">
        <f t="shared" si="703"/>
        <v>7.6631052099773821E-6</v>
      </c>
      <c r="AS436" s="13">
        <f t="shared" si="704"/>
        <v>1.0118414103972884E-5</v>
      </c>
      <c r="AT436" s="13">
        <f t="shared" si="705"/>
        <v>6.6802099915172359E-6</v>
      </c>
      <c r="AU436" s="13">
        <f t="shared" si="706"/>
        <v>2.940197615437588E-6</v>
      </c>
      <c r="AV436" s="13">
        <f t="shared" si="707"/>
        <v>9.705640274185585E-7</v>
      </c>
      <c r="AW436" s="13">
        <f t="shared" si="708"/>
        <v>3.2397128155764957E-9</v>
      </c>
      <c r="AX436" s="13">
        <f t="shared" si="709"/>
        <v>1.3925217073015546E-3</v>
      </c>
      <c r="AY436" s="13">
        <f t="shared" si="710"/>
        <v>4.7988975669041855E-4</v>
      </c>
      <c r="AZ436" s="13">
        <f t="shared" si="711"/>
        <v>8.2689618901042456E-5</v>
      </c>
      <c r="BA436" s="13">
        <f t="shared" si="712"/>
        <v>9.4988108951734688E-6</v>
      </c>
      <c r="BB436" s="13">
        <f t="shared" si="713"/>
        <v>8.1836822101796525E-7</v>
      </c>
      <c r="BC436" s="13">
        <f t="shared" si="714"/>
        <v>5.6405085020686985E-8</v>
      </c>
      <c r="BD436" s="13">
        <f t="shared" si="715"/>
        <v>4.4014223445934922E-7</v>
      </c>
      <c r="BE436" s="13">
        <f t="shared" si="716"/>
        <v>5.8116667732932818E-7</v>
      </c>
      <c r="BF436" s="13">
        <f t="shared" si="717"/>
        <v>3.8368813578284995E-7</v>
      </c>
      <c r="BG436" s="13">
        <f t="shared" si="718"/>
        <v>1.6887477239981281E-7</v>
      </c>
      <c r="BH436" s="13">
        <f t="shared" si="719"/>
        <v>5.5745837752256346E-8</v>
      </c>
      <c r="BI436" s="13">
        <f t="shared" si="720"/>
        <v>1.4721433557138367E-8</v>
      </c>
      <c r="BJ436" s="14">
        <f t="shared" si="721"/>
        <v>0.61817088641104889</v>
      </c>
      <c r="BK436" s="14">
        <f t="shared" si="722"/>
        <v>0.28605493608649307</v>
      </c>
      <c r="BL436" s="14">
        <f t="shared" si="723"/>
        <v>9.4521223927331463E-2</v>
      </c>
      <c r="BM436" s="14">
        <f t="shared" si="724"/>
        <v>0.23313176689360413</v>
      </c>
      <c r="BN436" s="14">
        <f t="shared" si="725"/>
        <v>0.76642588636666764</v>
      </c>
    </row>
    <row r="437" spans="1:66" x14ac:dyDescent="0.25">
      <c r="A437" t="s">
        <v>346</v>
      </c>
      <c r="B437" t="s">
        <v>245</v>
      </c>
      <c r="C437" t="s">
        <v>238</v>
      </c>
      <c r="D437" t="s">
        <v>359</v>
      </c>
      <c r="E437" s="10">
        <f>VLOOKUP(A437,home!$A$2:$E$405,3,FALSE)</f>
        <v>1.5146999999999999</v>
      </c>
      <c r="F437" s="10">
        <f>VLOOKUP(B437,home!$B$2:$E$405,3,FALSE)</f>
        <v>1.3204</v>
      </c>
      <c r="G437" s="10">
        <f>VLOOKUP(C437,away!$B$2:$E$405,4,FALSE)</f>
        <v>0.82520000000000004</v>
      </c>
      <c r="H437" s="10">
        <f>VLOOKUP(A437,away!$A$2:$E$405,3,FALSE)</f>
        <v>1.0882000000000001</v>
      </c>
      <c r="I437" s="10">
        <f>VLOOKUP(C437,away!$B$2:$E$405,3,FALSE)</f>
        <v>0.68920000000000003</v>
      </c>
      <c r="J437" s="10">
        <f>VLOOKUP(B437,home!$B$2:$E$405,4,FALSE)</f>
        <v>1.1487000000000001</v>
      </c>
      <c r="K437" s="12">
        <f t="shared" si="670"/>
        <v>1.650408152976</v>
      </c>
      <c r="L437" s="12">
        <f t="shared" si="671"/>
        <v>0.8615105723280001</v>
      </c>
      <c r="M437" s="13">
        <f t="shared" si="672"/>
        <v>8.1112457313004815E-2</v>
      </c>
      <c r="N437" s="13">
        <f t="shared" si="673"/>
        <v>0.13386866085730093</v>
      </c>
      <c r="O437" s="13">
        <f t="shared" si="674"/>
        <v>6.987923952265726E-2</v>
      </c>
      <c r="P437" s="13">
        <f t="shared" si="675"/>
        <v>0.11532926663195626</v>
      </c>
      <c r="Q437" s="13">
        <f t="shared" si="676"/>
        <v>0.1104689646534343</v>
      </c>
      <c r="R437" s="13">
        <f t="shared" si="677"/>
        <v>3.0100851817504926E-2</v>
      </c>
      <c r="S437" s="13">
        <f t="shared" si="678"/>
        <v>4.0995058535023346E-2</v>
      </c>
      <c r="T437" s="13">
        <f t="shared" si="679"/>
        <v>9.517018096306179E-2</v>
      </c>
      <c r="U437" s="13">
        <f t="shared" si="680"/>
        <v>4.9678691251132577E-2</v>
      </c>
      <c r="V437" s="13">
        <f t="shared" si="681"/>
        <v>6.4765089975072189E-3</v>
      </c>
      <c r="W437" s="13">
        <f t="shared" si="682"/>
        <v>6.0772959971615186E-2</v>
      </c>
      <c r="X437" s="13">
        <f t="shared" si="683"/>
        <v>5.2356547527212832E-2</v>
      </c>
      <c r="Y437" s="13">
        <f t="shared" si="684"/>
        <v>2.2552859612643632E-2</v>
      </c>
      <c r="Z437" s="13">
        <f t="shared" si="685"/>
        <v>8.6440673589529976E-3</v>
      </c>
      <c r="AA437" s="13">
        <f t="shared" si="686"/>
        <v>1.4266239244089748E-2</v>
      </c>
      <c r="AB437" s="13">
        <f t="shared" si="687"/>
        <v>1.1772558780375945E-2</v>
      </c>
      <c r="AC437" s="13">
        <f t="shared" si="688"/>
        <v>5.7553662051520798E-4</v>
      </c>
      <c r="AD437" s="13">
        <f t="shared" si="689"/>
        <v>2.5075047154409454E-2</v>
      </c>
      <c r="AE437" s="13">
        <f t="shared" si="690"/>
        <v>2.1602418225146879E-2</v>
      </c>
      <c r="AF437" s="13">
        <f t="shared" si="691"/>
        <v>9.3053558444075521E-3</v>
      </c>
      <c r="AG437" s="13">
        <f t="shared" si="692"/>
        <v>2.6722208130770843E-3</v>
      </c>
      <c r="AH437" s="13">
        <f t="shared" si="693"/>
        <v>1.8617388544133447E-3</v>
      </c>
      <c r="AI437" s="13">
        <f t="shared" si="694"/>
        <v>3.0726289840359825E-3</v>
      </c>
      <c r="AJ437" s="13">
        <f t="shared" si="695"/>
        <v>2.5355459631616751E-3</v>
      </c>
      <c r="AK437" s="13">
        <f t="shared" si="696"/>
        <v>1.3948952432824712E-3</v>
      </c>
      <c r="AL437" s="13">
        <f t="shared" si="697"/>
        <v>3.2732933294186492E-5</v>
      </c>
      <c r="AM437" s="13">
        <f t="shared" si="698"/>
        <v>8.2768124519789939E-3</v>
      </c>
      <c r="AN437" s="13">
        <f t="shared" si="699"/>
        <v>7.1305614325559413E-3</v>
      </c>
      <c r="AO437" s="13">
        <f t="shared" si="700"/>
        <v>3.0715270303906164E-3</v>
      </c>
      <c r="AP437" s="13">
        <f t="shared" si="701"/>
        <v>8.8205100329091421E-4</v>
      </c>
      <c r="AQ437" s="13">
        <f t="shared" si="702"/>
        <v>1.899740661669105E-4</v>
      </c>
      <c r="AR437" s="13">
        <f t="shared" si="703"/>
        <v>3.2078154119818329E-4</v>
      </c>
      <c r="AS437" s="13">
        <f t="shared" si="704"/>
        <v>5.2942047091768837E-4</v>
      </c>
      <c r="AT437" s="13">
        <f t="shared" si="705"/>
        <v>4.3687993077747315E-4</v>
      </c>
      <c r="AU437" s="13">
        <f t="shared" si="706"/>
        <v>2.4034339987557741E-4</v>
      </c>
      <c r="AV437" s="13">
        <f t="shared" si="707"/>
        <v>9.9166176667155994E-5</v>
      </c>
      <c r="AW437" s="13">
        <f t="shared" si="708"/>
        <v>1.2928090882800453E-6</v>
      </c>
      <c r="AX437" s="13">
        <f t="shared" si="709"/>
        <v>2.2766864585665701E-3</v>
      </c>
      <c r="AY437" s="13">
        <f t="shared" si="710"/>
        <v>1.9613894539310932E-3</v>
      </c>
      <c r="AZ437" s="13">
        <f t="shared" si="711"/>
        <v>8.4487887550713985E-4</v>
      </c>
      <c r="BA437" s="13">
        <f t="shared" si="712"/>
        <v>2.4262402786199777E-4</v>
      </c>
      <c r="BB437" s="13">
        <f t="shared" si="713"/>
        <v>5.2255791275978565E-5</v>
      </c>
      <c r="BC437" s="13">
        <f t="shared" si="714"/>
        <v>9.0037833299241647E-6</v>
      </c>
      <c r="BD437" s="13">
        <f t="shared" si="715"/>
        <v>4.6059448191650792E-5</v>
      </c>
      <c r="BE437" s="13">
        <f t="shared" si="716"/>
        <v>7.6016888817076158E-5</v>
      </c>
      <c r="BF437" s="13">
        <f t="shared" si="717"/>
        <v>6.2729446533786308E-5</v>
      </c>
      <c r="BG437" s="13">
        <f t="shared" si="718"/>
        <v>3.4509729997011005E-5</v>
      </c>
      <c r="BH437" s="13">
        <f t="shared" si="719"/>
        <v>1.4238784936016851E-5</v>
      </c>
      <c r="BI437" s="13">
        <f t="shared" si="720"/>
        <v>4.699961349374808E-6</v>
      </c>
      <c r="BJ437" s="14">
        <f t="shared" si="721"/>
        <v>0.55878297999716564</v>
      </c>
      <c r="BK437" s="14">
        <f t="shared" si="722"/>
        <v>0.24648295048523211</v>
      </c>
      <c r="BL437" s="14">
        <f t="shared" si="723"/>
        <v>0.18642723543991496</v>
      </c>
      <c r="BM437" s="14">
        <f t="shared" si="724"/>
        <v>0.45761769584056439</v>
      </c>
      <c r="BN437" s="14">
        <f t="shared" si="725"/>
        <v>0.54075944079585847</v>
      </c>
    </row>
    <row r="438" spans="1:66" x14ac:dyDescent="0.25">
      <c r="A438" t="s">
        <v>347</v>
      </c>
      <c r="B438" t="s">
        <v>257</v>
      </c>
      <c r="C438" t="s">
        <v>250</v>
      </c>
      <c r="D438" t="s">
        <v>359</v>
      </c>
      <c r="E438" s="10">
        <f>VLOOKUP(A438,home!$A$2:$E$405,3,FALSE)</f>
        <v>1.2639</v>
      </c>
      <c r="F438" s="10">
        <f>VLOOKUP(B438,home!$B$2:$E$405,3,FALSE)</f>
        <v>0.63300000000000001</v>
      </c>
      <c r="G438" s="10">
        <f>VLOOKUP(C438,away!$B$2:$E$405,4,FALSE)</f>
        <v>0.47470000000000001</v>
      </c>
      <c r="H438" s="10">
        <f>VLOOKUP(A438,away!$A$2:$E$405,3,FALSE)</f>
        <v>0.81940000000000002</v>
      </c>
      <c r="I438" s="10">
        <f>VLOOKUP(C438,away!$B$2:$E$405,3,FALSE)</f>
        <v>1.7085999999999999</v>
      </c>
      <c r="J438" s="10">
        <f>VLOOKUP(B438,home!$B$2:$E$405,4,FALSE)</f>
        <v>1.2203999999999999</v>
      </c>
      <c r="K438" s="12">
        <f t="shared" si="670"/>
        <v>0.37978311789000002</v>
      </c>
      <c r="L438" s="12">
        <f t="shared" si="671"/>
        <v>1.7085927555359999</v>
      </c>
      <c r="M438" s="13">
        <f t="shared" si="672"/>
        <v>0.12388818260011585</v>
      </c>
      <c r="N438" s="13">
        <f t="shared" si="673"/>
        <v>4.7050640257597649E-2</v>
      </c>
      <c r="O438" s="13">
        <f t="shared" si="674"/>
        <v>0.21167445128707907</v>
      </c>
      <c r="P438" s="13">
        <f t="shared" si="675"/>
        <v>8.0390383087461811E-2</v>
      </c>
      <c r="Q438" s="13">
        <f t="shared" si="676"/>
        <v>8.9345194278755927E-3</v>
      </c>
      <c r="R438" s="13">
        <f t="shared" si="677"/>
        <v>0.18083271700058065</v>
      </c>
      <c r="S438" s="13">
        <f t="shared" si="678"/>
        <v>1.3041223055569354E-2</v>
      </c>
      <c r="T438" s="13">
        <f t="shared" si="679"/>
        <v>1.5265455168663886E-2</v>
      </c>
      <c r="U438" s="13">
        <f t="shared" si="680"/>
        <v>6.8677213079000529E-2</v>
      </c>
      <c r="V438" s="13">
        <f t="shared" si="681"/>
        <v>9.402644791484013E-4</v>
      </c>
      <c r="W438" s="13">
        <f t="shared" si="682"/>
        <v>1.1310598817224574E-3</v>
      </c>
      <c r="X438" s="13">
        <f t="shared" si="683"/>
        <v>1.9325207199883958E-3</v>
      </c>
      <c r="Y438" s="13">
        <f t="shared" si="684"/>
        <v>1.6509454510476942E-3</v>
      </c>
      <c r="Z438" s="13">
        <f t="shared" si="685"/>
        <v>0.10298982341036123</v>
      </c>
      <c r="AA438" s="13">
        <f t="shared" si="686"/>
        <v>3.9113796245727507E-2</v>
      </c>
      <c r="AB438" s="13">
        <f t="shared" si="687"/>
        <v>7.4273797453582842E-3</v>
      </c>
      <c r="AC438" s="13">
        <f t="shared" si="688"/>
        <v>3.8133288873814106E-5</v>
      </c>
      <c r="AD438" s="13">
        <f t="shared" si="689"/>
        <v>1.0738936210021239E-4</v>
      </c>
      <c r="AE438" s="13">
        <f t="shared" si="690"/>
        <v>1.8348468610605514E-4</v>
      </c>
      <c r="AF438" s="13">
        <f t="shared" si="691"/>
        <v>1.5675030271630142E-4</v>
      </c>
      <c r="AG438" s="13">
        <f t="shared" si="692"/>
        <v>8.9274143883049178E-5</v>
      </c>
      <c r="AH438" s="13">
        <f t="shared" si="693"/>
        <v>4.3991916543218809E-2</v>
      </c>
      <c r="AI438" s="13">
        <f t="shared" si="694"/>
        <v>1.6707387226740311E-2</v>
      </c>
      <c r="AJ438" s="13">
        <f t="shared" si="695"/>
        <v>3.1725918063834975E-3</v>
      </c>
      <c r="AK438" s="13">
        <f t="shared" si="696"/>
        <v>4.0163226934019741E-4</v>
      </c>
      <c r="AL438" s="13">
        <f t="shared" si="697"/>
        <v>9.8977953719627556E-7</v>
      </c>
      <c r="AM438" s="13">
        <f t="shared" si="698"/>
        <v>8.1569333533273731E-6</v>
      </c>
      <c r="AN438" s="13">
        <f t="shared" si="699"/>
        <v>1.3936877234885122E-5</v>
      </c>
      <c r="AO438" s="13">
        <f t="shared" si="700"/>
        <v>1.1906223739159662E-5</v>
      </c>
      <c r="AP438" s="13">
        <f t="shared" si="701"/>
        <v>6.78096254217298E-6</v>
      </c>
      <c r="AQ438" s="13">
        <f t="shared" si="702"/>
        <v>2.8964758687794345E-6</v>
      </c>
      <c r="AR438" s="13">
        <f t="shared" si="703"/>
        <v>1.5032853981577577E-2</v>
      </c>
      <c r="AS438" s="13">
        <f t="shared" si="704"/>
        <v>5.7092241559086329E-3</v>
      </c>
      <c r="AT438" s="13">
        <f t="shared" si="705"/>
        <v>1.0841334753319419E-3</v>
      </c>
      <c r="AU438" s="13">
        <f t="shared" si="706"/>
        <v>1.3724519715682879E-4</v>
      </c>
      <c r="AV438" s="13">
        <f t="shared" si="707"/>
        <v>1.3030852222912051E-5</v>
      </c>
      <c r="AW438" s="13">
        <f t="shared" si="708"/>
        <v>1.7840629997816017E-8</v>
      </c>
      <c r="AX438" s="13">
        <f t="shared" si="709"/>
        <v>5.163109302246003E-7</v>
      </c>
      <c r="AY438" s="13">
        <f t="shared" si="710"/>
        <v>8.8216511498580519E-7</v>
      </c>
      <c r="AZ438" s="13">
        <f t="shared" si="711"/>
        <v>7.5363046232566473E-7</v>
      </c>
      <c r="BA438" s="13">
        <f t="shared" si="712"/>
        <v>4.2921584942695898E-7</v>
      </c>
      <c r="BB438" s="13">
        <f t="shared" si="713"/>
        <v>1.8333877272303327E-7</v>
      </c>
      <c r="BC438" s="13">
        <f t="shared" si="714"/>
        <v>6.2650259776687094E-8</v>
      </c>
      <c r="BD438" s="13">
        <f t="shared" si="715"/>
        <v>4.2808375679923294E-3</v>
      </c>
      <c r="BE438" s="13">
        <f t="shared" si="716"/>
        <v>1.625789838752772E-3</v>
      </c>
      <c r="BF438" s="13">
        <f t="shared" si="717"/>
        <v>3.0872376699770402E-4</v>
      </c>
      <c r="BG438" s="13">
        <f t="shared" si="718"/>
        <v>3.9082691599044644E-5</v>
      </c>
      <c r="BH438" s="13">
        <f t="shared" si="719"/>
        <v>3.7107366177546213E-6</v>
      </c>
      <c r="BI438" s="13">
        <f t="shared" si="720"/>
        <v>2.8185502447188874E-7</v>
      </c>
      <c r="BJ438" s="14">
        <f t="shared" si="721"/>
        <v>7.654854418582907E-2</v>
      </c>
      <c r="BK438" s="14">
        <f t="shared" si="722"/>
        <v>0.2183000584558214</v>
      </c>
      <c r="BL438" s="14">
        <f t="shared" si="723"/>
        <v>0.60023399932261101</v>
      </c>
      <c r="BM438" s="14">
        <f t="shared" si="724"/>
        <v>0.34530066738942694</v>
      </c>
      <c r="BN438" s="14">
        <f t="shared" si="725"/>
        <v>0.65277089366071062</v>
      </c>
    </row>
    <row r="439" spans="1:66" x14ac:dyDescent="0.25">
      <c r="A439" t="s">
        <v>347</v>
      </c>
      <c r="B439" t="s">
        <v>323</v>
      </c>
      <c r="C439" t="s">
        <v>323</v>
      </c>
      <c r="D439" t="s">
        <v>359</v>
      </c>
      <c r="E439" s="10">
        <f>VLOOKUP(A439,home!$A$2:$E$405,3,FALSE)</f>
        <v>1.2639</v>
      </c>
      <c r="F439" s="10">
        <f>VLOOKUP(B439,home!$B$2:$E$405,3,FALSE)</f>
        <v>0.63300000000000001</v>
      </c>
      <c r="G439" s="10">
        <f>VLOOKUP(C439,away!$B$2:$E$405,4,FALSE)</f>
        <v>0.39560000000000001</v>
      </c>
      <c r="H439" s="10">
        <f>VLOOKUP(A439,away!$A$2:$E$405,3,FALSE)</f>
        <v>0.81940000000000002</v>
      </c>
      <c r="I439" s="10">
        <f>VLOOKUP(C439,away!$B$2:$E$405,3,FALSE)</f>
        <v>2.1356999999999999</v>
      </c>
      <c r="J439" s="10">
        <f>VLOOKUP(B439,home!$B$2:$E$405,4,FALSE)</f>
        <v>0.97629999999999995</v>
      </c>
      <c r="K439" s="12">
        <f t="shared" si="670"/>
        <v>0.31649926572000003</v>
      </c>
      <c r="L439" s="12">
        <f t="shared" si="671"/>
        <v>1.7085177558539999</v>
      </c>
      <c r="M439" s="13">
        <f t="shared" si="672"/>
        <v>0.13199159646398229</v>
      </c>
      <c r="N439" s="13">
        <f t="shared" si="673"/>
        <v>4.1775243362060947E-2</v>
      </c>
      <c r="O439" s="13">
        <f t="shared" si="674"/>
        <v>0.22550998618222975</v>
      </c>
      <c r="P439" s="13">
        <f t="shared" si="675"/>
        <v>7.1373745039203074E-2</v>
      </c>
      <c r="Q439" s="13">
        <f t="shared" si="676"/>
        <v>6.6109169246832975E-3</v>
      </c>
      <c r="R439" s="13">
        <f t="shared" si="677"/>
        <v>0.1926439077573649</v>
      </c>
      <c r="S439" s="13">
        <f t="shared" si="678"/>
        <v>9.6487420741048248E-3</v>
      </c>
      <c r="T439" s="13">
        <f t="shared" si="679"/>
        <v>1.1294868948297133E-2</v>
      </c>
      <c r="U439" s="13">
        <f t="shared" si="680"/>
        <v>6.0971655350637408E-2</v>
      </c>
      <c r="V439" s="13">
        <f t="shared" si="681"/>
        <v>5.7972281333339094E-4</v>
      </c>
      <c r="W439" s="13">
        <f t="shared" si="682"/>
        <v>6.9745011746606147E-4</v>
      </c>
      <c r="X439" s="13">
        <f t="shared" si="683"/>
        <v>1.1916059095132239E-3</v>
      </c>
      <c r="Y439" s="13">
        <f t="shared" si="684"/>
        <v>1.0179399271919491E-3</v>
      </c>
      <c r="Z439" s="13">
        <f t="shared" si="685"/>
        <v>0.10971184565351935</v>
      </c>
      <c r="AA439" s="13">
        <f t="shared" si="686"/>
        <v>3.4723718590124852E-2</v>
      </c>
      <c r="AB439" s="13">
        <f t="shared" si="687"/>
        <v>5.4950157184212147E-3</v>
      </c>
      <c r="AC439" s="13">
        <f t="shared" si="688"/>
        <v>1.9592624351068944E-5</v>
      </c>
      <c r="AD439" s="13">
        <f t="shared" si="689"/>
        <v>5.5185612513584043E-5</v>
      </c>
      <c r="AE439" s="13">
        <f t="shared" si="690"/>
        <v>9.4285598847137022E-5</v>
      </c>
      <c r="AF439" s="13">
        <f t="shared" si="691"/>
        <v>8.0544309875830528E-5</v>
      </c>
      <c r="AG439" s="13">
        <f t="shared" si="692"/>
        <v>4.5870461185287712E-5</v>
      </c>
      <c r="AH439" s="13">
        <f t="shared" si="693"/>
        <v>4.6861159081637828E-2</v>
      </c>
      <c r="AI439" s="13">
        <f t="shared" si="694"/>
        <v>1.4831522440126484E-2</v>
      </c>
      <c r="AJ439" s="13">
        <f t="shared" si="695"/>
        <v>2.3470829809048676E-3</v>
      </c>
      <c r="AK439" s="13">
        <f t="shared" si="696"/>
        <v>2.4761668001343313E-4</v>
      </c>
      <c r="AL439" s="13">
        <f t="shared" si="697"/>
        <v>4.2378424461701818E-7</v>
      </c>
      <c r="AM439" s="13">
        <f t="shared" si="698"/>
        <v>3.4932411677715617E-6</v>
      </c>
      <c r="AN439" s="13">
        <f t="shared" si="699"/>
        <v>5.9682645606178744E-6</v>
      </c>
      <c r="AO439" s="13">
        <f t="shared" si="700"/>
        <v>5.0984429867249052E-6</v>
      </c>
      <c r="AP439" s="13">
        <f t="shared" si="701"/>
        <v>2.9035934566762669E-6</v>
      </c>
      <c r="AQ439" s="13">
        <f t="shared" si="702"/>
        <v>1.2402102441282235E-6</v>
      </c>
      <c r="AR439" s="13">
        <f t="shared" si="703"/>
        <v>1.6012624470175405E-2</v>
      </c>
      <c r="AS439" s="13">
        <f t="shared" si="704"/>
        <v>5.067983887060621E-3</v>
      </c>
      <c r="AT439" s="13">
        <f t="shared" si="705"/>
        <v>8.0200658946773902E-4</v>
      </c>
      <c r="AU439" s="13">
        <f t="shared" si="706"/>
        <v>8.4611498889713632E-5</v>
      </c>
      <c r="AV439" s="13">
        <f t="shared" si="707"/>
        <v>6.6948693175157393E-6</v>
      </c>
      <c r="AW439" s="13">
        <f t="shared" si="708"/>
        <v>6.3655291189483017E-9</v>
      </c>
      <c r="AX439" s="13">
        <f t="shared" si="709"/>
        <v>1.8426804409709562E-7</v>
      </c>
      <c r="AY439" s="13">
        <f t="shared" si="710"/>
        <v>3.1482522517637567E-7</v>
      </c>
      <c r="AZ439" s="13">
        <f t="shared" si="711"/>
        <v>2.689422436022858E-7</v>
      </c>
      <c r="BA439" s="13">
        <f t="shared" si="712"/>
        <v>1.5316419949790573E-7</v>
      </c>
      <c r="BB439" s="13">
        <f t="shared" si="713"/>
        <v>6.542093860083406E-8</v>
      </c>
      <c r="BC439" s="13">
        <f t="shared" si="714"/>
        <v>2.2354567040831834E-8</v>
      </c>
      <c r="BD439" s="13">
        <f t="shared" si="715"/>
        <v>4.5596422041861567E-3</v>
      </c>
      <c r="BE439" s="13">
        <f t="shared" si="716"/>
        <v>1.4431234095708411E-3</v>
      </c>
      <c r="BF439" s="13">
        <f t="shared" si="717"/>
        <v>2.2837374973625702E-4</v>
      </c>
      <c r="BG439" s="13">
        <f t="shared" si="718"/>
        <v>2.4093374700416133E-5</v>
      </c>
      <c r="BH439" s="13">
        <f t="shared" si="719"/>
        <v>1.9063838503496325E-6</v>
      </c>
      <c r="BI439" s="13">
        <f t="shared" si="720"/>
        <v>1.2067381776322511E-7</v>
      </c>
      <c r="BJ439" s="14">
        <f t="shared" si="721"/>
        <v>6.2883623899268395E-2</v>
      </c>
      <c r="BK439" s="14">
        <f t="shared" si="722"/>
        <v>0.21361413762444439</v>
      </c>
      <c r="BL439" s="14">
        <f t="shared" si="723"/>
        <v>0.61186284589223361</v>
      </c>
      <c r="BM439" s="14">
        <f t="shared" si="724"/>
        <v>0.32816674888024544</v>
      </c>
      <c r="BN439" s="14">
        <f t="shared" si="725"/>
        <v>0.66990539572952423</v>
      </c>
    </row>
    <row r="440" spans="1:66" x14ac:dyDescent="0.25">
      <c r="A440" t="s">
        <v>348</v>
      </c>
      <c r="B440" t="s">
        <v>267</v>
      </c>
      <c r="C440" t="s">
        <v>273</v>
      </c>
      <c r="D440" t="s">
        <v>359</v>
      </c>
      <c r="E440" s="10">
        <f>VLOOKUP(A440,home!$A$2:$E$405,3,FALSE)</f>
        <v>1.4218999999999999</v>
      </c>
      <c r="F440" s="10">
        <f>VLOOKUP(B440,home!$B$2:$E$405,3,FALSE)</f>
        <v>1.4066000000000001</v>
      </c>
      <c r="G440" s="10">
        <f>VLOOKUP(C440,away!$B$2:$E$405,4,FALSE)</f>
        <v>0.84389999999999998</v>
      </c>
      <c r="H440" s="10">
        <f>VLOOKUP(A440,away!$A$2:$E$405,3,FALSE)</f>
        <v>1.2968999999999999</v>
      </c>
      <c r="I440" s="10">
        <f>VLOOKUP(C440,away!$B$2:$E$405,3,FALSE)</f>
        <v>1.8506</v>
      </c>
      <c r="J440" s="10">
        <f>VLOOKUP(B440,home!$B$2:$E$405,4,FALSE)</f>
        <v>0.57830000000000004</v>
      </c>
      <c r="K440" s="12">
        <f t="shared" si="670"/>
        <v>1.6878375873060001</v>
      </c>
      <c r="L440" s="12">
        <f t="shared" si="671"/>
        <v>1.3879449478619998</v>
      </c>
      <c r="M440" s="13">
        <f t="shared" si="672"/>
        <v>4.6153497511756542E-2</v>
      </c>
      <c r="N440" s="13">
        <f t="shared" si="673"/>
        <v>7.7899607885976635E-2</v>
      </c>
      <c r="O440" s="13">
        <f t="shared" si="674"/>
        <v>6.4058513697603889E-2</v>
      </c>
      <c r="P440" s="13">
        <f t="shared" si="675"/>
        <v>0.10812036720577207</v>
      </c>
      <c r="Q440" s="13">
        <f t="shared" si="676"/>
        <v>6.5740943113175132E-2</v>
      </c>
      <c r="R440" s="13">
        <f t="shared" si="677"/>
        <v>4.4454845227069016E-2</v>
      </c>
      <c r="S440" s="13">
        <f t="shared" si="678"/>
        <v>6.332138643302837E-2</v>
      </c>
      <c r="T440" s="13">
        <f t="shared" si="679"/>
        <v>9.1244809861614568E-2</v>
      </c>
      <c r="U440" s="13">
        <f t="shared" si="680"/>
        <v>7.5032558712117808E-2</v>
      </c>
      <c r="V440" s="13">
        <f t="shared" si="681"/>
        <v>1.6482033798374346E-2</v>
      </c>
      <c r="W440" s="13">
        <f t="shared" si="682"/>
        <v>3.6986678270454182E-2</v>
      </c>
      <c r="X440" s="13">
        <f t="shared" si="683"/>
        <v>5.1335473243674094E-2</v>
      </c>
      <c r="Y440" s="13">
        <f t="shared" si="684"/>
        <v>3.5625405367331164E-2</v>
      </c>
      <c r="Z440" s="13">
        <f t="shared" si="685"/>
        <v>2.0566959280299179E-2</v>
      </c>
      <c r="AA440" s="13">
        <f t="shared" si="686"/>
        <v>3.4713686929880909E-2</v>
      </c>
      <c r="AB440" s="13">
        <f t="shared" si="687"/>
        <v>2.9295532797113017E-2</v>
      </c>
      <c r="AC440" s="13">
        <f t="shared" si="688"/>
        <v>2.4132021984415277E-3</v>
      </c>
      <c r="AD440" s="13">
        <f t="shared" si="689"/>
        <v>1.5606876453616664E-2</v>
      </c>
      <c r="AE440" s="13">
        <f t="shared" si="690"/>
        <v>2.1661485325703656E-2</v>
      </c>
      <c r="AF440" s="13">
        <f t="shared" si="691"/>
        <v>1.5032474560498619E-2</v>
      </c>
      <c r="AG440" s="13">
        <f t="shared" si="692"/>
        <v>6.9547490400360271E-3</v>
      </c>
      <c r="AH440" s="13">
        <f t="shared" si="693"/>
        <v>7.1364518064936898E-3</v>
      </c>
      <c r="AI440" s="13">
        <f t="shared" si="694"/>
        <v>1.2045171598997853E-2</v>
      </c>
      <c r="AJ440" s="13">
        <f t="shared" si="695"/>
        <v>1.0165146685169647E-2</v>
      </c>
      <c r="AK440" s="13">
        <f t="shared" si="696"/>
        <v>5.7190388852361076E-3</v>
      </c>
      <c r="AL440" s="13">
        <f t="shared" si="697"/>
        <v>2.2612917495217909E-4</v>
      </c>
      <c r="AM440" s="13">
        <f t="shared" si="698"/>
        <v>5.2683745397710318E-3</v>
      </c>
      <c r="AN440" s="13">
        <f t="shared" si="699"/>
        <v>7.3122138259199936E-3</v>
      </c>
      <c r="AO440" s="13">
        <f t="shared" si="700"/>
        <v>5.07447511868616E-3</v>
      </c>
      <c r="AP440" s="13">
        <f t="shared" si="701"/>
        <v>2.3476973680106247E-3</v>
      </c>
      <c r="AQ440" s="13">
        <f t="shared" si="702"/>
        <v>8.146186752598163E-4</v>
      </c>
      <c r="AR440" s="13">
        <f t="shared" si="703"/>
        <v>1.9810004460967087E-3</v>
      </c>
      <c r="AS440" s="13">
        <f t="shared" si="704"/>
        <v>3.3436070133919782E-3</v>
      </c>
      <c r="AT440" s="13">
        <f t="shared" si="705"/>
        <v>2.8217327971914691E-3</v>
      </c>
      <c r="AU440" s="13">
        <f t="shared" si="706"/>
        <v>1.5875422254779535E-3</v>
      </c>
      <c r="AV440" s="13">
        <f t="shared" si="707"/>
        <v>6.6987835989927688E-4</v>
      </c>
      <c r="AW440" s="13">
        <f t="shared" si="708"/>
        <v>1.4714889053725315E-5</v>
      </c>
      <c r="AX440" s="13">
        <f t="shared" si="709"/>
        <v>1.4820267620385831E-3</v>
      </c>
      <c r="AY440" s="13">
        <f t="shared" si="710"/>
        <v>2.0569715569677301E-3</v>
      </c>
      <c r="AZ440" s="13">
        <f t="shared" si="711"/>
        <v>1.4274816401945965E-3</v>
      </c>
      <c r="BA440" s="13">
        <f t="shared" si="712"/>
        <v>6.6042197689128337E-4</v>
      </c>
      <c r="BB440" s="13">
        <f t="shared" si="713"/>
        <v>2.2915733657082309E-4</v>
      </c>
      <c r="BC440" s="13">
        <f t="shared" si="714"/>
        <v>6.3611553511797064E-5</v>
      </c>
      <c r="BD440" s="13">
        <f t="shared" si="715"/>
        <v>4.5825326014538195E-4</v>
      </c>
      <c r="BE440" s="13">
        <f t="shared" si="716"/>
        <v>7.7345707697889013E-4</v>
      </c>
      <c r="BF440" s="13">
        <f t="shared" si="717"/>
        <v>6.5273496334640067E-4</v>
      </c>
      <c r="BG440" s="13">
        <f t="shared" si="718"/>
        <v>3.6723686856161982E-4</v>
      </c>
      <c r="BH440" s="13">
        <f t="shared" si="719"/>
        <v>1.5495904755071381E-4</v>
      </c>
      <c r="BI440" s="13">
        <f t="shared" si="720"/>
        <v>5.2309140989846476E-5</v>
      </c>
      <c r="BJ440" s="14">
        <f t="shared" si="721"/>
        <v>0.44482555347590302</v>
      </c>
      <c r="BK440" s="14">
        <f t="shared" si="722"/>
        <v>0.23877358787929279</v>
      </c>
      <c r="BL440" s="14">
        <f t="shared" si="723"/>
        <v>0.29548365753931222</v>
      </c>
      <c r="BM440" s="14">
        <f t="shared" si="724"/>
        <v>0.59117972686553977</v>
      </c>
      <c r="BN440" s="14">
        <f t="shared" si="725"/>
        <v>0.40642777464135327</v>
      </c>
    </row>
    <row r="441" spans="1:66" x14ac:dyDescent="0.25">
      <c r="A441" t="s">
        <v>348</v>
      </c>
      <c r="B441" t="s">
        <v>266</v>
      </c>
      <c r="C441" t="s">
        <v>261</v>
      </c>
      <c r="D441" t="s">
        <v>359</v>
      </c>
      <c r="E441" s="10">
        <f>VLOOKUP(A441,home!$A$2:$E$405,3,FALSE)</f>
        <v>1.4218999999999999</v>
      </c>
      <c r="F441" s="10">
        <f>VLOOKUP(B441,home!$B$2:$E$405,3,FALSE)</f>
        <v>1.1720999999999999</v>
      </c>
      <c r="G441" s="10">
        <f>VLOOKUP(C441,away!$B$2:$E$405,4,FALSE)</f>
        <v>1.7582</v>
      </c>
      <c r="H441" s="10">
        <f>VLOOKUP(A441,away!$A$2:$E$405,3,FALSE)</f>
        <v>1.2968999999999999</v>
      </c>
      <c r="I441" s="10">
        <f>VLOOKUP(C441,away!$B$2:$E$405,3,FALSE)</f>
        <v>1.3493999999999999</v>
      </c>
      <c r="J441" s="10">
        <f>VLOOKUP(B441,home!$B$2:$E$405,4,FALSE)</f>
        <v>0.77110000000000001</v>
      </c>
      <c r="K441" s="12">
        <f t="shared" si="670"/>
        <v>2.9302319262179997</v>
      </c>
      <c r="L441" s="12">
        <f t="shared" si="671"/>
        <v>1.3494534227459998</v>
      </c>
      <c r="M441" s="13">
        <f t="shared" si="672"/>
        <v>1.3847018379766178E-2</v>
      </c>
      <c r="N441" s="13">
        <f t="shared" si="673"/>
        <v>4.0574975339318295E-2</v>
      </c>
      <c r="O441" s="13">
        <f t="shared" si="674"/>
        <v>1.8685906347402234E-2</v>
      </c>
      <c r="P441" s="13">
        <f t="shared" si="675"/>
        <v>5.4754039349477597E-2</v>
      </c>
      <c r="Q441" s="13">
        <f t="shared" si="676"/>
        <v>5.9447044072389252E-2</v>
      </c>
      <c r="R441" s="13">
        <f t="shared" si="677"/>
        <v>1.2607880138806579E-2</v>
      </c>
      <c r="S441" s="13">
        <f t="shared" si="678"/>
        <v>5.4127263047923535E-2</v>
      </c>
      <c r="T441" s="13">
        <f t="shared" si="679"/>
        <v>8.0221017095617964E-2</v>
      </c>
      <c r="U441" s="13">
        <f t="shared" si="680"/>
        <v>3.6944012904660865E-2</v>
      </c>
      <c r="V441" s="13">
        <f t="shared" si="681"/>
        <v>2.3781182903415087E-2</v>
      </c>
      <c r="W441" s="13">
        <f t="shared" si="682"/>
        <v>5.8064542153401157E-2</v>
      </c>
      <c r="X441" s="13">
        <f t="shared" si="683"/>
        <v>7.8355395149086557E-2</v>
      </c>
      <c r="Y441" s="13">
        <f t="shared" si="684"/>
        <v>5.2868478087275107E-2</v>
      </c>
      <c r="Z441" s="13">
        <f t="shared" si="685"/>
        <v>5.6712490022946148E-3</v>
      </c>
      <c r="AA441" s="13">
        <f t="shared" si="686"/>
        <v>1.661807488805566E-2</v>
      </c>
      <c r="AB441" s="13">
        <f t="shared" si="687"/>
        <v>2.4347406794631158E-2</v>
      </c>
      <c r="AC441" s="13">
        <f t="shared" si="688"/>
        <v>5.8772391858985789E-3</v>
      </c>
      <c r="AD441" s="13">
        <f t="shared" si="689"/>
        <v>4.2535643799781725E-2</v>
      </c>
      <c r="AE441" s="13">
        <f t="shared" si="690"/>
        <v>5.7399870114320108E-2</v>
      </c>
      <c r="AF441" s="13">
        <f t="shared" si="691"/>
        <v>3.8729225595472559E-2</v>
      </c>
      <c r="AG441" s="13">
        <f t="shared" si="692"/>
        <v>1.7421095346704139E-2</v>
      </c>
      <c r="AH441" s="13">
        <f t="shared" si="693"/>
        <v>1.9132715943478266E-3</v>
      </c>
      <c r="AI441" s="13">
        <f t="shared" si="694"/>
        <v>5.6063295092840162E-3</v>
      </c>
      <c r="AJ441" s="13">
        <f t="shared" si="695"/>
        <v>8.2139228585010587E-3</v>
      </c>
      <c r="AK441" s="13">
        <f t="shared" si="696"/>
        <v>8.0228996664905381E-3</v>
      </c>
      <c r="AL441" s="13">
        <f t="shared" si="697"/>
        <v>9.2959387161993838E-4</v>
      </c>
      <c r="AM441" s="13">
        <f t="shared" si="698"/>
        <v>2.4927860292871407E-2</v>
      </c>
      <c r="AN441" s="13">
        <f t="shared" si="699"/>
        <v>3.3638986393949417E-2</v>
      </c>
      <c r="AO441" s="13">
        <f t="shared" si="700"/>
        <v>2.2697122663510587E-2</v>
      </c>
      <c r="AP441" s="13">
        <f t="shared" si="701"/>
        <v>1.0209569954920053E-2</v>
      </c>
      <c r="AQ441" s="13">
        <f t="shared" si="702"/>
        <v>3.4443347801078978E-3</v>
      </c>
      <c r="AR441" s="13">
        <f t="shared" si="703"/>
        <v>5.1637418032707402E-4</v>
      </c>
      <c r="AS441" s="13">
        <f t="shared" si="704"/>
        <v>1.5130961090690429E-3</v>
      </c>
      <c r="AT441" s="13">
        <f t="shared" si="705"/>
        <v>2.2168612631151717E-3</v>
      </c>
      <c r="AU441" s="13">
        <f t="shared" si="706"/>
        <v>2.1653058830586789E-3</v>
      </c>
      <c r="AV441" s="13">
        <f t="shared" si="707"/>
        <v>1.5862121071415498E-3</v>
      </c>
      <c r="AW441" s="13">
        <f t="shared" si="708"/>
        <v>1.0210585498898421E-4</v>
      </c>
      <c r="AX441" s="13">
        <f t="shared" si="709"/>
        <v>1.2174068680412299E-2</v>
      </c>
      <c r="AY441" s="13">
        <f t="shared" si="710"/>
        <v>1.6428338649527252E-2</v>
      </c>
      <c r="AZ441" s="13">
        <f t="shared" si="711"/>
        <v>1.1084638910317477E-2</v>
      </c>
      <c r="BA441" s="13">
        <f t="shared" si="712"/>
        <v>4.9860679724771356E-3</v>
      </c>
      <c r="BB441" s="13">
        <f t="shared" si="713"/>
        <v>1.6821166228758698E-3</v>
      </c>
      <c r="BC441" s="13">
        <f t="shared" si="714"/>
        <v>4.5398760683955684E-4</v>
      </c>
      <c r="BD441" s="13">
        <f t="shared" si="715"/>
        <v>1.1613715084333837E-4</v>
      </c>
      <c r="BE441" s="13">
        <f t="shared" si="716"/>
        <v>3.403087872211458E-4</v>
      </c>
      <c r="BF441" s="13">
        <f t="shared" si="717"/>
        <v>4.9859183654396479E-4</v>
      </c>
      <c r="BG441" s="13">
        <f t="shared" si="718"/>
        <v>4.8699657253093061E-4</v>
      </c>
      <c r="BH441" s="13">
        <f t="shared" si="719"/>
        <v>3.5675322619721815E-4</v>
      </c>
      <c r="BI441" s="13">
        <f t="shared" si="720"/>
        <v>2.0907393863687192E-4</v>
      </c>
      <c r="BJ441" s="14">
        <f t="shared" si="721"/>
        <v>0.66734437928117585</v>
      </c>
      <c r="BK441" s="14">
        <f t="shared" si="722"/>
        <v>0.16974467538762816</v>
      </c>
      <c r="BL441" s="14">
        <f t="shared" si="723"/>
        <v>0.14296541575686492</v>
      </c>
      <c r="BM441" s="14">
        <f t="shared" si="724"/>
        <v>0.76948262300626502</v>
      </c>
      <c r="BN441" s="14">
        <f t="shared" si="725"/>
        <v>0.19991686362716016</v>
      </c>
    </row>
    <row r="442" spans="1:66" x14ac:dyDescent="0.25">
      <c r="A442" t="s">
        <v>348</v>
      </c>
      <c r="B442" t="s">
        <v>268</v>
      </c>
      <c r="C442" t="s">
        <v>326</v>
      </c>
      <c r="D442" t="s">
        <v>359</v>
      </c>
      <c r="E442" s="10">
        <f>VLOOKUP(A442,home!$A$2:$E$405,3,FALSE)</f>
        <v>1.4218999999999999</v>
      </c>
      <c r="F442" s="10">
        <f>VLOOKUP(B442,home!$B$2:$E$405,3,FALSE)</f>
        <v>1.2659</v>
      </c>
      <c r="G442" s="10">
        <f>VLOOKUP(C442,away!$B$2:$E$405,4,FALSE)</f>
        <v>1.0548999999999999</v>
      </c>
      <c r="H442" s="10">
        <f>VLOOKUP(A442,away!$A$2:$E$405,3,FALSE)</f>
        <v>1.2968999999999999</v>
      </c>
      <c r="I442" s="10">
        <f>VLOOKUP(C442,away!$B$2:$E$405,3,FALSE)</f>
        <v>0.77110000000000001</v>
      </c>
      <c r="J442" s="10">
        <f>VLOOKUP(B442,home!$B$2:$E$405,4,FALSE)</f>
        <v>0.77110000000000001</v>
      </c>
      <c r="K442" s="12">
        <f t="shared" si="670"/>
        <v>1.8988022882289999</v>
      </c>
      <c r="L442" s="12">
        <f t="shared" si="671"/>
        <v>0.77113052784899994</v>
      </c>
      <c r="M442" s="13">
        <f t="shared" si="672"/>
        <v>6.9256878101744176E-2</v>
      </c>
      <c r="N442" s="13">
        <f t="shared" si="673"/>
        <v>0.13150511861518874</v>
      </c>
      <c r="O442" s="13">
        <f t="shared" si="674"/>
        <v>5.3406092967771823E-2</v>
      </c>
      <c r="P442" s="13">
        <f t="shared" si="675"/>
        <v>0.10140761153257584</v>
      </c>
      <c r="Q442" s="13">
        <f t="shared" si="676"/>
        <v>0.12485111007017326</v>
      </c>
      <c r="R442" s="13">
        <f t="shared" si="677"/>
        <v>2.0591534330295324E-2</v>
      </c>
      <c r="S442" s="13">
        <f t="shared" si="678"/>
        <v>3.7120875061804261E-2</v>
      </c>
      <c r="T442" s="13">
        <f t="shared" si="679"/>
        <v>9.6276502410946291E-2</v>
      </c>
      <c r="U442" s="13">
        <f t="shared" si="680"/>
        <v>3.9099252504510768E-2</v>
      </c>
      <c r="V442" s="13">
        <f t="shared" si="681"/>
        <v>6.0392546017621149E-3</v>
      </c>
      <c r="W442" s="13">
        <f t="shared" si="682"/>
        <v>7.9022524496391869E-2</v>
      </c>
      <c r="X442" s="13">
        <f t="shared" si="683"/>
        <v>6.0936681026863178E-2</v>
      </c>
      <c r="Y442" s="13">
        <f t="shared" si="684"/>
        <v>2.3495067502805573E-2</v>
      </c>
      <c r="Z442" s="13">
        <f t="shared" si="685"/>
        <v>5.2929202457804789E-3</v>
      </c>
      <c r="AA442" s="13">
        <f t="shared" si="686"/>
        <v>1.0050209074101575E-2</v>
      </c>
      <c r="AB442" s="13">
        <f t="shared" si="687"/>
        <v>9.5416799935419665E-3</v>
      </c>
      <c r="AC442" s="13">
        <f t="shared" si="688"/>
        <v>5.5267650068462179E-4</v>
      </c>
      <c r="AD442" s="13">
        <f t="shared" si="689"/>
        <v>3.7512037583845297E-2</v>
      </c>
      <c r="AE442" s="13">
        <f t="shared" si="690"/>
        <v>2.8926677342722144E-2</v>
      </c>
      <c r="AF442" s="13">
        <f t="shared" si="691"/>
        <v>1.1153121984105516E-2</v>
      </c>
      <c r="AG442" s="13">
        <f t="shared" si="692"/>
        <v>2.8668376142558577E-3</v>
      </c>
      <c r="AH442" s="13">
        <f t="shared" si="693"/>
        <v>1.0203830957478397E-3</v>
      </c>
      <c r="AI442" s="13">
        <f t="shared" si="694"/>
        <v>1.9375057570761888E-3</v>
      </c>
      <c r="AJ442" s="13">
        <f t="shared" si="695"/>
        <v>1.8394701824965647E-3</v>
      </c>
      <c r="AK442" s="13">
        <f t="shared" si="696"/>
        <v>1.1642633972178305E-3</v>
      </c>
      <c r="AL442" s="13">
        <f t="shared" si="697"/>
        <v>3.2369696943182339E-5</v>
      </c>
      <c r="AM442" s="13">
        <f t="shared" si="698"/>
        <v>1.4245588560067534E-2</v>
      </c>
      <c r="AN442" s="13">
        <f t="shared" si="699"/>
        <v>1.0985208225844551E-2</v>
      </c>
      <c r="AO442" s="13">
        <f t="shared" si="700"/>
        <v>4.2355147088633423E-3</v>
      </c>
      <c r="AP442" s="13">
        <f t="shared" si="701"/>
        <v>1.0887115643859976E-3</v>
      </c>
      <c r="AQ442" s="13">
        <f t="shared" si="702"/>
        <v>2.0988468083007119E-4</v>
      </c>
      <c r="AR442" s="13">
        <f t="shared" si="703"/>
        <v>1.5736971104644568E-4</v>
      </c>
      <c r="AS442" s="13">
        <f t="shared" si="704"/>
        <v>2.9881396743292759E-4</v>
      </c>
      <c r="AT442" s="13">
        <f t="shared" si="705"/>
        <v>2.8369432255821443E-4</v>
      </c>
      <c r="AU442" s="13">
        <f t="shared" si="706"/>
        <v>1.795598096103711E-4</v>
      </c>
      <c r="AV442" s="13">
        <f t="shared" si="707"/>
        <v>8.5237144340534124E-5</v>
      </c>
      <c r="AW442" s="13">
        <f t="shared" si="708"/>
        <v>1.3165694565138923E-6</v>
      </c>
      <c r="AX442" s="13">
        <f t="shared" si="709"/>
        <v>4.5082593591708473E-3</v>
      </c>
      <c r="AY442" s="13">
        <f t="shared" si="710"/>
        <v>3.4764564193176094E-3</v>
      </c>
      <c r="AZ442" s="13">
        <f t="shared" si="711"/>
        <v>1.340400836836216E-3</v>
      </c>
      <c r="BA442" s="13">
        <f t="shared" si="712"/>
        <v>3.4454133494625088E-4</v>
      </c>
      <c r="BB442" s="13">
        <f t="shared" si="713"/>
        <v>6.6421585370725382E-5</v>
      </c>
      <c r="BC442" s="13">
        <f t="shared" si="714"/>
        <v>1.0243942437498975E-5</v>
      </c>
      <c r="BD442" s="13">
        <f t="shared" si="715"/>
        <v>2.0225431391115037E-5</v>
      </c>
      <c r="BE442" s="13">
        <f t="shared" si="716"/>
        <v>3.8404095405867878E-5</v>
      </c>
      <c r="BF442" s="13">
        <f t="shared" si="717"/>
        <v>3.646089211701338E-5</v>
      </c>
      <c r="BG442" s="13">
        <f t="shared" si="718"/>
        <v>2.3077341794218558E-5</v>
      </c>
      <c r="BH442" s="13">
        <f t="shared" si="719"/>
        <v>1.0954827351276242E-5</v>
      </c>
      <c r="BI442" s="13">
        <f t="shared" si="720"/>
        <v>4.1602102483513911E-6</v>
      </c>
      <c r="BJ442" s="14">
        <f t="shared" si="721"/>
        <v>0.63705690986536834</v>
      </c>
      <c r="BK442" s="14">
        <f t="shared" si="722"/>
        <v>0.21788612191483178</v>
      </c>
      <c r="BL442" s="14">
        <f t="shared" si="723"/>
        <v>0.13978834905605617</v>
      </c>
      <c r="BM442" s="14">
        <f t="shared" si="724"/>
        <v>0.49553081561442658</v>
      </c>
      <c r="BN442" s="14">
        <f t="shared" si="725"/>
        <v>0.50101834561774916</v>
      </c>
    </row>
    <row r="443" spans="1:66" x14ac:dyDescent="0.25">
      <c r="A443" t="s">
        <v>349</v>
      </c>
      <c r="B443" t="s">
        <v>275</v>
      </c>
      <c r="C443" t="s">
        <v>279</v>
      </c>
      <c r="D443" t="s">
        <v>359</v>
      </c>
      <c r="E443" s="10">
        <f>VLOOKUP(A443,home!$A$2:$E$405,3,FALSE)</f>
        <v>1.4875</v>
      </c>
      <c r="F443" s="10">
        <f>VLOOKUP(B443,home!$B$2:$E$405,3,FALSE)</f>
        <v>0.97109999999999996</v>
      </c>
      <c r="G443" s="10">
        <f>VLOOKUP(C443,away!$B$2:$E$405,4,FALSE)</f>
        <v>1.1001000000000001</v>
      </c>
      <c r="H443" s="10">
        <f>VLOOKUP(A443,away!$A$2:$E$405,3,FALSE)</f>
        <v>1.05</v>
      </c>
      <c r="I443" s="10">
        <f>VLOOKUP(C443,away!$B$2:$E$405,3,FALSE)</f>
        <v>1.0389999999999999</v>
      </c>
      <c r="J443" s="10">
        <f>VLOOKUP(B443,home!$B$2:$E$405,4,FALSE)</f>
        <v>1.2698</v>
      </c>
      <c r="K443" s="12">
        <f t="shared" si="670"/>
        <v>1.5891068261250001</v>
      </c>
      <c r="L443" s="12">
        <f t="shared" si="671"/>
        <v>1.38528831</v>
      </c>
      <c r="M443" s="13">
        <f t="shared" si="672"/>
        <v>5.1078320092892947E-2</v>
      </c>
      <c r="N443" s="13">
        <f t="shared" si="673"/>
        <v>8.1168907126613926E-2</v>
      </c>
      <c r="O443" s="13">
        <f t="shared" si="674"/>
        <v>7.0758199719122714E-2</v>
      </c>
      <c r="P443" s="13">
        <f t="shared" si="675"/>
        <v>0.11244233817797396</v>
      </c>
      <c r="Q443" s="13">
        <f t="shared" si="676"/>
        <v>6.4493032192004196E-2</v>
      </c>
      <c r="R443" s="13">
        <f t="shared" si="677"/>
        <v>4.9010253453772995E-2</v>
      </c>
      <c r="S443" s="13">
        <f t="shared" si="678"/>
        <v>6.1881828689433815E-2</v>
      </c>
      <c r="T443" s="13">
        <f t="shared" si="679"/>
        <v>8.9341443572037091E-2</v>
      </c>
      <c r="U443" s="13">
        <f t="shared" si="680"/>
        <v>7.7882528313507018E-2</v>
      </c>
      <c r="V443" s="13">
        <f t="shared" si="681"/>
        <v>1.5136096653823723E-2</v>
      </c>
      <c r="W443" s="13">
        <f t="shared" si="682"/>
        <v>3.4162105897937743E-2</v>
      </c>
      <c r="X443" s="13">
        <f t="shared" si="683"/>
        <v>4.7324365945395207E-2</v>
      </c>
      <c r="Y443" s="13">
        <f t="shared" si="684"/>
        <v>3.2778945461159045E-2</v>
      </c>
      <c r="Z443" s="13">
        <f t="shared" si="685"/>
        <v>2.2631110393216278E-2</v>
      </c>
      <c r="AA443" s="13">
        <f t="shared" si="686"/>
        <v>3.5963252008648423E-2</v>
      </c>
      <c r="AB443" s="13">
        <f t="shared" si="687"/>
        <v>2.8574724628298419E-2</v>
      </c>
      <c r="AC443" s="13">
        <f t="shared" si="688"/>
        <v>2.0825103678387183E-3</v>
      </c>
      <c r="AD443" s="13">
        <f t="shared" si="689"/>
        <v>1.3571808919304502E-2</v>
      </c>
      <c r="AE443" s="13">
        <f t="shared" si="690"/>
        <v>1.8800868241466259E-2</v>
      </c>
      <c r="AF443" s="13">
        <f t="shared" si="691"/>
        <v>1.3022311496376733E-2</v>
      </c>
      <c r="AG443" s="13">
        <f t="shared" si="692"/>
        <v>6.0132186283697641E-3</v>
      </c>
      <c r="AH443" s="13">
        <f t="shared" si="693"/>
        <v>7.8376531675105089E-3</v>
      </c>
      <c r="AI443" s="13">
        <f t="shared" si="694"/>
        <v>1.2454868149291176E-2</v>
      </c>
      <c r="AJ443" s="13">
        <f t="shared" si="695"/>
        <v>9.8960579972627305E-3</v>
      </c>
      <c r="AK443" s="13">
        <f t="shared" si="696"/>
        <v>5.2419644383930337E-3</v>
      </c>
      <c r="AL443" s="13">
        <f t="shared" si="697"/>
        <v>1.8337512636578613E-4</v>
      </c>
      <c r="AM443" s="13">
        <f t="shared" si="698"/>
        <v>4.3134108393061898E-3</v>
      </c>
      <c r="AN443" s="13">
        <f t="shared" si="699"/>
        <v>5.9753176119181533E-3</v>
      </c>
      <c r="AO443" s="13">
        <f t="shared" si="700"/>
        <v>4.138768818163668E-3</v>
      </c>
      <c r="AP443" s="13">
        <f t="shared" si="701"/>
        <v>1.9111293538648809E-3</v>
      </c>
      <c r="AQ443" s="13">
        <f t="shared" si="702"/>
        <v>6.6186628820171856E-4</v>
      </c>
      <c r="AR443" s="13">
        <f t="shared" si="703"/>
        <v>2.1714818621573532E-3</v>
      </c>
      <c r="AS443" s="13">
        <f t="shared" si="704"/>
        <v>3.4507166499608763E-3</v>
      </c>
      <c r="AT443" s="13">
        <f t="shared" si="705"/>
        <v>2.7417786917380113E-3</v>
      </c>
      <c r="AU443" s="13">
        <f t="shared" si="706"/>
        <v>1.4523264115883152E-3</v>
      </c>
      <c r="AV443" s="13">
        <f t="shared" si="707"/>
        <v>5.7697545360415464E-4</v>
      </c>
      <c r="AW443" s="13">
        <f t="shared" si="708"/>
        <v>1.1213241816549629E-5</v>
      </c>
      <c r="AX443" s="13">
        <f t="shared" si="709"/>
        <v>1.1424117681038378E-3</v>
      </c>
      <c r="AY443" s="13">
        <f t="shared" si="710"/>
        <v>1.5825696675606771E-3</v>
      </c>
      <c r="AZ443" s="13">
        <f t="shared" si="711"/>
        <v>1.0961576301161964E-3</v>
      </c>
      <c r="BA443" s="13">
        <f t="shared" si="712"/>
        <v>5.0616478363909006E-4</v>
      </c>
      <c r="BB443" s="13">
        <f t="shared" si="713"/>
        <v>1.7529603942722778E-4</v>
      </c>
      <c r="BC443" s="13">
        <f t="shared" si="714"/>
        <v>4.8567110841567496E-5</v>
      </c>
      <c r="BD443" s="13">
        <f t="shared" si="715"/>
        <v>5.0135473983726922E-4</v>
      </c>
      <c r="BE443" s="13">
        <f t="shared" si="716"/>
        <v>7.96706239385528E-4</v>
      </c>
      <c r="BF443" s="13">
        <f t="shared" si="717"/>
        <v>6.3302566171196068E-4</v>
      </c>
      <c r="BG443" s="13">
        <f t="shared" si="718"/>
        <v>3.3531513337959056E-4</v>
      </c>
      <c r="BH443" s="13">
        <f t="shared" si="719"/>
        <v>1.3321289183913058E-4</v>
      </c>
      <c r="BI443" s="13">
        <f t="shared" si="720"/>
        <v>4.2337903149882753E-5</v>
      </c>
      <c r="BJ443" s="14">
        <f t="shared" si="721"/>
        <v>0.42222866739180759</v>
      </c>
      <c r="BK443" s="14">
        <f t="shared" si="722"/>
        <v>0.24438703877588963</v>
      </c>
      <c r="BL443" s="14">
        <f t="shared" si="723"/>
        <v>0.3104547335141592</v>
      </c>
      <c r="BM443" s="14">
        <f t="shared" si="724"/>
        <v>0.5691791428869476</v>
      </c>
      <c r="BN443" s="14">
        <f t="shared" si="725"/>
        <v>0.42895105076238071</v>
      </c>
    </row>
    <row r="444" spans="1:66" x14ac:dyDescent="0.25">
      <c r="A444" t="s">
        <v>349</v>
      </c>
      <c r="B444" t="s">
        <v>284</v>
      </c>
      <c r="C444" t="s">
        <v>276</v>
      </c>
      <c r="D444" t="s">
        <v>359</v>
      </c>
      <c r="E444" s="10">
        <f>VLOOKUP(A444,home!$A$2:$E$405,3,FALSE)</f>
        <v>1.4875</v>
      </c>
      <c r="F444" s="10">
        <f>VLOOKUP(B444,home!$B$2:$E$405,3,FALSE)</f>
        <v>0.22409999999999999</v>
      </c>
      <c r="G444" s="10">
        <f>VLOOKUP(C444,away!$B$2:$E$405,4,FALSE)</f>
        <v>0.52290000000000003</v>
      </c>
      <c r="H444" s="10">
        <f>VLOOKUP(A444,away!$A$2:$E$405,3,FALSE)</f>
        <v>1.05</v>
      </c>
      <c r="I444" s="10">
        <f>VLOOKUP(C444,away!$B$2:$E$405,3,FALSE)</f>
        <v>1.0582</v>
      </c>
      <c r="J444" s="10">
        <f>VLOOKUP(B444,home!$B$2:$E$405,4,FALSE)</f>
        <v>0.52910000000000001</v>
      </c>
      <c r="K444" s="12">
        <f t="shared" si="670"/>
        <v>0.17430806137500002</v>
      </c>
      <c r="L444" s="12">
        <f t="shared" si="671"/>
        <v>0.587888301</v>
      </c>
      <c r="M444" s="13">
        <f t="shared" si="672"/>
        <v>0.46664038925340362</v>
      </c>
      <c r="N444" s="13">
        <f t="shared" si="673"/>
        <v>8.1339181610036185E-2</v>
      </c>
      <c r="O444" s="13">
        <f t="shared" si="674"/>
        <v>0.27433242561616206</v>
      </c>
      <c r="P444" s="13">
        <f t="shared" si="675"/>
        <v>4.7818353281454611E-2</v>
      </c>
      <c r="Q444" s="13">
        <f t="shared" si="676"/>
        <v>7.0890375301372295E-3</v>
      </c>
      <c r="R444" s="13">
        <f t="shared" si="677"/>
        <v>8.0638411802347196E-2</v>
      </c>
      <c r="S444" s="13">
        <f t="shared" si="678"/>
        <v>1.2250305391526516E-3</v>
      </c>
      <c r="T444" s="13">
        <f t="shared" si="679"/>
        <v>4.1675622293176114E-3</v>
      </c>
      <c r="U444" s="13">
        <f t="shared" si="680"/>
        <v>1.4055925233626063E-2</v>
      </c>
      <c r="V444" s="13">
        <f t="shared" si="681"/>
        <v>1.3948152808131594E-5</v>
      </c>
      <c r="W444" s="13">
        <f t="shared" si="682"/>
        <v>4.1189212963094624E-4</v>
      </c>
      <c r="X444" s="13">
        <f t="shared" si="683"/>
        <v>2.4214656428400873E-4</v>
      </c>
      <c r="Y444" s="13">
        <f t="shared" si="684"/>
        <v>7.1177566134956582E-5</v>
      </c>
      <c r="Z444" s="13">
        <f t="shared" si="685"/>
        <v>1.580212630327342E-2</v>
      </c>
      <c r="AA444" s="13">
        <f t="shared" si="686"/>
        <v>2.7544380015264856E-3</v>
      </c>
      <c r="AB444" s="13">
        <f t="shared" si="687"/>
        <v>2.4006037411185554E-4</v>
      </c>
      <c r="AC444" s="13">
        <f t="shared" si="688"/>
        <v>8.93324005437669E-8</v>
      </c>
      <c r="AD444" s="13">
        <f t="shared" si="689"/>
        <v>1.7949029652897614E-5</v>
      </c>
      <c r="AE444" s="13">
        <f t="shared" si="690"/>
        <v>1.0552024547240596E-5</v>
      </c>
      <c r="AF444" s="13">
        <f t="shared" si="691"/>
        <v>3.1017058915937843E-6</v>
      </c>
      <c r="AG444" s="13">
        <f t="shared" si="692"/>
        <v>6.0781886893692026E-7</v>
      </c>
      <c r="AH444" s="13">
        <f t="shared" si="693"/>
        <v>2.3224712961547049E-3</v>
      </c>
      <c r="AI444" s="13">
        <f t="shared" si="694"/>
        <v>4.0482546923181013E-4</v>
      </c>
      <c r="AJ444" s="13">
        <f t="shared" si="695"/>
        <v>3.528217136851077E-5</v>
      </c>
      <c r="AK444" s="13">
        <f t="shared" si="696"/>
        <v>2.0499889641152147E-6</v>
      </c>
      <c r="AL444" s="13">
        <f t="shared" si="697"/>
        <v>3.6616875753226287E-10</v>
      </c>
      <c r="AM444" s="13">
        <f t="shared" si="698"/>
        <v>6.2573211247179493E-7</v>
      </c>
      <c r="AN444" s="13">
        <f t="shared" si="699"/>
        <v>3.6786058848218439E-7</v>
      </c>
      <c r="AO444" s="13">
        <f t="shared" si="700"/>
        <v>1.0813046818382577E-7</v>
      </c>
      <c r="AP444" s="13">
        <f t="shared" si="701"/>
        <v>2.1189545742307971E-8</v>
      </c>
      <c r="AQ444" s="13">
        <f t="shared" si="702"/>
        <v>3.1142715113518031E-9</v>
      </c>
      <c r="AR444" s="13">
        <f t="shared" si="703"/>
        <v>2.7307074088353149E-4</v>
      </c>
      <c r="AS444" s="13">
        <f t="shared" si="704"/>
        <v>4.7598431461643344E-5</v>
      </c>
      <c r="AT444" s="13">
        <f t="shared" si="705"/>
        <v>4.1483951562849298E-6</v>
      </c>
      <c r="AU444" s="13">
        <f t="shared" si="706"/>
        <v>2.4103290583648875E-7</v>
      </c>
      <c r="AV444" s="13">
        <f t="shared" si="707"/>
        <v>1.0503494635985322E-8</v>
      </c>
      <c r="AW444" s="13">
        <f t="shared" si="708"/>
        <v>1.0422960123011368E-12</v>
      </c>
      <c r="AX444" s="13">
        <f t="shared" si="709"/>
        <v>1.8178358577506988E-8</v>
      </c>
      <c r="AY444" s="13">
        <f t="shared" si="710"/>
        <v>1.0686844339099358E-8</v>
      </c>
      <c r="AZ444" s="13">
        <f t="shared" si="711"/>
        <v>3.1413353807822948E-9</v>
      </c>
      <c r="BA444" s="13">
        <f t="shared" si="712"/>
        <v>6.1558477329309743E-10</v>
      </c>
      <c r="BB444" s="13">
        <f t="shared" si="713"/>
        <v>9.0473771623187273E-11</v>
      </c>
      <c r="BC444" s="13">
        <f t="shared" si="714"/>
        <v>1.0637694376923517E-11</v>
      </c>
      <c r="BD444" s="13">
        <f t="shared" si="715"/>
        <v>2.675584898513843E-5</v>
      </c>
      <c r="BE444" s="13">
        <f t="shared" si="716"/>
        <v>4.663760167041742E-6</v>
      </c>
      <c r="BF444" s="13">
        <f t="shared" si="717"/>
        <v>4.0646549671749613E-7</v>
      </c>
      <c r="BG444" s="13">
        <f t="shared" si="718"/>
        <v>2.3616737582884394E-8</v>
      </c>
      <c r="BH444" s="13">
        <f t="shared" si="719"/>
        <v>1.0291469360186707E-9</v>
      </c>
      <c r="BI444" s="13">
        <f t="shared" si="720"/>
        <v>3.5877721457487159E-11</v>
      </c>
      <c r="BJ444" s="14">
        <f t="shared" si="721"/>
        <v>9.3354366958722526E-2</v>
      </c>
      <c r="BK444" s="14">
        <f t="shared" si="722"/>
        <v>0.51569782161223265</v>
      </c>
      <c r="BL444" s="14">
        <f t="shared" si="723"/>
        <v>0.37514280981380588</v>
      </c>
      <c r="BM444" s="14">
        <f t="shared" si="724"/>
        <v>4.2139314908691529E-2</v>
      </c>
      <c r="BN444" s="14">
        <f t="shared" si="725"/>
        <v>0.95785779909354096</v>
      </c>
    </row>
    <row r="445" spans="1:66" x14ac:dyDescent="0.25">
      <c r="A445" t="s">
        <v>349</v>
      </c>
      <c r="B445" t="s">
        <v>281</v>
      </c>
      <c r="C445" t="s">
        <v>277</v>
      </c>
      <c r="D445" t="s">
        <v>359</v>
      </c>
      <c r="E445" s="10">
        <f>VLOOKUP(A445,home!$A$2:$E$405,3,FALSE)</f>
        <v>1.4875</v>
      </c>
      <c r="F445" s="10">
        <f>VLOOKUP(B445,home!$B$2:$E$405,3,FALSE)</f>
        <v>1.3445</v>
      </c>
      <c r="G445" s="10">
        <f>VLOOKUP(C445,away!$B$2:$E$405,4,FALSE)</f>
        <v>0.59760000000000002</v>
      </c>
      <c r="H445" s="10">
        <f>VLOOKUP(A445,away!$A$2:$E$405,3,FALSE)</f>
        <v>1.05</v>
      </c>
      <c r="I445" s="10">
        <f>VLOOKUP(C445,away!$B$2:$E$405,3,FALSE)</f>
        <v>1.4815</v>
      </c>
      <c r="J445" s="10">
        <f>VLOOKUP(B445,home!$B$2:$E$405,4,FALSE)</f>
        <v>0.95240000000000002</v>
      </c>
      <c r="K445" s="12">
        <f t="shared" si="670"/>
        <v>1.1951663850000001</v>
      </c>
      <c r="L445" s="12">
        <f t="shared" si="671"/>
        <v>1.4815296300000003</v>
      </c>
      <c r="M445" s="13">
        <f t="shared" si="672"/>
        <v>6.8790060428204028E-2</v>
      </c>
      <c r="N445" s="13">
        <f t="shared" si="673"/>
        <v>8.2215567845908152E-2</v>
      </c>
      <c r="O445" s="13">
        <f t="shared" si="674"/>
        <v>0.10191451277387477</v>
      </c>
      <c r="P445" s="13">
        <f t="shared" si="675"/>
        <v>0.12180479981098824</v>
      </c>
      <c r="Q445" s="13">
        <f t="shared" si="676"/>
        <v>4.9130641506558152E-2</v>
      </c>
      <c r="R445" s="13">
        <f t="shared" si="677"/>
        <v>7.5494685200754488E-2</v>
      </c>
      <c r="S445" s="13">
        <f t="shared" si="678"/>
        <v>5.3919160575820531E-2</v>
      </c>
      <c r="T445" s="13">
        <f t="shared" si="679"/>
        <v>7.2788501132873759E-2</v>
      </c>
      <c r="U445" s="13">
        <f t="shared" si="680"/>
        <v>9.0228709998098747E-2</v>
      </c>
      <c r="V445" s="13">
        <f t="shared" si="681"/>
        <v>1.0608141995179577E-2</v>
      </c>
      <c r="W445" s="13">
        <f t="shared" si="682"/>
        <v>1.9573097067374683E-2</v>
      </c>
      <c r="X445" s="13">
        <f t="shared" si="683"/>
        <v>2.8998123256181708E-2</v>
      </c>
      <c r="Y445" s="13">
        <f t="shared" si="684"/>
        <v>2.1480789409212643E-2</v>
      </c>
      <c r="Z445" s="13">
        <f t="shared" si="685"/>
        <v>3.7282537677480097E-2</v>
      </c>
      <c r="AA445" s="13">
        <f t="shared" si="686"/>
        <v>4.4558835779620186E-2</v>
      </c>
      <c r="AB445" s="13">
        <f t="shared" si="687"/>
        <v>2.6627611339268664E-2</v>
      </c>
      <c r="AC445" s="13">
        <f t="shared" si="688"/>
        <v>1.1739728494623606E-3</v>
      </c>
      <c r="AD445" s="13">
        <f t="shared" si="689"/>
        <v>5.8482769163170772E-3</v>
      </c>
      <c r="AE445" s="13">
        <f t="shared" si="690"/>
        <v>8.6643955359687816E-3</v>
      </c>
      <c r="AF445" s="13">
        <f t="shared" si="691"/>
        <v>6.4182793562887414E-3</v>
      </c>
      <c r="AG445" s="13">
        <f t="shared" si="692"/>
        <v>3.1696236799863661E-3</v>
      </c>
      <c r="AH445" s="13">
        <f t="shared" si="693"/>
        <v>1.3808796062694546E-2</v>
      </c>
      <c r="AI445" s="13">
        <f t="shared" si="694"/>
        <v>1.6503808871452873E-2</v>
      </c>
      <c r="AJ445" s="13">
        <f t="shared" si="695"/>
        <v>9.8623987938126316E-3</v>
      </c>
      <c r="AK445" s="13">
        <f t="shared" si="696"/>
        <v>3.9290691712764673E-3</v>
      </c>
      <c r="AL445" s="13">
        <f t="shared" si="697"/>
        <v>8.3148947404424522E-5</v>
      </c>
      <c r="AM445" s="13">
        <f t="shared" si="698"/>
        <v>1.397932796110724E-3</v>
      </c>
      <c r="AN445" s="13">
        <f t="shared" si="699"/>
        <v>2.0710788581867869E-3</v>
      </c>
      <c r="AO445" s="13">
        <f t="shared" si="700"/>
        <v>1.5341823472351467E-3</v>
      </c>
      <c r="AP445" s="13">
        <f t="shared" si="701"/>
        <v>7.5764553508393955E-4</v>
      </c>
      <c r="AQ445" s="13">
        <f t="shared" si="702"/>
        <v>2.8061857731601542E-4</v>
      </c>
      <c r="AR445" s="13">
        <f t="shared" si="703"/>
        <v>4.0916281043018605E-3</v>
      </c>
      <c r="AS445" s="13">
        <f t="shared" si="704"/>
        <v>4.8901763701828579E-3</v>
      </c>
      <c r="AT445" s="13">
        <f t="shared" si="705"/>
        <v>2.9222872071819343E-3</v>
      </c>
      <c r="AU445" s="13">
        <f t="shared" si="706"/>
        <v>1.164206479113126E-3</v>
      </c>
      <c r="AV445" s="13">
        <f t="shared" si="707"/>
        <v>3.4785511225880327E-4</v>
      </c>
      <c r="AW445" s="13">
        <f t="shared" si="708"/>
        <v>4.0897142657456469E-6</v>
      </c>
      <c r="AX445" s="13">
        <f t="shared" si="709"/>
        <v>2.7846038106676643E-4</v>
      </c>
      <c r="AY445" s="13">
        <f t="shared" si="710"/>
        <v>4.125473053315055E-4</v>
      </c>
      <c r="AZ445" s="13">
        <f t="shared" si="711"/>
        <v>3.0560052831264125E-4</v>
      </c>
      <c r="BA445" s="13">
        <f t="shared" si="712"/>
        <v>1.5091874587961067E-4</v>
      </c>
      <c r="BB445" s="13">
        <f t="shared" si="713"/>
        <v>5.5897648435770929E-5</v>
      </c>
      <c r="BC445" s="13">
        <f t="shared" si="714"/>
        <v>1.6562804480983554E-5</v>
      </c>
      <c r="BD445" s="13">
        <f t="shared" si="715"/>
        <v>1.0103113785773217E-3</v>
      </c>
      <c r="BE445" s="13">
        <f t="shared" si="716"/>
        <v>1.2074901980586241E-3</v>
      </c>
      <c r="BF445" s="13">
        <f t="shared" si="717"/>
        <v>7.2157584746833001E-4</v>
      </c>
      <c r="BG445" s="13">
        <f t="shared" si="718"/>
        <v>2.8746773237401177E-4</v>
      </c>
      <c r="BH445" s="13">
        <f t="shared" si="719"/>
        <v>8.5892942626398795E-5</v>
      </c>
      <c r="BI445" s="13">
        <f t="shared" si="720"/>
        <v>2.0531271547161066E-5</v>
      </c>
      <c r="BJ445" s="14">
        <f t="shared" si="721"/>
        <v>0.30554874123410997</v>
      </c>
      <c r="BK445" s="14">
        <f t="shared" si="722"/>
        <v>0.25679183191239063</v>
      </c>
      <c r="BL445" s="14">
        <f t="shared" si="723"/>
        <v>0.39967785063454381</v>
      </c>
      <c r="BM445" s="14">
        <f t="shared" si="724"/>
        <v>0.49954223630117089</v>
      </c>
      <c r="BN445" s="14">
        <f t="shared" si="725"/>
        <v>0.49935026756628781</v>
      </c>
    </row>
    <row r="446" spans="1:66" x14ac:dyDescent="0.25">
      <c r="A446" t="s">
        <v>349</v>
      </c>
      <c r="B446" t="s">
        <v>287</v>
      </c>
      <c r="C446" t="s">
        <v>285</v>
      </c>
      <c r="D446" t="s">
        <v>359</v>
      </c>
      <c r="E446" s="10">
        <f>VLOOKUP(A446,home!$A$2:$E$405,3,FALSE)</f>
        <v>1.4875</v>
      </c>
      <c r="F446" s="10">
        <f>VLOOKUP(B446,home!$B$2:$E$405,3,FALSE)</f>
        <v>1.1429</v>
      </c>
      <c r="G446" s="10">
        <f>VLOOKUP(C446,away!$B$2:$E$405,4,FALSE)</f>
        <v>0.79449999999999998</v>
      </c>
      <c r="H446" s="10">
        <f>VLOOKUP(A446,away!$A$2:$E$405,3,FALSE)</f>
        <v>1.05</v>
      </c>
      <c r="I446" s="10">
        <f>VLOOKUP(C446,away!$B$2:$E$405,3,FALSE)</f>
        <v>1.3853</v>
      </c>
      <c r="J446" s="10">
        <f>VLOOKUP(B446,home!$B$2:$E$405,4,FALSE)</f>
        <v>1.2381</v>
      </c>
      <c r="K446" s="12">
        <f t="shared" si="670"/>
        <v>1.350700649375</v>
      </c>
      <c r="L446" s="12">
        <f t="shared" si="671"/>
        <v>1.8008969265000001</v>
      </c>
      <c r="M446" s="13">
        <f t="shared" si="672"/>
        <v>4.2783721998497663E-2</v>
      </c>
      <c r="N446" s="13">
        <f t="shared" si="673"/>
        <v>5.778800108605027E-2</v>
      </c>
      <c r="O446" s="13">
        <f t="shared" si="674"/>
        <v>7.7049073451324876E-2</v>
      </c>
      <c r="P446" s="13">
        <f t="shared" si="675"/>
        <v>0.10407023354444657</v>
      </c>
      <c r="Q446" s="13">
        <f t="shared" si="676"/>
        <v>3.9027145296505659E-2</v>
      </c>
      <c r="R446" s="13">
        <f t="shared" si="677"/>
        <v>6.9378719784081874E-2</v>
      </c>
      <c r="S446" s="13">
        <f t="shared" si="678"/>
        <v>6.3286999144066838E-2</v>
      </c>
      <c r="T446" s="13">
        <f t="shared" si="679"/>
        <v>7.0283866014545962E-2</v>
      </c>
      <c r="U446" s="13">
        <f t="shared" si="680"/>
        <v>9.3709881865165545E-2</v>
      </c>
      <c r="V446" s="13">
        <f t="shared" si="681"/>
        <v>1.710487715522974E-2</v>
      </c>
      <c r="W446" s="13">
        <f t="shared" si="682"/>
        <v>1.7571330165080886E-2</v>
      </c>
      <c r="X446" s="13">
        <f t="shared" si="683"/>
        <v>3.1644154488810902E-2</v>
      </c>
      <c r="Y446" s="13">
        <f t="shared" si="684"/>
        <v>2.8493930280295378E-2</v>
      </c>
      <c r="Z446" s="13">
        <f t="shared" si="685"/>
        <v>4.1647974407885924E-2</v>
      </c>
      <c r="AA446" s="13">
        <f t="shared" si="686"/>
        <v>5.6253946077884899E-2</v>
      </c>
      <c r="AB446" s="13">
        <f t="shared" si="687"/>
        <v>3.7991120748652692E-2</v>
      </c>
      <c r="AC446" s="13">
        <f t="shared" si="688"/>
        <v>2.6004466143051126E-3</v>
      </c>
      <c r="AD446" s="13">
        <f t="shared" si="689"/>
        <v>5.9334017660893235E-3</v>
      </c>
      <c r="AE446" s="13">
        <f t="shared" si="690"/>
        <v>1.0685445004239933E-2</v>
      </c>
      <c r="AF446" s="13">
        <f t="shared" si="691"/>
        <v>9.621692533210241E-3</v>
      </c>
      <c r="AG446" s="13">
        <f t="shared" si="692"/>
        <v>5.7758921702621068E-3</v>
      </c>
      <c r="AH446" s="13">
        <f t="shared" si="693"/>
        <v>1.8750927276528117E-2</v>
      </c>
      <c r="AI446" s="13">
        <f t="shared" si="694"/>
        <v>2.5326889648789926E-2</v>
      </c>
      <c r="AJ446" s="13">
        <f t="shared" si="695"/>
        <v>1.7104523147634765E-2</v>
      </c>
      <c r="AK446" s="13">
        <f t="shared" si="696"/>
        <v>7.7010301742533307E-3</v>
      </c>
      <c r="AL446" s="13">
        <f t="shared" si="697"/>
        <v>2.5302061048368017E-4</v>
      </c>
      <c r="AM446" s="13">
        <f t="shared" si="698"/>
        <v>1.6028499236919243E-3</v>
      </c>
      <c r="AN446" s="13">
        <f t="shared" si="699"/>
        <v>2.8865675012175454E-3</v>
      </c>
      <c r="AO446" s="13">
        <f t="shared" si="700"/>
        <v>2.5992052705387323E-3</v>
      </c>
      <c r="AP446" s="13">
        <f t="shared" si="701"/>
        <v>1.5603002610186012E-3</v>
      </c>
      <c r="AQ446" s="13">
        <f t="shared" si="702"/>
        <v>7.0248498612138709E-4</v>
      </c>
      <c r="AR446" s="13">
        <f t="shared" si="703"/>
        <v>6.7536974602648977E-3</v>
      </c>
      <c r="AS446" s="13">
        <f t="shared" si="704"/>
        <v>9.122223545262086E-3</v>
      </c>
      <c r="AT446" s="13">
        <f t="shared" si="705"/>
        <v>6.1606966331647084E-3</v>
      </c>
      <c r="AU446" s="13">
        <f t="shared" si="706"/>
        <v>2.7737523143393154E-3</v>
      </c>
      <c r="AV446" s="13">
        <f t="shared" si="707"/>
        <v>9.3662726304588129E-4</v>
      </c>
      <c r="AW446" s="13">
        <f t="shared" si="708"/>
        <v>1.709626984450848E-5</v>
      </c>
      <c r="AX446" s="13">
        <f t="shared" si="709"/>
        <v>3.6082840546355829E-4</v>
      </c>
      <c r="AY446" s="13">
        <f t="shared" si="710"/>
        <v>6.4981476639321785E-4</v>
      </c>
      <c r="AZ446" s="13">
        <f t="shared" si="711"/>
        <v>5.8512470779593093E-4</v>
      </c>
      <c r="BA446" s="13">
        <f t="shared" si="712"/>
        <v>3.5124976262963412E-4</v>
      </c>
      <c r="BB446" s="13">
        <f t="shared" si="713"/>
        <v>1.5814115448839076E-4</v>
      </c>
      <c r="BC446" s="13">
        <f t="shared" si="714"/>
        <v>5.6959183814260906E-5</v>
      </c>
      <c r="BD446" s="13">
        <f t="shared" si="715"/>
        <v>2.0271188331169826E-3</v>
      </c>
      <c r="BE446" s="13">
        <f t="shared" si="716"/>
        <v>2.7380307242514008E-3</v>
      </c>
      <c r="BF446" s="13">
        <f t="shared" si="717"/>
        <v>1.8491299386275346E-3</v>
      </c>
      <c r="BG446" s="13">
        <f t="shared" si="718"/>
        <v>8.3254033629432159E-4</v>
      </c>
      <c r="BH446" s="13">
        <f t="shared" si="719"/>
        <v>2.8112819321590542E-4</v>
      </c>
      <c r="BI446" s="13">
        <f t="shared" si="720"/>
        <v>7.5944006626868789E-5</v>
      </c>
      <c r="BJ446" s="14">
        <f t="shared" si="721"/>
        <v>0.28833838472826379</v>
      </c>
      <c r="BK446" s="14">
        <f t="shared" si="722"/>
        <v>0.23074911383342281</v>
      </c>
      <c r="BL446" s="14">
        <f t="shared" si="723"/>
        <v>0.43681700142252583</v>
      </c>
      <c r="BM446" s="14">
        <f t="shared" si="724"/>
        <v>0.60682286073464287</v>
      </c>
      <c r="BN446" s="14">
        <f t="shared" si="725"/>
        <v>0.3900968951609069</v>
      </c>
    </row>
    <row r="447" spans="1:66" x14ac:dyDescent="0.25">
      <c r="A447" t="s">
        <v>290</v>
      </c>
      <c r="B447" t="s">
        <v>294</v>
      </c>
      <c r="C447" t="s">
        <v>308</v>
      </c>
      <c r="D447" t="s">
        <v>359</v>
      </c>
      <c r="E447" s="10">
        <f>VLOOKUP(A447,home!$A$2:$E$405,3,FALSE)</f>
        <v>1.6083000000000001</v>
      </c>
      <c r="F447" s="10">
        <f>VLOOKUP(B447,home!$B$2:$E$405,3,FALSE)</f>
        <v>1.1398999999999999</v>
      </c>
      <c r="G447" s="10">
        <f>VLOOKUP(C447,away!$B$2:$E$405,4,FALSE)</f>
        <v>0.98450000000000004</v>
      </c>
      <c r="H447" s="10">
        <f>VLOOKUP(A447,away!$A$2:$E$405,3,FALSE)</f>
        <v>1.1513</v>
      </c>
      <c r="I447" s="10">
        <f>VLOOKUP(C447,away!$B$2:$E$405,3,FALSE)</f>
        <v>1.0857000000000001</v>
      </c>
      <c r="J447" s="10">
        <f>VLOOKUP(B447,home!$B$2:$E$405,4,FALSE)</f>
        <v>1.0133000000000001</v>
      </c>
      <c r="K447" s="12">
        <f t="shared" si="670"/>
        <v>1.804885001865</v>
      </c>
      <c r="L447" s="12">
        <f t="shared" si="671"/>
        <v>1.2665909632530001</v>
      </c>
      <c r="M447" s="13">
        <f t="shared" si="672"/>
        <v>4.6352689390873808E-2</v>
      </c>
      <c r="N447" s="13">
        <f t="shared" si="673"/>
        <v>8.3661273877695036E-2</v>
      </c>
      <c r="O447" s="13">
        <f t="shared" si="674"/>
        <v>5.8709897504953971E-2</v>
      </c>
      <c r="P447" s="13">
        <f t="shared" si="675"/>
        <v>0.10596461346772282</v>
      </c>
      <c r="Q447" s="13">
        <f t="shared" si="676"/>
        <v>7.5499489229385944E-2</v>
      </c>
      <c r="R447" s="13">
        <f t="shared" si="677"/>
        <v>3.7180712816642286E-2</v>
      </c>
      <c r="S447" s="13">
        <f t="shared" si="678"/>
        <v>6.0560128521769438E-2</v>
      </c>
      <c r="T447" s="13">
        <f t="shared" si="679"/>
        <v>9.5626970788157462E-2</v>
      </c>
      <c r="U447" s="13">
        <f t="shared" si="680"/>
        <v>6.7106910921407456E-2</v>
      </c>
      <c r="V447" s="13">
        <f t="shared" si="681"/>
        <v>1.5382616041136637E-2</v>
      </c>
      <c r="W447" s="13">
        <f t="shared" si="682"/>
        <v>4.5422631919528944E-2</v>
      </c>
      <c r="X447" s="13">
        <f t="shared" si="683"/>
        <v>5.7531895116442633E-2</v>
      </c>
      <c r="Y447" s="13">
        <f t="shared" si="684"/>
        <v>3.6434689226652828E-2</v>
      </c>
      <c r="Z447" s="13">
        <f t="shared" si="685"/>
        <v>1.5697584953621373E-2</v>
      </c>
      <c r="AA447" s="13">
        <f t="shared" si="686"/>
        <v>2.8332335648292909E-2</v>
      </c>
      <c r="AB447" s="13">
        <f t="shared" si="687"/>
        <v>2.556830383970448E-2</v>
      </c>
      <c r="AC447" s="13">
        <f t="shared" si="688"/>
        <v>2.1978403307629383E-3</v>
      </c>
      <c r="AD447" s="13">
        <f t="shared" si="689"/>
        <v>2.0495656774198054E-2</v>
      </c>
      <c r="AE447" s="13">
        <f t="shared" si="690"/>
        <v>2.5959613656134393E-2</v>
      </c>
      <c r="AF447" s="13">
        <f t="shared" si="691"/>
        <v>1.6440106033199502E-2</v>
      </c>
      <c r="AG447" s="13">
        <f t="shared" si="692"/>
        <v>6.9409632455238708E-3</v>
      </c>
      <c r="AH447" s="13">
        <f t="shared" si="693"/>
        <v>4.9706048117882764E-3</v>
      </c>
      <c r="AI447" s="13">
        <f t="shared" si="694"/>
        <v>8.9713700749946609E-3</v>
      </c>
      <c r="AJ447" s="13">
        <f t="shared" si="695"/>
        <v>8.0961456472691731E-3</v>
      </c>
      <c r="AK447" s="13">
        <f t="shared" si="696"/>
        <v>4.870870617223578E-3</v>
      </c>
      <c r="AL447" s="13">
        <f t="shared" si="697"/>
        <v>2.0097500634681171E-4</v>
      </c>
      <c r="AM447" s="13">
        <f t="shared" si="698"/>
        <v>7.3984607030245595E-3</v>
      </c>
      <c r="AN447" s="13">
        <f t="shared" si="699"/>
        <v>9.3708234684333463E-3</v>
      </c>
      <c r="AO447" s="13">
        <f t="shared" si="700"/>
        <v>5.9345001616784064E-3</v>
      </c>
      <c r="AP447" s="13">
        <f t="shared" si="701"/>
        <v>2.5055280920684457E-3</v>
      </c>
      <c r="AQ447" s="13">
        <f t="shared" si="702"/>
        <v>7.9336980989760649E-4</v>
      </c>
      <c r="AR447" s="13">
        <f t="shared" si="703"/>
        <v>1.2591446273025816E-3</v>
      </c>
      <c r="AS447" s="13">
        <f t="shared" si="704"/>
        <v>2.2726112529973248E-3</v>
      </c>
      <c r="AT447" s="13">
        <f t="shared" si="705"/>
        <v>2.0509009828022485E-3</v>
      </c>
      <c r="AU447" s="13">
        <f t="shared" si="706"/>
        <v>1.233880141389989E-3</v>
      </c>
      <c r="AV447" s="13">
        <f t="shared" si="707"/>
        <v>5.5675294032346437E-4</v>
      </c>
      <c r="AW447" s="13">
        <f t="shared" si="708"/>
        <v>1.2762197802249971E-5</v>
      </c>
      <c r="AX447" s="13">
        <f t="shared" si="709"/>
        <v>2.2255617932961029E-3</v>
      </c>
      <c r="AY447" s="13">
        <f t="shared" si="710"/>
        <v>2.8188764555499854E-3</v>
      </c>
      <c r="AZ447" s="13">
        <f t="shared" si="711"/>
        <v>1.7851817225631298E-3</v>
      </c>
      <c r="BA447" s="13">
        <f t="shared" si="712"/>
        <v>7.5369834585429477E-4</v>
      </c>
      <c r="BB447" s="13">
        <f t="shared" si="713"/>
        <v>2.3865687846944613E-4</v>
      </c>
      <c r="BC447" s="13">
        <f t="shared" si="714"/>
        <v>6.0456129117513968E-5</v>
      </c>
      <c r="BD447" s="13">
        <f t="shared" si="715"/>
        <v>2.6580353439500297E-4</v>
      </c>
      <c r="BE447" s="13">
        <f t="shared" si="716"/>
        <v>4.7974481267224855E-4</v>
      </c>
      <c r="BF447" s="13">
        <f t="shared" si="717"/>
        <v>4.3294210855733772E-4</v>
      </c>
      <c r="BG447" s="13">
        <f t="shared" si="718"/>
        <v>2.6047023947031587E-4</v>
      </c>
      <c r="BH447" s="13">
        <f t="shared" si="719"/>
        <v>1.1752970716303954E-4</v>
      </c>
      <c r="BI447" s="13">
        <f t="shared" si="720"/>
        <v>4.2425521146431044E-5</v>
      </c>
      <c r="BJ447" s="14">
        <f t="shared" si="721"/>
        <v>0.49789840342687158</v>
      </c>
      <c r="BK447" s="14">
        <f t="shared" si="722"/>
        <v>0.23347773921416246</v>
      </c>
      <c r="BL447" s="14">
        <f t="shared" si="723"/>
        <v>0.25277935775049676</v>
      </c>
      <c r="BM447" s="14">
        <f t="shared" si="724"/>
        <v>0.58967829480013056</v>
      </c>
      <c r="BN447" s="14">
        <f t="shared" si="725"/>
        <v>0.40736867628727391</v>
      </c>
    </row>
    <row r="448" spans="1:66" x14ac:dyDescent="0.25">
      <c r="A448" t="s">
        <v>290</v>
      </c>
      <c r="B448" t="s">
        <v>307</v>
      </c>
      <c r="C448" t="s">
        <v>301</v>
      </c>
      <c r="D448" t="s">
        <v>359</v>
      </c>
      <c r="E448" s="10">
        <f>VLOOKUP(A448,home!$A$2:$E$405,3,FALSE)</f>
        <v>1.6083000000000001</v>
      </c>
      <c r="F448" s="10">
        <f>VLOOKUP(B448,home!$B$2:$E$405,3,FALSE)</f>
        <v>1.5025999999999999</v>
      </c>
      <c r="G448" s="10">
        <f>VLOOKUP(C448,away!$B$2:$E$405,4,FALSE)</f>
        <v>0.50870000000000004</v>
      </c>
      <c r="H448" s="10">
        <f>VLOOKUP(A448,away!$A$2:$E$405,3,FALSE)</f>
        <v>1.1513</v>
      </c>
      <c r="I448" s="10">
        <f>VLOOKUP(C448,away!$B$2:$E$405,3,FALSE)</f>
        <v>0.63170000000000004</v>
      </c>
      <c r="J448" s="10">
        <f>VLOOKUP(B448,home!$B$2:$E$405,4,FALSE)</f>
        <v>0.79620000000000002</v>
      </c>
      <c r="K448" s="12">
        <f t="shared" si="670"/>
        <v>1.2293404847459999</v>
      </c>
      <c r="L448" s="12">
        <f t="shared" si="671"/>
        <v>0.57905731840200003</v>
      </c>
      <c r="M448" s="13">
        <f t="shared" si="672"/>
        <v>0.16391655311066142</v>
      </c>
      <c r="N448" s="13">
        <f t="shared" si="673"/>
        <v>0.20150925485895391</v>
      </c>
      <c r="O448" s="13">
        <f t="shared" si="674"/>
        <v>9.4917079685958611E-2</v>
      </c>
      <c r="P448" s="13">
        <f t="shared" si="675"/>
        <v>0.11668540875181105</v>
      </c>
      <c r="Q448" s="13">
        <f t="shared" si="676"/>
        <v>0.12386174252455587</v>
      </c>
      <c r="R448" s="13">
        <f t="shared" si="677"/>
        <v>2.7481214816750071E-2</v>
      </c>
      <c r="S448" s="13">
        <f t="shared" si="678"/>
        <v>2.0765878059895059E-2</v>
      </c>
      <c r="T448" s="13">
        <f t="shared" si="679"/>
        <v>7.172304847886829E-2</v>
      </c>
      <c r="U448" s="13">
        <f t="shared" si="680"/>
        <v>3.3783769944232482E-2</v>
      </c>
      <c r="V448" s="13">
        <f t="shared" si="681"/>
        <v>1.6424854418816408E-3</v>
      </c>
      <c r="W448" s="13">
        <f t="shared" si="682"/>
        <v>5.0756084865540597E-2</v>
      </c>
      <c r="X448" s="13">
        <f t="shared" si="683"/>
        <v>2.9390682394824275E-2</v>
      </c>
      <c r="Y448" s="13">
        <f t="shared" si="684"/>
        <v>8.5094448667759077E-3</v>
      </c>
      <c r="Z448" s="13">
        <f t="shared" si="685"/>
        <v>5.3043995194055364E-3</v>
      </c>
      <c r="AA448" s="13">
        <f t="shared" si="686"/>
        <v>6.5209130764724505E-3</v>
      </c>
      <c r="AB448" s="13">
        <f t="shared" si="687"/>
        <v>4.0082112212085873E-3</v>
      </c>
      <c r="AC448" s="13">
        <f t="shared" si="688"/>
        <v>7.3076087160592806E-5</v>
      </c>
      <c r="AD448" s="13">
        <f t="shared" si="689"/>
        <v>1.5599127493103184E-2</v>
      </c>
      <c r="AE448" s="13">
        <f t="shared" si="690"/>
        <v>9.0327889355672434E-3</v>
      </c>
      <c r="AF448" s="13">
        <f t="shared" si="691"/>
        <v>2.6152512693604119E-3</v>
      </c>
      <c r="AG448" s="13">
        <f t="shared" si="692"/>
        <v>5.0479346232775563E-4</v>
      </c>
      <c r="AH448" s="13">
        <f t="shared" si="693"/>
        <v>7.6788784035995684E-4</v>
      </c>
      <c r="AI448" s="13">
        <f t="shared" si="694"/>
        <v>9.4399560989866823E-4</v>
      </c>
      <c r="AJ448" s="13">
        <f t="shared" si="695"/>
        <v>5.8024601033546249E-4</v>
      </c>
      <c r="AK448" s="13">
        <f t="shared" si="696"/>
        <v>2.3777330387257675E-4</v>
      </c>
      <c r="AL448" s="13">
        <f t="shared" si="697"/>
        <v>2.080793657138496E-6</v>
      </c>
      <c r="AM448" s="13">
        <f t="shared" si="698"/>
        <v>3.8353277907972236E-3</v>
      </c>
      <c r="AN448" s="13">
        <f t="shared" si="699"/>
        <v>2.2208746257317072E-3</v>
      </c>
      <c r="AO448" s="13">
        <f t="shared" si="700"/>
        <v>6.4300685264162387E-4</v>
      </c>
      <c r="AP448" s="13">
        <f t="shared" si="701"/>
        <v>1.2411260793492292E-4</v>
      </c>
      <c r="AQ448" s="13">
        <f t="shared" si="702"/>
        <v>1.7967078482668815E-5</v>
      </c>
      <c r="AR448" s="13">
        <f t="shared" si="703"/>
        <v>8.893021473446795E-5</v>
      </c>
      <c r="AS448" s="13">
        <f t="shared" si="704"/>
        <v>1.0932551329023668E-4</v>
      </c>
      <c r="AT448" s="13">
        <f t="shared" si="705"/>
        <v>6.7199139751662436E-5</v>
      </c>
      <c r="AU448" s="13">
        <f t="shared" si="706"/>
        <v>2.753687434560764E-5</v>
      </c>
      <c r="AV448" s="13">
        <f t="shared" si="707"/>
        <v>8.4630486141047395E-6</v>
      </c>
      <c r="AW448" s="13">
        <f t="shared" si="708"/>
        <v>4.1145301917309189E-8</v>
      </c>
      <c r="AX448" s="13">
        <f t="shared" si="709"/>
        <v>7.8582062091641063E-4</v>
      </c>
      <c r="AY448" s="13">
        <f t="shared" si="710"/>
        <v>4.5503518149285136E-4</v>
      </c>
      <c r="AZ448" s="13">
        <f t="shared" si="711"/>
        <v>1.3174572598690894E-4</v>
      </c>
      <c r="BA448" s="13">
        <f t="shared" si="712"/>
        <v>2.5429442266968064E-5</v>
      </c>
      <c r="BB448" s="13">
        <f t="shared" si="713"/>
        <v>3.6812761618922506E-6</v>
      </c>
      <c r="BC448" s="13">
        <f t="shared" si="714"/>
        <v>4.2633398052050674E-7</v>
      </c>
      <c r="BD448" s="13">
        <f t="shared" si="715"/>
        <v>8.5826152781758393E-6</v>
      </c>
      <c r="BE448" s="13">
        <f t="shared" si="716"/>
        <v>1.055095642646111E-5</v>
      </c>
      <c r="BF448" s="13">
        <f t="shared" si="717"/>
        <v>6.4853589439198139E-6</v>
      </c>
      <c r="BG448" s="13">
        <f t="shared" si="718"/>
        <v>2.6575714359567309E-6</v>
      </c>
      <c r="BH448" s="13">
        <f t="shared" si="719"/>
        <v>8.1676503933154212E-7</v>
      </c>
      <c r="BI448" s="13">
        <f t="shared" si="720"/>
        <v>2.0081646587508468E-7</v>
      </c>
      <c r="BJ448" s="14">
        <f t="shared" si="721"/>
        <v>0.52174564668627132</v>
      </c>
      <c r="BK448" s="14">
        <f t="shared" si="722"/>
        <v>0.30354051742655974</v>
      </c>
      <c r="BL448" s="14">
        <f t="shared" si="723"/>
        <v>0.16957184038341466</v>
      </c>
      <c r="BM448" s="14">
        <f t="shared" si="724"/>
        <v>0.2713361562307694</v>
      </c>
      <c r="BN448" s="14">
        <f t="shared" si="725"/>
        <v>0.72837125374869083</v>
      </c>
    </row>
    <row r="449" spans="1:66" x14ac:dyDescent="0.25">
      <c r="A449" t="s">
        <v>290</v>
      </c>
      <c r="B449" t="s">
        <v>316</v>
      </c>
      <c r="C449" t="s">
        <v>306</v>
      </c>
      <c r="D449" t="s">
        <v>359</v>
      </c>
      <c r="E449" s="10">
        <f>VLOOKUP(A449,home!$A$2:$E$405,3,FALSE)</f>
        <v>1.6083000000000001</v>
      </c>
      <c r="F449" s="10">
        <f>VLOOKUP(B449,home!$B$2:$E$405,3,FALSE)</f>
        <v>0.7913</v>
      </c>
      <c r="G449" s="10">
        <f>VLOOKUP(C449,away!$B$2:$E$405,4,FALSE)</f>
        <v>0.7994</v>
      </c>
      <c r="H449" s="10">
        <f>VLOOKUP(A449,away!$A$2:$E$405,3,FALSE)</f>
        <v>1.1513</v>
      </c>
      <c r="I449" s="10">
        <f>VLOOKUP(C449,away!$B$2:$E$405,3,FALSE)</f>
        <v>1.5509999999999999</v>
      </c>
      <c r="J449" s="10">
        <f>VLOOKUP(B449,home!$B$2:$E$405,4,FALSE)</f>
        <v>1.2634000000000001</v>
      </c>
      <c r="K449" s="12">
        <f t="shared" si="670"/>
        <v>1.0173546433259999</v>
      </c>
      <c r="L449" s="12">
        <f t="shared" si="671"/>
        <v>2.2560108034200002</v>
      </c>
      <c r="M449" s="13">
        <f t="shared" si="672"/>
        <v>3.7878733462397812E-2</v>
      </c>
      <c r="N449" s="13">
        <f t="shared" si="673"/>
        <v>3.8536105371278349E-2</v>
      </c>
      <c r="O449" s="13">
        <f t="shared" si="674"/>
        <v>8.545483191103613E-2</v>
      </c>
      <c r="P449" s="13">
        <f t="shared" si="675"/>
        <v>8.6937870039335438E-2</v>
      </c>
      <c r="Q449" s="13">
        <f t="shared" si="676"/>
        <v>1.9602442867585015E-2</v>
      </c>
      <c r="R449" s="13">
        <f t="shared" si="677"/>
        <v>9.6393511997868872E-2</v>
      </c>
      <c r="S449" s="13">
        <f t="shared" si="678"/>
        <v>4.9884147093245554E-2</v>
      </c>
      <c r="T449" s="13">
        <f t="shared" si="679"/>
        <v>4.4223322882695114E-2</v>
      </c>
      <c r="U449" s="13">
        <f t="shared" si="680"/>
        <v>9.8066387017532383E-2</v>
      </c>
      <c r="V449" s="13">
        <f t="shared" si="681"/>
        <v>1.2721361333327443E-2</v>
      </c>
      <c r="W449" s="13">
        <f t="shared" si="682"/>
        <v>6.6475454239567485E-3</v>
      </c>
      <c r="X449" s="13">
        <f t="shared" si="683"/>
        <v>1.4996934292671609E-2</v>
      </c>
      <c r="Y449" s="13">
        <f t="shared" si="684"/>
        <v>1.6916622891223518E-2</v>
      </c>
      <c r="Z449" s="13">
        <f t="shared" si="685"/>
        <v>7.2488268148929183E-2</v>
      </c>
      <c r="AA449" s="13">
        <f t="shared" si="686"/>
        <v>7.3746276187973289E-2</v>
      </c>
      <c r="AB449" s="13">
        <f t="shared" si="687"/>
        <v>3.7513058253918118E-2</v>
      </c>
      <c r="AC449" s="13">
        <f t="shared" si="688"/>
        <v>1.8248499177944762E-3</v>
      </c>
      <c r="AD449" s="13">
        <f t="shared" si="689"/>
        <v>1.690727800945725E-3</v>
      </c>
      <c r="AE449" s="13">
        <f t="shared" si="690"/>
        <v>3.8143001845760949E-3</v>
      </c>
      <c r="AF449" s="13">
        <f t="shared" si="691"/>
        <v>4.3025512119452868E-3</v>
      </c>
      <c r="AG449" s="13">
        <f t="shared" si="692"/>
        <v>3.2355340054721266E-3</v>
      </c>
      <c r="AH449" s="13">
        <f t="shared" si="693"/>
        <v>4.0883579016297543E-2</v>
      </c>
      <c r="AI449" s="13">
        <f t="shared" si="694"/>
        <v>4.1593098948015716E-2</v>
      </c>
      <c r="AJ449" s="13">
        <f t="shared" si="695"/>
        <v>2.1157466172540777E-2</v>
      </c>
      <c r="AK449" s="13">
        <f t="shared" si="696"/>
        <v>7.1748821505490442E-3</v>
      </c>
      <c r="AL449" s="13">
        <f t="shared" si="697"/>
        <v>1.6753312531106497E-4</v>
      </c>
      <c r="AM449" s="13">
        <f t="shared" si="698"/>
        <v>3.4401395577849812E-4</v>
      </c>
      <c r="AN449" s="13">
        <f t="shared" si="699"/>
        <v>7.760992007635419E-4</v>
      </c>
      <c r="AO449" s="13">
        <f t="shared" si="700"/>
        <v>8.7544409072408923E-4</v>
      </c>
      <c r="AP449" s="13">
        <f t="shared" si="701"/>
        <v>6.5833710882124796E-4</v>
      </c>
      <c r="AQ449" s="13">
        <f t="shared" si="702"/>
        <v>3.7130390744825599E-4</v>
      </c>
      <c r="AR449" s="13">
        <f t="shared" si="703"/>
        <v>1.8446759188648482E-2</v>
      </c>
      <c r="AS449" s="13">
        <f t="shared" si="704"/>
        <v>1.876689611488809E-2</v>
      </c>
      <c r="AT449" s="13">
        <f t="shared" si="705"/>
        <v>9.5462944516490327E-3</v>
      </c>
      <c r="AU449" s="13">
        <f t="shared" si="706"/>
        <v>3.2373223289807913E-3</v>
      </c>
      <c r="AV449" s="13">
        <f t="shared" si="707"/>
        <v>8.2337622583288702E-4</v>
      </c>
      <c r="AW449" s="13">
        <f t="shared" si="708"/>
        <v>1.0680995599663466E-5</v>
      </c>
      <c r="AX449" s="13">
        <f t="shared" si="709"/>
        <v>5.8330699213366689E-5</v>
      </c>
      <c r="AY449" s="13">
        <f t="shared" si="710"/>
        <v>1.3159468759639775E-4</v>
      </c>
      <c r="AZ449" s="13">
        <f t="shared" si="711"/>
        <v>1.4843951844507663E-4</v>
      </c>
      <c r="BA449" s="13">
        <f t="shared" si="712"/>
        <v>1.1162705242218508E-4</v>
      </c>
      <c r="BB449" s="13">
        <f t="shared" si="713"/>
        <v>6.2957959054595072E-5</v>
      </c>
      <c r="BC449" s="13">
        <f t="shared" si="714"/>
        <v>2.8406767157688082E-5</v>
      </c>
      <c r="BD449" s="13">
        <f t="shared" si="715"/>
        <v>6.9360146696130264E-3</v>
      </c>
      <c r="BE449" s="13">
        <f t="shared" si="716"/>
        <v>7.0563867303080645E-3</v>
      </c>
      <c r="BF449" s="13">
        <f t="shared" si="717"/>
        <v>3.5894239025914391E-3</v>
      </c>
      <c r="BG449" s="13">
        <f t="shared" si="718"/>
        <v>1.2172390247222442E-3</v>
      </c>
      <c r="BH449" s="13">
        <f t="shared" si="719"/>
        <v>3.095909434596967E-4</v>
      </c>
      <c r="BI449" s="13">
        <f t="shared" si="720"/>
        <v>6.2992756772079921E-5</v>
      </c>
      <c r="BJ449" s="14">
        <f t="shared" si="721"/>
        <v>0.15753264187977453</v>
      </c>
      <c r="BK449" s="14">
        <f t="shared" si="722"/>
        <v>0.18954608965900818</v>
      </c>
      <c r="BL449" s="14">
        <f t="shared" si="723"/>
        <v>0.57197538799319769</v>
      </c>
      <c r="BM449" s="14">
        <f t="shared" si="724"/>
        <v>0.62661797833941102</v>
      </c>
      <c r="BN449" s="14">
        <f t="shared" si="725"/>
        <v>0.36480349564950165</v>
      </c>
    </row>
    <row r="450" spans="1:66" x14ac:dyDescent="0.25">
      <c r="A450" t="s">
        <v>290</v>
      </c>
      <c r="B450" t="s">
        <v>299</v>
      </c>
      <c r="C450" t="s">
        <v>315</v>
      </c>
      <c r="D450" t="s">
        <v>359</v>
      </c>
      <c r="E450" s="10">
        <f>VLOOKUP(A450,home!$A$2:$E$405,3,FALSE)</f>
        <v>1.6083000000000001</v>
      </c>
      <c r="F450" s="10">
        <f>VLOOKUP(B450,home!$B$2:$E$405,3,FALSE)</f>
        <v>0.98450000000000004</v>
      </c>
      <c r="G450" s="10">
        <f>VLOOKUP(C450,away!$B$2:$E$405,4,FALSE)</f>
        <v>0.72540000000000004</v>
      </c>
      <c r="H450" s="10">
        <f>VLOOKUP(A450,away!$A$2:$E$405,3,FALSE)</f>
        <v>1.1513</v>
      </c>
      <c r="I450" s="10">
        <f>VLOOKUP(C450,away!$B$2:$E$405,3,FALSE)</f>
        <v>1.3028999999999999</v>
      </c>
      <c r="J450" s="10">
        <f>VLOOKUP(B450,home!$B$2:$E$405,4,FALSE)</f>
        <v>0.86860000000000004</v>
      </c>
      <c r="K450" s="12">
        <f t="shared" si="670"/>
        <v>1.1485775772900002</v>
      </c>
      <c r="L450" s="12">
        <f t="shared" si="671"/>
        <v>1.3029249896219999</v>
      </c>
      <c r="M450" s="13">
        <f t="shared" si="672"/>
        <v>8.6164021975638466E-2</v>
      </c>
      <c r="N450" s="13">
        <f t="shared" si="673"/>
        <v>9.896606361034116E-2</v>
      </c>
      <c r="O450" s="13">
        <f t="shared" si="674"/>
        <v>0.11226525743839852</v>
      </c>
      <c r="P450" s="13">
        <f t="shared" si="675"/>
        <v>0.12894535740243396</v>
      </c>
      <c r="Q450" s="13">
        <f t="shared" si="676"/>
        <v>5.6835100787746867E-2</v>
      </c>
      <c r="R450" s="13">
        <f t="shared" si="677"/>
        <v>7.3136604691418278E-2</v>
      </c>
      <c r="S450" s="13">
        <f t="shared" si="678"/>
        <v>4.8242017997785755E-2</v>
      </c>
      <c r="T450" s="13">
        <f t="shared" si="679"/>
        <v>7.4051873104040405E-2</v>
      </c>
      <c r="U450" s="13">
        <f t="shared" si="680"/>
        <v>8.4003064227685664E-2</v>
      </c>
      <c r="V450" s="13">
        <f t="shared" si="681"/>
        <v>8.0216314444481601E-3</v>
      </c>
      <c r="W450" s="13">
        <f t="shared" si="682"/>
        <v>2.1759840789274423E-2</v>
      </c>
      <c r="X450" s="13">
        <f t="shared" si="683"/>
        <v>2.8351440334541751E-2</v>
      </c>
      <c r="Y450" s="13">
        <f t="shared" si="684"/>
        <v>1.8469900051825781E-2</v>
      </c>
      <c r="Z450" s="13">
        <f t="shared" si="685"/>
        <v>3.1763836636184824E-2</v>
      </c>
      <c r="AA450" s="13">
        <f t="shared" si="686"/>
        <v>3.648323052902451E-2</v>
      </c>
      <c r="AB450" s="13">
        <f t="shared" si="687"/>
        <v>2.0951910266369778E-2</v>
      </c>
      <c r="AC450" s="13">
        <f t="shared" si="688"/>
        <v>7.5027844412211414E-4</v>
      </c>
      <c r="AD450" s="13">
        <f t="shared" si="689"/>
        <v>6.2482163039902366E-3</v>
      </c>
      <c r="AE450" s="13">
        <f t="shared" si="690"/>
        <v>8.1409571630324893E-3</v>
      </c>
      <c r="AF450" s="13">
        <f t="shared" si="691"/>
        <v>5.3035282635786269E-3</v>
      </c>
      <c r="AG450" s="13">
        <f t="shared" si="692"/>
        <v>2.3033665025943883E-3</v>
      </c>
      <c r="AH450" s="13">
        <f t="shared" si="693"/>
        <v>1.0346474129889005E-2</v>
      </c>
      <c r="AI450" s="13">
        <f t="shared" si="694"/>
        <v>1.1883728189601577E-2</v>
      </c>
      <c r="AJ450" s="13">
        <f t="shared" si="695"/>
        <v>6.8246918665927307E-3</v>
      </c>
      <c r="AK450" s="13">
        <f t="shared" si="696"/>
        <v>2.6128960166272824E-3</v>
      </c>
      <c r="AL450" s="13">
        <f t="shared" si="697"/>
        <v>4.4911980620413021E-5</v>
      </c>
      <c r="AM450" s="13">
        <f t="shared" si="698"/>
        <v>1.4353122289641961E-3</v>
      </c>
      <c r="AN450" s="13">
        <f t="shared" si="699"/>
        <v>1.8701041710275049E-3</v>
      </c>
      <c r="AO450" s="13">
        <f t="shared" si="700"/>
        <v>1.2183027288140353E-3</v>
      </c>
      <c r="AP450" s="13">
        <f t="shared" si="701"/>
        <v>5.2911902343216039E-4</v>
      </c>
      <c r="AQ450" s="13">
        <f t="shared" si="702"/>
        <v>1.7235059952853762E-4</v>
      </c>
      <c r="AR450" s="13">
        <f t="shared" si="703"/>
        <v>2.6961359396619816E-3</v>
      </c>
      <c r="AS450" s="13">
        <f t="shared" si="704"/>
        <v>3.0967212856214572E-3</v>
      </c>
      <c r="AT450" s="13">
        <f t="shared" si="705"/>
        <v>1.7784123158907344E-3</v>
      </c>
      <c r="AU450" s="13">
        <f t="shared" si="706"/>
        <v>6.8088150306949268E-4</v>
      </c>
      <c r="AV450" s="13">
        <f t="shared" si="707"/>
        <v>1.9551130680428295E-4</v>
      </c>
      <c r="AW450" s="13">
        <f t="shared" si="708"/>
        <v>1.8669790927573165E-6</v>
      </c>
      <c r="AX450" s="13">
        <f t="shared" si="709"/>
        <v>2.7476124043306809E-4</v>
      </c>
      <c r="AY450" s="13">
        <f t="shared" si="710"/>
        <v>3.5799328633978307E-4</v>
      </c>
      <c r="AZ450" s="13">
        <f t="shared" si="711"/>
        <v>2.3321919944450378E-4</v>
      </c>
      <c r="BA450" s="13">
        <f t="shared" si="712"/>
        <v>1.0128904100529374E-4</v>
      </c>
      <c r="BB450" s="13">
        <f t="shared" si="713"/>
        <v>3.2993005675161175E-5</v>
      </c>
      <c r="BC450" s="13">
        <f t="shared" si="714"/>
        <v>8.5974823153815822E-6</v>
      </c>
      <c r="BD450" s="13">
        <f t="shared" si="715"/>
        <v>5.854771485339326E-4</v>
      </c>
      <c r="BE450" s="13">
        <f t="shared" si="716"/>
        <v>6.7246592482176184E-4</v>
      </c>
      <c r="BF450" s="13">
        <f t="shared" si="717"/>
        <v>3.8618964137092945E-4</v>
      </c>
      <c r="BG450" s="13">
        <f t="shared" si="718"/>
        <v>1.4785625422010536E-4</v>
      </c>
      <c r="BH450" s="13">
        <f t="shared" si="719"/>
        <v>4.2456094564825752E-5</v>
      </c>
      <c r="BI450" s="13">
        <f t="shared" si="720"/>
        <v>9.7528236472925363E-6</v>
      </c>
      <c r="BJ450" s="14">
        <f t="shared" si="721"/>
        <v>0.32666432891794578</v>
      </c>
      <c r="BK450" s="14">
        <f t="shared" si="722"/>
        <v>0.27252621253138865</v>
      </c>
      <c r="BL450" s="14">
        <f t="shared" si="723"/>
        <v>0.36879971759381414</v>
      </c>
      <c r="BM450" s="14">
        <f t="shared" si="724"/>
        <v>0.44308556346610917</v>
      </c>
      <c r="BN450" s="14">
        <f t="shared" si="725"/>
        <v>0.55631240590597719</v>
      </c>
    </row>
    <row r="451" spans="1:66" x14ac:dyDescent="0.25">
      <c r="A451" t="s">
        <v>290</v>
      </c>
      <c r="B451" t="s">
        <v>300</v>
      </c>
      <c r="C451" t="s">
        <v>295</v>
      </c>
      <c r="D451" t="s">
        <v>359</v>
      </c>
      <c r="E451" s="10">
        <f>VLOOKUP(A451,home!$A$2:$E$405,3,FALSE)</f>
        <v>1.6083000000000001</v>
      </c>
      <c r="F451" s="10">
        <f>VLOOKUP(B451,home!$B$2:$E$405,3,FALSE)</f>
        <v>0.90869999999999995</v>
      </c>
      <c r="G451" s="10">
        <f>VLOOKUP(C451,away!$B$2:$E$405,4,FALSE)</f>
        <v>0.67359999999999998</v>
      </c>
      <c r="H451" s="10">
        <f>VLOOKUP(A451,away!$A$2:$E$405,3,FALSE)</f>
        <v>1.1513</v>
      </c>
      <c r="I451" s="10">
        <f>VLOOKUP(C451,away!$B$2:$E$405,3,FALSE)</f>
        <v>1.0857000000000001</v>
      </c>
      <c r="J451" s="10">
        <f>VLOOKUP(B451,home!$B$2:$E$405,4,FALSE)</f>
        <v>1.1357999999999999</v>
      </c>
      <c r="K451" s="12">
        <f t="shared" si="670"/>
        <v>0.98444094465599985</v>
      </c>
      <c r="L451" s="12">
        <f t="shared" si="671"/>
        <v>1.419711848478</v>
      </c>
      <c r="M451" s="13">
        <f t="shared" si="672"/>
        <v>9.0342001561035307E-2</v>
      </c>
      <c r="N451" s="13">
        <f t="shared" si="673"/>
        <v>8.8936365358859418E-2</v>
      </c>
      <c r="O451" s="13">
        <f t="shared" si="674"/>
        <v>0.12825961003141981</v>
      </c>
      <c r="P451" s="13">
        <f t="shared" si="675"/>
        <v>0.12626401166054108</v>
      </c>
      <c r="Q451" s="13">
        <f t="shared" si="676"/>
        <v>4.3776299764073351E-2</v>
      </c>
      <c r="R451" s="13">
        <f t="shared" si="677"/>
        <v>9.1045844021387254E-2</v>
      </c>
      <c r="S451" s="13">
        <f t="shared" si="678"/>
        <v>4.4117355065025843E-2</v>
      </c>
      <c r="T451" s="13">
        <f t="shared" si="679"/>
        <v>6.2149731457579613E-2</v>
      </c>
      <c r="U451" s="13">
        <f t="shared" si="680"/>
        <v>8.9629256695417284E-2</v>
      </c>
      <c r="V451" s="13">
        <f t="shared" si="681"/>
        <v>6.8510452110500403E-3</v>
      </c>
      <c r="W451" s="13">
        <f t="shared" si="682"/>
        <v>1.4365060631096199E-2</v>
      </c>
      <c r="X451" s="13">
        <f t="shared" si="683"/>
        <v>2.0394246782072131E-2</v>
      </c>
      <c r="Y451" s="13">
        <f t="shared" si="684"/>
        <v>1.4476976898646066E-2</v>
      </c>
      <c r="Z451" s="13">
        <f t="shared" si="685"/>
        <v>4.3086287837281141E-2</v>
      </c>
      <c r="AA451" s="13">
        <f t="shared" si="686"/>
        <v>4.2415905900253369E-2</v>
      </c>
      <c r="AB451" s="13">
        <f t="shared" si="687"/>
        <v>2.0877977236442708E-2</v>
      </c>
      <c r="AC451" s="13">
        <f t="shared" si="688"/>
        <v>5.9844842201559729E-4</v>
      </c>
      <c r="AD451" s="13">
        <f t="shared" si="689"/>
        <v>3.5353884644292633E-3</v>
      </c>
      <c r="AE451" s="13">
        <f t="shared" si="690"/>
        <v>5.019232891922667E-3</v>
      </c>
      <c r="AF451" s="13">
        <f t="shared" si="691"/>
        <v>3.5629322034665548E-3</v>
      </c>
      <c r="AG451" s="13">
        <f t="shared" si="692"/>
        <v>1.6861123548617663E-3</v>
      </c>
      <c r="AH451" s="13">
        <f t="shared" si="693"/>
        <v>1.529252833738038E-2</v>
      </c>
      <c r="AI451" s="13">
        <f t="shared" si="694"/>
        <v>1.5054591042629389E-2</v>
      </c>
      <c r="AJ451" s="13">
        <f t="shared" si="695"/>
        <v>7.4101779137079136E-3</v>
      </c>
      <c r="AK451" s="13">
        <f t="shared" si="696"/>
        <v>2.4316275151465483E-3</v>
      </c>
      <c r="AL451" s="13">
        <f t="shared" si="697"/>
        <v>3.3456198547719592E-5</v>
      </c>
      <c r="AM451" s="13">
        <f t="shared" si="698"/>
        <v>6.9607623192973389E-4</v>
      </c>
      <c r="AN451" s="13">
        <f t="shared" si="699"/>
        <v>9.8822767391456364E-4</v>
      </c>
      <c r="AO451" s="13">
        <f t="shared" si="700"/>
        <v>7.0149926882517985E-4</v>
      </c>
      <c r="AP451" s="13">
        <f t="shared" si="701"/>
        <v>3.3197560788325402E-4</v>
      </c>
      <c r="AQ451" s="13">
        <f t="shared" si="702"/>
        <v>1.1782742597938544E-4</v>
      </c>
      <c r="AR451" s="13">
        <f t="shared" si="703"/>
        <v>4.342196734752897E-3</v>
      </c>
      <c r="AS451" s="13">
        <f t="shared" si="704"/>
        <v>4.2746362554423401E-3</v>
      </c>
      <c r="AT451" s="13">
        <f t="shared" si="705"/>
        <v>2.1040634766842214E-3</v>
      </c>
      <c r="AU451" s="13">
        <f t="shared" si="706"/>
        <v>6.9044207886773416E-4</v>
      </c>
      <c r="AV451" s="13">
        <f t="shared" si="707"/>
        <v>1.6992486308770112E-4</v>
      </c>
      <c r="AW451" s="13">
        <f t="shared" si="708"/>
        <v>1.2988648599992817E-6</v>
      </c>
      <c r="AX451" s="13">
        <f t="shared" si="709"/>
        <v>1.1420765721891598E-4</v>
      </c>
      <c r="AY451" s="13">
        <f t="shared" si="710"/>
        <v>1.6214196414060902E-4</v>
      </c>
      <c r="AZ451" s="13">
        <f t="shared" si="711"/>
        <v>1.1509743381295883E-4</v>
      </c>
      <c r="BA451" s="13">
        <f t="shared" si="712"/>
        <v>5.4468396837890044E-5</v>
      </c>
      <c r="BB451" s="13">
        <f t="shared" si="713"/>
        <v>1.9332357089588514E-5</v>
      </c>
      <c r="BC451" s="13">
        <f t="shared" si="714"/>
        <v>5.489275283819293E-6</v>
      </c>
      <c r="BD451" s="13">
        <f t="shared" si="715"/>
        <v>1.0274446921251957E-3</v>
      </c>
      <c r="BE451" s="13">
        <f t="shared" si="716"/>
        <v>1.0114586232975206E-3</v>
      </c>
      <c r="BF451" s="13">
        <f t="shared" si="717"/>
        <v>4.9786064129973416E-4</v>
      </c>
      <c r="BG451" s="13">
        <f t="shared" si="718"/>
        <v>1.6337146667605071E-4</v>
      </c>
      <c r="BH451" s="13">
        <f t="shared" si="719"/>
        <v>4.0207390246101889E-5</v>
      </c>
      <c r="BI451" s="13">
        <f t="shared" si="720"/>
        <v>7.9163602472049968E-6</v>
      </c>
      <c r="BJ451" s="14">
        <f t="shared" si="721"/>
        <v>0.26120869009992287</v>
      </c>
      <c r="BK451" s="14">
        <f t="shared" si="722"/>
        <v>0.26836846008235626</v>
      </c>
      <c r="BL451" s="14">
        <f t="shared" si="723"/>
        <v>0.42674704127651136</v>
      </c>
      <c r="BM451" s="14">
        <f t="shared" si="724"/>
        <v>0.43062550379947473</v>
      </c>
      <c r="BN451" s="14">
        <f t="shared" si="725"/>
        <v>0.56862413239731624</v>
      </c>
    </row>
    <row r="452" spans="1:66" x14ac:dyDescent="0.25">
      <c r="A452" t="s">
        <v>290</v>
      </c>
      <c r="B452" t="s">
        <v>312</v>
      </c>
      <c r="C452" t="s">
        <v>292</v>
      </c>
      <c r="D452" t="s">
        <v>359</v>
      </c>
      <c r="E452" s="10">
        <f>VLOOKUP(A452,home!$A$2:$E$405,3,FALSE)</f>
        <v>1.6083000000000001</v>
      </c>
      <c r="F452" s="10">
        <f>VLOOKUP(B452,home!$B$2:$E$405,3,FALSE)</f>
        <v>1.0044</v>
      </c>
      <c r="G452" s="10">
        <f>VLOOKUP(C452,away!$B$2:$E$405,4,FALSE)</f>
        <v>0.90869999999999995</v>
      </c>
      <c r="H452" s="10">
        <f>VLOOKUP(A452,away!$A$2:$E$405,3,FALSE)</f>
        <v>1.1513</v>
      </c>
      <c r="I452" s="10">
        <f>VLOOKUP(C452,away!$B$2:$E$405,3,FALSE)</f>
        <v>0.4677</v>
      </c>
      <c r="J452" s="10">
        <f>VLOOKUP(B452,home!$B$2:$E$405,4,FALSE)</f>
        <v>0.80179999999999996</v>
      </c>
      <c r="K452" s="12">
        <f t="shared" si="670"/>
        <v>1.4678926437240001</v>
      </c>
      <c r="L452" s="12">
        <f t="shared" si="671"/>
        <v>0.43173964141799998</v>
      </c>
      <c r="M452" s="13">
        <f t="shared" si="672"/>
        <v>0.14962362793935516</v>
      </c>
      <c r="N452" s="13">
        <f t="shared" si="673"/>
        <v>0.21963142277947623</v>
      </c>
      <c r="O452" s="13">
        <f t="shared" si="674"/>
        <v>6.4598451474197432E-2</v>
      </c>
      <c r="P452" s="13">
        <f t="shared" si="675"/>
        <v>9.4823591714936206E-2</v>
      </c>
      <c r="Q452" s="13">
        <f t="shared" si="676"/>
        <v>0.1611976749143145</v>
      </c>
      <c r="R452" s="13">
        <f t="shared" si="677"/>
        <v>1.3944856137814036E-2</v>
      </c>
      <c r="S452" s="13">
        <f t="shared" si="678"/>
        <v>1.5023552211562007E-2</v>
      </c>
      <c r="T452" s="13">
        <f t="shared" si="679"/>
        <v>6.959542636492147E-2</v>
      </c>
      <c r="U452" s="13">
        <f t="shared" si="680"/>
        <v>2.0469551742486696E-2</v>
      </c>
      <c r="V452" s="13">
        <f t="shared" si="681"/>
        <v>1.0579042009435913E-3</v>
      </c>
      <c r="W452" s="13">
        <f t="shared" si="682"/>
        <v>7.8873627064044993E-2</v>
      </c>
      <c r="X452" s="13">
        <f t="shared" si="683"/>
        <v>3.4052871465967846E-2</v>
      </c>
      <c r="Y452" s="13">
        <f t="shared" si="684"/>
        <v>7.3509872579851001E-3</v>
      </c>
      <c r="Z452" s="13">
        <f t="shared" si="685"/>
        <v>2.0068490628551428E-3</v>
      </c>
      <c r="AA452" s="13">
        <f t="shared" si="686"/>
        <v>2.9458389764294678E-3</v>
      </c>
      <c r="AB452" s="13">
        <f t="shared" si="687"/>
        <v>2.162087681548127E-3</v>
      </c>
      <c r="AC452" s="13">
        <f t="shared" si="688"/>
        <v>4.190275518535161E-5</v>
      </c>
      <c r="AD452" s="13">
        <f t="shared" si="689"/>
        <v>2.8944504237785471E-2</v>
      </c>
      <c r="AE452" s="13">
        <f t="shared" si="690"/>
        <v>1.249648988064328E-2</v>
      </c>
      <c r="AF452" s="13">
        <f t="shared" si="691"/>
        <v>2.6976150300262974E-3</v>
      </c>
      <c r="AG452" s="13">
        <f t="shared" si="692"/>
        <v>3.882224485824536E-4</v>
      </c>
      <c r="AH452" s="13">
        <f t="shared" si="693"/>
        <v>2.1660907369428213E-4</v>
      </c>
      <c r="AI452" s="13">
        <f t="shared" si="694"/>
        <v>3.1795886583970659E-4</v>
      </c>
      <c r="AJ452" s="13">
        <f t="shared" si="695"/>
        <v>2.3336474008646584E-4</v>
      </c>
      <c r="AK452" s="13">
        <f t="shared" si="696"/>
        <v>1.1418479509249548E-4</v>
      </c>
      <c r="AL452" s="13">
        <f t="shared" si="697"/>
        <v>1.0622305592101213E-6</v>
      </c>
      <c r="AM452" s="13">
        <f t="shared" si="698"/>
        <v>8.4974849693766879E-3</v>
      </c>
      <c r="AN452" s="13">
        <f t="shared" si="699"/>
        <v>3.6687011136335352E-3</v>
      </c>
      <c r="AO452" s="13">
        <f t="shared" si="700"/>
        <v>7.9196185163497987E-4</v>
      </c>
      <c r="AP452" s="13">
        <f t="shared" si="701"/>
        <v>1.1397377528054051E-4</v>
      </c>
      <c r="AQ452" s="13">
        <f t="shared" si="702"/>
        <v>1.2301749217669065E-5</v>
      </c>
      <c r="AR452" s="13">
        <f t="shared" si="703"/>
        <v>1.8703744760930905E-5</v>
      </c>
      <c r="AS452" s="13">
        <f t="shared" si="704"/>
        <v>2.7455089344661786E-5</v>
      </c>
      <c r="AT452" s="13">
        <f t="shared" si="705"/>
        <v>2.015056184090711E-5</v>
      </c>
      <c r="AU452" s="13">
        <f t="shared" si="706"/>
        <v>9.8596204977243637E-6</v>
      </c>
      <c r="AV452" s="13">
        <f t="shared" si="707"/>
        <v>3.6182160996299901E-6</v>
      </c>
      <c r="AW452" s="13">
        <f t="shared" si="708"/>
        <v>1.8699608373814307E-8</v>
      </c>
      <c r="AX452" s="13">
        <f t="shared" si="709"/>
        <v>2.0788992794505473E-3</v>
      </c>
      <c r="AY452" s="13">
        <f t="shared" si="710"/>
        <v>8.9754322945411781E-4</v>
      </c>
      <c r="AZ452" s="13">
        <f t="shared" si="711"/>
        <v>1.9375249602083725E-4</v>
      </c>
      <c r="BA452" s="13">
        <f t="shared" si="712"/>
        <v>2.7883544385292911E-5</v>
      </c>
      <c r="BB452" s="13">
        <f t="shared" si="713"/>
        <v>3.0096078635923121E-6</v>
      </c>
      <c r="BC452" s="13">
        <f t="shared" si="714"/>
        <v>2.5987340396722763E-7</v>
      </c>
      <c r="BD452" s="13">
        <f t="shared" si="715"/>
        <v>1.34585800937635E-6</v>
      </c>
      <c r="BE452" s="13">
        <f t="shared" si="716"/>
        <v>1.9755750714605704E-6</v>
      </c>
      <c r="BF452" s="13">
        <f t="shared" si="717"/>
        <v>1.4499660572607439E-6</v>
      </c>
      <c r="BG452" s="13">
        <f t="shared" si="718"/>
        <v>7.0946483636751263E-7</v>
      </c>
      <c r="BH452" s="13">
        <f t="shared" si="719"/>
        <v>2.6035455357118086E-7</v>
      </c>
      <c r="BI452" s="13">
        <f t="shared" si="720"/>
        <v>7.6434506789436497E-8</v>
      </c>
      <c r="BJ452" s="14">
        <f t="shared" si="721"/>
        <v>0.63151461293346933</v>
      </c>
      <c r="BK452" s="14">
        <f t="shared" si="722"/>
        <v>0.26146918428199567</v>
      </c>
      <c r="BL452" s="14">
        <f t="shared" si="723"/>
        <v>0.10508850837276741</v>
      </c>
      <c r="BM452" s="14">
        <f t="shared" si="724"/>
        <v>0.29536200516114836</v>
      </c>
      <c r="BN452" s="14">
        <f t="shared" si="725"/>
        <v>0.70381962496009354</v>
      </c>
    </row>
    <row r="453" spans="1:66" x14ac:dyDescent="0.25">
      <c r="A453" t="s">
        <v>290</v>
      </c>
      <c r="B453" t="s">
        <v>291</v>
      </c>
      <c r="C453" t="s">
        <v>302</v>
      </c>
      <c r="D453" t="s">
        <v>359</v>
      </c>
      <c r="E453" s="10">
        <f>VLOOKUP(A453,home!$A$2:$E$405,3,FALSE)</f>
        <v>1.6083000000000001</v>
      </c>
      <c r="F453" s="10">
        <f>VLOOKUP(B453,home!$B$2:$E$405,3,FALSE)</f>
        <v>0.95660000000000001</v>
      </c>
      <c r="G453" s="10">
        <f>VLOOKUP(C453,away!$B$2:$E$405,4,FALSE)</f>
        <v>0.88080000000000003</v>
      </c>
      <c r="H453" s="10">
        <f>VLOOKUP(A453,away!$A$2:$E$405,3,FALSE)</f>
        <v>1.1513</v>
      </c>
      <c r="I453" s="10">
        <f>VLOOKUP(C453,away!$B$2:$E$405,3,FALSE)</f>
        <v>0.86860000000000004</v>
      </c>
      <c r="J453" s="10">
        <f>VLOOKUP(B453,home!$B$2:$E$405,4,FALSE)</f>
        <v>0.73499999999999999</v>
      </c>
      <c r="K453" s="12">
        <f t="shared" si="670"/>
        <v>1.3551106062239999</v>
      </c>
      <c r="L453" s="12">
        <f t="shared" si="671"/>
        <v>0.7350140973</v>
      </c>
      <c r="M453" s="13">
        <f t="shared" si="672"/>
        <v>0.12367171255743235</v>
      </c>
      <c r="N453" s="13">
        <f t="shared" si="673"/>
        <v>0.1675888493764624</v>
      </c>
      <c r="O453" s="13">
        <f t="shared" si="674"/>
        <v>9.0900452166946227E-2</v>
      </c>
      <c r="P453" s="13">
        <f t="shared" si="675"/>
        <v>0.12318016684198621</v>
      </c>
      <c r="Q453" s="13">
        <f t="shared" si="676"/>
        <v>0.11355071363746032</v>
      </c>
      <c r="R453" s="13">
        <f t="shared" si="677"/>
        <v>3.3406556896824896E-2</v>
      </c>
      <c r="S453" s="13">
        <f t="shared" si="678"/>
        <v>3.0672643706161073E-2</v>
      </c>
      <c r="T453" s="13">
        <f t="shared" si="679"/>
        <v>8.3461375282008698E-2</v>
      </c>
      <c r="U453" s="13">
        <f t="shared" si="680"/>
        <v>4.5269579568312929E-2</v>
      </c>
      <c r="V453" s="13">
        <f t="shared" si="681"/>
        <v>3.3945257983398931E-3</v>
      </c>
      <c r="W453" s="13">
        <f t="shared" si="682"/>
        <v>5.1291258798142218E-2</v>
      </c>
      <c r="X453" s="13">
        <f t="shared" si="683"/>
        <v>3.7699798284897189E-2</v>
      </c>
      <c r="Y453" s="13">
        <f t="shared" si="684"/>
        <v>1.3854941602382894E-2</v>
      </c>
      <c r="Z453" s="13">
        <f t="shared" si="685"/>
        <v>8.1847634204736137E-3</v>
      </c>
      <c r="AA453" s="13">
        <f t="shared" si="686"/>
        <v>1.1091259720518018E-2</v>
      </c>
      <c r="AB453" s="13">
        <f t="shared" si="687"/>
        <v>7.5149418418295026E-3</v>
      </c>
      <c r="AC453" s="13">
        <f t="shared" si="688"/>
        <v>2.113146195389841E-4</v>
      </c>
      <c r="AD453" s="13">
        <f t="shared" si="689"/>
        <v>1.7376332200985653E-2</v>
      </c>
      <c r="AE453" s="13">
        <f t="shared" si="690"/>
        <v>1.2771849127092394E-2</v>
      </c>
      <c r="AF453" s="13">
        <f t="shared" si="691"/>
        <v>4.6937445785008034E-3</v>
      </c>
      <c r="AG453" s="13">
        <f t="shared" si="692"/>
        <v>1.1499894781078458E-3</v>
      </c>
      <c r="AH453" s="13">
        <f t="shared" si="693"/>
        <v>1.5039791242783685E-3</v>
      </c>
      <c r="AI453" s="13">
        <f t="shared" si="694"/>
        <v>2.0380580628491002E-3</v>
      </c>
      <c r="AJ453" s="13">
        <f t="shared" si="695"/>
        <v>1.3808970485335778E-3</v>
      </c>
      <c r="AK453" s="13">
        <f t="shared" si="696"/>
        <v>6.2375607885708964E-4</v>
      </c>
      <c r="AL453" s="13">
        <f t="shared" si="697"/>
        <v>8.4189891294259653E-6</v>
      </c>
      <c r="AM453" s="13">
        <f t="shared" si="698"/>
        <v>4.7093704125654541E-3</v>
      </c>
      <c r="AN453" s="13">
        <f t="shared" si="699"/>
        <v>3.4614536426431264E-3</v>
      </c>
      <c r="AO453" s="13">
        <f t="shared" si="700"/>
        <v>1.2721086122465669E-3</v>
      </c>
      <c r="AP453" s="13">
        <f t="shared" si="701"/>
        <v>3.1167258776598869E-4</v>
      </c>
      <c r="AQ453" s="13">
        <f t="shared" si="702"/>
        <v>5.7270936437493303E-5</v>
      </c>
      <c r="AR453" s="13">
        <f t="shared" si="703"/>
        <v>2.2108917167790195E-4</v>
      </c>
      <c r="AS453" s="13">
        <f t="shared" si="704"/>
        <v>2.9960028146200368E-4</v>
      </c>
      <c r="AT453" s="13">
        <f t="shared" si="705"/>
        <v>2.0299575951842846E-4</v>
      </c>
      <c r="AU453" s="13">
        <f t="shared" si="706"/>
        <v>9.169390224730629E-5</v>
      </c>
      <c r="AV453" s="13">
        <f t="shared" si="707"/>
        <v>3.1063844865347872E-5</v>
      </c>
      <c r="AW453" s="13">
        <f t="shared" si="708"/>
        <v>2.3293130573905406E-7</v>
      </c>
      <c r="AX453" s="13">
        <f t="shared" si="709"/>
        <v>1.0636196324508222E-3</v>
      </c>
      <c r="AY453" s="13">
        <f t="shared" si="710"/>
        <v>7.8177542401639888E-4</v>
      </c>
      <c r="AZ453" s="13">
        <f t="shared" si="711"/>
        <v>2.8730797878736902E-4</v>
      </c>
      <c r="BA453" s="13">
        <f t="shared" si="712"/>
        <v>7.0391804891828532E-5</v>
      </c>
      <c r="BB453" s="13">
        <f t="shared" si="713"/>
        <v>1.2934742232471269E-5</v>
      </c>
      <c r="BC453" s="13">
        <f t="shared" si="714"/>
        <v>1.9014435771616117E-6</v>
      </c>
      <c r="BD453" s="13">
        <f t="shared" si="715"/>
        <v>2.7083942990606294E-5</v>
      </c>
      <c r="BE453" s="13">
        <f t="shared" si="716"/>
        <v>3.670173840493675E-5</v>
      </c>
      <c r="BF453" s="13">
        <f t="shared" si="717"/>
        <v>2.4867457489694254E-5</v>
      </c>
      <c r="BG453" s="13">
        <f t="shared" si="718"/>
        <v>1.1232718464703042E-5</v>
      </c>
      <c r="BH453" s="13">
        <f t="shared" si="719"/>
        <v>3.8053939820618165E-6</v>
      </c>
      <c r="BI453" s="13">
        <f t="shared" si="720"/>
        <v>1.0313459491905895E-6</v>
      </c>
      <c r="BJ453" s="14">
        <f t="shared" si="721"/>
        <v>0.51546865958365529</v>
      </c>
      <c r="BK453" s="14">
        <f t="shared" si="722"/>
        <v>0.28192055793660431</v>
      </c>
      <c r="BL453" s="14">
        <f t="shared" si="723"/>
        <v>0.19468064606600194</v>
      </c>
      <c r="BM453" s="14">
        <f t="shared" si="724"/>
        <v>0.34717463303691176</v>
      </c>
      <c r="BN453" s="14">
        <f t="shared" si="725"/>
        <v>0.65229845147711241</v>
      </c>
    </row>
    <row r="454" spans="1:66" s="10" customFormat="1" x14ac:dyDescent="0.25">
      <c r="A454" t="s">
        <v>290</v>
      </c>
      <c r="B454" t="s">
        <v>293</v>
      </c>
      <c r="C454" t="s">
        <v>296</v>
      </c>
      <c r="D454" t="s">
        <v>359</v>
      </c>
      <c r="E454" s="10">
        <f>VLOOKUP(A454,home!$A$2:$E$405,3,FALSE)</f>
        <v>1.6083000000000001</v>
      </c>
      <c r="F454" s="10">
        <f>VLOOKUP(B454,home!$B$2:$E$405,3,FALSE)</f>
        <v>0.88819999999999999</v>
      </c>
      <c r="G454" s="10">
        <f>VLOOKUP(C454,away!$B$2:$E$405,4,FALSE)</f>
        <v>0.7994</v>
      </c>
      <c r="H454" s="10">
        <f>VLOOKUP(A454,away!$A$2:$E$405,3,FALSE)</f>
        <v>1.1513</v>
      </c>
      <c r="I454" s="10">
        <f>VLOOKUP(C454,away!$B$2:$E$405,3,FALSE)</f>
        <v>0.55840000000000001</v>
      </c>
      <c r="J454" s="10">
        <f>VLOOKUP(B454,home!$B$2:$E$405,4,FALSE)</f>
        <v>1.1168</v>
      </c>
      <c r="K454" s="12">
        <f t="shared" si="670"/>
        <v>1.141936552764</v>
      </c>
      <c r="L454" s="12">
        <f t="shared" si="671"/>
        <v>0.71797499545599996</v>
      </c>
      <c r="M454" s="13">
        <f t="shared" si="672"/>
        <v>0.15568640049823795</v>
      </c>
      <c r="N454" s="13">
        <f t="shared" si="673"/>
        <v>0.17778399149719332</v>
      </c>
      <c r="O454" s="13">
        <f t="shared" si="674"/>
        <v>0.11177894269028338</v>
      </c>
      <c r="P454" s="13">
        <f t="shared" si="675"/>
        <v>0.1276444604873469</v>
      </c>
      <c r="Q454" s="13">
        <f t="shared" si="676"/>
        <v>0.10150901919346463</v>
      </c>
      <c r="R454" s="13">
        <f t="shared" si="677"/>
        <v>4.0127242935066337E-2</v>
      </c>
      <c r="S454" s="13">
        <f t="shared" si="678"/>
        <v>2.6163345419001886E-2</v>
      </c>
      <c r="T454" s="13">
        <f t="shared" si="679"/>
        <v>7.2880937594170775E-2</v>
      </c>
      <c r="U454" s="13">
        <f t="shared" si="680"/>
        <v>4.582276546919322E-2</v>
      </c>
      <c r="V454" s="13">
        <f t="shared" si="681"/>
        <v>2.383428124932177E-3</v>
      </c>
      <c r="W454" s="13">
        <f t="shared" si="682"/>
        <v>3.8638953150746579E-2</v>
      </c>
      <c r="X454" s="13">
        <f t="shared" si="683"/>
        <v>2.774180221283187E-2</v>
      </c>
      <c r="Y454" s="13">
        <f t="shared" si="684"/>
        <v>9.9589601588496047E-3</v>
      </c>
      <c r="Z454" s="13">
        <f t="shared" si="685"/>
        <v>9.6034523546553556E-3</v>
      </c>
      <c r="AA454" s="13">
        <f t="shared" si="686"/>
        <v>1.0966533276508454E-2</v>
      </c>
      <c r="AB454" s="13">
        <f t="shared" si="687"/>
        <v>6.2615426027738796E-3</v>
      </c>
      <c r="AC454" s="13">
        <f t="shared" si="688"/>
        <v>1.2213309742522264E-4</v>
      </c>
      <c r="AD454" s="13">
        <f t="shared" si="689"/>
        <v>1.1030808240843307E-2</v>
      </c>
      <c r="AE454" s="13">
        <f t="shared" si="690"/>
        <v>7.9198444965954788E-3</v>
      </c>
      <c r="AF454" s="13">
        <f t="shared" si="691"/>
        <v>2.8431251582276824E-3</v>
      </c>
      <c r="AG454" s="13">
        <f t="shared" si="692"/>
        <v>6.8043092418645327E-4</v>
      </c>
      <c r="AH454" s="13">
        <f t="shared" si="693"/>
        <v>1.7237596651738974E-3</v>
      </c>
      <c r="AI454" s="13">
        <f t="shared" si="694"/>
        <v>1.9684241698423068E-3</v>
      </c>
      <c r="AJ454" s="13">
        <f t="shared" si="695"/>
        <v>1.1239077554435315E-3</v>
      </c>
      <c r="AK454" s="13">
        <f t="shared" si="696"/>
        <v>4.2781044929197047E-4</v>
      </c>
      <c r="AL454" s="13">
        <f t="shared" si="697"/>
        <v>4.0053885962037033E-6</v>
      </c>
      <c r="AM454" s="13">
        <f t="shared" si="698"/>
        <v>2.5192966273498655E-3</v>
      </c>
      <c r="AN454" s="13">
        <f t="shared" si="699"/>
        <v>1.8087919845738356E-3</v>
      </c>
      <c r="AO454" s="13">
        <f t="shared" si="700"/>
        <v>6.4933370845262424E-4</v>
      </c>
      <c r="AP454" s="13">
        <f t="shared" si="701"/>
        <v>1.554017887919002E-4</v>
      </c>
      <c r="AQ454" s="13">
        <f t="shared" si="702"/>
        <v>2.7893649650429696E-5</v>
      </c>
      <c r="AR454" s="13">
        <f t="shared" si="703"/>
        <v>2.4752326755409301E-4</v>
      </c>
      <c r="AS454" s="13">
        <f t="shared" si="704"/>
        <v>2.8265586687960221E-4</v>
      </c>
      <c r="AT454" s="13">
        <f t="shared" si="705"/>
        <v>1.6138753312150653E-4</v>
      </c>
      <c r="AU454" s="13">
        <f t="shared" si="706"/>
        <v>6.1431441077286364E-5</v>
      </c>
      <c r="AV454" s="13">
        <f t="shared" si="707"/>
        <v>1.7537702013780286E-5</v>
      </c>
      <c r="AW454" s="13">
        <f t="shared" si="708"/>
        <v>9.1220710488164967E-8</v>
      </c>
      <c r="AX454" s="13">
        <f t="shared" si="709"/>
        <v>4.794794843376461E-4</v>
      </c>
      <c r="AY454" s="13">
        <f t="shared" si="710"/>
        <v>3.4425428058856665E-4</v>
      </c>
      <c r="AZ454" s="13">
        <f t="shared" si="711"/>
        <v>1.2358298277064233E-4</v>
      </c>
      <c r="BA454" s="13">
        <f t="shared" si="712"/>
        <v>2.9576497164396951E-5</v>
      </c>
      <c r="BB454" s="13">
        <f t="shared" si="713"/>
        <v>5.3087963543030735E-6</v>
      </c>
      <c r="BC454" s="13">
        <f t="shared" si="714"/>
        <v>7.6231660767151574E-7</v>
      </c>
      <c r="BD454" s="13">
        <f t="shared" si="715"/>
        <v>2.9619252816234031E-5</v>
      </c>
      <c r="BE454" s="13">
        <f t="shared" si="716"/>
        <v>3.3823307456415685E-5</v>
      </c>
      <c r="BF454" s="13">
        <f t="shared" si="717"/>
        <v>1.9312035559928114E-5</v>
      </c>
      <c r="BG454" s="13">
        <f t="shared" si="718"/>
        <v>7.351039771386701E-6</v>
      </c>
      <c r="BH454" s="13">
        <f t="shared" si="719"/>
        <v>2.0986052539420972E-6</v>
      </c>
      <c r="BI454" s="13">
        <f t="shared" si="720"/>
        <v>4.7929480985981131E-7</v>
      </c>
      <c r="BJ454" s="14">
        <f t="shared" si="721"/>
        <v>0.4571315547437515</v>
      </c>
      <c r="BK454" s="14">
        <f t="shared" si="722"/>
        <v>0.31234802729612887</v>
      </c>
      <c r="BL454" s="14">
        <f t="shared" si="723"/>
        <v>0.22106414835989099</v>
      </c>
      <c r="BM454" s="14">
        <f t="shared" si="724"/>
        <v>0.2852729623929563</v>
      </c>
      <c r="BN454" s="14">
        <f t="shared" si="725"/>
        <v>0.71453005730159247</v>
      </c>
    </row>
    <row r="455" spans="1:66" x14ac:dyDescent="0.25">
      <c r="A455" t="s">
        <v>338</v>
      </c>
      <c r="B455" t="s">
        <v>89</v>
      </c>
      <c r="C455" t="s">
        <v>86</v>
      </c>
      <c r="D455" t="s">
        <v>360</v>
      </c>
      <c r="E455" s="10">
        <f>VLOOKUP(A455,home!$A$2:$E$405,3,FALSE)</f>
        <v>1.2436</v>
      </c>
      <c r="F455" s="10">
        <f>VLOOKUP(B455,home!$B$2:$E$405,3,FALSE)</f>
        <v>0.53610000000000002</v>
      </c>
      <c r="G455" s="10">
        <f>VLOOKUP(C455,away!$B$2:$E$405,4,FALSE)</f>
        <v>0.93810000000000004</v>
      </c>
      <c r="H455" s="10">
        <f>VLOOKUP(A455,away!$A$2:$E$405,3,FALSE)</f>
        <v>0.89739999999999998</v>
      </c>
      <c r="I455" s="10">
        <f>VLOOKUP(C455,away!$B$2:$E$405,3,FALSE)</f>
        <v>0.55720000000000003</v>
      </c>
      <c r="J455" s="10">
        <f>VLOOKUP(B455,home!$B$2:$E$405,4,FALSE)</f>
        <v>0.37140000000000001</v>
      </c>
      <c r="K455" s="12">
        <f t="shared" si="670"/>
        <v>0.6254256038760001</v>
      </c>
      <c r="L455" s="12">
        <f t="shared" si="671"/>
        <v>0.18571161739199998</v>
      </c>
      <c r="M455" s="13">
        <f t="shared" si="672"/>
        <v>0.44435245172106491</v>
      </c>
      <c r="N455" s="13">
        <f t="shared" si="673"/>
        <v>0.27790940045142826</v>
      </c>
      <c r="O455" s="13">
        <f t="shared" si="674"/>
        <v>8.2521412501219568E-2</v>
      </c>
      <c r="P455" s="13">
        <f t="shared" si="675"/>
        <v>5.1611004246275759E-2</v>
      </c>
      <c r="Q455" s="13">
        <f t="shared" si="676"/>
        <v>8.6905827300075802E-2</v>
      </c>
      <c r="R455" s="13">
        <f t="shared" si="677"/>
        <v>7.6625924925369463E-3</v>
      </c>
      <c r="S455" s="13">
        <f t="shared" si="678"/>
        <v>1.4986390583601329E-3</v>
      </c>
      <c r="T455" s="13">
        <f t="shared" si="679"/>
        <v>1.6139421748686905E-2</v>
      </c>
      <c r="U455" s="13">
        <f t="shared" si="680"/>
        <v>4.7923815369006247E-3</v>
      </c>
      <c r="V455" s="13">
        <f t="shared" si="681"/>
        <v>1.9340569882479082E-5</v>
      </c>
      <c r="W455" s="13">
        <f t="shared" si="682"/>
        <v>1.8117709839831096E-2</v>
      </c>
      <c r="X455" s="13">
        <f t="shared" si="683"/>
        <v>3.3646691977939863E-3</v>
      </c>
      <c r="Y455" s="13">
        <f t="shared" si="684"/>
        <v>3.1242907935568215E-4</v>
      </c>
      <c r="Z455" s="13">
        <f t="shared" si="685"/>
        <v>4.7434414840161101E-4</v>
      </c>
      <c r="AA455" s="13">
        <f t="shared" si="686"/>
        <v>2.9666697545912456E-4</v>
      </c>
      <c r="AB455" s="13">
        <f t="shared" si="687"/>
        <v>9.2771561138294722E-5</v>
      </c>
      <c r="AC455" s="13">
        <f t="shared" si="688"/>
        <v>1.403989994968869E-7</v>
      </c>
      <c r="AD455" s="13">
        <f t="shared" si="689"/>
        <v>2.8328199043566272E-3</v>
      </c>
      <c r="AE455" s="13">
        <f t="shared" si="690"/>
        <v>5.2608756621832001E-4</v>
      </c>
      <c r="AF455" s="13">
        <f t="shared" si="691"/>
        <v>4.8850286406112546E-5</v>
      </c>
      <c r="AG455" s="13">
        <f t="shared" si="692"/>
        <v>3.0240218995138641E-6</v>
      </c>
      <c r="AH455" s="13">
        <f t="shared" si="693"/>
        <v>2.2022804750023503E-5</v>
      </c>
      <c r="AI455" s="13">
        <f t="shared" si="694"/>
        <v>1.3773625959826694E-5</v>
      </c>
      <c r="AJ455" s="13">
        <f t="shared" si="695"/>
        <v>4.3071891667433797E-6</v>
      </c>
      <c r="AK455" s="13">
        <f t="shared" si="696"/>
        <v>8.9794212853954807E-7</v>
      </c>
      <c r="AL455" s="13">
        <f t="shared" si="697"/>
        <v>6.5228701506122012E-10</v>
      </c>
      <c r="AM455" s="13">
        <f t="shared" si="698"/>
        <v>3.5434361987083941E-4</v>
      </c>
      <c r="AN455" s="13">
        <f t="shared" si="699"/>
        <v>6.5805726758749627E-5</v>
      </c>
      <c r="AO455" s="13">
        <f t="shared" si="700"/>
        <v>6.1104439750117025E-6</v>
      </c>
      <c r="AP455" s="13">
        <f t="shared" si="701"/>
        <v>3.7826014452754164E-7</v>
      </c>
      <c r="AQ455" s="13">
        <f t="shared" si="702"/>
        <v>1.7561825808785352E-8</v>
      </c>
      <c r="AR455" s="13">
        <f t="shared" si="703"/>
        <v>8.179781379270181E-7</v>
      </c>
      <c r="AS455" s="13">
        <f t="shared" si="704"/>
        <v>5.1158447087037145E-7</v>
      </c>
      <c r="AT455" s="13">
        <f t="shared" si="705"/>
        <v>1.5997901331384297E-7</v>
      </c>
      <c r="AU455" s="13">
        <f t="shared" si="706"/>
        <v>3.3351657003098969E-8</v>
      </c>
      <c r="AV455" s="13">
        <f t="shared" si="707"/>
        <v>5.2147450553570993E-9</v>
      </c>
      <c r="AW455" s="13">
        <f t="shared" si="708"/>
        <v>2.1045098430888448E-12</v>
      </c>
      <c r="AX455" s="13">
        <f t="shared" si="709"/>
        <v>3.693592873955458E-5</v>
      </c>
      <c r="AY455" s="13">
        <f t="shared" si="710"/>
        <v>6.8594310660983377E-6</v>
      </c>
      <c r="AZ455" s="13">
        <f t="shared" si="711"/>
        <v>6.3693801883702647E-7</v>
      </c>
      <c r="BA455" s="13">
        <f t="shared" si="712"/>
        <v>3.9428929885560118E-8</v>
      </c>
      <c r="BB455" s="13">
        <f t="shared" si="713"/>
        <v>1.8306025852707829E-9</v>
      </c>
      <c r="BC455" s="13">
        <f t="shared" si="714"/>
        <v>6.7992833382522827E-11</v>
      </c>
      <c r="BD455" s="13">
        <f t="shared" si="715"/>
        <v>2.531800716428713E-8</v>
      </c>
      <c r="BE455" s="13">
        <f t="shared" si="716"/>
        <v>1.5834529919661176E-8</v>
      </c>
      <c r="BF455" s="13">
        <f t="shared" si="717"/>
        <v>4.9516602185483402E-9</v>
      </c>
      <c r="BG455" s="13">
        <f t="shared" si="718"/>
        <v>1.0322983607914542E-9</v>
      </c>
      <c r="BH455" s="13">
        <f t="shared" si="719"/>
        <v>1.6140645641955002E-10</v>
      </c>
      <c r="BI455" s="13">
        <f t="shared" si="720"/>
        <v>2.0189546095136478E-11</v>
      </c>
      <c r="BJ455" s="14">
        <f t="shared" si="721"/>
        <v>0.40663136863397703</v>
      </c>
      <c r="BK455" s="14">
        <f t="shared" si="722"/>
        <v>0.4974884360779358</v>
      </c>
      <c r="BL455" s="14">
        <f t="shared" si="723"/>
        <v>9.5408402055375541E-2</v>
      </c>
      <c r="BM455" s="14">
        <f t="shared" si="724"/>
        <v>4.903300277412722E-2</v>
      </c>
      <c r="BN455" s="14">
        <f t="shared" si="725"/>
        <v>0.95096268871260126</v>
      </c>
    </row>
    <row r="456" spans="1:66" x14ac:dyDescent="0.25">
      <c r="A456" t="s">
        <v>338</v>
      </c>
      <c r="B456" t="s">
        <v>94</v>
      </c>
      <c r="C456" t="s">
        <v>92</v>
      </c>
      <c r="D456" t="s">
        <v>360</v>
      </c>
      <c r="E456" s="10">
        <f>VLOOKUP(A456,home!$A$2:$E$405,3,FALSE)</f>
        <v>1.2436</v>
      </c>
      <c r="F456" s="10">
        <f>VLOOKUP(B456,home!$B$2:$E$405,3,FALSE)</f>
        <v>1.2866</v>
      </c>
      <c r="G456" s="10">
        <f>VLOOKUP(C456,away!$B$2:$E$405,4,FALSE)</f>
        <v>1.2636000000000001</v>
      </c>
      <c r="H456" s="10">
        <f>VLOOKUP(A456,away!$A$2:$E$405,3,FALSE)</f>
        <v>0.89739999999999998</v>
      </c>
      <c r="I456" s="10">
        <f>VLOOKUP(C456,away!$B$2:$E$405,3,FALSE)</f>
        <v>0.63680000000000003</v>
      </c>
      <c r="J456" s="10">
        <f>VLOOKUP(B456,home!$B$2:$E$405,4,FALSE)</f>
        <v>0.22289999999999999</v>
      </c>
      <c r="K456" s="12">
        <f t="shared" si="670"/>
        <v>2.0217799143360002</v>
      </c>
      <c r="L456" s="12">
        <f t="shared" si="671"/>
        <v>0.12737939692799999</v>
      </c>
      <c r="M456" s="13">
        <f t="shared" si="672"/>
        <v>0.1165821258674261</v>
      </c>
      <c r="N456" s="13">
        <f t="shared" si="673"/>
        <v>0.23570340044935359</v>
      </c>
      <c r="O456" s="13">
        <f t="shared" si="674"/>
        <v>1.4850160885576925E-2</v>
      </c>
      <c r="P456" s="13">
        <f t="shared" si="675"/>
        <v>3.0023757003117543E-2</v>
      </c>
      <c r="Q456" s="13">
        <f t="shared" si="676"/>
        <v>0.23827020038459903</v>
      </c>
      <c r="R456" s="13">
        <f t="shared" si="677"/>
        <v>9.4580226894428138E-4</v>
      </c>
      <c r="S456" s="13">
        <f t="shared" si="678"/>
        <v>1.9330278502712448E-3</v>
      </c>
      <c r="T456" s="13">
        <f t="shared" si="679"/>
        <v>3.0350714430903942E-2</v>
      </c>
      <c r="U456" s="13">
        <f t="shared" si="680"/>
        <v>1.9122040302849642E-3</v>
      </c>
      <c r="V456" s="13">
        <f t="shared" si="681"/>
        <v>5.5313185185485352E-5</v>
      </c>
      <c r="W456" s="13">
        <f t="shared" si="682"/>
        <v>0.16057663510746542</v>
      </c>
      <c r="X456" s="13">
        <f t="shared" si="683"/>
        <v>2.0454154940716458E-2</v>
      </c>
      <c r="Y456" s="13">
        <f t="shared" si="684"/>
        <v>1.3027189605101666E-3</v>
      </c>
      <c r="Z456" s="13">
        <f t="shared" si="685"/>
        <v>4.0158574210418875E-5</v>
      </c>
      <c r="AA456" s="13">
        <f t="shared" si="686"/>
        <v>8.1191798726996587E-5</v>
      </c>
      <c r="AB456" s="13">
        <f t="shared" si="687"/>
        <v>8.2075973937526482E-5</v>
      </c>
      <c r="AC456" s="13">
        <f t="shared" si="688"/>
        <v>8.9031102469663996E-7</v>
      </c>
      <c r="AD456" s="13">
        <f t="shared" si="689"/>
        <v>8.1162653892983647E-2</v>
      </c>
      <c r="AE456" s="13">
        <f t="shared" si="690"/>
        <v>1.0338449905964249E-2</v>
      </c>
      <c r="AF456" s="13">
        <f t="shared" si="691"/>
        <v>6.5845275709603204E-4</v>
      </c>
      <c r="AG456" s="13">
        <f t="shared" si="692"/>
        <v>2.7957771701490477E-5</v>
      </c>
      <c r="AH456" s="13">
        <f t="shared" si="693"/>
        <v>1.2788437411028718E-6</v>
      </c>
      <c r="AI456" s="13">
        <f t="shared" si="694"/>
        <v>2.5855405893360949E-6</v>
      </c>
      <c r="AJ456" s="13">
        <f t="shared" si="695"/>
        <v>2.6136970156100911E-6</v>
      </c>
      <c r="AK456" s="13">
        <f t="shared" si="696"/>
        <v>1.7614400427734764E-6</v>
      </c>
      <c r="AL456" s="13">
        <f t="shared" si="697"/>
        <v>9.1713825472991132E-9</v>
      </c>
      <c r="AM456" s="13">
        <f t="shared" si="698"/>
        <v>3.2818604687007785E-2</v>
      </c>
      <c r="AN456" s="13">
        <f t="shared" si="699"/>
        <v>4.1804140730494861E-3</v>
      </c>
      <c r="AO456" s="13">
        <f t="shared" si="700"/>
        <v>2.6624931176718377E-4</v>
      </c>
      <c r="AP456" s="13">
        <f t="shared" si="701"/>
        <v>1.1304892255132974E-5</v>
      </c>
      <c r="AQ456" s="13">
        <f t="shared" si="702"/>
        <v>3.6000258944871387E-7</v>
      </c>
      <c r="AR456" s="13">
        <f t="shared" si="703"/>
        <v>3.2579668901366251E-8</v>
      </c>
      <c r="AS456" s="13">
        <f t="shared" si="704"/>
        <v>6.5868920200499521E-8</v>
      </c>
      <c r="AT456" s="13">
        <f t="shared" si="705"/>
        <v>6.6586229920185394E-8</v>
      </c>
      <c r="AU456" s="13">
        <f t="shared" si="706"/>
        <v>4.4874234074663205E-8</v>
      </c>
      <c r="AV456" s="13">
        <f t="shared" si="707"/>
        <v>2.2681456280841552E-8</v>
      </c>
      <c r="AW456" s="13">
        <f t="shared" si="708"/>
        <v>6.5609295434426812E-11</v>
      </c>
      <c r="AX456" s="13">
        <f t="shared" si="709"/>
        <v>1.1058665962120946E-2</v>
      </c>
      <c r="AY456" s="13">
        <f t="shared" si="710"/>
        <v>1.408646201083167E-3</v>
      </c>
      <c r="AZ456" s="13">
        <f t="shared" si="711"/>
        <v>8.9716251789446002E-5</v>
      </c>
      <c r="BA456" s="13">
        <f t="shared" si="712"/>
        <v>3.8093340158600772E-6</v>
      </c>
      <c r="BB456" s="13">
        <f t="shared" si="713"/>
        <v>1.213076674093932E-7</v>
      </c>
      <c r="BC456" s="13">
        <f t="shared" si="714"/>
        <v>3.0904195034701827E-9</v>
      </c>
      <c r="BD456" s="13">
        <f t="shared" si="715"/>
        <v>6.9166309612832451E-10</v>
      </c>
      <c r="BE456" s="13">
        <f t="shared" si="716"/>
        <v>1.3983905552396969E-9</v>
      </c>
      <c r="BF456" s="13">
        <f t="shared" si="717"/>
        <v>1.4136189684903932E-9</v>
      </c>
      <c r="BG456" s="13">
        <f t="shared" si="718"/>
        <v>9.5267547900608396E-10</v>
      </c>
      <c r="BH456" s="13">
        <f t="shared" si="719"/>
        <v>4.8152503708373217E-10</v>
      </c>
      <c r="BI456" s="13">
        <f t="shared" si="720"/>
        <v>1.9470752964515748E-10</v>
      </c>
      <c r="BJ456" s="14">
        <f t="shared" si="721"/>
        <v>0.82868323371505925</v>
      </c>
      <c r="BK456" s="14">
        <f t="shared" si="722"/>
        <v>0.15000376958949077</v>
      </c>
      <c r="BL456" s="14">
        <f t="shared" si="723"/>
        <v>1.7879912201949556E-2</v>
      </c>
      <c r="BM456" s="14">
        <f t="shared" si="724"/>
        <v>0.35882298108621885</v>
      </c>
      <c r="BN456" s="14">
        <f t="shared" si="725"/>
        <v>0.63637544685901748</v>
      </c>
    </row>
    <row r="457" spans="1:66" x14ac:dyDescent="0.25">
      <c r="A457" t="s">
        <v>339</v>
      </c>
      <c r="B457" t="s">
        <v>123</v>
      </c>
      <c r="C457" t="s">
        <v>120</v>
      </c>
      <c r="D457" t="s">
        <v>360</v>
      </c>
      <c r="E457" s="10">
        <f>VLOOKUP(A457,home!$A$2:$E$405,3,FALSE)</f>
        <v>1.1578999999999999</v>
      </c>
      <c r="F457" s="10">
        <f>VLOOKUP(B457,home!$B$2:$E$405,3,FALSE)</f>
        <v>1.0364</v>
      </c>
      <c r="G457" s="10">
        <f>VLOOKUP(C457,away!$B$2:$E$405,4,FALSE)</f>
        <v>1.0992</v>
      </c>
      <c r="H457" s="10">
        <f>VLOOKUP(A457,away!$A$2:$E$405,3,FALSE)</f>
        <v>1.0478000000000001</v>
      </c>
      <c r="I457" s="10">
        <f>VLOOKUP(C457,away!$B$2:$E$405,3,FALSE)</f>
        <v>1.0410999999999999</v>
      </c>
      <c r="J457" s="10">
        <f>VLOOKUP(B457,home!$B$2:$E$405,4,FALSE)</f>
        <v>1.0498000000000001</v>
      </c>
      <c r="K457" s="12">
        <f t="shared" si="670"/>
        <v>1.319092277952</v>
      </c>
      <c r="L457" s="12">
        <f t="shared" si="671"/>
        <v>1.1451896360840002</v>
      </c>
      <c r="M457" s="13">
        <f t="shared" si="672"/>
        <v>8.5069907950766119E-2</v>
      </c>
      <c r="N457" s="13">
        <f t="shared" si="673"/>
        <v>0.11221505866394303</v>
      </c>
      <c r="O457" s="13">
        <f t="shared" si="674"/>
        <v>9.742117692783725E-2</v>
      </c>
      <c r="P457" s="13">
        <f t="shared" si="675"/>
        <v>0.12850752219450565</v>
      </c>
      <c r="Q457" s="13">
        <f t="shared" si="676"/>
        <v>7.4011008676768991E-2</v>
      </c>
      <c r="R457" s="13">
        <f t="shared" si="677"/>
        <v>5.5782861076432474E-2</v>
      </c>
      <c r="S457" s="13">
        <f t="shared" si="678"/>
        <v>4.8531212911764557E-2</v>
      </c>
      <c r="T457" s="13">
        <f t="shared" si="679"/>
        <v>8.4756640092758864E-2</v>
      </c>
      <c r="U457" s="13">
        <f t="shared" si="680"/>
        <v>7.3582741287991263E-2</v>
      </c>
      <c r="V457" s="13">
        <f t="shared" si="681"/>
        <v>8.1457527378466787E-3</v>
      </c>
      <c r="W457" s="13">
        <f t="shared" si="682"/>
        <v>3.2542450009654798E-2</v>
      </c>
      <c r="X457" s="13">
        <f t="shared" si="683"/>
        <v>3.7267276483838353E-2</v>
      </c>
      <c r="Y457" s="13">
        <f t="shared" si="684"/>
        <v>2.1339049397184333E-2</v>
      </c>
      <c r="Z457" s="13">
        <f t="shared" si="685"/>
        <v>2.1293984791948019E-2</v>
      </c>
      <c r="AA457" s="13">
        <f t="shared" si="686"/>
        <v>2.8088730905885956E-2</v>
      </c>
      <c r="AB457" s="13">
        <f t="shared" si="687"/>
        <v>1.852581401771293E-2</v>
      </c>
      <c r="AC457" s="13">
        <f t="shared" si="688"/>
        <v>7.690663816719524E-4</v>
      </c>
      <c r="AD457" s="13">
        <f t="shared" si="689"/>
        <v>1.0731623628343668E-2</v>
      </c>
      <c r="AE457" s="13">
        <f t="shared" si="690"/>
        <v>1.2289744157533342E-2</v>
      </c>
      <c r="AF457" s="13">
        <f t="shared" si="691"/>
        <v>7.0370438196655392E-3</v>
      </c>
      <c r="AG457" s="13">
        <f t="shared" si="692"/>
        <v>2.6862498836499808E-3</v>
      </c>
      <c r="AH457" s="13">
        <f t="shared" si="693"/>
        <v>6.0964126736672971E-3</v>
      </c>
      <c r="AI457" s="13">
        <f t="shared" si="694"/>
        <v>8.041730881043237E-3</v>
      </c>
      <c r="AJ457" s="13">
        <f t="shared" si="695"/>
        <v>5.303892553276136E-3</v>
      </c>
      <c r="AK457" s="13">
        <f t="shared" si="696"/>
        <v>2.3321079033712215E-3</v>
      </c>
      <c r="AL457" s="13">
        <f t="shared" si="697"/>
        <v>4.6470399459679439E-5</v>
      </c>
      <c r="AM457" s="13">
        <f t="shared" si="698"/>
        <v>2.8312003716070692E-3</v>
      </c>
      <c r="AN457" s="13">
        <f t="shared" si="699"/>
        <v>3.2422613232415856E-3</v>
      </c>
      <c r="AO457" s="13">
        <f t="shared" si="700"/>
        <v>1.8565020324261307E-3</v>
      </c>
      <c r="AP457" s="13">
        <f t="shared" si="701"/>
        <v>7.0868229563442924E-4</v>
      </c>
      <c r="AQ457" s="13">
        <f t="shared" si="702"/>
        <v>2.0289390505919146E-4</v>
      </c>
      <c r="AR457" s="13">
        <f t="shared" si="703"/>
        <v>1.3963097222349878E-3</v>
      </c>
      <c r="AS457" s="13">
        <f t="shared" si="704"/>
        <v>1.8418613722294744E-3</v>
      </c>
      <c r="AT457" s="13">
        <f t="shared" si="705"/>
        <v>1.2147925565829875E-3</v>
      </c>
      <c r="AU457" s="13">
        <f t="shared" si="706"/>
        <v>5.3414116023406204E-4</v>
      </c>
      <c r="AV457" s="13">
        <f t="shared" si="707"/>
        <v>1.7614536995026842E-4</v>
      </c>
      <c r="AW457" s="13">
        <f t="shared" si="708"/>
        <v>1.949963543646309E-6</v>
      </c>
      <c r="AX457" s="13">
        <f t="shared" si="709"/>
        <v>6.2243575792028509E-4</v>
      </c>
      <c r="AY457" s="13">
        <f t="shared" si="710"/>
        <v>7.1280697909840009E-4</v>
      </c>
      <c r="AZ457" s="13">
        <f t="shared" si="711"/>
        <v>4.0814958249591626E-4</v>
      </c>
      <c r="BA457" s="13">
        <f t="shared" si="712"/>
        <v>1.5580289061544502E-4</v>
      </c>
      <c r="BB457" s="13">
        <f t="shared" si="713"/>
        <v>4.4605963901184196E-5</v>
      </c>
      <c r="BC457" s="13">
        <f t="shared" si="714"/>
        <v>1.0216457513434637E-5</v>
      </c>
      <c r="BD457" s="13">
        <f t="shared" si="715"/>
        <v>2.6650657044447265E-4</v>
      </c>
      <c r="BE457" s="13">
        <f t="shared" si="716"/>
        <v>3.5154675909677459E-4</v>
      </c>
      <c r="BF457" s="13">
        <f t="shared" si="717"/>
        <v>2.3186130763180377E-4</v>
      </c>
      <c r="BG457" s="13">
        <f t="shared" si="718"/>
        <v>1.0194882015098846E-4</v>
      </c>
      <c r="BH457" s="13">
        <f t="shared" si="719"/>
        <v>3.3619975351871559E-5</v>
      </c>
      <c r="BI457" s="13">
        <f t="shared" si="720"/>
        <v>8.8695699743180629E-6</v>
      </c>
      <c r="BJ457" s="14">
        <f t="shared" si="721"/>
        <v>0.40567170237285388</v>
      </c>
      <c r="BK457" s="14">
        <f t="shared" si="722"/>
        <v>0.27178273955511301</v>
      </c>
      <c r="BL457" s="14">
        <f t="shared" si="723"/>
        <v>0.30133307141109966</v>
      </c>
      <c r="BM457" s="14">
        <f t="shared" si="724"/>
        <v>0.44636310562520637</v>
      </c>
      <c r="BN457" s="14">
        <f t="shared" si="725"/>
        <v>0.55300753549025361</v>
      </c>
    </row>
    <row r="458" spans="1:66" x14ac:dyDescent="0.25">
      <c r="A458" t="s">
        <v>341</v>
      </c>
      <c r="B458" t="s">
        <v>154</v>
      </c>
      <c r="C458" t="s">
        <v>145</v>
      </c>
      <c r="D458" t="s">
        <v>360</v>
      </c>
      <c r="E458" s="10">
        <f>VLOOKUP(A458,home!$A$2:$E$405,3,FALSE)</f>
        <v>1.2963</v>
      </c>
      <c r="F458" s="10">
        <f>VLOOKUP(B458,home!$B$2:$E$405,3,FALSE)</f>
        <v>0.46289999999999998</v>
      </c>
      <c r="G458" s="10">
        <f>VLOOKUP(C458,away!$B$2:$E$405,4,FALSE)</f>
        <v>0.77139999999999997</v>
      </c>
      <c r="H458" s="10">
        <f>VLOOKUP(A458,away!$A$2:$E$405,3,FALSE)</f>
        <v>1.1852</v>
      </c>
      <c r="I458" s="10">
        <f>VLOOKUP(C458,away!$B$2:$E$405,3,FALSE)</f>
        <v>1.1812</v>
      </c>
      <c r="J458" s="10">
        <f>VLOOKUP(B458,home!$B$2:$E$405,4,FALSE)</f>
        <v>1.6875</v>
      </c>
      <c r="K458" s="12">
        <f t="shared" si="670"/>
        <v>0.46288417807799997</v>
      </c>
      <c r="L458" s="12">
        <f t="shared" si="671"/>
        <v>2.36242953</v>
      </c>
      <c r="M458" s="13">
        <f t="shared" si="672"/>
        <v>5.9290054142755115E-2</v>
      </c>
      <c r="N458" s="13">
        <f t="shared" si="673"/>
        <v>2.7444427980069318E-2</v>
      </c>
      <c r="O458" s="13">
        <f t="shared" si="674"/>
        <v>0.14006857474214354</v>
      </c>
      <c r="P458" s="13">
        <f t="shared" si="675"/>
        <v>6.4835527094074016E-2</v>
      </c>
      <c r="Q458" s="13">
        <f t="shared" si="676"/>
        <v>6.3517957441876259E-3</v>
      </c>
      <c r="R458" s="13">
        <f t="shared" si="677"/>
        <v>0.16545106859792602</v>
      </c>
      <c r="S458" s="13">
        <f t="shared" si="678"/>
        <v>1.772491876734129E-2</v>
      </c>
      <c r="T458" s="13">
        <f t="shared" si="679"/>
        <v>1.5005669834597174E-2</v>
      </c>
      <c r="U458" s="13">
        <f t="shared" si="680"/>
        <v>7.6584681900077778E-2</v>
      </c>
      <c r="V458" s="13">
        <f t="shared" si="681"/>
        <v>2.1536391775727401E-3</v>
      </c>
      <c r="W458" s="13">
        <f t="shared" si="682"/>
        <v>9.8004858412254251E-4</v>
      </c>
      <c r="X458" s="13">
        <f t="shared" si="683"/>
        <v>2.3152957159657838E-3</v>
      </c>
      <c r="Y458" s="13">
        <f t="shared" si="684"/>
        <v>2.7348614850400302E-3</v>
      </c>
      <c r="Z458" s="13">
        <f t="shared" si="685"/>
        <v>0.13028883007526537</v>
      </c>
      <c r="AA458" s="13">
        <f t="shared" si="686"/>
        <v>6.0308638022133404E-2</v>
      </c>
      <c r="AB458" s="13">
        <f t="shared" si="687"/>
        <v>1.3957957170939421E-2</v>
      </c>
      <c r="AC458" s="13">
        <f t="shared" si="688"/>
        <v>1.4719198403852243E-4</v>
      </c>
      <c r="AD458" s="13">
        <f t="shared" si="689"/>
        <v>1.1341224583451765E-4</v>
      </c>
      <c r="AE458" s="13">
        <f t="shared" si="690"/>
        <v>2.6792843862308399E-4</v>
      </c>
      <c r="AF458" s="13">
        <f t="shared" si="691"/>
        <v>3.1648102766498312E-4</v>
      </c>
      <c r="AG458" s="13">
        <f t="shared" si="692"/>
        <v>2.4922137514683432E-4</v>
      </c>
      <c r="AH458" s="13">
        <f t="shared" si="693"/>
        <v>7.6949544899739777E-2</v>
      </c>
      <c r="AI458" s="13">
        <f t="shared" si="694"/>
        <v>3.5618726844392198E-2</v>
      </c>
      <c r="AJ458" s="13">
        <f t="shared" si="695"/>
        <v>8.2436725497756387E-3</v>
      </c>
      <c r="AK458" s="13">
        <f t="shared" si="696"/>
        <v>1.2719551975156891E-3</v>
      </c>
      <c r="AL458" s="13">
        <f t="shared" si="697"/>
        <v>6.4383613792508368E-6</v>
      </c>
      <c r="AM458" s="13">
        <f t="shared" si="698"/>
        <v>1.0499346839418162E-5</v>
      </c>
      <c r="AN458" s="13">
        <f t="shared" si="699"/>
        <v>2.4803967019153636E-5</v>
      </c>
      <c r="AO458" s="13">
        <f t="shared" si="700"/>
        <v>2.9298812073597315E-5</v>
      </c>
      <c r="AP458" s="13">
        <f t="shared" si="701"/>
        <v>2.3072126278862274E-5</v>
      </c>
      <c r="AQ458" s="13">
        <f t="shared" si="702"/>
        <v>1.3626568110268316E-5</v>
      </c>
      <c r="AR458" s="13">
        <f t="shared" si="703"/>
        <v>3.6357575438241245E-2</v>
      </c>
      <c r="AS458" s="13">
        <f t="shared" si="704"/>
        <v>1.6829346423639178E-2</v>
      </c>
      <c r="AT458" s="13">
        <f t="shared" si="705"/>
        <v>3.8950190934480748E-3</v>
      </c>
      <c r="AU458" s="13">
        <f t="shared" si="706"/>
        <v>6.0098090388960963E-4</v>
      </c>
      <c r="AV458" s="13">
        <f t="shared" si="707"/>
        <v>6.9546137934378845E-5</v>
      </c>
      <c r="AW458" s="13">
        <f t="shared" si="708"/>
        <v>1.9557081597567334E-7</v>
      </c>
      <c r="AX458" s="13">
        <f t="shared" si="709"/>
        <v>8.0999692201998662E-7</v>
      </c>
      <c r="AY458" s="13">
        <f t="shared" si="710"/>
        <v>1.9135606477891237E-6</v>
      </c>
      <c r="AZ458" s="13">
        <f t="shared" si="711"/>
        <v>2.2603260908914778E-6</v>
      </c>
      <c r="BA458" s="13">
        <f t="shared" si="712"/>
        <v>1.7799537015171636E-6</v>
      </c>
      <c r="BB458" s="13">
        <f t="shared" si="713"/>
        <v>1.0512537966242386E-6</v>
      </c>
      <c r="BC458" s="13">
        <f t="shared" si="714"/>
        <v>4.9670260253394337E-7</v>
      </c>
      <c r="BD458" s="13">
        <f t="shared" si="715"/>
        <v>1.431536830908396E-2</v>
      </c>
      <c r="BE458" s="13">
        <f t="shared" si="716"/>
        <v>6.6263574936341772E-3</v>
      </c>
      <c r="BF458" s="13">
        <f t="shared" si="717"/>
        <v>1.5336180210459261E-3</v>
      </c>
      <c r="BG458" s="13">
        <f t="shared" si="718"/>
        <v>2.3662917238581745E-4</v>
      </c>
      <c r="BH458" s="13">
        <f t="shared" si="719"/>
        <v>2.7382974992271614E-5</v>
      </c>
      <c r="BI458" s="13">
        <f t="shared" si="720"/>
        <v>2.5350291745256162E-6</v>
      </c>
      <c r="BJ458" s="14">
        <f t="shared" si="721"/>
        <v>5.5888755045334568E-2</v>
      </c>
      <c r="BK458" s="14">
        <f t="shared" si="722"/>
        <v>0.14415968308780874</v>
      </c>
      <c r="BL458" s="14">
        <f t="shared" si="723"/>
        <v>0.65894917892211269</v>
      </c>
      <c r="BM458" s="14">
        <f t="shared" si="724"/>
        <v>0.5258432808395338</v>
      </c>
      <c r="BN458" s="14">
        <f t="shared" si="725"/>
        <v>0.46344144830115569</v>
      </c>
    </row>
    <row r="459" spans="1:66" x14ac:dyDescent="0.25">
      <c r="A459" t="s">
        <v>344</v>
      </c>
      <c r="B459" t="s">
        <v>211</v>
      </c>
      <c r="C459" t="s">
        <v>203</v>
      </c>
      <c r="D459" t="s">
        <v>360</v>
      </c>
      <c r="E459" s="10">
        <f>VLOOKUP(A459,home!$A$2:$E$405,3,FALSE)</f>
        <v>1.3976999999999999</v>
      </c>
      <c r="F459" s="10">
        <f>VLOOKUP(B459,home!$B$2:$E$405,3,FALSE)</f>
        <v>1.2683</v>
      </c>
      <c r="G459" s="10">
        <f>VLOOKUP(C459,away!$B$2:$E$405,4,FALSE)</f>
        <v>0.89429999999999998</v>
      </c>
      <c r="H459" s="10">
        <f>VLOOKUP(A459,away!$A$2:$E$405,3,FALSE)</f>
        <v>1.0585</v>
      </c>
      <c r="I459" s="10">
        <f>VLOOKUP(C459,away!$B$2:$E$405,3,FALSE)</f>
        <v>1.1809000000000001</v>
      </c>
      <c r="J459" s="10">
        <f>VLOOKUP(B459,home!$B$2:$E$405,4,FALSE)</f>
        <v>0.73</v>
      </c>
      <c r="K459" s="12">
        <f t="shared" si="670"/>
        <v>1.5853282124129997</v>
      </c>
      <c r="L459" s="12">
        <f t="shared" si="671"/>
        <v>0.91248733449999997</v>
      </c>
      <c r="M459" s="13">
        <f t="shared" si="672"/>
        <v>8.2264505443270644E-2</v>
      </c>
      <c r="N459" s="13">
        <f t="shared" si="673"/>
        <v>0.13041624135941973</v>
      </c>
      <c r="O459" s="13">
        <f t="shared" si="674"/>
        <v>7.5065319295890762E-2</v>
      </c>
      <c r="P459" s="13">
        <f t="shared" si="675"/>
        <v>0.11900316845356557</v>
      </c>
      <c r="Q459" s="13">
        <f t="shared" si="676"/>
        <v>0.10337627339197561</v>
      </c>
      <c r="R459" s="13">
        <f t="shared" si="677"/>
        <v>3.4248076558849386E-2</v>
      </c>
      <c r="S459" s="13">
        <f t="shared" si="678"/>
        <v>4.3037255331686168E-2</v>
      </c>
      <c r="T459" s="13">
        <f t="shared" si="679"/>
        <v>9.4329540157987099E-2</v>
      </c>
      <c r="U459" s="13">
        <f t="shared" si="680"/>
        <v>5.4294441989624249E-2</v>
      </c>
      <c r="V459" s="13">
        <f t="shared" si="681"/>
        <v>6.9174828444727825E-3</v>
      </c>
      <c r="W459" s="13">
        <f t="shared" si="682"/>
        <v>5.4628440900806076E-2</v>
      </c>
      <c r="X459" s="13">
        <f t="shared" si="683"/>
        <v>4.9847760425467312E-2</v>
      </c>
      <c r="Y459" s="13">
        <f t="shared" si="684"/>
        <v>2.2742725020714623E-2</v>
      </c>
      <c r="Z459" s="13">
        <f t="shared" si="685"/>
        <v>1.0416978696978803E-2</v>
      </c>
      <c r="AA459" s="13">
        <f t="shared" si="686"/>
        <v>1.6514330216425704E-2</v>
      </c>
      <c r="AB459" s="13">
        <f t="shared" si="687"/>
        <v>1.3090316800602075E-2</v>
      </c>
      <c r="AC459" s="13">
        <f t="shared" si="688"/>
        <v>6.2542342212152616E-4</v>
      </c>
      <c r="AD459" s="13">
        <f t="shared" si="689"/>
        <v>2.1651002140046016E-2</v>
      </c>
      <c r="AE459" s="13">
        <f t="shared" si="690"/>
        <v>1.9756265232024384E-2</v>
      </c>
      <c r="AF459" s="13">
        <f t="shared" si="691"/>
        <v>9.0136709006224756E-3</v>
      </c>
      <c r="AG459" s="13">
        <f t="shared" si="692"/>
        <v>2.7416201780564062E-3</v>
      </c>
      <c r="AH459" s="13">
        <f t="shared" si="693"/>
        <v>2.3763402811873675E-3</v>
      </c>
      <c r="AI459" s="13">
        <f t="shared" si="694"/>
        <v>3.7672792900597741E-3</v>
      </c>
      <c r="AJ459" s="13">
        <f t="shared" si="695"/>
        <v>2.9861870712854883E-3</v>
      </c>
      <c r="AK459" s="13">
        <f t="shared" si="696"/>
        <v>1.5780288705506114E-3</v>
      </c>
      <c r="AL459" s="13">
        <f t="shared" si="697"/>
        <v>3.6189298632012519E-5</v>
      </c>
      <c r="AM459" s="13">
        <f t="shared" si="698"/>
        <v>6.8647889039258414E-3</v>
      </c>
      <c r="AN459" s="13">
        <f t="shared" si="699"/>
        <v>6.2640329288484679E-3</v>
      </c>
      <c r="AO459" s="13">
        <f t="shared" si="700"/>
        <v>2.8579253552325828E-3</v>
      </c>
      <c r="AP459" s="13">
        <f t="shared" si="701"/>
        <v>8.6927356319871515E-4</v>
      </c>
      <c r="AQ459" s="13">
        <f t="shared" si="702"/>
        <v>1.9830027915862818E-4</v>
      </c>
      <c r="AR459" s="13">
        <f t="shared" si="703"/>
        <v>4.3367608180912845E-4</v>
      </c>
      <c r="AS459" s="13">
        <f t="shared" si="704"/>
        <v>6.8751892754073945E-4</v>
      </c>
      <c r="AT459" s="13">
        <f t="shared" si="705"/>
        <v>5.4497157619913159E-4</v>
      </c>
      <c r="AU459" s="13">
        <f t="shared" si="706"/>
        <v>2.8798627157055473E-4</v>
      </c>
      <c r="AV459" s="13">
        <f t="shared" si="707"/>
        <v>1.14138190277108E-4</v>
      </c>
      <c r="AW459" s="13">
        <f t="shared" si="708"/>
        <v>1.4541985223679953E-6</v>
      </c>
      <c r="AX459" s="13">
        <f t="shared" si="709"/>
        <v>1.8138239202755576E-3</v>
      </c>
      <c r="AY459" s="13">
        <f t="shared" si="710"/>
        <v>1.6550913542645841E-3</v>
      </c>
      <c r="AZ459" s="13">
        <f t="shared" si="711"/>
        <v>7.5512494910344257E-4</v>
      </c>
      <c r="BA459" s="13">
        <f t="shared" si="712"/>
        <v>2.2968065067394952E-4</v>
      </c>
      <c r="BB459" s="13">
        <f t="shared" si="713"/>
        <v>5.2395171179924445E-5</v>
      </c>
      <c r="BC459" s="13">
        <f t="shared" si="714"/>
        <v>9.5619860181281002E-6</v>
      </c>
      <c r="BD459" s="13">
        <f t="shared" si="715"/>
        <v>6.595398865440255E-5</v>
      </c>
      <c r="BE459" s="13">
        <f t="shared" si="716"/>
        <v>1.0455871893499125E-4</v>
      </c>
      <c r="BF459" s="13">
        <f t="shared" si="717"/>
        <v>8.2879943490701477E-5</v>
      </c>
      <c r="BG459" s="13">
        <f t="shared" si="718"/>
        <v>4.3797304219668067E-5</v>
      </c>
      <c r="BH459" s="13">
        <f t="shared" si="719"/>
        <v>1.7358275501768672E-5</v>
      </c>
      <c r="BI459" s="13">
        <f t="shared" si="720"/>
        <v>5.5037127743582622E-6</v>
      </c>
      <c r="BJ459" s="14">
        <f t="shared" si="721"/>
        <v>0.53007353876899965</v>
      </c>
      <c r="BK459" s="14">
        <f t="shared" si="722"/>
        <v>0.25353911614801328</v>
      </c>
      <c r="BL459" s="14">
        <f t="shared" si="723"/>
        <v>0.20630866336544795</v>
      </c>
      <c r="BM459" s="14">
        <f t="shared" si="724"/>
        <v>0.45431107532072584</v>
      </c>
      <c r="BN459" s="14">
        <f t="shared" si="725"/>
        <v>0.5443735845029718</v>
      </c>
    </row>
    <row r="460" spans="1:66" x14ac:dyDescent="0.25">
      <c r="A460" t="s">
        <v>346</v>
      </c>
      <c r="B460" t="s">
        <v>233</v>
      </c>
      <c r="C460" t="s">
        <v>232</v>
      </c>
      <c r="D460" t="s">
        <v>360</v>
      </c>
      <c r="E460" s="10">
        <f>VLOOKUP(A460,home!$A$2:$E$405,3,FALSE)</f>
        <v>1.5146999999999999</v>
      </c>
      <c r="F460" s="10">
        <f>VLOOKUP(B460,home!$B$2:$E$405,3,FALSE)</f>
        <v>0.92430000000000001</v>
      </c>
      <c r="G460" s="10">
        <f>VLOOKUP(C460,away!$B$2:$E$405,4,FALSE)</f>
        <v>1.1003000000000001</v>
      </c>
      <c r="H460" s="10">
        <f>VLOOKUP(A460,away!$A$2:$E$405,3,FALSE)</f>
        <v>1.0882000000000001</v>
      </c>
      <c r="I460" s="10">
        <f>VLOOKUP(C460,away!$B$2:$E$405,3,FALSE)</f>
        <v>1.5316000000000001</v>
      </c>
      <c r="J460" s="10">
        <f>VLOOKUP(B460,home!$B$2:$E$405,4,FALSE)</f>
        <v>0.91890000000000005</v>
      </c>
      <c r="K460" s="12">
        <f t="shared" si="670"/>
        <v>1.5404609421630002</v>
      </c>
      <c r="L460" s="12">
        <f t="shared" si="671"/>
        <v>1.5315187945680002</v>
      </c>
      <c r="M460" s="13">
        <f t="shared" si="672"/>
        <v>4.6329344102612947E-2</v>
      </c>
      <c r="N460" s="13">
        <f t="shared" si="673"/>
        <v>7.1368545066104988E-2</v>
      </c>
      <c r="O460" s="13">
        <f t="shared" si="674"/>
        <v>7.0954261233159871E-2</v>
      </c>
      <c r="P460" s="13">
        <f t="shared" si="675"/>
        <v>0.10930226810971312</v>
      </c>
      <c r="Q460" s="13">
        <f t="shared" si="676"/>
        <v>5.4970228086667329E-2</v>
      </c>
      <c r="R460" s="13">
        <f t="shared" si="677"/>
        <v>5.4333892316636011E-2</v>
      </c>
      <c r="S460" s="13">
        <f t="shared" si="678"/>
        <v>6.4467704245211879E-2</v>
      </c>
      <c r="T460" s="13">
        <f t="shared" si="679"/>
        <v>8.4187937456420781E-2</v>
      </c>
      <c r="U460" s="13">
        <f t="shared" si="680"/>
        <v>8.3699238949468124E-2</v>
      </c>
      <c r="V460" s="13">
        <f t="shared" si="681"/>
        <v>1.6899455722492018E-2</v>
      </c>
      <c r="W460" s="13">
        <f t="shared" si="682"/>
        <v>2.8226496449767522E-2</v>
      </c>
      <c r="X460" s="13">
        <f t="shared" si="683"/>
        <v>4.3229409817625894E-2</v>
      </c>
      <c r="Y460" s="13">
        <f t="shared" si="684"/>
        <v>3.3103326806888246E-2</v>
      </c>
      <c r="Z460" s="13">
        <f t="shared" si="685"/>
        <v>2.7737792421653969E-2</v>
      </c>
      <c r="AA460" s="13">
        <f t="shared" si="686"/>
        <v>4.2728985847382807E-2</v>
      </c>
      <c r="AB460" s="13">
        <f t="shared" si="687"/>
        <v>3.291116689806442E-2</v>
      </c>
      <c r="AC460" s="13">
        <f t="shared" si="688"/>
        <v>2.4918721547687937E-3</v>
      </c>
      <c r="AD460" s="13">
        <f t="shared" si="689"/>
        <v>1.0870453828742362E-2</v>
      </c>
      <c r="AE460" s="13">
        <f t="shared" si="690"/>
        <v>1.6648304344202607E-2</v>
      </c>
      <c r="AF460" s="13">
        <f t="shared" si="691"/>
        <v>1.274859550041719E-2</v>
      </c>
      <c r="AG460" s="13">
        <f t="shared" si="692"/>
        <v>6.5082378710779893E-3</v>
      </c>
      <c r="AH460" s="13">
        <f t="shared" si="693"/>
        <v>1.0620237603397231E-2</v>
      </c>
      <c r="AI460" s="13">
        <f t="shared" si="694"/>
        <v>1.6360061224524224E-2</v>
      </c>
      <c r="AJ460" s="13">
        <f t="shared" si="695"/>
        <v>1.2601017663887479E-2</v>
      </c>
      <c r="AK460" s="13">
        <f t="shared" si="696"/>
        <v>6.4704585142415713E-3</v>
      </c>
      <c r="AL460" s="13">
        <f t="shared" si="697"/>
        <v>2.3515746543047248E-4</v>
      </c>
      <c r="AM460" s="13">
        <f t="shared" si="698"/>
        <v>3.3491019093527664E-3</v>
      </c>
      <c r="AN460" s="13">
        <f t="shared" si="699"/>
        <v>5.1292125190973373E-3</v>
      </c>
      <c r="AO460" s="13">
        <f t="shared" si="700"/>
        <v>3.9277426871655256E-3</v>
      </c>
      <c r="AP460" s="13">
        <f t="shared" si="701"/>
        <v>2.0051372485403412E-3</v>
      </c>
      <c r="AQ460" s="13">
        <f t="shared" si="702"/>
        <v>7.6772634545697535E-4</v>
      </c>
      <c r="AR460" s="13">
        <f t="shared" si="703"/>
        <v>3.2530186984761332E-3</v>
      </c>
      <c r="AS460" s="13">
        <f t="shared" si="704"/>
        <v>5.0111482491284019E-3</v>
      </c>
      <c r="AT460" s="13">
        <f t="shared" si="705"/>
        <v>3.8597390765854039E-3</v>
      </c>
      <c r="AU460" s="13">
        <f t="shared" si="706"/>
        <v>1.9819257648067E-3</v>
      </c>
      <c r="AV460" s="13">
        <f t="shared" si="707"/>
        <v>7.6326980773781328E-4</v>
      </c>
      <c r="AW460" s="13">
        <f t="shared" si="708"/>
        <v>1.5410945764952092E-5</v>
      </c>
      <c r="AX460" s="13">
        <f t="shared" si="709"/>
        <v>8.5986011378024558E-4</v>
      </c>
      <c r="AY460" s="13">
        <f t="shared" si="710"/>
        <v>1.3168919249538253E-3</v>
      </c>
      <c r="AZ460" s="13">
        <f t="shared" si="711"/>
        <v>1.0084223667408082E-3</v>
      </c>
      <c r="BA460" s="13">
        <f t="shared" si="712"/>
        <v>5.1480593584209741E-4</v>
      </c>
      <c r="BB460" s="13">
        <f t="shared" si="713"/>
        <v>1.9710874157433518E-4</v>
      </c>
      <c r="BC460" s="13">
        <f t="shared" si="714"/>
        <v>6.037514845894823E-5</v>
      </c>
      <c r="BD460" s="13">
        <f t="shared" si="715"/>
        <v>8.3034321263288969E-4</v>
      </c>
      <c r="BE460" s="13">
        <f t="shared" si="716"/>
        <v>1.2791112876511137E-3</v>
      </c>
      <c r="BF460" s="13">
        <f t="shared" si="717"/>
        <v>9.8521048965318175E-4</v>
      </c>
      <c r="BG460" s="13">
        <f t="shared" si="718"/>
        <v>5.0589275970667038E-4</v>
      </c>
      <c r="BH460" s="13">
        <f t="shared" si="719"/>
        <v>1.9482700931279439E-4</v>
      </c>
      <c r="BI460" s="13">
        <f t="shared" si="720"/>
        <v>6.0024679664957304E-5</v>
      </c>
      <c r="BJ460" s="14">
        <f t="shared" si="721"/>
        <v>0.38099792016887812</v>
      </c>
      <c r="BK460" s="14">
        <f t="shared" si="722"/>
        <v>0.24104269372518305</v>
      </c>
      <c r="BL460" s="14">
        <f t="shared" si="723"/>
        <v>0.34940383128611779</v>
      </c>
      <c r="BM460" s="14">
        <f t="shared" si="724"/>
        <v>0.59062221770775003</v>
      </c>
      <c r="BN460" s="14">
        <f t="shared" si="725"/>
        <v>0.40725853891489427</v>
      </c>
    </row>
    <row r="461" spans="1:66" x14ac:dyDescent="0.25">
      <c r="A461" t="s">
        <v>347</v>
      </c>
      <c r="B461" t="s">
        <v>255</v>
      </c>
      <c r="C461" t="s">
        <v>251</v>
      </c>
      <c r="D461" t="s">
        <v>360</v>
      </c>
      <c r="E461" s="10">
        <f>VLOOKUP(A461,home!$A$2:$E$405,3,FALSE)</f>
        <v>1.2639</v>
      </c>
      <c r="F461" s="10">
        <f>VLOOKUP(B461,home!$B$2:$E$405,3,FALSE)</f>
        <v>0.63300000000000001</v>
      </c>
      <c r="G461" s="10">
        <f>VLOOKUP(C461,away!$B$2:$E$405,4,FALSE)</f>
        <v>0.47470000000000001</v>
      </c>
      <c r="H461" s="10">
        <f>VLOOKUP(A461,away!$A$2:$E$405,3,FALSE)</f>
        <v>0.81940000000000002</v>
      </c>
      <c r="I461" s="10">
        <f>VLOOKUP(C461,away!$B$2:$E$405,3,FALSE)</f>
        <v>1.7085999999999999</v>
      </c>
      <c r="J461" s="10">
        <f>VLOOKUP(B461,home!$B$2:$E$405,4,FALSE)</f>
        <v>1.4644999999999999</v>
      </c>
      <c r="K461" s="12">
        <f t="shared" si="670"/>
        <v>0.37978311789000002</v>
      </c>
      <c r="L461" s="12">
        <f t="shared" si="671"/>
        <v>2.0503393071799998</v>
      </c>
      <c r="M461" s="13">
        <f t="shared" si="672"/>
        <v>8.8026055326697716E-2</v>
      </c>
      <c r="N461" s="13">
        <f t="shared" si="673"/>
        <v>3.3430809747530904E-2</v>
      </c>
      <c r="O461" s="13">
        <f t="shared" si="674"/>
        <v>0.18048328129232966</v>
      </c>
      <c r="P461" s="13">
        <f t="shared" si="675"/>
        <v>6.8544503296218875E-2</v>
      </c>
      <c r="Q461" s="13">
        <f t="shared" si="676"/>
        <v>6.3482285797523443E-3</v>
      </c>
      <c r="R461" s="13">
        <f t="shared" si="677"/>
        <v>0.18502598296124417</v>
      </c>
      <c r="S461" s="13">
        <f t="shared" si="678"/>
        <v>1.3343631367690017E-2</v>
      </c>
      <c r="T461" s="13">
        <f t="shared" si="679"/>
        <v>1.3016022588029693E-2</v>
      </c>
      <c r="U461" s="13">
        <f t="shared" si="680"/>
        <v>7.0269744699683334E-2</v>
      </c>
      <c r="V461" s="13">
        <f t="shared" si="681"/>
        <v>1.1544972942280352E-3</v>
      </c>
      <c r="W461" s="13">
        <f t="shared" si="682"/>
        <v>8.0365001436558418E-4</v>
      </c>
      <c r="X461" s="13">
        <f t="shared" si="683"/>
        <v>1.6477552136695281E-3</v>
      </c>
      <c r="Y461" s="13">
        <f t="shared" si="684"/>
        <v>1.689228641598707E-3</v>
      </c>
      <c r="Z461" s="13">
        <f t="shared" si="685"/>
        <v>0.12645534857168528</v>
      </c>
      <c r="AA461" s="13">
        <f t="shared" si="686"/>
        <v>4.8025606554421396E-2</v>
      </c>
      <c r="AB461" s="13">
        <f t="shared" si="687"/>
        <v>9.1196572978982891E-3</v>
      </c>
      <c r="AC461" s="13">
        <f t="shared" si="688"/>
        <v>5.6186804077491426E-5</v>
      </c>
      <c r="AD461" s="13">
        <f t="shared" si="689"/>
        <v>7.6303177037026211E-5</v>
      </c>
      <c r="AE461" s="13">
        <f t="shared" si="690"/>
        <v>1.5644740314172913E-4</v>
      </c>
      <c r="AF461" s="13">
        <f t="shared" si="691"/>
        <v>1.6038513008386157E-4</v>
      </c>
      <c r="AG461" s="13">
        <f t="shared" si="692"/>
        <v>1.0961464549937297E-4</v>
      </c>
      <c r="AH461" s="13">
        <f t="shared" si="693"/>
        <v>6.4819092944918666E-2</v>
      </c>
      <c r="AI461" s="13">
        <f t="shared" si="694"/>
        <v>2.4617197217422913E-2</v>
      </c>
      <c r="AJ461" s="13">
        <f t="shared" si="695"/>
        <v>4.6745979564729529E-3</v>
      </c>
      <c r="AK461" s="13">
        <f t="shared" si="696"/>
        <v>5.9177779559717357E-4</v>
      </c>
      <c r="AL461" s="13">
        <f t="shared" si="697"/>
        <v>1.750071186536764E-6</v>
      </c>
      <c r="AM461" s="13">
        <f t="shared" si="698"/>
        <v>5.7957316960068949E-6</v>
      </c>
      <c r="AN461" s="13">
        <f t="shared" si="699"/>
        <v>1.1883216510191938E-5</v>
      </c>
      <c r="AO461" s="13">
        <f t="shared" si="700"/>
        <v>1.2182312953288439E-5</v>
      </c>
      <c r="AP461" s="13">
        <f t="shared" si="701"/>
        <v>8.3259583668317867E-6</v>
      </c>
      <c r="AQ461" s="13">
        <f t="shared" si="702"/>
        <v>4.2677599273648536E-6</v>
      </c>
      <c r="AR461" s="13">
        <f t="shared" si="703"/>
        <v>2.6580226824144113E-2</v>
      </c>
      <c r="AS461" s="13">
        <f t="shared" si="704"/>
        <v>1.0094721417496864E-2</v>
      </c>
      <c r="AT461" s="13">
        <f t="shared" si="705"/>
        <v>1.9169023870839596E-3</v>
      </c>
      <c r="AU461" s="13">
        <f t="shared" si="706"/>
        <v>2.4266905508584332E-4</v>
      </c>
      <c r="AV461" s="13">
        <f t="shared" si="707"/>
        <v>2.3040402588980436E-5</v>
      </c>
      <c r="AW461" s="13">
        <f t="shared" si="708"/>
        <v>3.7854246604402922E-8</v>
      </c>
      <c r="AX461" s="13">
        <f t="shared" si="709"/>
        <v>3.668535089938992E-7</v>
      </c>
      <c r="AY461" s="13">
        <f t="shared" si="710"/>
        <v>7.5217416946710286E-7</v>
      </c>
      <c r="AZ461" s="13">
        <f t="shared" si="711"/>
        <v>7.7110613275193595E-7</v>
      </c>
      <c r="BA461" s="13">
        <f t="shared" si="712"/>
        <v>5.2700973799628445E-7</v>
      </c>
      <c r="BB461" s="13">
        <f t="shared" si="713"/>
        <v>2.7013719527010388E-7</v>
      </c>
      <c r="BC461" s="13">
        <f t="shared" si="714"/>
        <v>1.1077458195873063E-7</v>
      </c>
      <c r="BD461" s="13">
        <f t="shared" si="715"/>
        <v>9.0830806418838016E-3</v>
      </c>
      <c r="BE461" s="13">
        <f t="shared" si="716"/>
        <v>3.4496006862209331E-3</v>
      </c>
      <c r="BF461" s="13">
        <f t="shared" si="717"/>
        <v>6.5505005204423471E-4</v>
      </c>
      <c r="BG461" s="13">
        <f t="shared" si="718"/>
        <v>8.2925650379788758E-5</v>
      </c>
      <c r="BH461" s="13">
        <f t="shared" si="719"/>
        <v>7.8734405135730582E-6</v>
      </c>
      <c r="BI461" s="13">
        <f t="shared" si="720"/>
        <v>5.98039957353244E-7</v>
      </c>
      <c r="BJ461" s="14">
        <f t="shared" si="721"/>
        <v>5.7483698175488866E-2</v>
      </c>
      <c r="BK461" s="14">
        <f t="shared" si="722"/>
        <v>0.17112737633426811</v>
      </c>
      <c r="BL461" s="14">
        <f t="shared" si="723"/>
        <v>0.63976362731738801</v>
      </c>
      <c r="BM461" s="14">
        <f t="shared" si="724"/>
        <v>0.43297047487513363</v>
      </c>
      <c r="BN461" s="14">
        <f t="shared" si="725"/>
        <v>0.56185886120377371</v>
      </c>
    </row>
    <row r="462" spans="1:66" s="15" customFormat="1" x14ac:dyDescent="0.25">
      <c r="A462" t="s">
        <v>347</v>
      </c>
      <c r="B462" t="s">
        <v>249</v>
      </c>
      <c r="C462" t="s">
        <v>256</v>
      </c>
      <c r="D462" t="s">
        <v>360</v>
      </c>
      <c r="E462" s="10">
        <f>VLOOKUP(A462,home!$A$2:$E$405,3,FALSE)</f>
        <v>1.2639</v>
      </c>
      <c r="F462" s="10">
        <f>VLOOKUP(B462,home!$B$2:$E$405,3,FALSE)</f>
        <v>1.1076999999999999</v>
      </c>
      <c r="G462" s="10">
        <f>VLOOKUP(C462,away!$B$2:$E$405,4,FALSE)</f>
        <v>1.1076999999999999</v>
      </c>
      <c r="H462" s="10">
        <f>VLOOKUP(A462,away!$A$2:$E$405,3,FALSE)</f>
        <v>0.81940000000000002</v>
      </c>
      <c r="I462" s="10">
        <f>VLOOKUP(C462,away!$B$2:$E$405,3,FALSE)</f>
        <v>0.97629999999999995</v>
      </c>
      <c r="J462" s="10">
        <f>VLOOKUP(B462,home!$B$2:$E$405,4,FALSE)</f>
        <v>1.9525999999999999</v>
      </c>
      <c r="K462" s="12">
        <f t="shared" si="670"/>
        <v>1.5508044026309997</v>
      </c>
      <c r="L462" s="12">
        <f t="shared" si="671"/>
        <v>1.5620413775719999</v>
      </c>
      <c r="M462" s="13">
        <f t="shared" si="672"/>
        <v>4.4474211252975585E-2</v>
      </c>
      <c r="N462" s="13">
        <f t="shared" si="673"/>
        <v>6.8970802614655685E-2</v>
      </c>
      <c r="O462" s="13">
        <f t="shared" si="674"/>
        <v>6.9470558212026121E-2</v>
      </c>
      <c r="P462" s="13">
        <f t="shared" si="675"/>
        <v>0.10773524752844325</v>
      </c>
      <c r="Q462" s="13">
        <f t="shared" si="676"/>
        <v>5.3480112173900855E-2</v>
      </c>
      <c r="R462" s="13">
        <f t="shared" si="677"/>
        <v>5.4257943225104549E-2</v>
      </c>
      <c r="S462" s="13">
        <f t="shared" si="678"/>
        <v>6.5245021963365193E-2</v>
      </c>
      <c r="T462" s="13">
        <f t="shared" si="679"/>
        <v>8.3538148092825171E-2</v>
      </c>
      <c r="U462" s="13">
        <f t="shared" si="680"/>
        <v>8.4143457231194957E-2</v>
      </c>
      <c r="V462" s="13">
        <f t="shared" si="681"/>
        <v>1.7561209801735436E-2</v>
      </c>
      <c r="W462" s="13">
        <f t="shared" si="682"/>
        <v>2.7645731137495057E-2</v>
      </c>
      <c r="X462" s="13">
        <f t="shared" si="683"/>
        <v>4.3183775949997907E-2</v>
      </c>
      <c r="Y462" s="13">
        <f t="shared" si="684"/>
        <v>3.3727422436847669E-2</v>
      </c>
      <c r="Z462" s="13">
        <f t="shared" si="685"/>
        <v>2.8251050793188553E-2</v>
      </c>
      <c r="AA462" s="13">
        <f t="shared" si="686"/>
        <v>4.3811853949028805E-2</v>
      </c>
      <c r="AB462" s="13">
        <f t="shared" si="687"/>
        <v>3.397180799579011E-2</v>
      </c>
      <c r="AC462" s="13">
        <f t="shared" si="688"/>
        <v>2.6587898239037169E-3</v>
      </c>
      <c r="AD462" s="13">
        <f t="shared" si="689"/>
        <v>1.071828039049506E-2</v>
      </c>
      <c r="AE462" s="13">
        <f t="shared" si="690"/>
        <v>1.6742397466371853E-2</v>
      </c>
      <c r="AF462" s="13">
        <f t="shared" si="691"/>
        <v>1.3076158801114728E-2</v>
      </c>
      <c r="AG462" s="13">
        <f t="shared" si="692"/>
        <v>6.8085003690144929E-3</v>
      </c>
      <c r="AH462" s="13">
        <f t="shared" si="693"/>
        <v>1.1032327574712198E-2</v>
      </c>
      <c r="AI462" s="13">
        <f t="shared" si="694"/>
        <v>1.7108982174131055E-2</v>
      </c>
      <c r="AJ462" s="13">
        <f t="shared" si="695"/>
        <v>1.3266342440088867E-2</v>
      </c>
      <c r="AK462" s="13">
        <f t="shared" si="696"/>
        <v>6.8578340876334319E-3</v>
      </c>
      <c r="AL462" s="13">
        <f t="shared" si="697"/>
        <v>2.5762829445138985E-4</v>
      </c>
      <c r="AM462" s="13">
        <f t="shared" si="698"/>
        <v>3.3243912836426462E-3</v>
      </c>
      <c r="AN462" s="13">
        <f t="shared" si="699"/>
        <v>5.1928367402895078E-3</v>
      </c>
      <c r="AO462" s="13">
        <f t="shared" si="700"/>
        <v>4.0557129276541587E-3</v>
      </c>
      <c r="AP462" s="13">
        <f t="shared" si="701"/>
        <v>2.11173046951649E-3</v>
      </c>
      <c r="AQ462" s="13">
        <f t="shared" si="702"/>
        <v>8.2465259291607609E-4</v>
      </c>
      <c r="AR462" s="13">
        <f t="shared" si="703"/>
        <v>3.446590432525801E-3</v>
      </c>
      <c r="AS462" s="13">
        <f t="shared" si="704"/>
        <v>5.3449876168268932E-3</v>
      </c>
      <c r="AT462" s="13">
        <f t="shared" si="705"/>
        <v>4.1445151640916609E-3</v>
      </c>
      <c r="AU462" s="13">
        <f t="shared" si="706"/>
        <v>2.1424441210814295E-3</v>
      </c>
      <c r="AV462" s="13">
        <f t="shared" si="707"/>
        <v>8.3062794384099561E-4</v>
      </c>
      <c r="AW462" s="13">
        <f t="shared" si="708"/>
        <v>1.7335669425724484E-5</v>
      </c>
      <c r="AX462" s="13">
        <f t="shared" si="709"/>
        <v>8.5924677312352259E-4</v>
      </c>
      <c r="AY462" s="13">
        <f t="shared" si="710"/>
        <v>1.3421790131641629E-3</v>
      </c>
      <c r="AZ462" s="13">
        <f t="shared" si="711"/>
        <v>1.0482695773355883E-3</v>
      </c>
      <c r="BA462" s="13">
        <f t="shared" si="712"/>
        <v>5.458134848827001E-4</v>
      </c>
      <c r="BB462" s="13">
        <f t="shared" si="713"/>
        <v>2.131458119558867E-4</v>
      </c>
      <c r="BC462" s="13">
        <f t="shared" si="714"/>
        <v>6.6588515546255148E-5</v>
      </c>
      <c r="BD462" s="13">
        <f t="shared" si="715"/>
        <v>8.9728614452484594E-4</v>
      </c>
      <c r="BE462" s="13">
        <f t="shared" si="716"/>
        <v>1.3915153033489266E-3</v>
      </c>
      <c r="BF462" s="13">
        <f t="shared" si="717"/>
        <v>1.0789840293809632E-3</v>
      </c>
      <c r="BG462" s="13">
        <f t="shared" si="718"/>
        <v>5.5776439437751121E-4</v>
      </c>
      <c r="BH462" s="13">
        <f t="shared" si="719"/>
        <v>2.1624586960786437E-4</v>
      </c>
      <c r="BI462" s="13">
        <f t="shared" si="720"/>
        <v>6.707100932772896E-5</v>
      </c>
      <c r="BJ462" s="14">
        <f t="shared" si="721"/>
        <v>0.3774758966227455</v>
      </c>
      <c r="BK462" s="14">
        <f t="shared" si="722"/>
        <v>0.23927428767803871</v>
      </c>
      <c r="BL462" s="14">
        <f t="shared" si="723"/>
        <v>0.35403913891864458</v>
      </c>
      <c r="BM462" s="14">
        <f t="shared" si="724"/>
        <v>0.59932665566177301</v>
      </c>
      <c r="BN462" s="14">
        <f t="shared" si="725"/>
        <v>0.39838887500710607</v>
      </c>
    </row>
    <row r="463" spans="1:66" x14ac:dyDescent="0.25">
      <c r="A463" t="s">
        <v>348</v>
      </c>
      <c r="B463" t="s">
        <v>269</v>
      </c>
      <c r="C463" t="s">
        <v>265</v>
      </c>
      <c r="D463" t="s">
        <v>360</v>
      </c>
      <c r="E463" s="10">
        <f>VLOOKUP(A463,home!$A$2:$E$405,3,FALSE)</f>
        <v>1.4218999999999999</v>
      </c>
      <c r="F463" s="10">
        <f>VLOOKUP(B463,home!$B$2:$E$405,3,FALSE)</f>
        <v>1.4066000000000001</v>
      </c>
      <c r="G463" s="10">
        <f>VLOOKUP(C463,away!$B$2:$E$405,4,FALSE)</f>
        <v>1.5824</v>
      </c>
      <c r="H463" s="10">
        <f>VLOOKUP(A463,away!$A$2:$E$405,3,FALSE)</f>
        <v>1.2968999999999999</v>
      </c>
      <c r="I463" s="10">
        <f>VLOOKUP(C463,away!$B$2:$E$405,3,FALSE)</f>
        <v>0.77110000000000001</v>
      </c>
      <c r="J463" s="10">
        <f>VLOOKUP(B463,home!$B$2:$E$405,4,FALSE)</f>
        <v>0.38550000000000001</v>
      </c>
      <c r="K463" s="12">
        <f t="shared" si="670"/>
        <v>3.1648704800960004</v>
      </c>
      <c r="L463" s="12">
        <f t="shared" si="671"/>
        <v>0.38551526194499997</v>
      </c>
      <c r="M463" s="13">
        <f t="shared" si="672"/>
        <v>2.8713561489906433E-2</v>
      </c>
      <c r="N463" s="13">
        <f t="shared" si="673"/>
        <v>9.0874703137826196E-2</v>
      </c>
      <c r="O463" s="13">
        <f t="shared" si="674"/>
        <v>1.1069516179155142E-2</v>
      </c>
      <c r="P463" s="13">
        <f t="shared" si="675"/>
        <v>3.5033584984353175E-2</v>
      </c>
      <c r="Q463" s="13">
        <f t="shared" si="676"/>
        <v>0.14380333267419679</v>
      </c>
      <c r="R463" s="13">
        <f t="shared" si="677"/>
        <v>2.1337337147057044E-3</v>
      </c>
      <c r="S463" s="13">
        <f t="shared" si="678"/>
        <v>1.0686170690523213E-2</v>
      </c>
      <c r="T463" s="13">
        <f t="shared" si="679"/>
        <v>5.5438379464456948E-2</v>
      </c>
      <c r="U463" s="13">
        <f t="shared" si="680"/>
        <v>6.7529908460576653E-3</v>
      </c>
      <c r="V463" s="13">
        <f t="shared" si="681"/>
        <v>1.4486955122634364E-3</v>
      </c>
      <c r="W463" s="13">
        <f t="shared" si="682"/>
        <v>0.15170630750666333</v>
      </c>
      <c r="X463" s="13">
        <f t="shared" si="683"/>
        <v>5.8485096877140035E-2</v>
      </c>
      <c r="Y463" s="13">
        <f t="shared" si="684"/>
        <v>1.1273448721234668E-2</v>
      </c>
      <c r="Z463" s="13">
        <f t="shared" si="685"/>
        <v>2.7419563731521593E-4</v>
      </c>
      <c r="AA463" s="13">
        <f t="shared" si="686"/>
        <v>8.6779367831003624E-4</v>
      </c>
      <c r="AB463" s="13">
        <f t="shared" si="687"/>
        <v>1.3732272976486797E-3</v>
      </c>
      <c r="AC463" s="13">
        <f t="shared" si="688"/>
        <v>1.1047261884243522E-4</v>
      </c>
      <c r="AD463" s="13">
        <f t="shared" si="689"/>
        <v>0.12003270356805126</v>
      </c>
      <c r="AE463" s="13">
        <f t="shared" si="690"/>
        <v>4.6274439158003819E-2</v>
      </c>
      <c r="AF463" s="13">
        <f t="shared" si="691"/>
        <v>8.9197512666779021E-3</v>
      </c>
      <c r="AG463" s="13">
        <f t="shared" si="692"/>
        <v>1.1462334153525258E-3</v>
      </c>
      <c r="AH463" s="13">
        <f t="shared" si="693"/>
        <v>2.6426650735937917E-5</v>
      </c>
      <c r="AI463" s="13">
        <f t="shared" si="694"/>
        <v>8.3636926801977147E-5</v>
      </c>
      <c r="AJ463" s="13">
        <f t="shared" si="695"/>
        <v>1.3235002034076376E-4</v>
      </c>
      <c r="AK463" s="13">
        <f t="shared" si="696"/>
        <v>1.3962355747219613E-4</v>
      </c>
      <c r="AL463" s="13">
        <f t="shared" si="697"/>
        <v>5.3915316384851861E-6</v>
      </c>
      <c r="AM463" s="13">
        <f t="shared" si="698"/>
        <v>7.597759203372785E-2</v>
      </c>
      <c r="AN463" s="13">
        <f t="shared" si="699"/>
        <v>2.9290521294832936E-2</v>
      </c>
      <c r="AO463" s="13">
        <f t="shared" si="700"/>
        <v>5.645971494741559E-3</v>
      </c>
      <c r="AP463" s="13">
        <f t="shared" si="701"/>
        <v>7.2553605990976523E-4</v>
      </c>
      <c r="AQ463" s="13">
        <f t="shared" si="702"/>
        <v>6.992630604666408E-5</v>
      </c>
      <c r="AR463" s="13">
        <f t="shared" si="703"/>
        <v>2.0375754361588259E-6</v>
      </c>
      <c r="AS463" s="13">
        <f t="shared" si="704"/>
        <v>6.4486623488678005E-6</v>
      </c>
      <c r="AT463" s="13">
        <f t="shared" si="705"/>
        <v>1.0204590552019122E-5</v>
      </c>
      <c r="AU463" s="13">
        <f t="shared" si="706"/>
        <v>1.0765402466517288E-5</v>
      </c>
      <c r="AV463" s="13">
        <f t="shared" si="707"/>
        <v>8.5177761181583087E-6</v>
      </c>
      <c r="AW463" s="13">
        <f t="shared" si="708"/>
        <v>1.827288725564376E-7</v>
      </c>
      <c r="AX463" s="13">
        <f t="shared" si="709"/>
        <v>4.0076539696053716E-2</v>
      </c>
      <c r="AY463" s="13">
        <f t="shared" si="710"/>
        <v>1.5450117698773339E-2</v>
      </c>
      <c r="AZ463" s="13">
        <f t="shared" si="711"/>
        <v>2.9781280858618415E-3</v>
      </c>
      <c r="BA463" s="13">
        <f t="shared" si="712"/>
        <v>3.8270460970892987E-4</v>
      </c>
      <c r="BB463" s="13">
        <f t="shared" si="713"/>
        <v>3.6884616964874264E-5</v>
      </c>
      <c r="BC463" s="13">
        <f t="shared" si="714"/>
        <v>2.8439165541908976E-6</v>
      </c>
      <c r="BD463" s="13">
        <f t="shared" si="715"/>
        <v>1.3091940466724456E-7</v>
      </c>
      <c r="BE463" s="13">
        <f t="shared" si="716"/>
        <v>4.1434295910310485E-7</v>
      </c>
      <c r="BF463" s="13">
        <f t="shared" si="717"/>
        <v>6.556708999505206E-7</v>
      </c>
      <c r="BG463" s="13">
        <f t="shared" si="718"/>
        <v>6.9170449197046022E-7</v>
      </c>
      <c r="BH463" s="13">
        <f t="shared" si="719"/>
        <v>5.472887818967776E-7</v>
      </c>
      <c r="BI463" s="13">
        <f t="shared" si="720"/>
        <v>3.4641962198256193E-7</v>
      </c>
      <c r="BJ463" s="14">
        <f t="shared" si="721"/>
        <v>0.85859116160277893</v>
      </c>
      <c r="BK463" s="14">
        <f t="shared" si="722"/>
        <v>9.1447994526300536E-2</v>
      </c>
      <c r="BL463" s="14">
        <f t="shared" si="723"/>
        <v>2.2620059224309395E-2</v>
      </c>
      <c r="BM463" s="14">
        <f t="shared" si="724"/>
        <v>0.64585504384065984</v>
      </c>
      <c r="BN463" s="14">
        <f t="shared" si="725"/>
        <v>0.31162843218014347</v>
      </c>
    </row>
    <row r="464" spans="1:66" x14ac:dyDescent="0.25">
      <c r="A464" t="s">
        <v>349</v>
      </c>
      <c r="B464" t="s">
        <v>288</v>
      </c>
      <c r="C464" t="s">
        <v>274</v>
      </c>
      <c r="D464" t="s">
        <v>360</v>
      </c>
      <c r="E464" s="10">
        <f>VLOOKUP(A464,home!$A$2:$E$405,3,FALSE)</f>
        <v>1.4875</v>
      </c>
      <c r="F464" s="10">
        <f>VLOOKUP(B464,home!$B$2:$E$405,3,FALSE)</f>
        <v>0.73950000000000005</v>
      </c>
      <c r="G464" s="10">
        <f>VLOOKUP(C464,away!$B$2:$E$405,4,FALSE)</f>
        <v>0.747</v>
      </c>
      <c r="H464" s="10">
        <f>VLOOKUP(A464,away!$A$2:$E$405,3,FALSE)</f>
        <v>1.05</v>
      </c>
      <c r="I464" s="10">
        <f>VLOOKUP(C464,away!$B$2:$E$405,3,FALSE)</f>
        <v>1.0582</v>
      </c>
      <c r="J464" s="10">
        <f>VLOOKUP(B464,home!$B$2:$E$405,4,FALSE)</f>
        <v>1.0476000000000001</v>
      </c>
      <c r="K464" s="12">
        <f t="shared" si="670"/>
        <v>0.82170466875000003</v>
      </c>
      <c r="L464" s="12">
        <f t="shared" si="671"/>
        <v>1.1639988360000002</v>
      </c>
      <c r="M464" s="13">
        <f t="shared" si="672"/>
        <v>0.13728400019052778</v>
      </c>
      <c r="N464" s="13">
        <f t="shared" si="673"/>
        <v>0.11280690390123256</v>
      </c>
      <c r="O464" s="13">
        <f t="shared" si="674"/>
        <v>0.15979841642319814</v>
      </c>
      <c r="P464" s="13">
        <f t="shared" si="675"/>
        <v>0.13130710483379859</v>
      </c>
      <c r="Q464" s="13">
        <f t="shared" si="676"/>
        <v>4.6346979801437697E-2</v>
      </c>
      <c r="R464" s="13">
        <f t="shared" si="677"/>
        <v>9.3002585355622974E-2</v>
      </c>
      <c r="S464" s="13">
        <f t="shared" si="678"/>
        <v>3.1397605977218232E-2</v>
      </c>
      <c r="T464" s="13">
        <f t="shared" si="679"/>
        <v>5.3947830540988999E-2</v>
      </c>
      <c r="U464" s="13">
        <f t="shared" si="680"/>
        <v>7.6420658592535773E-2</v>
      </c>
      <c r="V464" s="13">
        <f t="shared" si="681"/>
        <v>3.3367396814545204E-3</v>
      </c>
      <c r="W464" s="13">
        <f t="shared" si="682"/>
        <v>1.2694509895101101E-2</v>
      </c>
      <c r="X464" s="13">
        <f t="shared" si="683"/>
        <v>1.4776394741488166E-2</v>
      </c>
      <c r="Y464" s="13">
        <f t="shared" si="684"/>
        <v>8.5998531396843745E-3</v>
      </c>
      <c r="Z464" s="13">
        <f t="shared" si="685"/>
        <v>3.6084967032978608E-2</v>
      </c>
      <c r="AA464" s="13">
        <f t="shared" si="686"/>
        <v>2.965118588268836E-2</v>
      </c>
      <c r="AB464" s="13">
        <f t="shared" si="687"/>
        <v>1.2182258936889559E-2</v>
      </c>
      <c r="AC464" s="13">
        <f t="shared" si="688"/>
        <v>1.9946681083910943E-4</v>
      </c>
      <c r="AD464" s="13">
        <f t="shared" si="689"/>
        <v>2.6077845120744112E-3</v>
      </c>
      <c r="AE464" s="13">
        <f t="shared" si="690"/>
        <v>3.0354581365934431E-3</v>
      </c>
      <c r="AF464" s="13">
        <f t="shared" si="691"/>
        <v>1.7666348688607488E-3</v>
      </c>
      <c r="AG464" s="13">
        <f t="shared" si="692"/>
        <v>6.8545364366364163E-4</v>
      </c>
      <c r="AH464" s="13">
        <f t="shared" si="693"/>
        <v>1.0500714905871371E-2</v>
      </c>
      <c r="AI464" s="13">
        <f t="shared" si="694"/>
        <v>8.6284864633672208E-3</v>
      </c>
      <c r="AJ464" s="13">
        <f t="shared" si="695"/>
        <v>3.5450338055975114E-3</v>
      </c>
      <c r="AK464" s="13">
        <f t="shared" si="696"/>
        <v>9.7099027631201821E-4</v>
      </c>
      <c r="AL464" s="13">
        <f t="shared" si="697"/>
        <v>7.6313071895821876E-6</v>
      </c>
      <c r="AM464" s="13">
        <f t="shared" si="698"/>
        <v>4.2856574173309704E-4</v>
      </c>
      <c r="AN464" s="13">
        <f t="shared" si="699"/>
        <v>4.9885002452680171E-4</v>
      </c>
      <c r="AO464" s="13">
        <f t="shared" si="700"/>
        <v>2.9033042394388439E-4</v>
      </c>
      <c r="AP464" s="13">
        <f t="shared" si="701"/>
        <v>1.1264809184202268E-4</v>
      </c>
      <c r="AQ464" s="13">
        <f t="shared" si="702"/>
        <v>3.2780561945433879E-5</v>
      </c>
      <c r="AR464" s="13">
        <f t="shared" si="703"/>
        <v>2.4445639855204251E-3</v>
      </c>
      <c r="AS464" s="13">
        <f t="shared" si="704"/>
        <v>2.0087096399602411E-3</v>
      </c>
      <c r="AT464" s="13">
        <f t="shared" si="705"/>
        <v>8.2528304465923086E-4</v>
      </c>
      <c r="AU464" s="13">
        <f t="shared" si="706"/>
        <v>2.2604631027890157E-4</v>
      </c>
      <c r="AV464" s="13">
        <f t="shared" si="707"/>
        <v>4.6435827127471121E-5</v>
      </c>
      <c r="AW464" s="13">
        <f t="shared" si="708"/>
        <v>2.0275180804648176E-7</v>
      </c>
      <c r="AX464" s="13">
        <f t="shared" si="709"/>
        <v>5.8692411808065411E-5</v>
      </c>
      <c r="AY464" s="13">
        <f t="shared" si="710"/>
        <v>6.8317899026620812E-5</v>
      </c>
      <c r="AZ464" s="13">
        <f t="shared" si="711"/>
        <v>3.9760977472476081E-5</v>
      </c>
      <c r="BA464" s="13">
        <f t="shared" si="712"/>
        <v>1.5427243832061468E-5</v>
      </c>
      <c r="BB464" s="13">
        <f t="shared" si="713"/>
        <v>4.4893234658019321E-6</v>
      </c>
      <c r="BC464" s="13">
        <f t="shared" si="714"/>
        <v>1.0451134577241871E-6</v>
      </c>
      <c r="BD464" s="13">
        <f t="shared" si="715"/>
        <v>4.7424493894554991E-4</v>
      </c>
      <c r="BE464" s="13">
        <f t="shared" si="716"/>
        <v>3.8968928046261708E-4</v>
      </c>
      <c r="BF464" s="13">
        <f t="shared" si="717"/>
        <v>1.6010475055898031E-4</v>
      </c>
      <c r="BG464" s="13">
        <f t="shared" si="718"/>
        <v>4.3852940341122764E-5</v>
      </c>
      <c r="BH464" s="13">
        <f t="shared" si="719"/>
        <v>9.0085414541789468E-6</v>
      </c>
      <c r="BI464" s="13">
        <f t="shared" si="720"/>
        <v>1.4804721143053515E-6</v>
      </c>
      <c r="BJ464" s="14">
        <f t="shared" si="721"/>
        <v>0.25881871099417919</v>
      </c>
      <c r="BK464" s="14">
        <f t="shared" si="722"/>
        <v>0.30360086670005443</v>
      </c>
      <c r="BL464" s="14">
        <f t="shared" si="723"/>
        <v>0.40132975037350599</v>
      </c>
      <c r="BM464" s="14">
        <f t="shared" si="724"/>
        <v>0.31922018944768182</v>
      </c>
      <c r="BN464" s="14">
        <f t="shared" si="725"/>
        <v>0.68054599050581777</v>
      </c>
    </row>
    <row r="465" spans="1:66" x14ac:dyDescent="0.25">
      <c r="A465" t="s">
        <v>349</v>
      </c>
      <c r="B465" t="s">
        <v>289</v>
      </c>
      <c r="C465" t="s">
        <v>286</v>
      </c>
      <c r="D465" t="s">
        <v>360</v>
      </c>
      <c r="E465" s="10">
        <f>VLOOKUP(A465,home!$A$2:$E$405,3,FALSE)</f>
        <v>1.4875</v>
      </c>
      <c r="F465" s="10">
        <f>VLOOKUP(B465,home!$B$2:$E$405,3,FALSE)</f>
        <v>0.73950000000000005</v>
      </c>
      <c r="G465" s="10">
        <f>VLOOKUP(C465,away!$B$2:$E$405,4,FALSE)</f>
        <v>1.5462</v>
      </c>
      <c r="H465" s="10">
        <f>VLOOKUP(A465,away!$A$2:$E$405,3,FALSE)</f>
        <v>1.05</v>
      </c>
      <c r="I465" s="10">
        <f>VLOOKUP(C465,away!$B$2:$E$405,3,FALSE)</f>
        <v>0.57140000000000002</v>
      </c>
      <c r="J465" s="10">
        <f>VLOOKUP(B465,home!$B$2:$E$405,4,FALSE)</f>
        <v>1.1429</v>
      </c>
      <c r="K465" s="12">
        <f t="shared" si="670"/>
        <v>1.7008296637500002</v>
      </c>
      <c r="L465" s="12">
        <f t="shared" si="671"/>
        <v>0.68570571300000005</v>
      </c>
      <c r="M465" s="13">
        <f t="shared" si="672"/>
        <v>9.1947696790013592E-2</v>
      </c>
      <c r="N465" s="13">
        <f t="shared" si="673"/>
        <v>0.15638737021394578</v>
      </c>
      <c r="O465" s="13">
        <f t="shared" si="674"/>
        <v>6.3049060986104091E-2</v>
      </c>
      <c r="P465" s="13">
        <f t="shared" si="675"/>
        <v>0.10723571319674867</v>
      </c>
      <c r="Q465" s="13">
        <f t="shared" si="676"/>
        <v>0.13299413914786612</v>
      </c>
      <c r="R465" s="13">
        <f t="shared" si="677"/>
        <v>2.161655065872849E-2</v>
      </c>
      <c r="S465" s="13">
        <f t="shared" si="678"/>
        <v>3.1266411738070564E-2</v>
      </c>
      <c r="T465" s="13">
        <f t="shared" si="679"/>
        <v>9.1194841009208771E-2</v>
      </c>
      <c r="U465" s="13">
        <f t="shared" si="680"/>
        <v>3.6766070588320023E-2</v>
      </c>
      <c r="V465" s="13">
        <f t="shared" si="681"/>
        <v>4.0516705316506118E-3</v>
      </c>
      <c r="W465" s="13">
        <f t="shared" si="682"/>
        <v>7.5400125655861988E-2</v>
      </c>
      <c r="X465" s="13">
        <f t="shared" si="683"/>
        <v>5.1702296923142439E-2</v>
      </c>
      <c r="Y465" s="13">
        <f t="shared" si="684"/>
        <v>1.7726280187710546E-2</v>
      </c>
      <c r="Z465" s="13">
        <f t="shared" si="685"/>
        <v>4.9408640940146811E-3</v>
      </c>
      <c r="AA465" s="13">
        <f t="shared" si="686"/>
        <v>8.40356821565744E-3</v>
      </c>
      <c r="AB465" s="13">
        <f t="shared" si="687"/>
        <v>7.1465190512684171E-3</v>
      </c>
      <c r="AC465" s="13">
        <f t="shared" si="688"/>
        <v>2.953335117871817E-4</v>
      </c>
      <c r="AD465" s="13">
        <f t="shared" si="689"/>
        <v>3.2060692591491871E-2</v>
      </c>
      <c r="AE465" s="13">
        <f t="shared" si="690"/>
        <v>2.1984200072722754E-2</v>
      </c>
      <c r="AF465" s="13">
        <f t="shared" si="691"/>
        <v>7.5373457928005023E-3</v>
      </c>
      <c r="AG465" s="13">
        <f t="shared" si="692"/>
        <v>1.7228003569932735E-3</v>
      </c>
      <c r="AH465" s="13">
        <f t="shared" si="693"/>
        <v>8.4699468410560875E-4</v>
      </c>
      <c r="AI465" s="13">
        <f t="shared" si="694"/>
        <v>1.4405936837653802E-3</v>
      </c>
      <c r="AJ465" s="13">
        <f t="shared" si="695"/>
        <v>1.225102235379523E-3</v>
      </c>
      <c r="AK465" s="13">
        <f t="shared" si="696"/>
        <v>6.9456340768664273E-4</v>
      </c>
      <c r="AL465" s="13">
        <f t="shared" si="697"/>
        <v>1.3777528257059507E-5</v>
      </c>
      <c r="AM465" s="13">
        <f t="shared" si="698"/>
        <v>1.0905955399995842E-2</v>
      </c>
      <c r="AN465" s="13">
        <f t="shared" si="699"/>
        <v>7.4782759235003504E-3</v>
      </c>
      <c r="AO465" s="13">
        <f t="shared" si="700"/>
        <v>2.5639482620672702E-3</v>
      </c>
      <c r="AP465" s="13">
        <f t="shared" si="701"/>
        <v>5.8603799037864961E-4</v>
      </c>
      <c r="AQ465" s="13">
        <f t="shared" si="702"/>
        <v>1.0046239950941974E-4</v>
      </c>
      <c r="AR465" s="13">
        <f t="shared" si="703"/>
        <v>1.1615781875436927E-4</v>
      </c>
      <c r="AS465" s="13">
        <f t="shared" si="704"/>
        <v>1.9756466381392734E-4</v>
      </c>
      <c r="AT465" s="13">
        <f t="shared" si="705"/>
        <v>1.6801192036176198E-4</v>
      </c>
      <c r="AU465" s="13">
        <f t="shared" si="706"/>
        <v>9.5253219338295835E-5</v>
      </c>
      <c r="AV465" s="13">
        <f t="shared" si="707"/>
        <v>4.0502375254564672E-5</v>
      </c>
      <c r="AW465" s="13">
        <f t="shared" si="708"/>
        <v>4.463416341612178E-7</v>
      </c>
      <c r="AX465" s="13">
        <f t="shared" si="709"/>
        <v>3.0915287426412389E-3</v>
      </c>
      <c r="AY465" s="13">
        <f t="shared" si="710"/>
        <v>2.1198789207328046E-3</v>
      </c>
      <c r="AZ465" s="13">
        <f t="shared" si="711"/>
        <v>7.2680654340737897E-4</v>
      </c>
      <c r="BA465" s="13">
        <f t="shared" si="712"/>
        <v>1.6612513302007414E-4</v>
      </c>
      <c r="BB465" s="13">
        <f t="shared" si="713"/>
        <v>2.8478238196187435E-5</v>
      </c>
      <c r="BC465" s="13">
        <f t="shared" si="714"/>
        <v>3.9055381254601086E-6</v>
      </c>
      <c r="BD465" s="13">
        <f t="shared" si="715"/>
        <v>1.3275013321581589E-5</v>
      </c>
      <c r="BE465" s="13">
        <f t="shared" si="716"/>
        <v>2.2578536444022388E-5</v>
      </c>
      <c r="BF465" s="13">
        <f t="shared" si="717"/>
        <v>1.9201122274026866E-5</v>
      </c>
      <c r="BG465" s="13">
        <f t="shared" si="718"/>
        <v>1.0885946113651921E-5</v>
      </c>
      <c r="BH465" s="13">
        <f t="shared" si="719"/>
        <v>4.6287850170208038E-6</v>
      </c>
      <c r="BI465" s="13">
        <f t="shared" si="720"/>
        <v>1.5745549728141057E-6</v>
      </c>
      <c r="BJ465" s="14">
        <f t="shared" si="721"/>
        <v>0.61648149504331873</v>
      </c>
      <c r="BK465" s="14">
        <f t="shared" si="722"/>
        <v>0.23693048221726051</v>
      </c>
      <c r="BL465" s="14">
        <f t="shared" si="723"/>
        <v>0.14187865746668163</v>
      </c>
      <c r="BM465" s="14">
        <f t="shared" si="724"/>
        <v>0.42488153524877009</v>
      </c>
      <c r="BN465" s="14">
        <f t="shared" si="725"/>
        <v>0.57323053099340671</v>
      </c>
    </row>
    <row r="466" spans="1:66" x14ac:dyDescent="0.25">
      <c r="A466" t="s">
        <v>290</v>
      </c>
      <c r="B466" t="s">
        <v>305</v>
      </c>
      <c r="C466" t="s">
        <v>297</v>
      </c>
      <c r="D466" t="s">
        <v>360</v>
      </c>
      <c r="E466" s="10">
        <f>VLOOKUP(A466,home!$A$2:$E$405,3,FALSE)</f>
        <v>1.6083000000000001</v>
      </c>
      <c r="F466" s="10">
        <f>VLOOKUP(B466,home!$B$2:$E$405,3,FALSE)</f>
        <v>1.3768</v>
      </c>
      <c r="G466" s="10">
        <f>VLOOKUP(C466,away!$B$2:$E$405,4,FALSE)</f>
        <v>1.2435</v>
      </c>
      <c r="H466" s="10">
        <f>VLOOKUP(A466,away!$A$2:$E$405,3,FALSE)</f>
        <v>1.1513</v>
      </c>
      <c r="I466" s="10">
        <f>VLOOKUP(C466,away!$B$2:$E$405,3,FALSE)</f>
        <v>1.2407999999999999</v>
      </c>
      <c r="J466" s="10">
        <f>VLOOKUP(B466,home!$B$2:$E$405,4,FALSE)</f>
        <v>0.86860000000000004</v>
      </c>
      <c r="K466" s="12">
        <f t="shared" si="670"/>
        <v>2.7534913016400004</v>
      </c>
      <c r="L466" s="12">
        <f t="shared" si="671"/>
        <v>1.2408237985439998</v>
      </c>
      <c r="M466" s="13">
        <f t="shared" si="672"/>
        <v>1.8420057985716647E-2</v>
      </c>
      <c r="N466" s="13">
        <f t="shared" si="673"/>
        <v>5.0719469439375213E-2</v>
      </c>
      <c r="O466" s="13">
        <f t="shared" si="674"/>
        <v>2.2856046319237665E-2</v>
      </c>
      <c r="P466" s="13">
        <f t="shared" si="675"/>
        <v>6.2933924729901849E-2</v>
      </c>
      <c r="Q466" s="13">
        <f t="shared" si="676"/>
        <v>6.9827808962557761E-2</v>
      </c>
      <c r="R466" s="13">
        <f t="shared" si="677"/>
        <v>1.4180163106767049E-2</v>
      </c>
      <c r="S466" s="13">
        <f t="shared" si="678"/>
        <v>5.3754973043246675E-2</v>
      </c>
      <c r="T466" s="13">
        <f t="shared" si="679"/>
        <v>8.6644007160925671E-2</v>
      </c>
      <c r="U466" s="13">
        <f t="shared" si="680"/>
        <v>3.9044955770319509E-2</v>
      </c>
      <c r="V466" s="13">
        <f t="shared" si="681"/>
        <v>2.0406567606204403E-2</v>
      </c>
      <c r="W466" s="13">
        <f t="shared" si="682"/>
        <v>6.4090088196994147E-2</v>
      </c>
      <c r="X466" s="13">
        <f t="shared" si="683"/>
        <v>7.9524506685614227E-2</v>
      </c>
      <c r="Y466" s="13">
        <f t="shared" si="684"/>
        <v>4.9337950231490797E-2</v>
      </c>
      <c r="Z466" s="13">
        <f t="shared" si="685"/>
        <v>5.86502795003739E-3</v>
      </c>
      <c r="AA466" s="13">
        <f t="shared" si="686"/>
        <v>1.6149303444303435E-2</v>
      </c>
      <c r="AB466" s="13">
        <f t="shared" si="687"/>
        <v>2.2233483280717212E-2</v>
      </c>
      <c r="AC466" s="13">
        <f t="shared" si="688"/>
        <v>4.3575642878010083E-3</v>
      </c>
      <c r="AD466" s="13">
        <f t="shared" si="689"/>
        <v>4.4117875092940961E-2</v>
      </c>
      <c r="AE466" s="13">
        <f t="shared" si="690"/>
        <v>5.4742509356512717E-2</v>
      </c>
      <c r="AF466" s="13">
        <f t="shared" si="691"/>
        <v>3.396290420078929E-2</v>
      </c>
      <c r="AG466" s="13">
        <f t="shared" si="692"/>
        <v>1.404732660000311E-2</v>
      </c>
      <c r="AH466" s="13">
        <f t="shared" si="693"/>
        <v>1.8193665648830314E-3</v>
      </c>
      <c r="AI466" s="13">
        <f t="shared" si="694"/>
        <v>5.0096100109000737E-3</v>
      </c>
      <c r="AJ466" s="13">
        <f t="shared" si="695"/>
        <v>6.8969587948110129E-3</v>
      </c>
      <c r="AK466" s="13">
        <f t="shared" si="696"/>
        <v>6.3302386830938733E-3</v>
      </c>
      <c r="AL466" s="13">
        <f t="shared" si="697"/>
        <v>5.9552173637418136E-4</v>
      </c>
      <c r="AM466" s="13">
        <f t="shared" si="698"/>
        <v>2.4295637063050587E-2</v>
      </c>
      <c r="AN466" s="13">
        <f t="shared" si="699"/>
        <v>3.0146604668620815E-2</v>
      </c>
      <c r="AO466" s="13">
        <f t="shared" si="700"/>
        <v>1.8703312259061185E-2</v>
      </c>
      <c r="AP466" s="13">
        <f t="shared" si="701"/>
        <v>7.7358383208809512E-3</v>
      </c>
      <c r="AQ466" s="13">
        <f t="shared" si="702"/>
        <v>2.3997030725594354E-3</v>
      </c>
      <c r="AR466" s="13">
        <f t="shared" si="703"/>
        <v>4.5150266639642237E-4</v>
      </c>
      <c r="AS466" s="13">
        <f t="shared" si="704"/>
        <v>1.2432086645898157E-3</v>
      </c>
      <c r="AT466" s="13">
        <f t="shared" si="705"/>
        <v>1.7115821220357698E-3</v>
      </c>
      <c r="AU466" s="13">
        <f t="shared" si="706"/>
        <v>1.5709421616893417E-3</v>
      </c>
      <c r="AV466" s="13">
        <f t="shared" si="707"/>
        <v>1.0813938943977856E-3</v>
      </c>
      <c r="AW466" s="13">
        <f t="shared" si="708"/>
        <v>5.6518280478473363E-5</v>
      </c>
      <c r="AX466" s="13">
        <f t="shared" si="709"/>
        <v>1.1149637553485369E-2</v>
      </c>
      <c r="AY466" s="13">
        <f t="shared" si="710"/>
        <v>1.3834735621504541E-2</v>
      </c>
      <c r="AZ466" s="13">
        <f t="shared" si="711"/>
        <v>8.5832346028636274E-3</v>
      </c>
      <c r="BA466" s="13">
        <f t="shared" si="712"/>
        <v>3.5500939212398481E-3</v>
      </c>
      <c r="BB466" s="13">
        <f t="shared" si="713"/>
        <v>1.1012602561351983E-3</v>
      </c>
      <c r="BC466" s="13">
        <f t="shared" si="714"/>
        <v>2.7329398684064303E-4</v>
      </c>
      <c r="BD466" s="13">
        <f t="shared" si="715"/>
        <v>9.3372542261792082E-5</v>
      </c>
      <c r="BE466" s="13">
        <f t="shared" si="716"/>
        <v>2.5710048292985779E-4</v>
      </c>
      <c r="BF466" s="13">
        <f t="shared" si="717"/>
        <v>3.5396197169740355E-4</v>
      </c>
      <c r="BG466" s="13">
        <f t="shared" si="718"/>
        <v>3.2487707006004815E-4</v>
      </c>
      <c r="BH466" s="13">
        <f t="shared" si="719"/>
        <v>2.2363654662815792E-4</v>
      </c>
      <c r="BI466" s="13">
        <f t="shared" si="720"/>
        <v>1.2315625717388822E-4</v>
      </c>
      <c r="BJ466" s="14">
        <f t="shared" si="721"/>
        <v>0.66878779725344606</v>
      </c>
      <c r="BK466" s="14">
        <f t="shared" si="722"/>
        <v>0.17430334501074929</v>
      </c>
      <c r="BL466" s="14">
        <f t="shared" si="723"/>
        <v>0.14195486035489313</v>
      </c>
      <c r="BM466" s="14">
        <f t="shared" si="724"/>
        <v>0.73819534268454368</v>
      </c>
      <c r="BN466" s="14">
        <f t="shared" si="725"/>
        <v>0.23893747054355619</v>
      </c>
    </row>
    <row r="467" spans="1:66" x14ac:dyDescent="0.25">
      <c r="A467" t="s">
        <v>290</v>
      </c>
      <c r="B467" t="s">
        <v>311</v>
      </c>
      <c r="C467" t="s">
        <v>314</v>
      </c>
      <c r="D467" t="s">
        <v>360</v>
      </c>
      <c r="E467" s="10">
        <f>VLOOKUP(A467,home!$A$2:$E$405,3,FALSE)</f>
        <v>1.6083000000000001</v>
      </c>
      <c r="F467" s="10">
        <f>VLOOKUP(B467,home!$B$2:$E$405,3,FALSE)</f>
        <v>1.0881000000000001</v>
      </c>
      <c r="G467" s="10">
        <f>VLOOKUP(C467,away!$B$2:$E$405,4,FALSE)</f>
        <v>0.50870000000000004</v>
      </c>
      <c r="H467" s="10">
        <f>VLOOKUP(A467,away!$A$2:$E$405,3,FALSE)</f>
        <v>1.1513</v>
      </c>
      <c r="I467" s="10">
        <f>VLOOKUP(C467,away!$B$2:$E$405,3,FALSE)</f>
        <v>1.3424</v>
      </c>
      <c r="J467" s="10">
        <f>VLOOKUP(B467,home!$B$2:$E$405,4,FALSE)</f>
        <v>1.3028999999999999</v>
      </c>
      <c r="K467" s="12">
        <f t="shared" si="670"/>
        <v>0.89022053870100015</v>
      </c>
      <c r="L467" s="12">
        <f t="shared" si="671"/>
        <v>2.0136386208479999</v>
      </c>
      <c r="M467" s="13">
        <f t="shared" si="672"/>
        <v>5.4811285878243417E-2</v>
      </c>
      <c r="N467" s="13">
        <f t="shared" si="673"/>
        <v>4.879413244142438E-2</v>
      </c>
      <c r="O467" s="13">
        <f t="shared" si="674"/>
        <v>0.11037012210277154</v>
      </c>
      <c r="P467" s="13">
        <f t="shared" si="675"/>
        <v>9.8253749554824452E-2</v>
      </c>
      <c r="Q467" s="13">
        <f t="shared" si="676"/>
        <v>2.1718769433726377E-2</v>
      </c>
      <c r="R467" s="13">
        <f t="shared" si="677"/>
        <v>0.11112277022692514</v>
      </c>
      <c r="S467" s="13">
        <f t="shared" si="678"/>
        <v>4.403198696627416E-2</v>
      </c>
      <c r="T467" s="13">
        <f t="shared" si="679"/>
        <v>4.3733752929044481E-2</v>
      </c>
      <c r="U467" s="13">
        <f t="shared" si="680"/>
        <v>9.8923772373360752E-2</v>
      </c>
      <c r="V467" s="13">
        <f t="shared" si="681"/>
        <v>8.7701074908712127E-3</v>
      </c>
      <c r="W467" s="13">
        <f t="shared" si="682"/>
        <v>6.4448315417382374E-3</v>
      </c>
      <c r="X467" s="13">
        <f t="shared" si="683"/>
        <v>1.2977561697303474E-2</v>
      </c>
      <c r="Y467" s="13">
        <f t="shared" si="684"/>
        <v>1.3066059719064001E-2</v>
      </c>
      <c r="Z467" s="13">
        <f t="shared" si="685"/>
        <v>7.4587033928184901E-2</v>
      </c>
      <c r="AA467" s="13">
        <f t="shared" si="686"/>
        <v>6.6398909523658539E-2</v>
      </c>
      <c r="AB467" s="13">
        <f t="shared" si="687"/>
        <v>2.9554836502655134E-2</v>
      </c>
      <c r="AC467" s="13">
        <f t="shared" si="688"/>
        <v>9.8257130257250113E-4</v>
      </c>
      <c r="AD467" s="13">
        <f t="shared" si="689"/>
        <v>1.4343303517308525E-3</v>
      </c>
      <c r="AE467" s="13">
        <f t="shared" si="690"/>
        <v>2.8882229912997408E-3</v>
      </c>
      <c r="AF467" s="13">
        <f t="shared" si="691"/>
        <v>2.9079186804511479E-3</v>
      </c>
      <c r="AG467" s="13">
        <f t="shared" si="692"/>
        <v>1.9518324537472617E-3</v>
      </c>
      <c r="AH467" s="13">
        <f t="shared" si="693"/>
        <v>3.7547833033073318E-2</v>
      </c>
      <c r="AI467" s="13">
        <f t="shared" si="694"/>
        <v>3.342585214975774E-2</v>
      </c>
      <c r="AJ467" s="13">
        <f t="shared" si="695"/>
        <v>1.4878190053648658E-2</v>
      </c>
      <c r="AK467" s="13">
        <f t="shared" si="696"/>
        <v>4.414956788151657E-3</v>
      </c>
      <c r="AL467" s="13">
        <f t="shared" si="697"/>
        <v>7.0453603221183925E-5</v>
      </c>
      <c r="AM467" s="13">
        <f t="shared" si="698"/>
        <v>2.5537406767860697E-4</v>
      </c>
      <c r="AN467" s="13">
        <f t="shared" si="699"/>
        <v>5.1423108544069399E-4</v>
      </c>
      <c r="AO467" s="13">
        <f t="shared" si="700"/>
        <v>5.1773778684198468E-4</v>
      </c>
      <c r="AP467" s="13">
        <f t="shared" si="701"/>
        <v>3.4751226768579651E-4</v>
      </c>
      <c r="AQ467" s="13">
        <f t="shared" si="702"/>
        <v>1.7494103085764713E-4</v>
      </c>
      <c r="AR467" s="13">
        <f t="shared" si="703"/>
        <v>1.5121553344909732E-2</v>
      </c>
      <c r="AS467" s="13">
        <f t="shared" si="704"/>
        <v>1.3461517364701452E-2</v>
      </c>
      <c r="AT467" s="13">
        <f t="shared" si="705"/>
        <v>5.9918596200686973E-3</v>
      </c>
      <c r="AU467" s="13">
        <f t="shared" si="706"/>
        <v>1.778025499599442E-3</v>
      </c>
      <c r="AV467" s="13">
        <f t="shared" si="707"/>
        <v>3.9570870451938249E-4</v>
      </c>
      <c r="AW467" s="13">
        <f t="shared" si="708"/>
        <v>3.5081637006424268E-6</v>
      </c>
      <c r="AX467" s="13">
        <f t="shared" si="709"/>
        <v>3.7889873349852509E-5</v>
      </c>
      <c r="AY467" s="13">
        <f t="shared" si="710"/>
        <v>7.6296512316302407E-5</v>
      </c>
      <c r="AZ467" s="13">
        <f t="shared" si="711"/>
        <v>7.6816801918055822E-5</v>
      </c>
      <c r="BA467" s="13">
        <f t="shared" si="712"/>
        <v>5.1560426357409299E-5</v>
      </c>
      <c r="BB467" s="13">
        <f t="shared" si="713"/>
        <v>2.5956016455167141E-5</v>
      </c>
      <c r="BC467" s="13">
        <f t="shared" si="714"/>
        <v>1.0453207435498142E-5</v>
      </c>
      <c r="BD467" s="13">
        <f t="shared" si="715"/>
        <v>5.0748906370872548E-3</v>
      </c>
      <c r="BE467" s="13">
        <f t="shared" si="716"/>
        <v>4.5177718767964777E-3</v>
      </c>
      <c r="BF467" s="13">
        <f t="shared" si="717"/>
        <v>2.0109066569449943E-3</v>
      </c>
      <c r="BG467" s="13">
        <f t="shared" si="718"/>
        <v>5.9671680247433336E-4</v>
      </c>
      <c r="BH467" s="13">
        <f t="shared" si="719"/>
        <v>1.3280238833765983E-4</v>
      </c>
      <c r="BI467" s="13">
        <f t="shared" si="720"/>
        <v>2.3644682737346197E-5</v>
      </c>
      <c r="BJ467" s="14">
        <f t="shared" si="721"/>
        <v>0.15800618131586694</v>
      </c>
      <c r="BK467" s="14">
        <f t="shared" si="722"/>
        <v>0.20699645130832325</v>
      </c>
      <c r="BL467" s="14">
        <f t="shared" si="723"/>
        <v>0.55574264033217924</v>
      </c>
      <c r="BM467" s="14">
        <f t="shared" si="724"/>
        <v>0.55018868889802353</v>
      </c>
      <c r="BN467" s="14">
        <f t="shared" si="725"/>
        <v>0.44507082963791528</v>
      </c>
    </row>
    <row r="468" spans="1:66" x14ac:dyDescent="0.25">
      <c r="A468" t="s">
        <v>338</v>
      </c>
      <c r="B468" t="s">
        <v>79</v>
      </c>
      <c r="C468" t="s">
        <v>93</v>
      </c>
      <c r="D468" t="s">
        <v>361</v>
      </c>
      <c r="E468" s="10">
        <f>VLOOKUP(A468,home!$A$2:$E$405,3,FALSE)</f>
        <v>1.2436</v>
      </c>
      <c r="F468" s="10">
        <f>VLOOKUP(B468,home!$B$2:$E$405,3,FALSE)</f>
        <v>1.4742</v>
      </c>
      <c r="G468" s="10">
        <f>VLOOKUP(C468,away!$B$2:$E$405,4,FALSE)</f>
        <v>1.3402000000000001</v>
      </c>
      <c r="H468" s="10">
        <f>VLOOKUP(A468,away!$A$2:$E$405,3,FALSE)</f>
        <v>0.89739999999999998</v>
      </c>
      <c r="I468" s="10">
        <f>VLOOKUP(C468,away!$B$2:$E$405,3,FALSE)</f>
        <v>0.92859999999999998</v>
      </c>
      <c r="J468" s="10">
        <f>VLOOKUP(B468,home!$B$2:$E$405,4,FALSE)</f>
        <v>1.3001</v>
      </c>
      <c r="K468" s="12">
        <f t="shared" si="670"/>
        <v>2.457008923824</v>
      </c>
      <c r="L468" s="12">
        <f t="shared" si="671"/>
        <v>1.0834066645639999</v>
      </c>
      <c r="M468" s="13">
        <f t="shared" si="672"/>
        <v>2.9001271985517052E-2</v>
      </c>
      <c r="N468" s="13">
        <f t="shared" si="673"/>
        <v>7.1256384070662371E-2</v>
      </c>
      <c r="O468" s="13">
        <f t="shared" si="674"/>
        <v>3.1420171349942398E-2</v>
      </c>
      <c r="P468" s="13">
        <f t="shared" si="675"/>
        <v>7.719964139488765E-2</v>
      </c>
      <c r="Q468" s="13">
        <f t="shared" si="676"/>
        <v>8.7538785770523903E-2</v>
      </c>
      <c r="R468" s="13">
        <f t="shared" si="677"/>
        <v>1.7020411521135217E-2</v>
      </c>
      <c r="S468" s="13">
        <f t="shared" si="678"/>
        <v>5.1375200322898835E-2</v>
      </c>
      <c r="T468" s="13">
        <f t="shared" si="679"/>
        <v>9.4840103911625825E-2</v>
      </c>
      <c r="U468" s="13">
        <f t="shared" si="680"/>
        <v>4.1819302994586055E-2</v>
      </c>
      <c r="V468" s="13">
        <f t="shared" si="681"/>
        <v>1.51952991866432E-2</v>
      </c>
      <c r="W468" s="13">
        <f t="shared" si="682"/>
        <v>7.1694525939631548E-2</v>
      </c>
      <c r="X468" s="13">
        <f t="shared" si="683"/>
        <v>7.7674327215753389E-2</v>
      </c>
      <c r="Y468" s="13">
        <f t="shared" si="684"/>
        <v>4.2076441885536039E-2</v>
      </c>
      <c r="Z468" s="13">
        <f t="shared" si="685"/>
        <v>6.1466757585399304E-3</v>
      </c>
      <c r="AA468" s="13">
        <f t="shared" si="686"/>
        <v>1.5102437190585263E-2</v>
      </c>
      <c r="AB468" s="13">
        <f t="shared" si="687"/>
        <v>1.8553411474379729E-2</v>
      </c>
      <c r="AC468" s="13">
        <f t="shared" si="688"/>
        <v>2.5280607706678845E-3</v>
      </c>
      <c r="AD468" s="13">
        <f t="shared" si="689"/>
        <v>4.40385225057515E-2</v>
      </c>
      <c r="AE468" s="13">
        <f t="shared" si="690"/>
        <v>4.7711628780282865E-2</v>
      </c>
      <c r="AF468" s="13">
        <f t="shared" si="691"/>
        <v>2.5845548298880999E-2</v>
      </c>
      <c r="AG468" s="13">
        <f t="shared" si="692"/>
        <v>9.3337464254394792E-3</v>
      </c>
      <c r="AH468" s="13">
        <f t="shared" si="693"/>
        <v>1.6648373704290344E-3</v>
      </c>
      <c r="AI468" s="13">
        <f t="shared" si="694"/>
        <v>4.0905202758598196E-3</v>
      </c>
      <c r="AJ468" s="13">
        <f t="shared" si="695"/>
        <v>5.0252224104352945E-3</v>
      </c>
      <c r="AK468" s="13">
        <f t="shared" si="696"/>
        <v>4.1156721022132907E-3</v>
      </c>
      <c r="AL468" s="13">
        <f t="shared" si="697"/>
        <v>2.6918182763501928E-4</v>
      </c>
      <c r="AM468" s="13">
        <f t="shared" si="698"/>
        <v>2.1640608557731103E-2</v>
      </c>
      <c r="AN468" s="13">
        <f t="shared" si="699"/>
        <v>2.3445579536666601E-2</v>
      </c>
      <c r="AO468" s="13">
        <f t="shared" si="700"/>
        <v>1.2700548562294965E-2</v>
      </c>
      <c r="AP468" s="13">
        <f t="shared" si="701"/>
        <v>4.5866196520030324E-3</v>
      </c>
      <c r="AQ468" s="13">
        <f t="shared" si="702"/>
        <v>1.2422935747000744E-3</v>
      </c>
      <c r="AR468" s="13">
        <f t="shared" si="703"/>
        <v>3.607391805076042E-4</v>
      </c>
      <c r="AS468" s="13">
        <f t="shared" si="704"/>
        <v>8.8633938568014026E-4</v>
      </c>
      <c r="AT468" s="13">
        <f t="shared" si="705"/>
        <v>1.0888718900763936E-3</v>
      </c>
      <c r="AU468" s="13">
        <f t="shared" si="706"/>
        <v>8.9178931693960166E-4</v>
      </c>
      <c r="AV468" s="13">
        <f t="shared" si="707"/>
        <v>5.4778357747287771E-4</v>
      </c>
      <c r="AW468" s="13">
        <f t="shared" si="708"/>
        <v>1.9904050888432321E-5</v>
      </c>
      <c r="AX468" s="13">
        <f t="shared" si="709"/>
        <v>8.8618613905545509E-3</v>
      </c>
      <c r="AY468" s="13">
        <f t="shared" si="710"/>
        <v>9.6009996909691957E-3</v>
      </c>
      <c r="AZ468" s="13">
        <f t="shared" si="711"/>
        <v>5.2008935258364645E-3</v>
      </c>
      <c r="BA468" s="13">
        <f t="shared" si="712"/>
        <v>1.8782275691929958E-3</v>
      </c>
      <c r="BB468" s="13">
        <f t="shared" si="713"/>
        <v>5.0872106650788303E-4</v>
      </c>
      <c r="BC468" s="13">
        <f t="shared" si="714"/>
        <v>1.102303587717493E-4</v>
      </c>
      <c r="BD468" s="13">
        <f t="shared" si="715"/>
        <v>6.5137872055215674E-5</v>
      </c>
      <c r="BE468" s="13">
        <f t="shared" si="716"/>
        <v>1.6004433291857089E-4</v>
      </c>
      <c r="BF468" s="13">
        <f t="shared" si="717"/>
        <v>1.9661517709419394E-4</v>
      </c>
      <c r="BG468" s="13">
        <f t="shared" si="718"/>
        <v>1.6102841489322358E-4</v>
      </c>
      <c r="BH468" s="13">
        <f t="shared" si="719"/>
        <v>9.8912063095470964E-5</v>
      </c>
      <c r="BI468" s="13">
        <f t="shared" si="720"/>
        <v>4.860556433988295E-5</v>
      </c>
      <c r="BJ468" s="14">
        <f t="shared" si="721"/>
        <v>0.66178659828931652</v>
      </c>
      <c r="BK468" s="14">
        <f t="shared" si="722"/>
        <v>0.18516965517921885</v>
      </c>
      <c r="BL468" s="14">
        <f t="shared" si="723"/>
        <v>0.14331785346463924</v>
      </c>
      <c r="BM468" s="14">
        <f t="shared" si="724"/>
        <v>0.67340302095896509</v>
      </c>
      <c r="BN468" s="14">
        <f t="shared" si="725"/>
        <v>0.31343666609266863</v>
      </c>
    </row>
    <row r="469" spans="1:66" x14ac:dyDescent="0.25">
      <c r="A469" t="s">
        <v>338</v>
      </c>
      <c r="B469" t="s">
        <v>85</v>
      </c>
      <c r="C469" t="s">
        <v>82</v>
      </c>
      <c r="D469" t="s">
        <v>361</v>
      </c>
      <c r="E469" s="10">
        <f>VLOOKUP(A469,home!$A$2:$E$405,3,FALSE)</f>
        <v>1.2436</v>
      </c>
      <c r="F469" s="10">
        <f>VLOOKUP(B469,home!$B$2:$E$405,3,FALSE)</f>
        <v>1.3785000000000001</v>
      </c>
      <c r="G469" s="10">
        <f>VLOOKUP(C469,away!$B$2:$E$405,4,FALSE)</f>
        <v>1.4474</v>
      </c>
      <c r="H469" s="10">
        <f>VLOOKUP(A469,away!$A$2:$E$405,3,FALSE)</f>
        <v>0.89739999999999998</v>
      </c>
      <c r="I469" s="10">
        <f>VLOOKUP(C469,away!$B$2:$E$405,3,FALSE)</f>
        <v>1.5601</v>
      </c>
      <c r="J469" s="10">
        <f>VLOOKUP(B469,home!$B$2:$E$405,4,FALSE)</f>
        <v>1.5919000000000001</v>
      </c>
      <c r="K469" s="12">
        <f t="shared" si="670"/>
        <v>2.4812815832400004</v>
      </c>
      <c r="L469" s="12">
        <f t="shared" si="671"/>
        <v>2.2287137107060002</v>
      </c>
      <c r="M469" s="13">
        <f t="shared" si="672"/>
        <v>9.0048199595058297E-3</v>
      </c>
      <c r="N469" s="13">
        <f t="shared" si="673"/>
        <v>2.2343493925913779E-2</v>
      </c>
      <c r="O469" s="13">
        <f t="shared" si="674"/>
        <v>2.006916570618969E-2</v>
      </c>
      <c r="P469" s="13">
        <f t="shared" si="675"/>
        <v>4.9797251257760272E-2</v>
      </c>
      <c r="Q469" s="13">
        <f t="shared" si="676"/>
        <v>2.7720249991802344E-2</v>
      </c>
      <c r="R469" s="13">
        <f t="shared" si="677"/>
        <v>2.2364212385907821E-2</v>
      </c>
      <c r="S469" s="13">
        <f t="shared" si="678"/>
        <v>6.8845525062685264E-2</v>
      </c>
      <c r="T469" s="13">
        <f t="shared" si="679"/>
        <v>6.1780501220927771E-2</v>
      </c>
      <c r="U469" s="13">
        <f t="shared" si="680"/>
        <v>5.5491908316820972E-2</v>
      </c>
      <c r="V469" s="13">
        <f t="shared" si="681"/>
        <v>4.2302257444542954E-2</v>
      </c>
      <c r="W469" s="13">
        <f t="shared" si="682"/>
        <v>2.2927248595822639E-2</v>
      </c>
      <c r="X469" s="13">
        <f t="shared" si="683"/>
        <v>5.1098273294274799E-2</v>
      </c>
      <c r="Y469" s="13">
        <f t="shared" si="684"/>
        <v>5.6941711142176263E-2</v>
      </c>
      <c r="Z469" s="13">
        <f t="shared" si="685"/>
        <v>1.6614475591204568E-2</v>
      </c>
      <c r="AA469" s="13">
        <f t="shared" si="686"/>
        <v>4.1225192299646406E-2</v>
      </c>
      <c r="AB469" s="13">
        <f t="shared" si="687"/>
        <v>5.1145655209320073E-2</v>
      </c>
      <c r="AC469" s="13">
        <f t="shared" si="688"/>
        <v>1.4620892978769569E-2</v>
      </c>
      <c r="AD469" s="13">
        <f t="shared" si="689"/>
        <v>1.4222239923794969E-2</v>
      </c>
      <c r="AE469" s="13">
        <f t="shared" si="690"/>
        <v>3.1697301115112105E-2</v>
      </c>
      <c r="AF469" s="13">
        <f t="shared" si="691"/>
        <v>3.5322104793813473E-2</v>
      </c>
      <c r="AG469" s="13">
        <f t="shared" si="692"/>
        <v>2.6240953081655409E-2</v>
      </c>
      <c r="AH469" s="13">
        <f t="shared" si="693"/>
        <v>9.2572273865769491E-3</v>
      </c>
      <c r="AI469" s="13">
        <f t="shared" si="694"/>
        <v>2.2969787826178339E-2</v>
      </c>
      <c r="AJ469" s="13">
        <f t="shared" si="695"/>
        <v>2.849725575201335E-2</v>
      </c>
      <c r="AK469" s="13">
        <f t="shared" si="696"/>
        <v>2.3569905290116957E-2</v>
      </c>
      <c r="AL469" s="13">
        <f t="shared" si="697"/>
        <v>3.2341802925577499E-3</v>
      </c>
      <c r="AM469" s="13">
        <f t="shared" si="698"/>
        <v>7.0578763990666185E-3</v>
      </c>
      <c r="AN469" s="13">
        <f t="shared" si="699"/>
        <v>1.5729985899068065E-2</v>
      </c>
      <c r="AO469" s="13">
        <f t="shared" si="700"/>
        <v>1.7528817621232529E-2</v>
      </c>
      <c r="AP469" s="13">
        <f t="shared" si="701"/>
        <v>1.302223872163529E-2</v>
      </c>
      <c r="AQ469" s="13">
        <f t="shared" si="702"/>
        <v>7.2557104957487861E-3</v>
      </c>
      <c r="AR469" s="13">
        <f t="shared" si="703"/>
        <v>4.1263419199174239E-3</v>
      </c>
      <c r="AS469" s="13">
        <f t="shared" si="704"/>
        <v>1.0238616212042287E-2</v>
      </c>
      <c r="AT469" s="13">
        <f t="shared" si="705"/>
        <v>1.2702444922401517E-2</v>
      </c>
      <c r="AU469" s="13">
        <f t="shared" si="706"/>
        <v>1.050611421602511E-2</v>
      </c>
      <c r="AV469" s="13">
        <f t="shared" si="707"/>
        <v>6.5171569289097656E-3</v>
      </c>
      <c r="AW469" s="13">
        <f t="shared" si="708"/>
        <v>4.9681198318000399E-4</v>
      </c>
      <c r="AX469" s="13">
        <f t="shared" si="709"/>
        <v>2.9187631209647113E-3</v>
      </c>
      <c r="AY469" s="13">
        <f t="shared" si="710"/>
        <v>6.5050873859970881E-3</v>
      </c>
      <c r="AZ469" s="13">
        <f t="shared" si="711"/>
        <v>7.2489887232561837E-3</v>
      </c>
      <c r="BA469" s="13">
        <f t="shared" si="712"/>
        <v>5.3853068520914133E-3</v>
      </c>
      <c r="BB469" s="13">
        <f t="shared" si="713"/>
        <v>3.0005768044037754E-3</v>
      </c>
      <c r="BC469" s="13">
        <f t="shared" si="714"/>
        <v>1.337485332800218E-3</v>
      </c>
      <c r="BD469" s="13">
        <f t="shared" si="715"/>
        <v>1.5327391353301472E-3</v>
      </c>
      <c r="BE469" s="13">
        <f t="shared" si="716"/>
        <v>3.8031573884058966E-3</v>
      </c>
      <c r="BF469" s="13">
        <f t="shared" si="717"/>
        <v>4.7183521930073457E-3</v>
      </c>
      <c r="BG469" s="13">
        <f t="shared" si="718"/>
        <v>3.9025201332497307E-3</v>
      </c>
      <c r="BH469" s="13">
        <f t="shared" si="719"/>
        <v>2.4208128337139677E-3</v>
      </c>
      <c r="BI469" s="13">
        <f t="shared" si="720"/>
        <v>1.2013436601531001E-3</v>
      </c>
      <c r="BJ469" s="14">
        <f t="shared" si="721"/>
        <v>0.43728491444155826</v>
      </c>
      <c r="BK469" s="14">
        <f t="shared" si="722"/>
        <v>0.19431001438181875</v>
      </c>
      <c r="BL469" s="14">
        <f t="shared" si="723"/>
        <v>0.33625990971592684</v>
      </c>
      <c r="BM469" s="14">
        <f t="shared" si="724"/>
        <v>0.82716184550061134</v>
      </c>
      <c r="BN469" s="14">
        <f t="shared" si="725"/>
        <v>0.15129919322707974</v>
      </c>
    </row>
    <row r="470" spans="1:66" s="15" customFormat="1" x14ac:dyDescent="0.25">
      <c r="A470" s="15" t="s">
        <v>339</v>
      </c>
      <c r="B470" s="15" t="s">
        <v>116</v>
      </c>
      <c r="C470" s="15" t="s">
        <v>109</v>
      </c>
      <c r="D470" s="15" t="s">
        <v>361</v>
      </c>
      <c r="E470" s="15">
        <f>VLOOKUP(A470,home!$A$2:$E$405,3,FALSE)</f>
        <v>1.1578999999999999</v>
      </c>
      <c r="F470" s="15">
        <f>VLOOKUP(B470,home!$B$2:$E$405,3,FALSE)</f>
        <v>0.43180000000000002</v>
      </c>
      <c r="G470" s="15">
        <f>VLOOKUP(C470,away!$B$2:$E$405,4,FALSE)</f>
        <v>1.3817999999999999</v>
      </c>
      <c r="H470" s="15">
        <f>VLOOKUP(A470,away!$A$2:$E$405,3,FALSE)</f>
        <v>1.0478000000000001</v>
      </c>
      <c r="I470" s="15">
        <f>VLOOKUP(C470,away!$B$2:$E$405,3,FALSE)</f>
        <v>0.8589</v>
      </c>
      <c r="J470" s="15">
        <f>VLOOKUP(B470,home!$B$2:$E$405,4,FALSE)</f>
        <v>1.6224000000000001</v>
      </c>
      <c r="K470" s="16">
        <f t="shared" si="670"/>
        <v>0.69087404979599998</v>
      </c>
      <c r="L470" s="16">
        <f t="shared" si="671"/>
        <v>1.4600876734080002</v>
      </c>
      <c r="M470" s="17">
        <f t="shared" si="672"/>
        <v>0.11637218610757274</v>
      </c>
      <c r="N470" s="17">
        <f t="shared" si="673"/>
        <v>8.0398523499752586E-2</v>
      </c>
      <c r="O470" s="17">
        <f t="shared" si="674"/>
        <v>0.16991359446320869</v>
      </c>
      <c r="P470" s="17">
        <f t="shared" si="675"/>
        <v>0.11738889312219217</v>
      </c>
      <c r="Q470" s="17">
        <f t="shared" si="676"/>
        <v>2.7772626763946474E-2</v>
      </c>
      <c r="R470" s="17">
        <f t="shared" si="677"/>
        <v>0.12404437241008844</v>
      </c>
      <c r="S470" s="17">
        <f t="shared" si="678"/>
        <v>2.9603620696175826E-2</v>
      </c>
      <c r="T470" s="17">
        <f t="shared" si="679"/>
        <v>4.0550469996199358E-2</v>
      </c>
      <c r="U470" s="17">
        <f t="shared" si="680"/>
        <v>8.5699037921360993E-2</v>
      </c>
      <c r="V470" s="17">
        <f t="shared" si="681"/>
        <v>3.3180286861109335E-3</v>
      </c>
      <c r="W470" s="17">
        <f t="shared" si="682"/>
        <v>6.3957957086268257E-3</v>
      </c>
      <c r="X470" s="17">
        <f t="shared" si="683"/>
        <v>9.3384224758018136E-3</v>
      </c>
      <c r="Y470" s="17">
        <f t="shared" si="684"/>
        <v>6.8174577729972251E-3</v>
      </c>
      <c r="Z470" s="17">
        <f t="shared" si="685"/>
        <v>6.0371886370533832E-2</v>
      </c>
      <c r="AA470" s="17">
        <f t="shared" si="686"/>
        <v>4.1709369630634638E-2</v>
      </c>
      <c r="AB470" s="17">
        <f t="shared" si="687"/>
        <v>1.4407960555577424E-2</v>
      </c>
      <c r="AC470" s="17">
        <f t="shared" si="688"/>
        <v>2.0918857838708363E-4</v>
      </c>
      <c r="AD470" s="17">
        <f t="shared" si="689"/>
        <v>1.1046723207217232E-3</v>
      </c>
      <c r="AE470" s="17">
        <f t="shared" si="690"/>
        <v>1.6129184386407967E-3</v>
      </c>
      <c r="AF470" s="17">
        <f t="shared" si="691"/>
        <v>1.1775011652359528E-3</v>
      </c>
      <c r="AG470" s="17">
        <f t="shared" si="692"/>
        <v>5.7308497892819032E-4</v>
      </c>
      <c r="AH470" s="17">
        <f t="shared" si="693"/>
        <v>2.203706177750123E-2</v>
      </c>
      <c r="AI470" s="17">
        <f t="shared" si="694"/>
        <v>1.5224834115826912E-2</v>
      </c>
      <c r="AJ470" s="17">
        <f t="shared" si="695"/>
        <v>5.2592214015368208E-3</v>
      </c>
      <c r="AK470" s="17">
        <f t="shared" si="696"/>
        <v>1.2111531961511795E-3</v>
      </c>
      <c r="AL470" s="17">
        <f t="shared" si="697"/>
        <v>8.4406477155856095E-6</v>
      </c>
      <c r="AM470" s="17">
        <f t="shared" si="698"/>
        <v>1.5263788798291258E-4</v>
      </c>
      <c r="AN470" s="17">
        <f t="shared" si="699"/>
        <v>2.2286469873888178E-4</v>
      </c>
      <c r="AO470" s="17">
        <f t="shared" si="700"/>
        <v>1.627009997332144E-4</v>
      </c>
      <c r="AP470" s="17">
        <f t="shared" si="701"/>
        <v>7.9185908053874872E-5</v>
      </c>
      <c r="AQ470" s="17">
        <f t="shared" si="702"/>
        <v>2.8904592064270504E-5</v>
      </c>
      <c r="AR470" s="17">
        <f t="shared" si="703"/>
        <v>6.435208451892026E-3</v>
      </c>
      <c r="AS470" s="17">
        <f t="shared" si="704"/>
        <v>4.4459185244400904E-3</v>
      </c>
      <c r="AT470" s="17">
        <f t="shared" si="705"/>
        <v>1.5357848680214912E-3</v>
      </c>
      <c r="AU470" s="17">
        <f t="shared" si="706"/>
        <v>3.5367797046180764E-4</v>
      </c>
      <c r="AV470" s="17">
        <f t="shared" si="707"/>
        <v>6.1086732944144766E-5</v>
      </c>
      <c r="AW470" s="17">
        <f t="shared" si="708"/>
        <v>2.3651086075839046E-7</v>
      </c>
      <c r="AX470" s="17">
        <f t="shared" si="709"/>
        <v>1.7575592637177156E-5</v>
      </c>
      <c r="AY470" s="17">
        <f t="shared" si="710"/>
        <v>2.5661906162382771E-5</v>
      </c>
      <c r="AZ470" s="17">
        <f t="shared" si="711"/>
        <v>1.8734316431923945E-5</v>
      </c>
      <c r="BA470" s="17">
        <f t="shared" si="712"/>
        <v>9.1179148306590291E-6</v>
      </c>
      <c r="BB470" s="17">
        <f t="shared" si="713"/>
        <v>3.3282387628573117E-6</v>
      </c>
      <c r="BC470" s="17">
        <f t="shared" si="714"/>
        <v>9.7190407836133021E-7</v>
      </c>
      <c r="BD470" s="17">
        <f t="shared" si="715"/>
        <v>1.5659947560697559E-3</v>
      </c>
      <c r="BE470" s="17">
        <f t="shared" si="716"/>
        <v>1.0819051390852112E-3</v>
      </c>
      <c r="BF470" s="17">
        <f t="shared" si="717"/>
        <v>3.7373009246745233E-4</v>
      </c>
      <c r="BG470" s="17">
        <f t="shared" si="718"/>
        <v>8.6066807504540772E-5</v>
      </c>
      <c r="BH470" s="17">
        <f t="shared" si="719"/>
        <v>1.4865330963418712E-5</v>
      </c>
      <c r="BI470" s="17">
        <f t="shared" si="720"/>
        <v>2.0540142808509927E-6</v>
      </c>
      <c r="BJ470" s="18">
        <f t="shared" si="721"/>
        <v>0.17646315708032748</v>
      </c>
      <c r="BK470" s="18">
        <f t="shared" si="722"/>
        <v>0.26692601974431673</v>
      </c>
      <c r="BL470" s="18">
        <f t="shared" si="723"/>
        <v>0.49546289816001721</v>
      </c>
      <c r="BM470" s="18">
        <f t="shared" si="724"/>
        <v>0.36330833959313258</v>
      </c>
      <c r="BN470" s="18">
        <f t="shared" si="725"/>
        <v>0.63589019636676114</v>
      </c>
    </row>
    <row r="471" spans="1:66" x14ac:dyDescent="0.25">
      <c r="A471" t="s">
        <v>344</v>
      </c>
      <c r="B471" t="s">
        <v>212</v>
      </c>
      <c r="C471" t="s">
        <v>205</v>
      </c>
      <c r="D471" s="11">
        <v>44425</v>
      </c>
      <c r="E471" s="10">
        <f>VLOOKUP(A471,home!$A$2:$E$405,3,FALSE)</f>
        <v>1.3976999999999999</v>
      </c>
      <c r="F471" s="10">
        <f>VLOOKUP(B471,home!$B$2:$E$405,3,FALSE)</f>
        <v>1.3513999999999999</v>
      </c>
      <c r="G471" s="10">
        <f>VLOOKUP(C471,away!$B$2:$E$405,4,FALSE)</f>
        <v>1.4309000000000001</v>
      </c>
      <c r="H471" s="10">
        <f>VLOOKUP(A471,away!$A$2:$E$405,3,FALSE)</f>
        <v>1.0585</v>
      </c>
      <c r="I471" s="10">
        <f>VLOOKUP(C471,away!$B$2:$E$405,3,FALSE)</f>
        <v>1.1114999999999999</v>
      </c>
      <c r="J471" s="10">
        <f>VLOOKUP(B471,home!$B$2:$E$405,4,FALSE)</f>
        <v>1.1022000000000001</v>
      </c>
      <c r="K471" s="12">
        <f t="shared" ref="K471:K492" si="726">E471*F471*G471</f>
        <v>2.7027580120019996</v>
      </c>
      <c r="L471" s="12">
        <f t="shared" ref="L471:L492" si="727">H471*I471*J471</f>
        <v>1.2967633750500001</v>
      </c>
      <c r="M471" s="13">
        <f t="shared" ref="M471:M492" si="728">_xlfn.POISSON.DIST(0,K471,FALSE) * _xlfn.POISSON.DIST(0,L471,FALSE)</f>
        <v>1.8324407088776883E-2</v>
      </c>
      <c r="N471" s="13">
        <f t="shared" ref="N471:N492" si="729">_xlfn.POISSON.DIST(1,K471,FALSE) * _xlfn.POISSON.DIST(0,L471,FALSE)</f>
        <v>4.9526438074377961E-2</v>
      </c>
      <c r="O471" s="13">
        <f t="shared" ref="O471:O492" si="730">_xlfn.POISSON.DIST(0,K471,FALSE) * _xlfn.POISSON.DIST(1,L471,FALSE)</f>
        <v>2.3762419982232455E-2</v>
      </c>
      <c r="P471" s="13">
        <f t="shared" ref="P471:P492" si="731">_xlfn.POISSON.DIST(1,K471,FALSE) * _xlfn.POISSON.DIST(1,L471,FALSE)</f>
        <v>6.4224070991535182E-2</v>
      </c>
      <c r="Q471" s="13">
        <f t="shared" ref="Q471:Q492" si="732">_xlfn.POISSON.DIST(2,K471,FALSE) * _xlfn.POISSON.DIST(0,L471,FALSE)</f>
        <v>6.6928988655722985E-2</v>
      </c>
      <c r="R471" s="13">
        <f t="shared" ref="R471:R492" si="733">_xlfn.POISSON.DIST(0,K471,FALSE) * _xlfn.POISSON.DIST(2,L471,FALSE)</f>
        <v>1.5407117967757664E-2</v>
      </c>
      <c r="S471" s="13">
        <f t="shared" ref="S471:S492" si="734">_xlfn.POISSON.DIST(2,K471,FALSE) * _xlfn.POISSON.DIST(2,L471,FALSE)</f>
        <v>5.6273734734533648E-2</v>
      </c>
      <c r="T471" s="13">
        <f t="shared" ref="T471:T492" si="735">_xlfn.POISSON.DIST(2,K471,FALSE) * _xlfn.POISSON.DIST(1,L471,FALSE)</f>
        <v>8.6791061217878482E-2</v>
      </c>
      <c r="U471" s="13">
        <f t="shared" ref="U471:U492" si="736">_xlfn.POISSON.DIST(1,K471,FALSE) * _xlfn.POISSON.DIST(2,L471,FALSE)</f>
        <v>4.1641711529216995E-2</v>
      </c>
      <c r="V471" s="13">
        <f t="shared" ref="V471:V492" si="737">_xlfn.POISSON.DIST(3,K471,FALSE) * _xlfn.POISSON.DIST(3,L471,FALSE)</f>
        <v>2.1914477942148215E-2</v>
      </c>
      <c r="W471" s="13">
        <f t="shared" ref="W471:W492" si="738">_xlfn.POISSON.DIST(3,K471,FALSE) * _xlfn.POISSON.DIST(0,L471,FALSE)</f>
        <v>6.0297620108148736E-2</v>
      </c>
      <c r="X471" s="13">
        <f t="shared" ref="X471:X492" si="739">_xlfn.POISSON.DIST(3,K471,FALSE) * _xlfn.POISSON.DIST(1,L471,FALSE)</f>
        <v>7.8191745358925688E-2</v>
      </c>
      <c r="Y471" s="13">
        <f t="shared" ref="Y471:Y492" si="740">_xlfn.POISSON.DIST(3,K471,FALSE) * _xlfn.POISSON.DIST(2,L471,FALSE)</f>
        <v>5.0698095806345343E-2</v>
      </c>
      <c r="Z471" s="13">
        <f t="shared" ref="Z471:Z492" si="741">_xlfn.POISSON.DIST(0,K471,FALSE) * _xlfn.POISSON.DIST(3,L471,FALSE)</f>
        <v>6.6597954318876424E-3</v>
      </c>
      <c r="AA471" s="13">
        <f t="shared" ref="AA471:AA492" si="742">_xlfn.POISSON.DIST(1,K471,FALSE) * _xlfn.POISSON.DIST(3,L471,FALSE)</f>
        <v>1.7999815461828644E-2</v>
      </c>
      <c r="AB471" s="13">
        <f t="shared" ref="AB471:AB492" si="743">_xlfn.POISSON.DIST(2,K471,FALSE) * _xlfn.POISSON.DIST(3,L471,FALSE)</f>
        <v>2.4324572727007426E-2</v>
      </c>
      <c r="AC471" s="13">
        <f t="shared" ref="AC471:AC492" si="744">_xlfn.POISSON.DIST(4,K471,FALSE) * _xlfn.POISSON.DIST(4,L471,FALSE)</f>
        <v>4.8004178944245661E-3</v>
      </c>
      <c r="AD471" s="13">
        <f t="shared" ref="AD471:AD492" si="745">_xlfn.POISSON.DIST(4,K471,FALSE) * _xlfn.POISSON.DIST(0,L471,FALSE)</f>
        <v>4.0742468962987971E-2</v>
      </c>
      <c r="AE471" s="13">
        <f t="shared" ref="AE471:AE492" si="746">_xlfn.POISSON.DIST(4,K471,FALSE) * _xlfn.POISSON.DIST(1,L471,FALSE)</f>
        <v>5.2833341560314155E-2</v>
      </c>
      <c r="AF471" s="13">
        <f t="shared" ref="AF471:AF492" si="747">_xlfn.POISSON.DIST(4,K471,FALSE) * _xlfn.POISSON.DIST(2,L471,FALSE)</f>
        <v>3.4256171158461218E-2</v>
      </c>
      <c r="AG471" s="13">
        <f t="shared" ref="AG471:AG492" si="748">_xlfn.POISSON.DIST(4,K471,FALSE) * _xlfn.POISSON.DIST(3,L471,FALSE)</f>
        <v>1.4807382709245547E-2</v>
      </c>
      <c r="AH471" s="13">
        <f t="shared" ref="AH471:AH492" si="749">_xlfn.POISSON.DIST(0,K471,FALSE) * _xlfn.POISSON.DIST(4,L471,FALSE)</f>
        <v>2.1590447003492974E-3</v>
      </c>
      <c r="AI471" s="13">
        <f t="shared" ref="AI471:AI492" si="750">_xlfn.POISSON.DIST(1,K471,FALSE) * _xlfn.POISSON.DIST(4,L471,FALSE)</f>
        <v>5.83537536213952E-3</v>
      </c>
      <c r="AJ471" s="13">
        <f t="shared" ref="AJ471:AJ492" si="751">_xlfn.POISSON.DIST(2,K471,FALSE) * _xlfn.POISSON.DIST(4,L471,FALSE)</f>
        <v>7.8858037565308313E-3</v>
      </c>
      <c r="AK471" s="13">
        <f t="shared" ref="AK471:AK492" si="752">_xlfn.POISSON.DIST(3,K471,FALSE) * _xlfn.POISSON.DIST(4,L471,FALSE)</f>
        <v>7.1044730946797224E-3</v>
      </c>
      <c r="AL471" s="13">
        <f t="shared" ref="AL471:AL492" si="753">_xlfn.POISSON.DIST(5,K471,FALSE) * _xlfn.POISSON.DIST(5,L471,FALSE)</f>
        <v>6.7298740558843924E-4</v>
      </c>
      <c r="AM471" s="13">
        <f t="shared" ref="AM471:AM492" si="754">_xlfn.POISSON.DIST(5,K471,FALSE) * _xlfn.POISSON.DIST(0,L471,FALSE)</f>
        <v>2.2023406883691705E-2</v>
      </c>
      <c r="AN471" s="13">
        <f t="shared" ref="AN471:AN492" si="755">_xlfn.POISSON.DIST(5,K471,FALSE) * _xlfn.POISSON.DIST(1,L471,FALSE)</f>
        <v>2.8559147440595459E-2</v>
      </c>
      <c r="AO471" s="13">
        <f t="shared" ref="AO471:AO492" si="756">_xlfn.POISSON.DIST(5,K471,FALSE) * _xlfn.POISSON.DIST(2,L471,FALSE)</f>
        <v>1.8517228211808574E-2</v>
      </c>
      <c r="AP471" s="13">
        <f t="shared" ref="AP471:AP492" si="757">_xlfn.POISSON.DIST(5,K471,FALSE) * _xlfn.POISSON.DIST(3,L471,FALSE)</f>
        <v>8.004154450838654E-3</v>
      </c>
      <c r="AQ471" s="13">
        <f t="shared" ref="AQ471:AQ492" si="758">_xlfn.POISSON.DIST(5,K471,FALSE) * _xlfn.POISSON.DIST(4,L471,FALSE)</f>
        <v>2.5948735850227526E-3</v>
      </c>
      <c r="AR471" s="13">
        <f t="shared" ref="AR471:AR492" si="759">_xlfn.POISSON.DIST(0,K471,FALSE) * _xlfn.POISSON.DIST(5,L471,FALSE)</f>
        <v>5.5995401850175393E-4</v>
      </c>
      <c r="AS471" s="13">
        <f t="shared" ref="AS471:AS492" si="760">_xlfn.POISSON.DIST(1,K471,FALSE) * _xlfn.POISSON.DIST(5,L471,FALSE)</f>
        <v>1.5134202098583314E-3</v>
      </c>
      <c r="AT471" s="13">
        <f t="shared" ref="AT471:AT492" si="761">_xlfn.POISSON.DIST(2,K471,FALSE) * _xlfn.POISSON.DIST(5,L471,FALSE)</f>
        <v>2.0452042988601767E-3</v>
      </c>
      <c r="AU471" s="13">
        <f t="shared" ref="AU471:AU492" si="762">_xlfn.POISSON.DIST(3,K471,FALSE) * _xlfn.POISSON.DIST(5,L471,FALSE)</f>
        <v>1.8425641016417583E-3</v>
      </c>
      <c r="AV471" s="13">
        <f t="shared" ref="AV471:AV492" si="763">_xlfn.POISSON.DIST(4,K471,FALSE) * _xlfn.POISSON.DIST(5,L471,FALSE)</f>
        <v>1.2450012220848823E-3</v>
      </c>
      <c r="AW471" s="13">
        <f t="shared" ref="AW471:AW492" si="764">_xlfn.POISSON.DIST(6,K471,FALSE) * _xlfn.POISSON.DIST(6,L471,FALSE)</f>
        <v>6.5519765680581649E-5</v>
      </c>
      <c r="AX471" s="13">
        <f t="shared" ref="AX471:AX492" si="765">_xlfn.POISSON.DIST(6,K471,FALSE) * _xlfn.POISSON.DIST(0,L471,FALSE)</f>
        <v>9.9206565677463013E-3</v>
      </c>
      <c r="AY471" s="13">
        <f t="shared" ref="AY471:AY492" si="766">_xlfn.POISSON.DIST(6,K471,FALSE) * _xlfn.POISSON.DIST(1,L471,FALSE)</f>
        <v>1.2864744093502641E-2</v>
      </c>
      <c r="AZ471" s="13">
        <f t="shared" ref="AZ471:AZ492" si="767">_xlfn.POISSON.DIST(6,K471,FALSE) * _xlfn.POISSON.DIST(2,L471,FALSE)</f>
        <v>8.3412644849225216E-3</v>
      </c>
      <c r="BA471" s="13">
        <f t="shared" ref="BA471:BA492" si="768">_xlfn.POISSON.DIST(6,K471,FALSE) * _xlfn.POISSON.DIST(3,L471,FALSE)</f>
        <v>3.6055487618842762E-3</v>
      </c>
      <c r="BB471" s="13">
        <f t="shared" ref="BB471:BB492" si="769">_xlfn.POISSON.DIST(6,K471,FALSE) * _xlfn.POISSON.DIST(4,L471,FALSE)</f>
        <v>1.1688858953421005E-3</v>
      </c>
      <c r="BC471" s="13">
        <f t="shared" ref="BC471:BC492" si="770">_xlfn.POISSON.DIST(6,K471,FALSE) * _xlfn.POISSON.DIST(5,L471,FALSE)</f>
        <v>3.0315368373843253E-4</v>
      </c>
      <c r="BD471" s="13">
        <f t="shared" ref="BD471:BD492" si="771">_xlfn.POISSON.DIST(0,K471,FALSE) * _xlfn.POISSON.DIST(6,L471,FALSE)</f>
        <v>1.210213104841907E-4</v>
      </c>
      <c r="BE471" s="13">
        <f t="shared" ref="BE471:BE492" si="772">_xlfn.POISSON.DIST(1,K471,FALSE) * _xlfn.POISSON.DIST(6,L471,FALSE)</f>
        <v>3.2709131653412807E-4</v>
      </c>
      <c r="BF471" s="13">
        <f t="shared" ref="BF471:BF492" si="773">_xlfn.POISSON.DIST(2,K471,FALSE) * _xlfn.POISSON.DIST(6,L471,FALSE)</f>
        <v>4.4202433820944847E-4</v>
      </c>
      <c r="BG471" s="13">
        <f t="shared" ref="BG471:BG492" si="774">_xlfn.POISSON.DIST(3,K471,FALSE) * _xlfn.POISSON.DIST(6,L471,FALSE)</f>
        <v>3.9822827386515612E-4</v>
      </c>
      <c r="BH471" s="13">
        <f t="shared" ref="BH471:BH492" si="775">_xlfn.POISSON.DIST(4,K471,FALSE) * _xlfn.POISSON.DIST(6,L471,FALSE)</f>
        <v>2.6907866444869432E-4</v>
      </c>
      <c r="BI471" s="13">
        <f t="shared" ref="BI471:BI492" si="776">_xlfn.POISSON.DIST(5,K471,FALSE) * _xlfn.POISSON.DIST(6,L471,FALSE)</f>
        <v>1.4545090323950122E-4</v>
      </c>
      <c r="BJ471" s="14">
        <f t="shared" ref="BJ471:BJ492" si="777">SUM(N471,Q471,T471,W471,X471,Y471,AD471,AE471,AF471,AG471,AM471,AN471,AO471,AP471,AQ471,AX471,AY471,AZ471,BA471,BB471,BC471)</f>
        <v>0.65097637767150174</v>
      </c>
      <c r="BK471" s="14">
        <f t="shared" ref="BK471:BK492" si="778">SUM(M471,P471,S471,V471,AC471,AL471,AY471)</f>
        <v>0.17907484015050956</v>
      </c>
      <c r="BL471" s="14">
        <f t="shared" ref="BL471:BL492" si="779">SUM(O471,R471,U471,AA471,AB471,AH471,AI471,AJ471,AK471,AR471,AS471,AT471,AU471,AV471,BD471,BE471,BF471,BG471,BH471,BI471)</f>
        <v>0.15502937323947061</v>
      </c>
      <c r="BM471" s="14">
        <f t="shared" ref="BM471:BM492" si="780">SUM(S471:BI471)</f>
        <v>0.74076771940514441</v>
      </c>
      <c r="BN471" s="14">
        <f t="shared" ref="BN471:BN492" si="781">SUM(M471:R471)</f>
        <v>0.23817344276040314</v>
      </c>
    </row>
    <row r="472" spans="1:66" x14ac:dyDescent="0.25">
      <c r="A472" t="s">
        <v>339</v>
      </c>
      <c r="B472" t="s">
        <v>118</v>
      </c>
      <c r="C472" t="s">
        <v>122</v>
      </c>
      <c r="D472" s="11">
        <v>44426</v>
      </c>
      <c r="E472" s="10">
        <f>VLOOKUP(A472,home!$A$2:$E$405,3,FALSE)</f>
        <v>1.1578999999999999</v>
      </c>
      <c r="F472" s="10">
        <f>VLOOKUP(B472,home!$B$2:$E$405,3,FALSE)</f>
        <v>1.0206999999999999</v>
      </c>
      <c r="G472" s="10">
        <f>VLOOKUP(C472,away!$B$2:$E$405,4,FALSE)</f>
        <v>1.0556000000000001</v>
      </c>
      <c r="H472" s="10">
        <f>VLOOKUP(A472,away!$A$2:$E$405,3,FALSE)</f>
        <v>1.0478000000000001</v>
      </c>
      <c r="I472" s="10">
        <f>VLOOKUP(C472,away!$B$2:$E$405,3,FALSE)</f>
        <v>0.63629999999999998</v>
      </c>
      <c r="J472" s="10">
        <f>VLOOKUP(B472,home!$B$2:$E$405,4,FALSE)</f>
        <v>1.3013999999999999</v>
      </c>
      <c r="K472" s="12">
        <f t="shared" si="726"/>
        <v>1.2475804202679999</v>
      </c>
      <c r="L472" s="12">
        <f t="shared" si="727"/>
        <v>0.86766308319599994</v>
      </c>
      <c r="M472" s="13">
        <f t="shared" si="728"/>
        <v>0.12060391850539946</v>
      </c>
      <c r="N472" s="13">
        <f t="shared" si="729"/>
        <v>0.15046308733493385</v>
      </c>
      <c r="O472" s="13">
        <f t="shared" si="730"/>
        <v>0.10464356777591402</v>
      </c>
      <c r="P472" s="13">
        <f t="shared" si="731"/>
        <v>0.13055126626421773</v>
      </c>
      <c r="Q472" s="13">
        <f t="shared" si="732"/>
        <v>9.3857400866068794E-2</v>
      </c>
      <c r="R472" s="13">
        <f t="shared" si="733"/>
        <v>4.5397680326539569E-2</v>
      </c>
      <c r="S472" s="13">
        <f t="shared" si="734"/>
        <v>3.5329766508431538E-2</v>
      </c>
      <c r="T472" s="13">
        <f t="shared" si="735"/>
        <v>8.1436601816216175E-2</v>
      </c>
      <c r="U472" s="13">
        <f t="shared" si="736"/>
        <v>5.6637257100976536E-2</v>
      </c>
      <c r="V472" s="13">
        <f t="shared" si="737"/>
        <v>4.249305229561004E-3</v>
      </c>
      <c r="W472" s="13">
        <f t="shared" si="738"/>
        <v>3.9031551872584079E-2</v>
      </c>
      <c r="X472" s="13">
        <f t="shared" si="739"/>
        <v>3.3866236639690912E-2</v>
      </c>
      <c r="Y472" s="13">
        <f t="shared" si="740"/>
        <v>1.4692241649519776E-2</v>
      </c>
      <c r="Z472" s="13">
        <f t="shared" si="741"/>
        <v>1.3129963760690571E-2</v>
      </c>
      <c r="AA472" s="13">
        <f t="shared" si="742"/>
        <v>1.6380685706665947E-2</v>
      </c>
      <c r="AB472" s="13">
        <f t="shared" si="743"/>
        <v>1.0218111379100163E-2</v>
      </c>
      <c r="AC472" s="13">
        <f t="shared" si="744"/>
        <v>2.874866056059753E-4</v>
      </c>
      <c r="AD472" s="13">
        <f t="shared" si="745"/>
        <v>1.2173749972227669E-2</v>
      </c>
      <c r="AE472" s="13">
        <f t="shared" si="746"/>
        <v>1.0562713434960279E-2</v>
      </c>
      <c r="AF472" s="13">
        <f t="shared" si="747"/>
        <v>4.5824382529467229E-3</v>
      </c>
      <c r="AG472" s="13">
        <f t="shared" si="748"/>
        <v>1.3253375010356817E-3</v>
      </c>
      <c r="AH472" s="13">
        <f t="shared" si="749"/>
        <v>2.8480962097131315E-3</v>
      </c>
      <c r="AI472" s="13">
        <f t="shared" si="750"/>
        <v>3.5532290662776056E-3</v>
      </c>
      <c r="AJ472" s="13">
        <f t="shared" si="751"/>
        <v>2.2164695059075441E-3</v>
      </c>
      <c r="AK472" s="13">
        <f t="shared" si="752"/>
        <v>9.2174131923044677E-4</v>
      </c>
      <c r="AL472" s="13">
        <f t="shared" si="753"/>
        <v>1.2447933984560063E-5</v>
      </c>
      <c r="AM472" s="13">
        <f t="shared" si="754"/>
        <v>3.0375464213178703E-3</v>
      </c>
      <c r="AN472" s="13">
        <f t="shared" si="755"/>
        <v>2.6355668932716392E-3</v>
      </c>
      <c r="AO472" s="13">
        <f t="shared" si="756"/>
        <v>1.1433920482926865E-3</v>
      </c>
      <c r="AP472" s="13">
        <f t="shared" si="757"/>
        <v>3.3069302330780736E-4</v>
      </c>
      <c r="AQ472" s="13">
        <f t="shared" si="758"/>
        <v>7.1732532048664698E-5</v>
      </c>
      <c r="AR472" s="13">
        <f t="shared" si="759"/>
        <v>4.9423758771170755E-4</v>
      </c>
      <c r="AS472" s="13">
        <f t="shared" si="760"/>
        <v>6.1660113738961448E-4</v>
      </c>
      <c r="AT472" s="13">
        <f t="shared" si="761"/>
        <v>3.8462975306113108E-4</v>
      </c>
      <c r="AU472" s="13">
        <f t="shared" si="762"/>
        <v>1.5995218299052764E-4</v>
      </c>
      <c r="AV472" s="13">
        <f t="shared" si="763"/>
        <v>4.9888302919526615E-5</v>
      </c>
      <c r="AW472" s="13">
        <f t="shared" si="764"/>
        <v>3.7429536199452078E-7</v>
      </c>
      <c r="AX472" s="13">
        <f t="shared" si="765"/>
        <v>6.3159724014855037E-4</v>
      </c>
      <c r="AY472" s="13">
        <f t="shared" si="766"/>
        <v>5.4801360872537563E-4</v>
      </c>
      <c r="AZ472" s="13">
        <f t="shared" si="767"/>
        <v>2.3774558869001284E-4</v>
      </c>
      <c r="BA472" s="13">
        <f t="shared" si="768"/>
        <v>6.8761023499674863E-5</v>
      </c>
      <c r="BB472" s="13">
        <f t="shared" si="769"/>
        <v>1.4915350413360124E-5</v>
      </c>
      <c r="BC472" s="13">
        <f t="shared" si="770"/>
        <v>2.5882997853209567E-6</v>
      </c>
      <c r="BD472" s="13">
        <f t="shared" si="771"/>
        <v>7.1471951530882239E-5</v>
      </c>
      <c r="BE472" s="13">
        <f t="shared" si="772"/>
        <v>8.9167007328272167E-5</v>
      </c>
      <c r="BF472" s="13">
        <f t="shared" si="773"/>
        <v>5.5621506238322815E-5</v>
      </c>
      <c r="BG472" s="13">
        <f t="shared" si="774"/>
        <v>2.3130767376248652E-5</v>
      </c>
      <c r="BH472" s="13">
        <f t="shared" si="775"/>
        <v>7.2143731210954074E-6</v>
      </c>
      <c r="BI472" s="13">
        <f t="shared" si="776"/>
        <v>1.8001021300772744E-6</v>
      </c>
      <c r="BJ472" s="14">
        <f t="shared" si="777"/>
        <v>0.45071391136968492</v>
      </c>
      <c r="BK472" s="14">
        <f t="shared" si="778"/>
        <v>0.29158220465592566</v>
      </c>
      <c r="BL472" s="14">
        <f t="shared" si="779"/>
        <v>0.24477055306212242</v>
      </c>
      <c r="BM472" s="14">
        <f t="shared" si="780"/>
        <v>0.35413207246198675</v>
      </c>
      <c r="BN472" s="14">
        <f t="shared" si="781"/>
        <v>0.64551692107307346</v>
      </c>
    </row>
    <row r="473" spans="1:66" x14ac:dyDescent="0.25">
      <c r="A473" t="s">
        <v>344</v>
      </c>
      <c r="B473" t="s">
        <v>213</v>
      </c>
      <c r="C473" t="s">
        <v>210</v>
      </c>
      <c r="D473" s="11">
        <v>44426</v>
      </c>
      <c r="E473" s="10">
        <f>VLOOKUP(A473,home!$A$2:$E$405,3,FALSE)</f>
        <v>1.3976999999999999</v>
      </c>
      <c r="F473" s="10">
        <f>VLOOKUP(B473,home!$B$2:$E$405,3,FALSE)</f>
        <v>1.0544</v>
      </c>
      <c r="G473" s="10">
        <f>VLOOKUP(C473,away!$B$2:$E$405,4,FALSE)</f>
        <v>1.6296999999999999</v>
      </c>
      <c r="H473" s="10">
        <f>VLOOKUP(A473,away!$A$2:$E$405,3,FALSE)</f>
        <v>1.0585</v>
      </c>
      <c r="I473" s="10">
        <f>VLOOKUP(C473,away!$B$2:$E$405,3,FALSE)</f>
        <v>0.73480000000000001</v>
      </c>
      <c r="J473" s="10">
        <f>VLOOKUP(B473,home!$B$2:$E$405,4,FALSE)</f>
        <v>1.1933</v>
      </c>
      <c r="K473" s="12">
        <f t="shared" si="726"/>
        <v>2.4017457339359995</v>
      </c>
      <c r="L473" s="12">
        <f t="shared" si="727"/>
        <v>0.92813179513999999</v>
      </c>
      <c r="M473" s="13">
        <f t="shared" si="728"/>
        <v>3.5797488950749412E-2</v>
      </c>
      <c r="N473" s="13">
        <f t="shared" si="729"/>
        <v>8.5976466373083468E-2</v>
      </c>
      <c r="O473" s="13">
        <f t="shared" si="730"/>
        <v>3.322478768136336E-2</v>
      </c>
      <c r="P473" s="13">
        <f t="shared" si="731"/>
        <v>7.9797492074643803E-2</v>
      </c>
      <c r="Q473" s="13">
        <f t="shared" si="732"/>
        <v>0.10324680566522258</v>
      </c>
      <c r="R473" s="13">
        <f t="shared" si="733"/>
        <v>1.5418490916924567E-2</v>
      </c>
      <c r="S473" s="13">
        <f t="shared" si="734"/>
        <v>4.4469877134144187E-2</v>
      </c>
      <c r="T473" s="13">
        <f t="shared" si="735"/>
        <v>9.5826643084533758E-2</v>
      </c>
      <c r="U473" s="13">
        <f t="shared" si="736"/>
        <v>3.7031294783454537E-2</v>
      </c>
      <c r="V473" s="13">
        <f t="shared" si="737"/>
        <v>1.101438108954898E-2</v>
      </c>
      <c r="W473" s="13">
        <f t="shared" si="738"/>
        <v>8.2657525016322522E-2</v>
      </c>
      <c r="X473" s="13">
        <f t="shared" si="739"/>
        <v>7.6717077075228873E-2</v>
      </c>
      <c r="Y473" s="13">
        <f t="shared" si="740"/>
        <v>3.5601779231862953E-2</v>
      </c>
      <c r="Z473" s="13">
        <f t="shared" si="741"/>
        <v>4.7701305510249948E-3</v>
      </c>
      <c r="AA473" s="13">
        <f t="shared" si="742"/>
        <v>1.145664070124206E-2</v>
      </c>
      <c r="AB473" s="13">
        <f t="shared" si="743"/>
        <v>1.375796896472283E-2</v>
      </c>
      <c r="AC473" s="13">
        <f t="shared" si="744"/>
        <v>1.5345349867095766E-3</v>
      </c>
      <c r="AD473" s="13">
        <f t="shared" si="745"/>
        <v>4.9630589521415198E-2</v>
      </c>
      <c r="AE473" s="13">
        <f t="shared" si="746"/>
        <v>4.6063728146367562E-2</v>
      </c>
      <c r="AF473" s="13">
        <f t="shared" si="747"/>
        <v>2.1376605347664532E-2</v>
      </c>
      <c r="AG473" s="13">
        <f t="shared" si="748"/>
        <v>6.6134356984424028E-3</v>
      </c>
      <c r="AH473" s="13">
        <f t="shared" si="749"/>
        <v>1.1068274578437463E-3</v>
      </c>
      <c r="AI473" s="13">
        <f t="shared" si="750"/>
        <v>2.6583181250794453E-3</v>
      </c>
      <c r="AJ473" s="13">
        <f t="shared" si="751"/>
        <v>3.1923021081771519E-3</v>
      </c>
      <c r="AK473" s="13">
        <f t="shared" si="752"/>
        <v>2.5556993232497905E-3</v>
      </c>
      <c r="AL473" s="13">
        <f t="shared" si="753"/>
        <v>1.3682752285635672E-4</v>
      </c>
      <c r="AM473" s="13">
        <f t="shared" si="754"/>
        <v>2.3840011331157526E-2</v>
      </c>
      <c r="AN473" s="13">
        <f t="shared" si="755"/>
        <v>2.2126672512945172E-2</v>
      </c>
      <c r="AO473" s="13">
        <f t="shared" si="756"/>
        <v>1.0268234139957349E-2</v>
      </c>
      <c r="AP473" s="13">
        <f t="shared" si="757"/>
        <v>3.1767581950788164E-3</v>
      </c>
      <c r="AQ473" s="13">
        <f t="shared" si="758"/>
        <v>7.3711257158105207E-4</v>
      </c>
      <c r="AR473" s="13">
        <f t="shared" si="759"/>
        <v>2.0545635107175182E-4</v>
      </c>
      <c r="AS473" s="13">
        <f t="shared" si="760"/>
        <v>4.9345391469663694E-4</v>
      </c>
      <c r="AT473" s="13">
        <f t="shared" si="761"/>
        <v>5.9257541725833327E-4</v>
      </c>
      <c r="AU473" s="13">
        <f t="shared" si="762"/>
        <v>4.7440516014518228E-4</v>
      </c>
      <c r="AV473" s="13">
        <f t="shared" si="763"/>
        <v>2.8485014238397913E-4</v>
      </c>
      <c r="AW473" s="13">
        <f t="shared" si="764"/>
        <v>8.4724232300708909E-6</v>
      </c>
      <c r="AX473" s="13">
        <f t="shared" si="765"/>
        <v>9.5429409185989172E-3</v>
      </c>
      <c r="AY473" s="13">
        <f t="shared" si="766"/>
        <v>8.8571068856941725E-3</v>
      </c>
      <c r="AZ473" s="13">
        <f t="shared" si="767"/>
        <v>4.1102812567830934E-3</v>
      </c>
      <c r="BA473" s="13">
        <f t="shared" si="768"/>
        <v>1.2716275737961295E-3</v>
      </c>
      <c r="BB473" s="13">
        <f t="shared" si="769"/>
        <v>2.950594957042311E-4</v>
      </c>
      <c r="BC473" s="13">
        <f t="shared" si="770"/>
        <v>5.477081988421423E-5</v>
      </c>
      <c r="BD473" s="13">
        <f t="shared" si="771"/>
        <v>3.1781761990523169E-5</v>
      </c>
      <c r="BE473" s="13">
        <f t="shared" si="772"/>
        <v>7.633171127770832E-5</v>
      </c>
      <c r="BF473" s="13">
        <f t="shared" si="773"/>
        <v>9.1664680962635206E-5</v>
      </c>
      <c r="BG473" s="13">
        <f t="shared" si="774"/>
        <v>7.3385085484871179E-5</v>
      </c>
      <c r="BH473" s="13">
        <f t="shared" si="775"/>
        <v>4.4063078999454508E-5</v>
      </c>
      <c r="BI473" s="13">
        <f t="shared" si="776"/>
        <v>2.1165662402204951E-5</v>
      </c>
      <c r="BJ473" s="14">
        <f t="shared" si="777"/>
        <v>0.68799123086132474</v>
      </c>
      <c r="BK473" s="14">
        <f t="shared" si="778"/>
        <v>0.18160770864434647</v>
      </c>
      <c r="BL473" s="14">
        <f t="shared" si="779"/>
        <v>0.12279146302873077</v>
      </c>
      <c r="BM473" s="14">
        <f t="shared" si="780"/>
        <v>0.63485036696097552</v>
      </c>
      <c r="BN473" s="14">
        <f t="shared" si="781"/>
        <v>0.35346153166198718</v>
      </c>
    </row>
    <row r="474" spans="1:66" x14ac:dyDescent="0.25">
      <c r="A474" t="s">
        <v>344</v>
      </c>
      <c r="B474" t="s">
        <v>207</v>
      </c>
      <c r="C474" t="s">
        <v>214</v>
      </c>
      <c r="D474" s="11">
        <v>44426</v>
      </c>
      <c r="E474" s="10">
        <f>VLOOKUP(A474,home!$A$2:$E$405,3,FALSE)</f>
        <v>1.3976999999999999</v>
      </c>
      <c r="F474" s="10">
        <f>VLOOKUP(B474,home!$B$2:$E$405,3,FALSE)</f>
        <v>0.6734</v>
      </c>
      <c r="G474" s="10">
        <f>VLOOKUP(C474,away!$B$2:$E$405,4,FALSE)</f>
        <v>0.78700000000000003</v>
      </c>
      <c r="H474" s="10">
        <f>VLOOKUP(A474,away!$A$2:$E$405,3,FALSE)</f>
        <v>1.0585</v>
      </c>
      <c r="I474" s="10">
        <f>VLOOKUP(C474,away!$B$2:$E$405,3,FALSE)</f>
        <v>0.70850000000000002</v>
      </c>
      <c r="J474" s="10">
        <f>VLOOKUP(B474,home!$B$2:$E$405,4,FALSE)</f>
        <v>1.2782</v>
      </c>
      <c r="K474" s="12">
        <f t="shared" si="726"/>
        <v>0.74073319865999998</v>
      </c>
      <c r="L474" s="12">
        <f t="shared" si="727"/>
        <v>0.9585825749500001</v>
      </c>
      <c r="M474" s="13">
        <f t="shared" si="728"/>
        <v>0.1828085637137494</v>
      </c>
      <c r="N474" s="13">
        <f t="shared" si="729"/>
        <v>0.13541237214212601</v>
      </c>
      <c r="O474" s="13">
        <f t="shared" si="730"/>
        <v>0.17523710372763701</v>
      </c>
      <c r="P474" s="13">
        <f t="shared" si="731"/>
        <v>0.12980394036808679</v>
      </c>
      <c r="Q474" s="13">
        <f t="shared" si="732"/>
        <v>5.0152219777487621E-2</v>
      </c>
      <c r="R474" s="13">
        <f t="shared" si="733"/>
        <v>8.3989617059009272E-2</v>
      </c>
      <c r="S474" s="13">
        <f t="shared" si="734"/>
        <v>2.3041949721601823E-2</v>
      </c>
      <c r="T474" s="13">
        <f t="shared" si="735"/>
        <v>4.8075043973762402E-2</v>
      </c>
      <c r="U474" s="13">
        <f t="shared" si="736"/>
        <v>6.2213897698348439E-2</v>
      </c>
      <c r="V474" s="13">
        <f t="shared" si="737"/>
        <v>1.8178919015769549E-3</v>
      </c>
      <c r="W474" s="13">
        <f t="shared" si="738"/>
        <v>1.2383138058559241E-2</v>
      </c>
      <c r="X474" s="13">
        <f t="shared" si="739"/>
        <v>1.187026036613506E-2</v>
      </c>
      <c r="Y474" s="13">
        <f t="shared" si="740"/>
        <v>5.6893123735483383E-3</v>
      </c>
      <c r="Z474" s="13">
        <f t="shared" si="741"/>
        <v>2.6836994463163195E-2</v>
      </c>
      <c r="AA474" s="13">
        <f t="shared" si="742"/>
        <v>1.9879052751119581E-2</v>
      </c>
      <c r="AB474" s="13">
        <f t="shared" si="743"/>
        <v>7.3625371653338392E-3</v>
      </c>
      <c r="AC474" s="13">
        <f t="shared" si="744"/>
        <v>8.0675081350885009E-5</v>
      </c>
      <c r="AD474" s="13">
        <f t="shared" si="745"/>
        <v>2.2931503658912417E-3</v>
      </c>
      <c r="AE474" s="13">
        <f t="shared" si="746"/>
        <v>2.198173982483561E-3</v>
      </c>
      <c r="AF474" s="13">
        <f t="shared" si="747"/>
        <v>1.0535656381585941E-3</v>
      </c>
      <c r="AG474" s="13">
        <f t="shared" si="748"/>
        <v>3.3664322076830183E-4</v>
      </c>
      <c r="AH474" s="13">
        <f t="shared" si="749"/>
        <v>6.4313688141044659E-3</v>
      </c>
      <c r="AI474" s="13">
        <f t="shared" si="750"/>
        <v>4.7639283934337723E-3</v>
      </c>
      <c r="AJ474" s="13">
        <f t="shared" si="751"/>
        <v>1.7643999585276961E-3</v>
      </c>
      <c r="AK474" s="13">
        <f t="shared" si="752"/>
        <v>4.3564987499859726E-4</v>
      </c>
      <c r="AL474" s="13">
        <f t="shared" si="753"/>
        <v>2.2913463649894031E-6</v>
      </c>
      <c r="AM474" s="13">
        <f t="shared" si="754"/>
        <v>3.3972252110699386E-4</v>
      </c>
      <c r="AN474" s="13">
        <f t="shared" si="755"/>
        <v>3.2565208905124788E-4</v>
      </c>
      <c r="AO474" s="13">
        <f t="shared" si="756"/>
        <v>1.5608220903029596E-4</v>
      </c>
      <c r="AP474" s="13">
        <f t="shared" si="757"/>
        <v>4.9872561945381761E-5</v>
      </c>
      <c r="AQ474" s="13">
        <f t="shared" si="758"/>
        <v>1.1951742212239356E-5</v>
      </c>
      <c r="AR474" s="13">
        <f t="shared" si="759"/>
        <v>1.2329996156554778E-3</v>
      </c>
      <c r="AS474" s="13">
        <f t="shared" si="760"/>
        <v>9.133237492510327E-4</v>
      </c>
      <c r="AT474" s="13">
        <f t="shared" si="761"/>
        <v>3.3826461109743059E-4</v>
      </c>
      <c r="AU474" s="13">
        <f t="shared" si="762"/>
        <v>8.3521275790560232E-5</v>
      </c>
      <c r="AV474" s="13">
        <f t="shared" si="763"/>
        <v>1.546674544312642E-5</v>
      </c>
      <c r="AW474" s="13">
        <f t="shared" si="764"/>
        <v>4.5193875203157667E-8</v>
      </c>
      <c r="AX474" s="13">
        <f t="shared" si="765"/>
        <v>4.1940624952737145E-5</v>
      </c>
      <c r="AY474" s="13">
        <f t="shared" si="766"/>
        <v>4.0203552262206995E-5</v>
      </c>
      <c r="AZ474" s="13">
        <f t="shared" si="767"/>
        <v>1.9269212324821639E-5</v>
      </c>
      <c r="BA474" s="13">
        <f t="shared" si="768"/>
        <v>6.1570437225286033E-6</v>
      </c>
      <c r="BB474" s="13">
        <f t="shared" si="769"/>
        <v>1.4755087064053003E-6</v>
      </c>
      <c r="BC474" s="13">
        <f t="shared" si="770"/>
        <v>2.8287938702942736E-7</v>
      </c>
      <c r="BD474" s="13">
        <f t="shared" si="771"/>
        <v>1.9698865774789797E-4</v>
      </c>
      <c r="BE474" s="13">
        <f t="shared" si="772"/>
        <v>1.4591603855334046E-4</v>
      </c>
      <c r="BF474" s="13">
        <f t="shared" si="773"/>
        <v>5.4042426986705869E-5</v>
      </c>
      <c r="BG474" s="13">
        <f t="shared" si="774"/>
        <v>1.3343673268404048E-5</v>
      </c>
      <c r="BH474" s="13">
        <f t="shared" si="775"/>
        <v>2.4710254454947164E-6</v>
      </c>
      <c r="BI474" s="13">
        <f t="shared" si="776"/>
        <v>3.660741164423106E-7</v>
      </c>
      <c r="BJ474" s="14">
        <f t="shared" si="777"/>
        <v>0.27045648984362219</v>
      </c>
      <c r="BK474" s="14">
        <f t="shared" si="778"/>
        <v>0.33759551568499302</v>
      </c>
      <c r="BL474" s="14">
        <f t="shared" si="779"/>
        <v>0.36507425933586857</v>
      </c>
      <c r="BM474" s="14">
        <f t="shared" si="780"/>
        <v>0.242519284181164</v>
      </c>
      <c r="BN474" s="14">
        <f t="shared" si="781"/>
        <v>0.75740381678809621</v>
      </c>
    </row>
    <row r="475" spans="1:66" x14ac:dyDescent="0.25">
      <c r="A475" t="s">
        <v>344</v>
      </c>
      <c r="B475" t="s">
        <v>201</v>
      </c>
      <c r="C475" t="s">
        <v>209</v>
      </c>
      <c r="D475" s="11">
        <v>44426</v>
      </c>
      <c r="E475" s="10">
        <f>VLOOKUP(A475,home!$A$2:$E$405,3,FALSE)</f>
        <v>1.3976999999999999</v>
      </c>
      <c r="F475" s="10">
        <f>VLOOKUP(B475,home!$B$2:$E$405,3,FALSE)</f>
        <v>0.8417</v>
      </c>
      <c r="G475" s="10">
        <f>VLOOKUP(C475,away!$B$2:$E$405,4,FALSE)</f>
        <v>0.98799999999999999</v>
      </c>
      <c r="H475" s="10">
        <f>VLOOKUP(A475,away!$A$2:$E$405,3,FALSE)</f>
        <v>1.0585</v>
      </c>
      <c r="I475" s="10">
        <f>VLOOKUP(C475,away!$B$2:$E$405,3,FALSE)</f>
        <v>1.2146999999999999</v>
      </c>
      <c r="J475" s="10">
        <f>VLOOKUP(B475,home!$B$2:$E$405,4,FALSE)</f>
        <v>1.0003</v>
      </c>
      <c r="K475" s="12">
        <f t="shared" si="726"/>
        <v>1.1623267609199999</v>
      </c>
      <c r="L475" s="12">
        <f t="shared" si="727"/>
        <v>1.2861456779849998</v>
      </c>
      <c r="M475" s="13">
        <f t="shared" si="728"/>
        <v>8.6425505956718149E-2</v>
      </c>
      <c r="N475" s="13">
        <f t="shared" si="729"/>
        <v>0.10045467839954436</v>
      </c>
      <c r="O475" s="13">
        <f t="shared" si="730"/>
        <v>0.11115579095389988</v>
      </c>
      <c r="P475" s="13">
        <f t="shared" si="731"/>
        <v>0.12919935045694708</v>
      </c>
      <c r="Q475" s="13">
        <f t="shared" si="732"/>
        <v>5.8380580481701347E-2</v>
      </c>
      <c r="R475" s="13">
        <f t="shared" si="733"/>
        <v>7.1481270059181243E-2</v>
      </c>
      <c r="S475" s="13">
        <f t="shared" si="734"/>
        <v>4.8285722986847829E-2</v>
      </c>
      <c r="T475" s="13">
        <f t="shared" si="735"/>
        <v>7.5085931264795611E-2</v>
      </c>
      <c r="U475" s="13">
        <f t="shared" si="736"/>
        <v>8.3084593094335912E-2</v>
      </c>
      <c r="V475" s="13">
        <f t="shared" si="737"/>
        <v>8.0203741517502793E-3</v>
      </c>
      <c r="W475" s="13">
        <f t="shared" si="738"/>
        <v>2.2619103670641755E-2</v>
      </c>
      <c r="X475" s="13">
        <f t="shared" si="739"/>
        <v>2.9091462425890533E-2</v>
      </c>
      <c r="Y475" s="13">
        <f t="shared" si="740"/>
        <v>1.8707929332661067E-2</v>
      </c>
      <c r="Z475" s="13">
        <f t="shared" si="741"/>
        <v>3.0645108847831521E-2</v>
      </c>
      <c r="AA475" s="13">
        <f t="shared" si="742"/>
        <v>3.561963010514084E-2</v>
      </c>
      <c r="AB475" s="13">
        <f t="shared" si="743"/>
        <v>2.0700824642638435E-2</v>
      </c>
      <c r="AC475" s="13">
        <f t="shared" si="744"/>
        <v>7.4936437987615492E-4</v>
      </c>
      <c r="AD475" s="13">
        <f t="shared" si="745"/>
        <v>6.5726973761026809E-3</v>
      </c>
      <c r="AE475" s="13">
        <f t="shared" si="746"/>
        <v>8.453446322977811E-3</v>
      </c>
      <c r="AF475" s="13">
        <f t="shared" si="747"/>
        <v>5.4361817261880507E-3</v>
      </c>
      <c r="AG475" s="13">
        <f t="shared" si="748"/>
        <v>2.3305738772925995E-3</v>
      </c>
      <c r="AH475" s="13">
        <f t="shared" si="749"/>
        <v>9.8535185740045942E-3</v>
      </c>
      <c r="AI475" s="13">
        <f t="shared" si="750"/>
        <v>1.1453008327787817E-2</v>
      </c>
      <c r="AJ475" s="13">
        <f t="shared" si="751"/>
        <v>6.6560690362136993E-3</v>
      </c>
      <c r="AK475" s="13">
        <f t="shared" si="752"/>
        <v>2.5788423877740572E-3</v>
      </c>
      <c r="AL475" s="13">
        <f t="shared" si="753"/>
        <v>4.4809638110332007E-5</v>
      </c>
      <c r="AM475" s="13">
        <f t="shared" si="754"/>
        <v>1.5279244103345619E-3</v>
      </c>
      <c r="AN475" s="13">
        <f t="shared" si="755"/>
        <v>1.9651333766395758E-3</v>
      </c>
      <c r="AO475" s="13">
        <f t="shared" si="756"/>
        <v>1.2637238995145297E-3</v>
      </c>
      <c r="AP475" s="13">
        <f t="shared" si="757"/>
        <v>5.4177767717565432E-4</v>
      </c>
      <c r="AQ475" s="13">
        <f t="shared" si="758"/>
        <v>1.7420125448205505E-4</v>
      </c>
      <c r="AR475" s="13">
        <f t="shared" si="759"/>
        <v>2.5346120653801842E-3</v>
      </c>
      <c r="AS475" s="13">
        <f t="shared" si="760"/>
        <v>2.9460474321421006E-3</v>
      </c>
      <c r="AT475" s="13">
        <f t="shared" si="761"/>
        <v>1.7121348846592056E-3</v>
      </c>
      <c r="AU475" s="13">
        <f t="shared" si="762"/>
        <v>6.6335339824802374E-4</v>
      </c>
      <c r="AV475" s="13">
        <f t="shared" si="763"/>
        <v>1.9275835168272514E-4</v>
      </c>
      <c r="AW475" s="13">
        <f t="shared" si="764"/>
        <v>1.8607470335863169E-6</v>
      </c>
      <c r="AX475" s="13">
        <f t="shared" si="765"/>
        <v>2.9599123846579529E-4</v>
      </c>
      <c r="AY475" s="13">
        <f t="shared" si="766"/>
        <v>3.8068785207421001E-4</v>
      </c>
      <c r="AZ475" s="13">
        <f t="shared" si="767"/>
        <v>2.4481001780331913E-4</v>
      </c>
      <c r="BA475" s="13">
        <f t="shared" si="768"/>
        <v>1.0495378210838994E-4</v>
      </c>
      <c r="BB475" s="13">
        <f t="shared" si="769"/>
        <v>3.3746463311721276E-5</v>
      </c>
      <c r="BC475" s="13">
        <f t="shared" si="770"/>
        <v>8.680573587129931E-6</v>
      </c>
      <c r="BD475" s="13">
        <f t="shared" si="771"/>
        <v>5.4331339220955934E-4</v>
      </c>
      <c r="BE475" s="13">
        <f t="shared" si="772"/>
        <v>6.3150769533139469E-4</v>
      </c>
      <c r="BF475" s="13">
        <f t="shared" si="773"/>
        <v>3.6700914700529705E-4</v>
      </c>
      <c r="BG475" s="13">
        <f t="shared" si="774"/>
        <v>1.421948510222263E-4</v>
      </c>
      <c r="BH475" s="13">
        <f t="shared" si="775"/>
        <v>4.1319220152041571E-5</v>
      </c>
      <c r="BI475" s="13">
        <f t="shared" si="776"/>
        <v>9.6052870646125698E-6</v>
      </c>
      <c r="BJ475" s="14">
        <f t="shared" si="777"/>
        <v>0.33367421542329267</v>
      </c>
      <c r="BK475" s="14">
        <f t="shared" si="778"/>
        <v>0.27310581542232409</v>
      </c>
      <c r="BL475" s="14">
        <f t="shared" si="779"/>
        <v>0.36236740290587383</v>
      </c>
      <c r="BM475" s="14">
        <f t="shared" si="780"/>
        <v>0.44231653918628927</v>
      </c>
      <c r="BN475" s="14">
        <f t="shared" si="781"/>
        <v>0.55709717630799205</v>
      </c>
    </row>
    <row r="476" spans="1:66" x14ac:dyDescent="0.25">
      <c r="A476" t="s">
        <v>290</v>
      </c>
      <c r="B476" t="s">
        <v>303</v>
      </c>
      <c r="C476" t="s">
        <v>295</v>
      </c>
      <c r="D476" s="11">
        <v>44426</v>
      </c>
      <c r="E476" s="10">
        <f>VLOOKUP(A476,home!$A$2:$E$405,3,FALSE)</f>
        <v>1.6083000000000001</v>
      </c>
      <c r="F476" s="10">
        <f>VLOOKUP(B476,home!$B$2:$E$405,3,FALSE)</f>
        <v>1.0044</v>
      </c>
      <c r="G476" s="10">
        <f>VLOOKUP(C476,away!$B$2:$E$405,4,FALSE)</f>
        <v>0.67359999999999998</v>
      </c>
      <c r="H476" s="10">
        <f>VLOOKUP(A476,away!$A$2:$E$405,3,FALSE)</f>
        <v>1.1513</v>
      </c>
      <c r="I476" s="10">
        <f>VLOOKUP(C476,away!$B$2:$E$405,3,FALSE)</f>
        <v>1.0857000000000001</v>
      </c>
      <c r="J476" s="10">
        <f>VLOOKUP(B476,home!$B$2:$E$405,4,FALSE)</f>
        <v>1.0022</v>
      </c>
      <c r="K476" s="12">
        <f t="shared" si="726"/>
        <v>1.0881176238720001</v>
      </c>
      <c r="L476" s="12">
        <f t="shared" si="727"/>
        <v>1.2527163361019999</v>
      </c>
      <c r="M476" s="13">
        <f t="shared" si="728"/>
        <v>9.6247338323926804E-2</v>
      </c>
      <c r="N476" s="13">
        <f t="shared" si="729"/>
        <v>0.10472842508103572</v>
      </c>
      <c r="O476" s="13">
        <f t="shared" si="730"/>
        <v>0.12057061302471918</v>
      </c>
      <c r="P476" s="13">
        <f t="shared" si="731"/>
        <v>0.13119500895324784</v>
      </c>
      <c r="Q476" s="13">
        <f t="shared" si="732"/>
        <v>5.697842252551668E-2</v>
      </c>
      <c r="R476" s="13">
        <f t="shared" si="733"/>
        <v>7.5520388294949156E-2</v>
      </c>
      <c r="S476" s="13">
        <f t="shared" si="734"/>
        <v>4.4708068487863586E-2</v>
      </c>
      <c r="T476" s="13">
        <f t="shared" si="735"/>
        <v>7.1377800703036912E-2</v>
      </c>
      <c r="U476" s="13">
        <f t="shared" si="736"/>
        <v>8.2175065465390884E-2</v>
      </c>
      <c r="V476" s="13">
        <f t="shared" si="737"/>
        <v>6.7712988774436284E-3</v>
      </c>
      <c r="W476" s="13">
        <f t="shared" si="738"/>
        <v>2.0666408576813351E-2</v>
      </c>
      <c r="X476" s="13">
        <f t="shared" si="739"/>
        <v>2.5889147632732569E-2</v>
      </c>
      <c r="Y476" s="13">
        <f t="shared" si="740"/>
        <v>1.6215879083640257E-2</v>
      </c>
      <c r="Z476" s="13">
        <f t="shared" si="741"/>
        <v>3.1535208041949703E-2</v>
      </c>
      <c r="AA476" s="13">
        <f t="shared" si="742"/>
        <v>3.4314015642915495E-2</v>
      </c>
      <c r="AB476" s="13">
        <f t="shared" si="743"/>
        <v>1.8668842583437924E-2</v>
      </c>
      <c r="AC476" s="13">
        <f t="shared" si="744"/>
        <v>5.7687349614119789E-4</v>
      </c>
      <c r="AD476" s="13">
        <f t="shared" si="745"/>
        <v>5.6218708486425158E-3</v>
      </c>
      <c r="AE476" s="13">
        <f t="shared" si="746"/>
        <v>7.0426094515500933E-3</v>
      </c>
      <c r="AF476" s="13">
        <f t="shared" si="747"/>
        <v>4.4111959543715745E-3</v>
      </c>
      <c r="AG476" s="13">
        <f t="shared" si="748"/>
        <v>1.8419924112627753E-3</v>
      </c>
      <c r="AH476" s="13">
        <f t="shared" si="749"/>
        <v>9.876167569131386E-3</v>
      </c>
      <c r="AI476" s="13">
        <f t="shared" si="750"/>
        <v>1.0746431988284951E-2</v>
      </c>
      <c r="AJ476" s="13">
        <f t="shared" si="751"/>
        <v>5.8466910200973363E-3</v>
      </c>
      <c r="AK476" s="13">
        <f t="shared" si="752"/>
        <v>2.1206291801006915E-3</v>
      </c>
      <c r="AL476" s="13">
        <f t="shared" si="753"/>
        <v>3.1453513337239516E-5</v>
      </c>
      <c r="AM476" s="13">
        <f t="shared" si="754"/>
        <v>1.2234513499080322E-3</v>
      </c>
      <c r="AN476" s="13">
        <f t="shared" si="755"/>
        <v>1.5326374924558358E-3</v>
      </c>
      <c r="AO476" s="13">
        <f t="shared" si="756"/>
        <v>9.5998001206091578E-4</v>
      </c>
      <c r="AP476" s="13">
        <f t="shared" si="757"/>
        <v>4.0086088114670151E-4</v>
      </c>
      <c r="AQ476" s="13">
        <f t="shared" si="758"/>
        <v>1.2554124357917878E-4</v>
      </c>
      <c r="AR476" s="13">
        <f t="shared" si="759"/>
        <v>2.4744072903863336E-3</v>
      </c>
      <c r="AS476" s="13">
        <f t="shared" si="760"/>
        <v>2.6924461813067312E-3</v>
      </c>
      <c r="AT476" s="13">
        <f t="shared" si="761"/>
        <v>1.4648490706033602E-3</v>
      </c>
      <c r="AU476" s="13">
        <f t="shared" si="762"/>
        <v>5.3130936334534534E-4</v>
      </c>
      <c r="AV476" s="13">
        <f t="shared" si="763"/>
        <v>1.4453177049607055E-4</v>
      </c>
      <c r="AW476" s="13">
        <f t="shared" si="764"/>
        <v>1.1909547132970164E-6</v>
      </c>
      <c r="AX476" s="13">
        <f t="shared" si="765"/>
        <v>2.2187649596415308E-4</v>
      </c>
      <c r="AY476" s="13">
        <f t="shared" si="766"/>
        <v>2.7794831109136402E-4</v>
      </c>
      <c r="AZ476" s="13">
        <f t="shared" si="767"/>
        <v>1.7409519494805621E-4</v>
      </c>
      <c r="BA476" s="13">
        <f t="shared" si="768"/>
        <v>7.2697298249430821E-5</v>
      </c>
      <c r="BB476" s="13">
        <f t="shared" si="769"/>
        <v>2.2767273276885327E-5</v>
      </c>
      <c r="BC476" s="13">
        <f t="shared" si="770"/>
        <v>5.7041870324905523E-6</v>
      </c>
      <c r="BD476" s="13">
        <f t="shared" si="771"/>
        <v>5.1662173913947368E-4</v>
      </c>
      <c r="BE476" s="13">
        <f t="shared" si="772"/>
        <v>5.6214521923306443E-4</v>
      </c>
      <c r="BF476" s="13">
        <f t="shared" si="773"/>
        <v>3.0584006011144326E-4</v>
      </c>
      <c r="BG476" s="13">
        <f t="shared" si="774"/>
        <v>1.1092998649777778E-4</v>
      </c>
      <c r="BH476" s="13">
        <f t="shared" si="775"/>
        <v>3.0176218331028746E-5</v>
      </c>
      <c r="BI476" s="13">
        <f t="shared" si="776"/>
        <v>6.5670549975603397E-6</v>
      </c>
      <c r="BJ476" s="14">
        <f t="shared" si="777"/>
        <v>0.31979131200831551</v>
      </c>
      <c r="BK476" s="14">
        <f t="shared" si="778"/>
        <v>0.27980798996305167</v>
      </c>
      <c r="BL476" s="14">
        <f t="shared" si="779"/>
        <v>0.3686786687234751</v>
      </c>
      <c r="BM476" s="14">
        <f t="shared" si="780"/>
        <v>0.41429622517701853</v>
      </c>
      <c r="BN476" s="14">
        <f t="shared" si="781"/>
        <v>0.58524019620339529</v>
      </c>
    </row>
    <row r="477" spans="1:66" x14ac:dyDescent="0.25">
      <c r="A477" t="s">
        <v>290</v>
      </c>
      <c r="B477" t="s">
        <v>313</v>
      </c>
      <c r="C477" t="s">
        <v>304</v>
      </c>
      <c r="D477" s="11">
        <v>44426</v>
      </c>
      <c r="E477" s="10">
        <f>VLOOKUP(A477,home!$A$2:$E$405,3,FALSE)</f>
        <v>1.6083000000000001</v>
      </c>
      <c r="F477" s="10">
        <f>VLOOKUP(B477,home!$B$2:$E$405,3,FALSE)</f>
        <v>0.82899999999999996</v>
      </c>
      <c r="G477" s="10">
        <f>VLOOKUP(C477,away!$B$2:$E$405,4,FALSE)</f>
        <v>1.1398999999999999</v>
      </c>
      <c r="H477" s="10">
        <f>VLOOKUP(A477,away!$A$2:$E$405,3,FALSE)</f>
        <v>1.1513</v>
      </c>
      <c r="I477" s="10">
        <f>VLOOKUP(C477,away!$B$2:$E$405,3,FALSE)</f>
        <v>0.86860000000000004</v>
      </c>
      <c r="J477" s="10">
        <f>VLOOKUP(B477,home!$B$2:$E$405,4,FALSE)</f>
        <v>1.3753</v>
      </c>
      <c r="K477" s="12">
        <f t="shared" si="726"/>
        <v>1.5198066699299999</v>
      </c>
      <c r="L477" s="12">
        <f t="shared" si="727"/>
        <v>1.3753263782539999</v>
      </c>
      <c r="M477" s="13">
        <f t="shared" si="728"/>
        <v>5.5291668149250538E-2</v>
      </c>
      <c r="N477" s="13">
        <f t="shared" si="729"/>
        <v>8.4032646044787107E-2</v>
      </c>
      <c r="O477" s="13">
        <f t="shared" si="730"/>
        <v>7.6044089703330792E-2</v>
      </c>
      <c r="P477" s="13">
        <f t="shared" si="731"/>
        <v>0.11557231473987736</v>
      </c>
      <c r="Q477" s="13">
        <f t="shared" si="732"/>
        <v>6.3856687975367143E-2</v>
      </c>
      <c r="R477" s="13">
        <f t="shared" si="733"/>
        <v>5.2292721239652125E-2</v>
      </c>
      <c r="S477" s="13">
        <f t="shared" si="734"/>
        <v>6.0393185725010221E-2</v>
      </c>
      <c r="T477" s="13">
        <f t="shared" si="735"/>
        <v>8.7823787400457445E-2</v>
      </c>
      <c r="U477" s="13">
        <f t="shared" si="736"/>
        <v>7.9474826528813478E-2</v>
      </c>
      <c r="V477" s="13">
        <f t="shared" si="737"/>
        <v>1.4026184539763464E-2</v>
      </c>
      <c r="W477" s="13">
        <f t="shared" si="738"/>
        <v>3.2349940101533935E-2</v>
      </c>
      <c r="X477" s="13">
        <f t="shared" si="739"/>
        <v>4.4491725956576494E-2</v>
      </c>
      <c r="Y477" s="13">
        <f t="shared" si="740"/>
        <v>3.0595322161063927E-2</v>
      </c>
      <c r="Z477" s="13">
        <f t="shared" si="741"/>
        <v>2.3973186303858925E-2</v>
      </c>
      <c r="AA477" s="13">
        <f t="shared" si="742"/>
        <v>3.6434608444079315E-2</v>
      </c>
      <c r="AB477" s="13">
        <f t="shared" si="743"/>
        <v>2.7686780464799825E-2</v>
      </c>
      <c r="AC477" s="13">
        <f t="shared" si="744"/>
        <v>1.8323721598675416E-3</v>
      </c>
      <c r="AD477" s="13">
        <f t="shared" si="745"/>
        <v>1.2291413684536819E-2</v>
      </c>
      <c r="AE477" s="13">
        <f t="shared" si="746"/>
        <v>1.6904705466375677E-2</v>
      </c>
      <c r="AF477" s="13">
        <f t="shared" si="747"/>
        <v>1.162474367226053E-2</v>
      </c>
      <c r="AG477" s="13">
        <f t="shared" si="748"/>
        <v>5.3292722043003921E-3</v>
      </c>
      <c r="AH477" s="13">
        <f t="shared" si="749"/>
        <v>8.2427388736236694E-3</v>
      </c>
      <c r="AI477" s="13">
        <f t="shared" si="750"/>
        <v>1.2527369518624546E-2</v>
      </c>
      <c r="AJ477" s="13">
        <f t="shared" si="751"/>
        <v>9.519589875541681E-3</v>
      </c>
      <c r="AK477" s="13">
        <f t="shared" si="752"/>
        <v>4.8226453959487802E-3</v>
      </c>
      <c r="AL477" s="13">
        <f t="shared" si="753"/>
        <v>1.532031852677396E-4</v>
      </c>
      <c r="AM477" s="13">
        <f t="shared" si="754"/>
        <v>3.736114500125582E-3</v>
      </c>
      <c r="AN477" s="13">
        <f t="shared" si="755"/>
        <v>5.1383768241999696E-3</v>
      </c>
      <c r="AO477" s="13">
        <f t="shared" si="756"/>
        <v>3.5334725938656183E-3</v>
      </c>
      <c r="AP477" s="13">
        <f t="shared" si="757"/>
        <v>1.6198926883936558E-3</v>
      </c>
      <c r="AQ477" s="13">
        <f t="shared" si="758"/>
        <v>5.569702860721452E-4</v>
      </c>
      <c r="AR477" s="13">
        <f t="shared" si="759"/>
        <v>2.2672912403908598E-3</v>
      </c>
      <c r="AS477" s="13">
        <f t="shared" si="760"/>
        <v>3.4458443498198914E-3</v>
      </c>
      <c r="AT477" s="13">
        <f t="shared" si="761"/>
        <v>2.6185086131984381E-3</v>
      </c>
      <c r="AU477" s="13">
        <f t="shared" si="762"/>
        <v>1.3265422852027132E-3</v>
      </c>
      <c r="AV477" s="13">
        <f t="shared" si="763"/>
        <v>5.0402195324881723E-4</v>
      </c>
      <c r="AW477" s="13">
        <f t="shared" si="764"/>
        <v>8.8952756956278401E-6</v>
      </c>
      <c r="AX477" s="13">
        <f t="shared" si="765"/>
        <v>9.4636195615217409E-4</v>
      </c>
      <c r="AY477" s="13">
        <f t="shared" si="766"/>
        <v>1.3015565616721404E-3</v>
      </c>
      <c r="AZ477" s="13">
        <f t="shared" si="767"/>
        <v>8.9503253602863709E-4</v>
      </c>
      <c r="BA477" s="13">
        <f t="shared" si="768"/>
        <v>4.1032061873191937E-4</v>
      </c>
      <c r="BB477" s="13">
        <f t="shared" si="769"/>
        <v>1.410811926208777E-4</v>
      </c>
      <c r="BC477" s="13">
        <f t="shared" si="770"/>
        <v>3.8806537137405342E-5</v>
      </c>
      <c r="BD477" s="13">
        <f t="shared" si="771"/>
        <v>5.1971090834896348E-4</v>
      </c>
      <c r="BE477" s="13">
        <f t="shared" si="772"/>
        <v>7.8986010494413355E-4</v>
      </c>
      <c r="BF477" s="13">
        <f t="shared" si="773"/>
        <v>6.0021732790285201E-4</v>
      </c>
      <c r="BG477" s="13">
        <f t="shared" si="774"/>
        <v>3.0407143278477205E-4</v>
      </c>
      <c r="BH477" s="13">
        <f t="shared" si="775"/>
        <v>1.1553244792036712E-4</v>
      </c>
      <c r="BI477" s="13">
        <f t="shared" si="776"/>
        <v>3.5117396988542818E-5</v>
      </c>
      <c r="BJ477" s="14">
        <f t="shared" si="777"/>
        <v>0.40761823096225952</v>
      </c>
      <c r="BK477" s="14">
        <f t="shared" si="778"/>
        <v>0.248570485060709</v>
      </c>
      <c r="BL477" s="14">
        <f t="shared" si="779"/>
        <v>0.31957208810516452</v>
      </c>
      <c r="BM477" s="14">
        <f t="shared" si="780"/>
        <v>0.55135120129375059</v>
      </c>
      <c r="BN477" s="14">
        <f t="shared" si="781"/>
        <v>0.4470901278522651</v>
      </c>
    </row>
    <row r="478" spans="1:66" x14ac:dyDescent="0.25">
      <c r="A478" t="s">
        <v>344</v>
      </c>
      <c r="B478" t="s">
        <v>202</v>
      </c>
      <c r="C478" t="s">
        <v>206</v>
      </c>
      <c r="D478" s="11">
        <v>44427</v>
      </c>
      <c r="E478" s="10">
        <f>VLOOKUP(A478,home!$A$2:$E$405,3,FALSE)</f>
        <v>1.3976999999999999</v>
      </c>
      <c r="F478" s="10">
        <f>VLOOKUP(B478,home!$B$2:$E$405,3,FALSE)</f>
        <v>1.2358</v>
      </c>
      <c r="G478" s="10">
        <f>VLOOKUP(C478,away!$B$2:$E$405,4,FALSE)</f>
        <v>0.8347</v>
      </c>
      <c r="H478" s="10">
        <f>VLOOKUP(A478,away!$A$2:$E$405,3,FALSE)</f>
        <v>1.0585</v>
      </c>
      <c r="I478" s="10">
        <f>VLOOKUP(C478,away!$B$2:$E$405,3,FALSE)</f>
        <v>1.3646</v>
      </c>
      <c r="J478" s="10">
        <f>VLOOKUP(B478,home!$B$2:$E$405,4,FALSE)</f>
        <v>0.77300000000000002</v>
      </c>
      <c r="K478" s="12">
        <f t="shared" si="726"/>
        <v>1.441758662802</v>
      </c>
      <c r="L478" s="12">
        <f t="shared" si="727"/>
        <v>1.1165436943</v>
      </c>
      <c r="M478" s="13">
        <f t="shared" si="728"/>
        <v>7.7436087745757484E-2</v>
      </c>
      <c r="N478" s="13">
        <f t="shared" si="729"/>
        <v>0.11164415032094166</v>
      </c>
      <c r="O478" s="13">
        <f t="shared" si="730"/>
        <v>8.6460775483787028E-2</v>
      </c>
      <c r="P478" s="13">
        <f t="shared" si="731"/>
        <v>0.12465557204632875</v>
      </c>
      <c r="Q478" s="13">
        <f t="shared" si="732"/>
        <v>8.0481960438193167E-2</v>
      </c>
      <c r="R478" s="13">
        <f t="shared" si="733"/>
        <v>4.8268616835355237E-2</v>
      </c>
      <c r="S478" s="13">
        <f t="shared" si="734"/>
        <v>5.0167215617917114E-2</v>
      </c>
      <c r="T478" s="13">
        <f t="shared" si="735"/>
        <v>8.9861625432166664E-2</v>
      </c>
      <c r="U478" s="13">
        <f t="shared" si="736"/>
        <v>6.9591696463843875E-2</v>
      </c>
      <c r="V478" s="13">
        <f t="shared" si="737"/>
        <v>8.9731676260344923E-3</v>
      </c>
      <c r="W478" s="13">
        <f t="shared" si="738"/>
        <v>3.8678521220350974E-2</v>
      </c>
      <c r="X478" s="13">
        <f t="shared" si="739"/>
        <v>4.3186258973431632E-2</v>
      </c>
      <c r="Y478" s="13">
        <f t="shared" si="740"/>
        <v>2.4109672568595943E-2</v>
      </c>
      <c r="Z478" s="13">
        <f t="shared" si="741"/>
        <v>1.7964673253366228E-2</v>
      </c>
      <c r="AA478" s="13">
        <f t="shared" si="742"/>
        <v>2.5900723287448149E-2</v>
      </c>
      <c r="AB478" s="13">
        <f t="shared" si="743"/>
        <v>1.8671296086257935E-2</v>
      </c>
      <c r="AC478" s="13">
        <f t="shared" si="744"/>
        <v>9.0280528114636261E-4</v>
      </c>
      <c r="AD478" s="13">
        <f t="shared" si="745"/>
        <v>1.3941273258452996E-2</v>
      </c>
      <c r="AE478" s="13">
        <f t="shared" si="746"/>
        <v>1.5566040747238909E-2</v>
      </c>
      <c r="AF478" s="13">
        <f t="shared" si="747"/>
        <v>8.6900823207732344E-3</v>
      </c>
      <c r="AG478" s="13">
        <f t="shared" si="748"/>
        <v>3.2342855394024202E-3</v>
      </c>
      <c r="AH478" s="13">
        <f t="shared" si="749"/>
        <v>5.0145856603014873E-3</v>
      </c>
      <c r="AI478" s="13">
        <f t="shared" si="750"/>
        <v>7.2298223161023573E-3</v>
      </c>
      <c r="AJ478" s="13">
        <f t="shared" si="751"/>
        <v>5.2118294773798972E-3</v>
      </c>
      <c r="AK478" s="13">
        <f t="shared" si="752"/>
        <v>2.5047334326864304E-3</v>
      </c>
      <c r="AL478" s="13">
        <f t="shared" si="753"/>
        <v>5.8132951725166177E-5</v>
      </c>
      <c r="AM478" s="13">
        <f t="shared" si="754"/>
        <v>4.0199902981728946E-3</v>
      </c>
      <c r="AN478" s="13">
        <f t="shared" si="755"/>
        <v>4.4884948185721233E-3</v>
      </c>
      <c r="AO478" s="13">
        <f t="shared" si="756"/>
        <v>2.5058002932874641E-3</v>
      </c>
      <c r="AP478" s="13">
        <f t="shared" si="757"/>
        <v>9.3261183888173574E-4</v>
      </c>
      <c r="AQ478" s="13">
        <f t="shared" si="758"/>
        <v>2.6032546698323268E-4</v>
      </c>
      <c r="AR478" s="13">
        <f t="shared" si="759"/>
        <v>1.1198007997073639E-3</v>
      </c>
      <c r="AS478" s="13">
        <f t="shared" si="760"/>
        <v>1.6144825035906995E-3</v>
      </c>
      <c r="AT478" s="13">
        <f t="shared" si="761"/>
        <v>1.1638470677470761E-3</v>
      </c>
      <c r="AU478" s="13">
        <f t="shared" si="762"/>
        <v>5.5932886403368476E-4</v>
      </c>
      <c r="AV478" s="13">
        <f t="shared" si="763"/>
        <v>2.0160430876894168E-4</v>
      </c>
      <c r="AW478" s="13">
        <f t="shared" si="764"/>
        <v>2.5994900952794044E-6</v>
      </c>
      <c r="AX478" s="13">
        <f t="shared" si="765"/>
        <v>9.6597597279512754E-4</v>
      </c>
      <c r="AY478" s="13">
        <f t="shared" si="766"/>
        <v>1.0785543812697083E-3</v>
      </c>
      <c r="AZ478" s="13">
        <f t="shared" si="767"/>
        <v>6.0212654668316556E-4</v>
      </c>
      <c r="BA478" s="13">
        <f t="shared" si="768"/>
        <v>2.2410019962324092E-4</v>
      </c>
      <c r="BB478" s="13">
        <f t="shared" si="769"/>
        <v>6.2554416195175286E-5</v>
      </c>
      <c r="BC478" s="13">
        <f t="shared" si="770"/>
        <v>1.3968947790668134E-5</v>
      </c>
      <c r="BD478" s="13">
        <f t="shared" si="771"/>
        <v>2.0838442029755917E-4</v>
      </c>
      <c r="BE478" s="13">
        <f t="shared" si="772"/>
        <v>3.0044004315697888E-4</v>
      </c>
      <c r="BF478" s="13">
        <f t="shared" si="773"/>
        <v>2.1658101743709057E-4</v>
      </c>
      <c r="BG478" s="13">
        <f t="shared" si="774"/>
        <v>1.0408585269613217E-4</v>
      </c>
      <c r="BH478" s="13">
        <f t="shared" si="775"/>
        <v>3.7516669949945351E-5</v>
      </c>
      <c r="BI478" s="13">
        <f t="shared" si="776"/>
        <v>1.0817996779963438E-5</v>
      </c>
      <c r="BJ478" s="14">
        <f t="shared" si="777"/>
        <v>0.44454837399980207</v>
      </c>
      <c r="BK478" s="14">
        <f t="shared" si="778"/>
        <v>0.26327153565017908</v>
      </c>
      <c r="BL478" s="14">
        <f t="shared" si="779"/>
        <v>0.27439096858732792</v>
      </c>
      <c r="BM478" s="14">
        <f t="shared" si="780"/>
        <v>0.47015243372913756</v>
      </c>
      <c r="BN478" s="14">
        <f t="shared" si="781"/>
        <v>0.52894716287036336</v>
      </c>
    </row>
    <row r="479" spans="1:66" x14ac:dyDescent="0.25">
      <c r="A479" t="s">
        <v>344</v>
      </c>
      <c r="B479" t="s">
        <v>211</v>
      </c>
      <c r="C479" t="s">
        <v>198</v>
      </c>
      <c r="D479" s="11">
        <v>44427</v>
      </c>
      <c r="E479" s="10">
        <f>VLOOKUP(A479,home!$A$2:$E$405,3,FALSE)</f>
        <v>1.3976999999999999</v>
      </c>
      <c r="F479" s="10">
        <f>VLOOKUP(B479,home!$B$2:$E$405,3,FALSE)</f>
        <v>1.2683</v>
      </c>
      <c r="G479" s="10">
        <f>VLOOKUP(C479,away!$B$2:$E$405,4,FALSE)</f>
        <v>0.71550000000000002</v>
      </c>
      <c r="H479" s="10">
        <f>VLOOKUP(A479,away!$A$2:$E$405,3,FALSE)</f>
        <v>1.0585</v>
      </c>
      <c r="I479" s="10">
        <f>VLOOKUP(C479,away!$B$2:$E$405,3,FALSE)</f>
        <v>0.89219999999999999</v>
      </c>
      <c r="J479" s="10">
        <f>VLOOKUP(B479,home!$B$2:$E$405,4,FALSE)</f>
        <v>0.73</v>
      </c>
      <c r="K479" s="12">
        <f t="shared" si="726"/>
        <v>1.2683689321049998</v>
      </c>
      <c r="L479" s="12">
        <f t="shared" si="727"/>
        <v>0.68940740099999998</v>
      </c>
      <c r="M479" s="13">
        <f t="shared" si="728"/>
        <v>0.14117199163773084</v>
      </c>
      <c r="N479" s="13">
        <f t="shared" si="729"/>
        <v>0.17905816827668458</v>
      </c>
      <c r="O479" s="13">
        <f t="shared" si="730"/>
        <v>9.7325015848961735E-2</v>
      </c>
      <c r="P479" s="13">
        <f t="shared" si="731"/>
        <v>0.12344402641944975</v>
      </c>
      <c r="Q479" s="13">
        <f t="shared" si="732"/>
        <v>0.11355590884088793</v>
      </c>
      <c r="R479" s="13">
        <f t="shared" si="733"/>
        <v>3.3548293114358259E-2</v>
      </c>
      <c r="S479" s="13">
        <f t="shared" si="734"/>
        <v>2.6985571787054581E-2</v>
      </c>
      <c r="T479" s="13">
        <f t="shared" si="735"/>
        <v>7.8286283982189467E-2</v>
      </c>
      <c r="U479" s="13">
        <f t="shared" si="736"/>
        <v>4.2551612711404091E-2</v>
      </c>
      <c r="V479" s="13">
        <f t="shared" si="737"/>
        <v>2.6218669691723102E-3</v>
      </c>
      <c r="W479" s="13">
        <f t="shared" si="738"/>
        <v>4.8010262276909896E-2</v>
      </c>
      <c r="X479" s="13">
        <f t="shared" si="739"/>
        <v>3.3098630137652789E-2</v>
      </c>
      <c r="Y479" s="13">
        <f t="shared" si="740"/>
        <v>1.1409220289929739E-2</v>
      </c>
      <c r="Z479" s="13">
        <f t="shared" si="741"/>
        <v>7.7094805213186414E-3</v>
      </c>
      <c r="AA479" s="13">
        <f t="shared" si="742"/>
        <v>9.7784655759092214E-3</v>
      </c>
      <c r="AB479" s="13">
        <f t="shared" si="743"/>
        <v>6.2013509700707421E-3</v>
      </c>
      <c r="AC479" s="13">
        <f t="shared" si="744"/>
        <v>1.4328878716313246E-4</v>
      </c>
      <c r="AD479" s="13">
        <f t="shared" si="745"/>
        <v>1.5223681273561289E-2</v>
      </c>
      <c r="AE479" s="13">
        <f t="shared" si="746"/>
        <v>1.0495318540458258E-2</v>
      </c>
      <c r="AF479" s="13">
        <f t="shared" si="747"/>
        <v>3.6177751388222199E-3</v>
      </c>
      <c r="AG479" s="13">
        <f t="shared" si="748"/>
        <v>8.313736519526138E-4</v>
      </c>
      <c r="AH479" s="13">
        <f t="shared" si="749"/>
        <v>1.3287432323156019E-3</v>
      </c>
      <c r="AI479" s="13">
        <f t="shared" si="750"/>
        <v>1.6853366346138853E-3</v>
      </c>
      <c r="AJ479" s="13">
        <f t="shared" si="751"/>
        <v>1.0688143137413243E-3</v>
      </c>
      <c r="AK479" s="13">
        <f t="shared" si="752"/>
        <v>4.5188362324620718E-4</v>
      </c>
      <c r="AL479" s="13">
        <f t="shared" si="753"/>
        <v>5.0118000385139181E-6</v>
      </c>
      <c r="AM479" s="13">
        <f t="shared" si="754"/>
        <v>3.8618488719307639E-3</v>
      </c>
      <c r="AN479" s="13">
        <f t="shared" si="755"/>
        <v>2.6623871938525694E-3</v>
      </c>
      <c r="AO479" s="13">
        <f t="shared" si="756"/>
        <v>9.1773471788479145E-4</v>
      </c>
      <c r="AP479" s="13">
        <f t="shared" si="757"/>
        <v>2.1089770222147415E-4</v>
      </c>
      <c r="AQ479" s="13">
        <f t="shared" si="758"/>
        <v>3.6348609191344591E-5</v>
      </c>
      <c r="AR479" s="13">
        <f t="shared" si="759"/>
        <v>1.8320908367740771E-4</v>
      </c>
      <c r="AS479" s="13">
        <f t="shared" si="760"/>
        <v>2.323767098158491E-4</v>
      </c>
      <c r="AT479" s="13">
        <f t="shared" si="761"/>
        <v>1.4736969963760103E-4</v>
      </c>
      <c r="AU479" s="13">
        <f t="shared" si="762"/>
        <v>6.2306382851326186E-5</v>
      </c>
      <c r="AV479" s="13">
        <f t="shared" si="763"/>
        <v>1.9756870070115465E-5</v>
      </c>
      <c r="AW479" s="13">
        <f t="shared" si="764"/>
        <v>1.2173424636660596E-7</v>
      </c>
      <c r="AX479" s="13">
        <f t="shared" si="765"/>
        <v>8.1637485494028569E-4</v>
      </c>
      <c r="AY479" s="13">
        <f t="shared" si="766"/>
        <v>5.6281486698613438E-4</v>
      </c>
      <c r="AZ479" s="13">
        <f t="shared" si="767"/>
        <v>1.9400436734653577E-4</v>
      </c>
      <c r="BA479" s="13">
        <f t="shared" si="768"/>
        <v>4.458268222500817E-5</v>
      </c>
      <c r="BB479" s="13">
        <f t="shared" si="769"/>
        <v>7.6839077705879428E-6</v>
      </c>
      <c r="BC479" s="13">
        <f t="shared" si="770"/>
        <v>1.0594685771289477E-6</v>
      </c>
      <c r="BD479" s="13">
        <f t="shared" si="771"/>
        <v>2.1050949702938859E-5</v>
      </c>
      <c r="BE479" s="13">
        <f t="shared" si="772"/>
        <v>2.6700370594512616E-5</v>
      </c>
      <c r="BF479" s="13">
        <f t="shared" si="773"/>
        <v>1.6932960268884859E-5</v>
      </c>
      <c r="BG479" s="13">
        <f t="shared" si="774"/>
        <v>7.1590802445406244E-6</v>
      </c>
      <c r="BH479" s="13">
        <f t="shared" si="775"/>
        <v>2.2700887411554981E-6</v>
      </c>
      <c r="BI479" s="13">
        <f t="shared" si="776"/>
        <v>5.7586200648059664E-7</v>
      </c>
      <c r="BJ479" s="14">
        <f t="shared" si="777"/>
        <v>0.50290235965197527</v>
      </c>
      <c r="BK479" s="14">
        <f t="shared" si="778"/>
        <v>0.29493457226759529</v>
      </c>
      <c r="BL479" s="14">
        <f t="shared" si="779"/>
        <v>0.19465922408223191</v>
      </c>
      <c r="BM479" s="14">
        <f t="shared" si="780"/>
        <v>0.31153953925230832</v>
      </c>
      <c r="BN479" s="14">
        <f t="shared" si="781"/>
        <v>0.68810340413807314</v>
      </c>
    </row>
    <row r="480" spans="1:66" x14ac:dyDescent="0.25">
      <c r="A480" t="s">
        <v>344</v>
      </c>
      <c r="B480" t="s">
        <v>203</v>
      </c>
      <c r="C480" t="s">
        <v>200</v>
      </c>
      <c r="D480" s="11">
        <v>44427</v>
      </c>
      <c r="E480" s="10">
        <f>VLOOKUP(A480,home!$A$2:$E$405,3,FALSE)</f>
        <v>1.3976999999999999</v>
      </c>
      <c r="F480" s="10">
        <f>VLOOKUP(B480,home!$B$2:$E$405,3,FALSE)</f>
        <v>0.82279999999999998</v>
      </c>
      <c r="G480" s="10">
        <f>VLOOKUP(C480,away!$B$2:$E$405,4,FALSE)</f>
        <v>0.85860000000000003</v>
      </c>
      <c r="H480" s="10">
        <f>VLOOKUP(A480,away!$A$2:$E$405,3,FALSE)</f>
        <v>1.0585</v>
      </c>
      <c r="I480" s="10">
        <f>VLOOKUP(C480,away!$B$2:$E$405,3,FALSE)</f>
        <v>1.2282</v>
      </c>
      <c r="J480" s="10">
        <f>VLOOKUP(B480,home!$B$2:$E$405,4,FALSE)</f>
        <v>0.94469999999999998</v>
      </c>
      <c r="K480" s="12">
        <f t="shared" si="726"/>
        <v>0.98741366301599987</v>
      </c>
      <c r="L480" s="12">
        <f t="shared" si="727"/>
        <v>1.2281569515899999</v>
      </c>
      <c r="M480" s="13">
        <f t="shared" si="728"/>
        <v>0.10909124742580641</v>
      </c>
      <c r="N480" s="13">
        <f t="shared" si="729"/>
        <v>0.10771818822370026</v>
      </c>
      <c r="O480" s="13">
        <f t="shared" si="730"/>
        <v>0.13398117388362885</v>
      </c>
      <c r="P480" s="13">
        <f t="shared" si="731"/>
        <v>0.13229484167961755</v>
      </c>
      <c r="Q480" s="13">
        <f t="shared" si="732"/>
        <v>5.3181205403705412E-2</v>
      </c>
      <c r="R480" s="13">
        <f t="shared" si="733"/>
        <v>8.2274955043683665E-2</v>
      </c>
      <c r="S480" s="13">
        <f t="shared" si="734"/>
        <v>4.0108454041966654E-2</v>
      </c>
      <c r="T480" s="13">
        <f t="shared" si="735"/>
        <v>6.5314867110496472E-2</v>
      </c>
      <c r="U480" s="13">
        <f t="shared" si="736"/>
        <v>8.1239414734160395E-2</v>
      </c>
      <c r="V480" s="13">
        <f t="shared" si="737"/>
        <v>5.4043866973786051E-3</v>
      </c>
      <c r="W480" s="13">
        <f t="shared" si="738"/>
        <v>1.750394961042635E-2</v>
      </c>
      <c r="X480" s="13">
        <f t="shared" si="739"/>
        <v>2.1497597394326193E-2</v>
      </c>
      <c r="Y480" s="13">
        <f t="shared" si="740"/>
        <v>1.3201211841162394E-2</v>
      </c>
      <c r="Z480" s="13">
        <f t="shared" si="741"/>
        <v>3.3682185992884944E-2</v>
      </c>
      <c r="AA480" s="13">
        <f t="shared" si="742"/>
        <v>3.3258250649620721E-2</v>
      </c>
      <c r="AB480" s="13">
        <f t="shared" si="743"/>
        <v>1.6419825549723124E-2</v>
      </c>
      <c r="AC480" s="13">
        <f t="shared" si="744"/>
        <v>4.0961838104346473E-4</v>
      </c>
      <c r="AD480" s="13">
        <f t="shared" si="745"/>
        <v>4.3209097505196407E-3</v>
      </c>
      <c r="AE480" s="13">
        <f t="shared" si="746"/>
        <v>5.3067553472937092E-3</v>
      </c>
      <c r="AF480" s="13">
        <f t="shared" si="747"/>
        <v>3.258764235083087E-3</v>
      </c>
      <c r="AG480" s="13">
        <f t="shared" si="748"/>
        <v>1.3340913163033873E-3</v>
      </c>
      <c r="AH480" s="13">
        <f t="shared" si="749"/>
        <v>1.0341752717977243E-2</v>
      </c>
      <c r="AI480" s="13">
        <f t="shared" si="750"/>
        <v>1.021158793326358E-2</v>
      </c>
      <c r="AJ480" s="13">
        <f t="shared" si="751"/>
        <v>5.0415307231968876E-3</v>
      </c>
      <c r="AK480" s="13">
        <f t="shared" si="752"/>
        <v>1.6593587728665142E-3</v>
      </c>
      <c r="AL480" s="13">
        <f t="shared" si="753"/>
        <v>1.9869751294598262E-5</v>
      </c>
      <c r="AM480" s="13">
        <f t="shared" si="754"/>
        <v>8.5330506486442997E-4</v>
      </c>
      <c r="AN480" s="13">
        <f t="shared" si="755"/>
        <v>1.0479925472402056E-3</v>
      </c>
      <c r="AO480" s="13">
        <f t="shared" si="756"/>
        <v>6.4354966605378503E-4</v>
      </c>
      <c r="AP480" s="13">
        <f t="shared" si="757"/>
        <v>2.6345999868579304E-4</v>
      </c>
      <c r="AQ480" s="13">
        <f t="shared" si="758"/>
        <v>8.0892557212962251E-5</v>
      </c>
      <c r="AR480" s="13">
        <f t="shared" si="759"/>
        <v>2.540259098441704E-3</v>
      </c>
      <c r="AS480" s="13">
        <f t="shared" si="760"/>
        <v>2.5082865414020441E-3</v>
      </c>
      <c r="AT480" s="13">
        <f t="shared" si="761"/>
        <v>1.2383582008697628E-3</v>
      </c>
      <c r="AU480" s="13">
        <f t="shared" si="762"/>
        <v>4.0759060241557201E-4</v>
      </c>
      <c r="AV480" s="13">
        <f t="shared" si="763"/>
        <v>1.0061513243551447E-4</v>
      </c>
      <c r="AW480" s="13">
        <f t="shared" si="764"/>
        <v>6.6933407271437861E-7</v>
      </c>
      <c r="AX480" s="13">
        <f t="shared" si="765"/>
        <v>1.4042751329464864E-4</v>
      </c>
      <c r="AY480" s="13">
        <f t="shared" si="766"/>
        <v>1.7246702664731989E-4</v>
      </c>
      <c r="AZ480" s="13">
        <f t="shared" si="767"/>
        <v>1.0590828884848184E-4</v>
      </c>
      <c r="BA480" s="13">
        <f t="shared" si="768"/>
        <v>4.3357333726754881E-5</v>
      </c>
      <c r="BB480" s="13">
        <f t="shared" si="769"/>
        <v>1.3312402704730394E-5</v>
      </c>
      <c r="BC480" s="13">
        <f t="shared" si="770"/>
        <v>3.2699439848360284E-6</v>
      </c>
      <c r="BD480" s="13">
        <f t="shared" si="771"/>
        <v>5.1997281176515385E-4</v>
      </c>
      <c r="BE480" s="13">
        <f t="shared" si="772"/>
        <v>5.1342825873375948E-4</v>
      </c>
      <c r="BF480" s="13">
        <f t="shared" si="773"/>
        <v>2.5348303882611402E-4</v>
      </c>
      <c r="BG480" s="13">
        <f t="shared" si="774"/>
        <v>8.3430871959906723E-5</v>
      </c>
      <c r="BH480" s="13">
        <f t="shared" si="775"/>
        <v>2.0595195722637589E-5</v>
      </c>
      <c r="BI480" s="13">
        <f t="shared" si="776"/>
        <v>4.0671955298042078E-6</v>
      </c>
      <c r="BJ480" s="14">
        <f t="shared" si="777"/>
        <v>0.29600548257628079</v>
      </c>
      <c r="BK480" s="14">
        <f t="shared" si="778"/>
        <v>0.28750088500375459</v>
      </c>
      <c r="BL480" s="14">
        <f t="shared" si="779"/>
        <v>0.38261793695622287</v>
      </c>
      <c r="BM480" s="14">
        <f t="shared" si="780"/>
        <v>0.38109308117642648</v>
      </c>
      <c r="BN480" s="14">
        <f t="shared" si="781"/>
        <v>0.6185416116601421</v>
      </c>
    </row>
    <row r="481" spans="1:66" x14ac:dyDescent="0.25">
      <c r="A481" t="s">
        <v>344</v>
      </c>
      <c r="B481" t="s">
        <v>204</v>
      </c>
      <c r="C481" t="s">
        <v>199</v>
      </c>
      <c r="D481" s="11">
        <v>44427</v>
      </c>
      <c r="E481" s="10">
        <f>VLOOKUP(A481,home!$A$2:$E$405,3,FALSE)</f>
        <v>1.3976999999999999</v>
      </c>
      <c r="F481" s="10">
        <f>VLOOKUP(B481,home!$B$2:$E$405,3,FALSE)</f>
        <v>0.58919999999999995</v>
      </c>
      <c r="G481" s="10">
        <f>VLOOKUP(C481,away!$B$2:$E$405,4,FALSE)</f>
        <v>0.86609999999999998</v>
      </c>
      <c r="H481" s="10">
        <f>VLOOKUP(A481,away!$A$2:$E$405,3,FALSE)</f>
        <v>1.0585</v>
      </c>
      <c r="I481" s="10">
        <f>VLOOKUP(C481,away!$B$2:$E$405,3,FALSE)</f>
        <v>1.3425</v>
      </c>
      <c r="J481" s="10">
        <f>VLOOKUP(B481,home!$B$2:$E$405,4,FALSE)</f>
        <v>1.0003</v>
      </c>
      <c r="K481" s="12">
        <f t="shared" si="726"/>
        <v>0.71325486392399995</v>
      </c>
      <c r="L481" s="12">
        <f t="shared" si="727"/>
        <v>1.421462560875</v>
      </c>
      <c r="M481" s="13">
        <f t="shared" si="728"/>
        <v>0.11827800808681399</v>
      </c>
      <c r="N481" s="13">
        <f t="shared" si="729"/>
        <v>8.4362364563162276E-2</v>
      </c>
      <c r="O481" s="13">
        <f t="shared" si="730"/>
        <v>0.16812776027027657</v>
      </c>
      <c r="P481" s="13">
        <f t="shared" si="731"/>
        <v>0.11991794277342299</v>
      </c>
      <c r="Q481" s="13">
        <f t="shared" si="732"/>
        <v>3.0085933428402593E-2</v>
      </c>
      <c r="R481" s="13">
        <f t="shared" si="733"/>
        <v>0.11949365833398273</v>
      </c>
      <c r="S481" s="13">
        <f t="shared" si="734"/>
        <v>3.0395153823640355E-2</v>
      </c>
      <c r="T481" s="13">
        <f t="shared" si="735"/>
        <v>4.2766027977451916E-2</v>
      </c>
      <c r="U481" s="13">
        <f t="shared" si="736"/>
        <v>8.5229433014785805E-2</v>
      </c>
      <c r="V481" s="13">
        <f t="shared" si="737"/>
        <v>3.4240650253402069E-3</v>
      </c>
      <c r="W481" s="13">
        <f t="shared" si="738"/>
        <v>7.1529794511672705E-3</v>
      </c>
      <c r="X481" s="13">
        <f t="shared" si="739"/>
        <v>1.016769248854248E-2</v>
      </c>
      <c r="Y481" s="13">
        <f t="shared" si="740"/>
        <v>7.2264971014765486E-3</v>
      </c>
      <c r="Z481" s="13">
        <f t="shared" si="741"/>
        <v>5.66185871945818E-2</v>
      </c>
      <c r="AA481" s="13">
        <f t="shared" si="742"/>
        <v>4.0383482705040566E-2</v>
      </c>
      <c r="AB481" s="13">
        <f t="shared" si="743"/>
        <v>1.4401857730780458E-2</v>
      </c>
      <c r="AC481" s="13">
        <f t="shared" si="744"/>
        <v>2.1697124871464284E-4</v>
      </c>
      <c r="AD481" s="13">
        <f t="shared" si="745"/>
        <v>1.27547434627337E-3</v>
      </c>
      <c r="AE481" s="13">
        <f t="shared" si="746"/>
        <v>1.8130390305841108E-3</v>
      </c>
      <c r="AF481" s="13">
        <f t="shared" si="747"/>
        <v>1.2885835516902092E-3</v>
      </c>
      <c r="AG481" s="13">
        <f t="shared" si="748"/>
        <v>6.1055775842898928E-4</v>
      </c>
      <c r="AH481" s="13">
        <f t="shared" si="749"/>
        <v>2.0120300486683697E-2</v>
      </c>
      <c r="AI481" s="13">
        <f t="shared" si="750"/>
        <v>1.4350902185739572E-2</v>
      </c>
      <c r="AJ481" s="13">
        <f t="shared" si="751"/>
        <v>5.117925392838155E-3</v>
      </c>
      <c r="AK481" s="13">
        <f t="shared" si="752"/>
        <v>1.2167950598806542E-3</v>
      </c>
      <c r="AL481" s="13">
        <f t="shared" si="753"/>
        <v>8.7991829445566425E-6</v>
      </c>
      <c r="AM481" s="13">
        <f t="shared" si="754"/>
        <v>1.8194765625795313E-4</v>
      </c>
      <c r="AN481" s="13">
        <f t="shared" si="755"/>
        <v>2.5863178140963426E-4</v>
      </c>
      <c r="AO481" s="13">
        <f t="shared" si="756"/>
        <v>1.83817697163101E-4</v>
      </c>
      <c r="AP481" s="13">
        <f t="shared" si="757"/>
        <v>8.709665818120227E-5</v>
      </c>
      <c r="AQ481" s="13">
        <f t="shared" si="758"/>
        <v>3.0951159695476599E-5</v>
      </c>
      <c r="AR481" s="13">
        <f t="shared" si="759"/>
        <v>5.7200507710751785E-3</v>
      </c>
      <c r="AS481" s="13">
        <f t="shared" si="760"/>
        <v>4.0798540343615977E-3</v>
      </c>
      <c r="AT481" s="13">
        <f t="shared" si="761"/>
        <v>1.4549878670541815E-3</v>
      </c>
      <c r="AU481" s="13">
        <f t="shared" si="762"/>
        <v>3.4592572437560037E-4</v>
      </c>
      <c r="AV481" s="13">
        <f t="shared" si="763"/>
        <v>6.1683301366832489E-5</v>
      </c>
      <c r="AW481" s="13">
        <f t="shared" si="764"/>
        <v>2.4781067688324282E-7</v>
      </c>
      <c r="AX481" s="13">
        <f t="shared" si="765"/>
        <v>2.1629175134259494E-5</v>
      </c>
      <c r="AY481" s="13">
        <f t="shared" si="766"/>
        <v>3.0745062675958368E-5</v>
      </c>
      <c r="AZ481" s="13">
        <f t="shared" si="767"/>
        <v>2.1851477762815087E-5</v>
      </c>
      <c r="BA481" s="13">
        <f t="shared" si="768"/>
        <v>1.0353685846544751E-5</v>
      </c>
      <c r="BB481" s="13">
        <f t="shared" si="769"/>
        <v>3.6793441994811888E-6</v>
      </c>
      <c r="BC481" s="13">
        <f t="shared" si="770"/>
        <v>1.0460100056270206E-6</v>
      </c>
      <c r="BD481" s="13">
        <f t="shared" si="771"/>
        <v>1.3551396695645895E-3</v>
      </c>
      <c r="BE481" s="13">
        <f t="shared" si="772"/>
        <v>9.6655996061330556E-4</v>
      </c>
      <c r="BF481" s="13">
        <f t="shared" si="773"/>
        <v>3.4470179659081495E-4</v>
      </c>
      <c r="BG481" s="13">
        <f t="shared" si="774"/>
        <v>8.1953411007246676E-5</v>
      </c>
      <c r="BH481" s="13">
        <f t="shared" si="775"/>
        <v>1.4613417254020342E-5</v>
      </c>
      <c r="BI481" s="13">
        <f t="shared" si="776"/>
        <v>2.0846181869961832E-6</v>
      </c>
      <c r="BJ481" s="14">
        <f t="shared" si="777"/>
        <v>0.18758089940551184</v>
      </c>
      <c r="BK481" s="14">
        <f t="shared" si="778"/>
        <v>0.27227168520355272</v>
      </c>
      <c r="BL481" s="14">
        <f t="shared" si="779"/>
        <v>0.48286966975145851</v>
      </c>
      <c r="BM481" s="14">
        <f t="shared" si="780"/>
        <v>0.35904467684704461</v>
      </c>
      <c r="BN481" s="14">
        <f t="shared" si="781"/>
        <v>0.64026566745606106</v>
      </c>
    </row>
    <row r="482" spans="1:66" x14ac:dyDescent="0.25">
      <c r="A482" t="s">
        <v>290</v>
      </c>
      <c r="B482" t="s">
        <v>291</v>
      </c>
      <c r="C482" t="s">
        <v>316</v>
      </c>
      <c r="D482" s="11">
        <v>44427</v>
      </c>
      <c r="E482" s="10">
        <f>VLOOKUP(A482,home!$A$2:$E$405,3,FALSE)</f>
        <v>1.6083000000000001</v>
      </c>
      <c r="F482" s="10">
        <f>VLOOKUP(B482,home!$B$2:$E$405,3,FALSE)</f>
        <v>0.95660000000000001</v>
      </c>
      <c r="G482" s="10">
        <f>VLOOKUP(C482,away!$B$2:$E$405,4,FALSE)</f>
        <v>1.5544</v>
      </c>
      <c r="H482" s="10">
        <f>VLOOKUP(A482,away!$A$2:$E$405,3,FALSE)</f>
        <v>1.1513</v>
      </c>
      <c r="I482" s="10">
        <f>VLOOKUP(C482,away!$B$2:$E$405,3,FALSE)</f>
        <v>0.86860000000000004</v>
      </c>
      <c r="J482" s="10">
        <f>VLOOKUP(B482,home!$B$2:$E$405,4,FALSE)</f>
        <v>0.73499999999999999</v>
      </c>
      <c r="K482" s="12">
        <f t="shared" si="726"/>
        <v>2.391444058032</v>
      </c>
      <c r="L482" s="12">
        <f t="shared" si="727"/>
        <v>0.7350140973</v>
      </c>
      <c r="M482" s="13">
        <f t="shared" si="728"/>
        <v>4.3872913436404634E-2</v>
      </c>
      <c r="N482" s="13">
        <f t="shared" si="729"/>
        <v>0.10491961814604214</v>
      </c>
      <c r="O482" s="13">
        <f t="shared" si="730"/>
        <v>3.2247209865379996E-2</v>
      </c>
      <c r="P482" s="13">
        <f t="shared" si="731"/>
        <v>7.7117398420673874E-2</v>
      </c>
      <c r="Q482" s="13">
        <f t="shared" si="732"/>
        <v>0.12545469869316947</v>
      </c>
      <c r="R482" s="13">
        <f t="shared" si="733"/>
        <v>1.1851076924822963E-2</v>
      </c>
      <c r="S482" s="13">
        <f t="shared" si="734"/>
        <v>3.3888182214029845E-2</v>
      </c>
      <c r="T482" s="13">
        <f t="shared" si="735"/>
        <v>9.2210972112003464E-2</v>
      </c>
      <c r="U482" s="13">
        <f t="shared" si="736"/>
        <v>2.8341187493148023E-2</v>
      </c>
      <c r="V482" s="13">
        <f t="shared" si="737"/>
        <v>6.6185317871201516E-3</v>
      </c>
      <c r="W482" s="13">
        <f t="shared" si="738"/>
        <v>0.10000596458065836</v>
      </c>
      <c r="X482" s="13">
        <f t="shared" si="739"/>
        <v>7.3505793780868384E-2</v>
      </c>
      <c r="Y482" s="13">
        <f t="shared" si="740"/>
        <v>2.7013897331082462E-2</v>
      </c>
      <c r="Z482" s="13">
        <f t="shared" si="741"/>
        <v>2.9035695359772035E-3</v>
      </c>
      <c r="AA482" s="13">
        <f t="shared" si="742"/>
        <v>6.9437241138954149E-3</v>
      </c>
      <c r="AB482" s="13">
        <f t="shared" si="743"/>
        <v>8.3027638863943532E-3</v>
      </c>
      <c r="AC482" s="13">
        <f t="shared" si="744"/>
        <v>7.2710573678775692E-4</v>
      </c>
      <c r="AD482" s="13">
        <f t="shared" si="745"/>
        <v>5.978966744104354E-2</v>
      </c>
      <c r="AE482" s="13">
        <f t="shared" si="746"/>
        <v>4.3946248442045824E-2</v>
      </c>
      <c r="AF482" s="13">
        <f t="shared" si="747"/>
        <v>1.6150556064175918E-2</v>
      </c>
      <c r="AG482" s="13">
        <f t="shared" si="748"/>
        <v>3.9569621288011014E-3</v>
      </c>
      <c r="AH482" s="13">
        <f t="shared" si="749"/>
        <v>5.3354113535851607E-4</v>
      </c>
      <c r="AI482" s="13">
        <f t="shared" si="750"/>
        <v>1.2759337778687702E-3</v>
      </c>
      <c r="AJ482" s="13">
        <f t="shared" si="751"/>
        <v>1.5256621257632964E-3</v>
      </c>
      <c r="AK482" s="13">
        <f t="shared" si="752"/>
        <v>1.2161785417403685E-3</v>
      </c>
      <c r="AL482" s="13">
        <f t="shared" si="753"/>
        <v>5.1122661711625919E-5</v>
      </c>
      <c r="AM482" s="13">
        <f t="shared" si="754"/>
        <v>2.8596728986718552E-2</v>
      </c>
      <c r="AN482" s="13">
        <f t="shared" si="755"/>
        <v>2.1018998941905682E-2</v>
      </c>
      <c r="AO482" s="13">
        <f t="shared" si="756"/>
        <v>7.7246302667172287E-3</v>
      </c>
      <c r="AP482" s="13">
        <f t="shared" si="757"/>
        <v>1.8925707141558075E-3</v>
      </c>
      <c r="AQ482" s="13">
        <f t="shared" si="758"/>
        <v>3.4776653876041178E-4</v>
      </c>
      <c r="AR482" s="13">
        <f t="shared" si="759"/>
        <v>7.843205119559137E-5</v>
      </c>
      <c r="AS482" s="13">
        <f t="shared" si="760"/>
        <v>1.875658627909586E-4</v>
      </c>
      <c r="AT482" s="13">
        <f t="shared" si="761"/>
        <v>2.2427663403054172E-4</v>
      </c>
      <c r="AU482" s="13">
        <f t="shared" si="762"/>
        <v>1.787816746025855E-4</v>
      </c>
      <c r="AV482" s="13">
        <f t="shared" si="763"/>
        <v>1.0688659335334094E-4</v>
      </c>
      <c r="AW482" s="13">
        <f t="shared" si="764"/>
        <v>2.496127997096474E-6</v>
      </c>
      <c r="AX482" s="13">
        <f t="shared" si="765"/>
        <v>1.1397912935739937E-2</v>
      </c>
      <c r="AY482" s="13">
        <f t="shared" si="766"/>
        <v>8.3776266875668845E-3</v>
      </c>
      <c r="AZ482" s="13">
        <f t="shared" si="767"/>
        <v>3.0788368586391803E-3</v>
      </c>
      <c r="BA482" s="13">
        <f t="shared" si="768"/>
        <v>7.5432949812888166E-4</v>
      </c>
      <c r="BB482" s="13">
        <f t="shared" si="769"/>
        <v>1.386107037834905E-4</v>
      </c>
      <c r="BC482" s="13">
        <f t="shared" si="770"/>
        <v>2.0376164263507997E-5</v>
      </c>
      <c r="BD482" s="13">
        <f t="shared" si="771"/>
        <v>9.6081105514858261E-6</v>
      </c>
      <c r="BE482" s="13">
        <f t="shared" si="772"/>
        <v>2.2977258887265341E-5</v>
      </c>
      <c r="BF482" s="13">
        <f t="shared" si="773"/>
        <v>2.7474414617906839E-5</v>
      </c>
      <c r="BG482" s="13">
        <f t="shared" si="774"/>
        <v>2.1901175195300279E-5</v>
      </c>
      <c r="BH482" s="13">
        <f t="shared" si="775"/>
        <v>1.3093858821179674E-5</v>
      </c>
      <c r="BI482" s="13">
        <f t="shared" si="776"/>
        <v>6.2626461749239977E-6</v>
      </c>
      <c r="BJ482" s="14">
        <f t="shared" si="777"/>
        <v>0.7303027670162705</v>
      </c>
      <c r="BK482" s="14">
        <f t="shared" si="778"/>
        <v>0.17065288094429476</v>
      </c>
      <c r="BL482" s="14">
        <f t="shared" si="779"/>
        <v>9.3114538144592807E-2</v>
      </c>
      <c r="BM482" s="14">
        <f t="shared" si="780"/>
        <v>0.59313570959507222</v>
      </c>
      <c r="BN482" s="14">
        <f t="shared" si="781"/>
        <v>0.39546291548649309</v>
      </c>
    </row>
    <row r="483" spans="1:66" x14ac:dyDescent="0.25">
      <c r="A483" t="s">
        <v>290</v>
      </c>
      <c r="B483" t="s">
        <v>306</v>
      </c>
      <c r="C483" t="s">
        <v>297</v>
      </c>
      <c r="D483" s="11">
        <v>44427</v>
      </c>
      <c r="E483" s="10">
        <f>VLOOKUP(A483,home!$A$2:$E$405,3,FALSE)</f>
        <v>1.6083000000000001</v>
      </c>
      <c r="F483" s="10">
        <f>VLOOKUP(B483,home!$B$2:$E$405,3,FALSE)</f>
        <v>1.2435</v>
      </c>
      <c r="G483" s="10">
        <f>VLOOKUP(C483,away!$B$2:$E$405,4,FALSE)</f>
        <v>1.2435</v>
      </c>
      <c r="H483" s="10">
        <f>VLOOKUP(A483,away!$A$2:$E$405,3,FALSE)</f>
        <v>1.1513</v>
      </c>
      <c r="I483" s="10">
        <f>VLOOKUP(C483,away!$B$2:$E$405,3,FALSE)</f>
        <v>1.2407999999999999</v>
      </c>
      <c r="J483" s="10">
        <f>VLOOKUP(B483,home!$B$2:$E$405,4,FALSE)</f>
        <v>0.93540000000000001</v>
      </c>
      <c r="K483" s="12">
        <f t="shared" si="726"/>
        <v>2.4869018256750004</v>
      </c>
      <c r="L483" s="12">
        <f t="shared" si="727"/>
        <v>1.3362498056159999</v>
      </c>
      <c r="M483" s="13">
        <f t="shared" si="728"/>
        <v>2.1858801338513024E-2</v>
      </c>
      <c r="N483" s="13">
        <f t="shared" si="729"/>
        <v>5.4360692955815179E-2</v>
      </c>
      <c r="O483" s="13">
        <f t="shared" si="730"/>
        <v>2.9208819039586789E-2</v>
      </c>
      <c r="P483" s="13">
        <f t="shared" si="731"/>
        <v>7.2639465395359093E-2</v>
      </c>
      <c r="Q483" s="13">
        <f t="shared" si="732"/>
        <v>6.7594853278387462E-2</v>
      </c>
      <c r="R483" s="13">
        <f t="shared" si="733"/>
        <v>1.9515139381960384E-2</v>
      </c>
      <c r="S483" s="13">
        <f t="shared" si="734"/>
        <v>6.034745285445868E-2</v>
      </c>
      <c r="T483" s="13">
        <f t="shared" si="735"/>
        <v>9.0323609553887282E-2</v>
      </c>
      <c r="U483" s="13">
        <f t="shared" si="736"/>
        <v>4.8532235757299376E-2</v>
      </c>
      <c r="V483" s="13">
        <f t="shared" si="737"/>
        <v>2.2282439235718449E-2</v>
      </c>
      <c r="W483" s="13">
        <f t="shared" si="738"/>
        <v>5.6033921341418526E-2</v>
      </c>
      <c r="X483" s="13">
        <f t="shared" si="739"/>
        <v>7.4875316500372741E-2</v>
      </c>
      <c r="Y483" s="13">
        <f t="shared" si="740"/>
        <v>5.0026063559529779E-2</v>
      </c>
      <c r="Z483" s="13">
        <f t="shared" si="741"/>
        <v>8.6923670685712384E-3</v>
      </c>
      <c r="AA483" s="13">
        <f t="shared" si="742"/>
        <v>2.1617063532267063E-2</v>
      </c>
      <c r="AB483" s="13">
        <f t="shared" si="743"/>
        <v>2.6879757382063718E-2</v>
      </c>
      <c r="AC483" s="13">
        <f t="shared" si="744"/>
        <v>4.6279541153732492E-3</v>
      </c>
      <c r="AD483" s="13">
        <f t="shared" si="745"/>
        <v>3.4837715320925777E-2</v>
      </c>
      <c r="AE483" s="13">
        <f t="shared" si="746"/>
        <v>4.6551890325692617E-2</v>
      </c>
      <c r="AF483" s="13">
        <f t="shared" si="747"/>
        <v>3.1102477199382056E-2</v>
      </c>
      <c r="AG483" s="13">
        <f t="shared" si="748"/>
        <v>1.3853559703950118E-2</v>
      </c>
      <c r="AH483" s="13">
        <f t="shared" si="749"/>
        <v>2.9037934514303094E-3</v>
      </c>
      <c r="AI483" s="13">
        <f t="shared" si="750"/>
        <v>7.2214492357451469E-3</v>
      </c>
      <c r="AJ483" s="13">
        <f t="shared" si="751"/>
        <v>8.9795176441969712E-3</v>
      </c>
      <c r="AK483" s="13">
        <f t="shared" si="752"/>
        <v>7.4437262743447773E-3</v>
      </c>
      <c r="AL483" s="13">
        <f t="shared" si="753"/>
        <v>6.1517026045277692E-4</v>
      </c>
      <c r="AM483" s="13">
        <f t="shared" si="754"/>
        <v>1.7327595566791233E-2</v>
      </c>
      <c r="AN483" s="13">
        <f t="shared" si="755"/>
        <v>2.3153996207917447E-2</v>
      </c>
      <c r="AO483" s="13">
        <f t="shared" si="756"/>
        <v>1.5469761466031644E-2</v>
      </c>
      <c r="AP483" s="13">
        <f t="shared" si="757"/>
        <v>6.8904885839702256E-3</v>
      </c>
      <c r="AQ483" s="13">
        <f t="shared" si="758"/>
        <v>2.3018535077323704E-3</v>
      </c>
      <c r="AR483" s="13">
        <f t="shared" si="759"/>
        <v>7.7603868700455215E-4</v>
      </c>
      <c r="AS483" s="13">
        <f t="shared" si="760"/>
        <v>1.9299320275060507E-3</v>
      </c>
      <c r="AT483" s="13">
        <f t="shared" si="761"/>
        <v>2.3997757413167266E-3</v>
      </c>
      <c r="AU483" s="13">
        <f t="shared" si="762"/>
        <v>1.9893355574303819E-3</v>
      </c>
      <c r="AV483" s="13">
        <f t="shared" si="763"/>
        <v>1.2368205574134529E-3</v>
      </c>
      <c r="AW483" s="13">
        <f t="shared" si="764"/>
        <v>5.6785718782608716E-5</v>
      </c>
      <c r="AX483" s="13">
        <f t="shared" si="765"/>
        <v>7.1820048416018677E-3</v>
      </c>
      <c r="AY483" s="13">
        <f t="shared" si="766"/>
        <v>9.5969525735236667E-3</v>
      </c>
      <c r="AZ483" s="13">
        <f t="shared" si="767"/>
        <v>6.4119630054384853E-3</v>
      </c>
      <c r="BA483" s="13">
        <f t="shared" si="768"/>
        <v>2.855994773211387E-3</v>
      </c>
      <c r="BB483" s="13">
        <f t="shared" si="769"/>
        <v>9.5408061513600707E-4</v>
      </c>
      <c r="BC483" s="13">
        <f t="shared" si="770"/>
        <v>2.5497800730349635E-4</v>
      </c>
      <c r="BD483" s="13">
        <f t="shared" si="771"/>
        <v>1.7283025744338826E-4</v>
      </c>
      <c r="BE483" s="13">
        <f t="shared" si="772"/>
        <v>4.2981188276784254E-4</v>
      </c>
      <c r="BF483" s="13">
        <f t="shared" si="773"/>
        <v>5.3444997797607848E-4</v>
      </c>
      <c r="BG483" s="13">
        <f t="shared" si="774"/>
        <v>4.4304154198689116E-4</v>
      </c>
      <c r="BH483" s="13">
        <f t="shared" si="775"/>
        <v>2.7545020490426679E-4</v>
      </c>
      <c r="BI483" s="13">
        <f t="shared" si="776"/>
        <v>1.3700352349179466E-4</v>
      </c>
      <c r="BJ483" s="14">
        <f t="shared" si="777"/>
        <v>0.61195976888801928</v>
      </c>
      <c r="BK483" s="14">
        <f t="shared" si="778"/>
        <v>0.19196823577339894</v>
      </c>
      <c r="BL483" s="14">
        <f t="shared" si="779"/>
        <v>0.18262599165813592</v>
      </c>
      <c r="BM483" s="14">
        <f t="shared" si="780"/>
        <v>0.7205284251437627</v>
      </c>
      <c r="BN483" s="14">
        <f t="shared" si="781"/>
        <v>0.26517777138962195</v>
      </c>
    </row>
    <row r="484" spans="1:66" x14ac:dyDescent="0.25">
      <c r="A484" t="s">
        <v>290</v>
      </c>
      <c r="B484" t="s">
        <v>298</v>
      </c>
      <c r="C484" t="s">
        <v>294</v>
      </c>
      <c r="D484" s="11">
        <v>44427</v>
      </c>
      <c r="E484" s="10">
        <f>VLOOKUP(A484,home!$A$2:$E$405,3,FALSE)</f>
        <v>1.6083000000000001</v>
      </c>
      <c r="F484" s="10">
        <f>VLOOKUP(B484,home!$B$2:$E$405,3,FALSE)</f>
        <v>0.50870000000000004</v>
      </c>
      <c r="G484" s="10">
        <f>VLOOKUP(C484,away!$B$2:$E$405,4,FALSE)</f>
        <v>0.76529999999999998</v>
      </c>
      <c r="H484" s="10">
        <f>VLOOKUP(A484,away!$A$2:$E$405,3,FALSE)</f>
        <v>1.1513</v>
      </c>
      <c r="I484" s="10">
        <f>VLOOKUP(C484,away!$B$2:$E$405,3,FALSE)</f>
        <v>0.93540000000000001</v>
      </c>
      <c r="J484" s="10">
        <f>VLOOKUP(B484,home!$B$2:$E$405,4,FALSE)</f>
        <v>1.0265</v>
      </c>
      <c r="K484" s="12">
        <f t="shared" si="726"/>
        <v>0.62612423331300004</v>
      </c>
      <c r="L484" s="12">
        <f t="shared" si="727"/>
        <v>1.1054645595299999</v>
      </c>
      <c r="M484" s="13">
        <f t="shared" si="728"/>
        <v>0.17700296540590002</v>
      </c>
      <c r="N484" s="13">
        <f t="shared" si="729"/>
        <v>0.1108258460088966</v>
      </c>
      <c r="O484" s="13">
        <f t="shared" si="730"/>
        <v>0.19567050518793705</v>
      </c>
      <c r="P484" s="13">
        <f t="shared" si="731"/>
        <v>0.12251404504276446</v>
      </c>
      <c r="Q484" s="13">
        <f t="shared" si="732"/>
        <v>3.4695373931792492E-2</v>
      </c>
      <c r="R484" s="13">
        <f t="shared" si="733"/>
        <v>0.10815340441529772</v>
      </c>
      <c r="S484" s="13">
        <f t="shared" si="734"/>
        <v>2.1199773685034843E-2</v>
      </c>
      <c r="T484" s="13">
        <f t="shared" si="735"/>
        <v>3.8354506261237625E-2</v>
      </c>
      <c r="U484" s="13">
        <f t="shared" si="736"/>
        <v>6.771746741971911E-2</v>
      </c>
      <c r="V484" s="13">
        <f t="shared" si="737"/>
        <v>1.6303995699788042E-3</v>
      </c>
      <c r="W484" s="13">
        <f t="shared" si="738"/>
        <v>7.2412048008504738E-3</v>
      </c>
      <c r="X484" s="13">
        <f t="shared" si="739"/>
        <v>8.0048952756386887E-3</v>
      </c>
      <c r="Y484" s="13">
        <f t="shared" si="740"/>
        <v>4.4245640149838516E-3</v>
      </c>
      <c r="Z484" s="13">
        <f t="shared" si="741"/>
        <v>3.9853251857875693E-2</v>
      </c>
      <c r="AA484" s="13">
        <f t="shared" si="742"/>
        <v>2.4953086764542307E-2</v>
      </c>
      <c r="AB484" s="13">
        <f t="shared" si="743"/>
        <v>7.8118661596209109E-3</v>
      </c>
      <c r="AC484" s="13">
        <f t="shared" si="744"/>
        <v>7.0530896860975992E-5</v>
      </c>
      <c r="AD484" s="13">
        <f t="shared" si="745"/>
        <v>1.1334734510487293E-3</v>
      </c>
      <c r="AE484" s="13">
        <f t="shared" si="746"/>
        <v>1.2530147293025322E-3</v>
      </c>
      <c r="AF484" s="13">
        <f t="shared" si="747"/>
        <v>6.9258168790651317E-4</v>
      </c>
      <c r="AG484" s="13">
        <f t="shared" si="748"/>
        <v>2.5520817018670586E-4</v>
      </c>
      <c r="AH484" s="13">
        <f t="shared" si="749"/>
        <v>1.1014089377726173E-2</v>
      </c>
      <c r="AI484" s="13">
        <f t="shared" si="750"/>
        <v>6.8961882672696562E-3</v>
      </c>
      <c r="AJ484" s="13">
        <f t="shared" si="751"/>
        <v>2.1589352958131598E-3</v>
      </c>
      <c r="AK484" s="13">
        <f t="shared" si="752"/>
        <v>4.5058723562112988E-4</v>
      </c>
      <c r="AL484" s="13">
        <f t="shared" si="753"/>
        <v>1.9527414029740684E-6</v>
      </c>
      <c r="AM484" s="13">
        <f t="shared" si="754"/>
        <v>1.4193903910370524E-4</v>
      </c>
      <c r="AN484" s="13">
        <f t="shared" si="755"/>
        <v>1.5690857734288895E-4</v>
      </c>
      <c r="AO484" s="13">
        <f t="shared" si="756"/>
        <v>8.6728435669417847E-5</v>
      </c>
      <c r="AP484" s="13">
        <f t="shared" si="757"/>
        <v>3.1958403978672984E-5</v>
      </c>
      <c r="AQ484" s="13">
        <f t="shared" si="758"/>
        <v>8.8322207443913798E-6</v>
      </c>
      <c r="AR484" s="13">
        <f t="shared" si="759"/>
        <v>2.4351370925144223E-3</v>
      </c>
      <c r="AS484" s="13">
        <f t="shared" si="760"/>
        <v>1.5246983450626405E-3</v>
      </c>
      <c r="AT484" s="13">
        <f t="shared" si="761"/>
        <v>4.7732529116797283E-4</v>
      </c>
      <c r="AU484" s="13">
        <f t="shared" si="762"/>
        <v>9.96216439911505E-5</v>
      </c>
      <c r="AV484" s="13">
        <f t="shared" si="763"/>
        <v>1.5593881366334934E-5</v>
      </c>
      <c r="AW484" s="13">
        <f t="shared" si="764"/>
        <v>3.7544607680601899E-8</v>
      </c>
      <c r="AX484" s="13">
        <f t="shared" si="765"/>
        <v>1.4811912005998553E-5</v>
      </c>
      <c r="AY484" s="13">
        <f t="shared" si="766"/>
        <v>1.6374043781508305E-5</v>
      </c>
      <c r="AZ484" s="13">
        <f t="shared" si="767"/>
        <v>9.05046254832501E-6</v>
      </c>
      <c r="BA484" s="13">
        <f t="shared" si="768"/>
        <v>3.334988531508957E-6</v>
      </c>
      <c r="BB484" s="13">
        <f t="shared" si="769"/>
        <v>9.2167790700553728E-7</v>
      </c>
      <c r="BC484" s="13">
        <f t="shared" si="770"/>
        <v>2.0377645229928163E-7</v>
      </c>
      <c r="BD484" s="13">
        <f t="shared" si="771"/>
        <v>4.4865962556193674E-4</v>
      </c>
      <c r="BE484" s="13">
        <f t="shared" si="772"/>
        <v>2.8091666407346525E-4</v>
      </c>
      <c r="BF484" s="13">
        <f t="shared" si="773"/>
        <v>8.7944365458922006E-5</v>
      </c>
      <c r="BG484" s="13">
        <f t="shared" si="774"/>
        <v>1.835469946572194E-5</v>
      </c>
      <c r="BH484" s="13">
        <f t="shared" si="775"/>
        <v>2.8730805326664199E-6</v>
      </c>
      <c r="BI484" s="13">
        <f t="shared" si="776"/>
        <v>3.5978106915245378E-7</v>
      </c>
      <c r="BJ484" s="14">
        <f t="shared" si="777"/>
        <v>0.20735173186990988</v>
      </c>
      <c r="BK484" s="14">
        <f t="shared" si="778"/>
        <v>0.32243604138572357</v>
      </c>
      <c r="BL484" s="14">
        <f t="shared" si="779"/>
        <v>0.43021761459381175</v>
      </c>
      <c r="BM484" s="14">
        <f t="shared" si="780"/>
        <v>0.2509801632155586</v>
      </c>
      <c r="BN484" s="14">
        <f t="shared" si="781"/>
        <v>0.74886213999258833</v>
      </c>
    </row>
    <row r="485" spans="1:66" s="10" customFormat="1" x14ac:dyDescent="0.25">
      <c r="A485" t="s">
        <v>290</v>
      </c>
      <c r="B485" t="s">
        <v>301</v>
      </c>
      <c r="C485" t="s">
        <v>293</v>
      </c>
      <c r="D485" s="11">
        <v>44427</v>
      </c>
      <c r="E485" s="10">
        <f>VLOOKUP(A485,home!$A$2:$E$405,3,FALSE)</f>
        <v>1.6083000000000001</v>
      </c>
      <c r="F485" s="10">
        <f>VLOOKUP(B485,home!$B$2:$E$405,3,FALSE)</f>
        <v>0.755</v>
      </c>
      <c r="G485" s="10">
        <f>VLOOKUP(C485,away!$B$2:$E$405,4,FALSE)</f>
        <v>1.2954000000000001</v>
      </c>
      <c r="H485" s="10">
        <f>VLOOKUP(A485,away!$A$2:$E$405,3,FALSE)</f>
        <v>1.1513</v>
      </c>
      <c r="I485" s="10">
        <f>VLOOKUP(C485,away!$B$2:$E$405,3,FALSE)</f>
        <v>0.43430000000000002</v>
      </c>
      <c r="J485" s="10">
        <f>VLOOKUP(B485,home!$B$2:$E$405,4,FALSE)</f>
        <v>1.9233</v>
      </c>
      <c r="K485" s="12">
        <f t="shared" si="726"/>
        <v>1.5729608241000004</v>
      </c>
      <c r="L485" s="12">
        <f t="shared" si="727"/>
        <v>0.96166844444700006</v>
      </c>
      <c r="M485" s="13">
        <f t="shared" si="728"/>
        <v>7.9291109524692094E-2</v>
      </c>
      <c r="N485" s="13">
        <f t="shared" si="729"/>
        <v>0.12472180898176305</v>
      </c>
      <c r="O485" s="13">
        <f t="shared" si="730"/>
        <v>7.625175795508736E-2</v>
      </c>
      <c r="P485" s="13">
        <f t="shared" si="731"/>
        <v>0.11994102803210795</v>
      </c>
      <c r="Q485" s="13">
        <f t="shared" si="732"/>
        <v>9.809125971959845E-2</v>
      </c>
      <c r="R485" s="13">
        <f t="shared" si="733"/>
        <v>3.6664454729509008E-2</v>
      </c>
      <c r="S485" s="13">
        <f t="shared" si="734"/>
        <v>4.5357702432323149E-2</v>
      </c>
      <c r="T485" s="13">
        <f t="shared" si="735"/>
        <v>9.4331269148392918E-2</v>
      </c>
      <c r="U485" s="13">
        <f t="shared" si="736"/>
        <v>5.767175092650563E-2</v>
      </c>
      <c r="V485" s="13">
        <f t="shared" si="737"/>
        <v>7.6234544544060154E-3</v>
      </c>
      <c r="W485" s="13">
        <f t="shared" si="738"/>
        <v>5.1431236241848914E-2</v>
      </c>
      <c r="X485" s="13">
        <f t="shared" si="739"/>
        <v>4.9459796952685021E-2</v>
      </c>
      <c r="Y485" s="13">
        <f t="shared" si="740"/>
        <v>2.3781962999076534E-2</v>
      </c>
      <c r="Z485" s="13">
        <f t="shared" si="741"/>
        <v>1.1753016382074795E-2</v>
      </c>
      <c r="AA485" s="13">
        <f t="shared" si="742"/>
        <v>1.848703433400917E-2</v>
      </c>
      <c r="AB485" s="13">
        <f t="shared" si="743"/>
        <v>1.453969038059404E-2</v>
      </c>
      <c r="AC485" s="13">
        <f t="shared" si="744"/>
        <v>7.2073414811141831E-4</v>
      </c>
      <c r="AD485" s="13">
        <f t="shared" si="745"/>
        <v>2.0224829935865114E-2</v>
      </c>
      <c r="AE485" s="13">
        <f t="shared" si="746"/>
        <v>1.9449580743628524E-2</v>
      </c>
      <c r="AF485" s="13">
        <f t="shared" si="747"/>
        <v>9.3520240294357841E-3</v>
      </c>
      <c r="AG485" s="13">
        <f t="shared" si="748"/>
        <v>2.9978488002728259E-3</v>
      </c>
      <c r="AH485" s="13">
        <f t="shared" si="749"/>
        <v>2.8256262454274938E-3</v>
      </c>
      <c r="AI485" s="13">
        <f t="shared" si="750"/>
        <v>4.4445993876062202E-3</v>
      </c>
      <c r="AJ485" s="13">
        <f t="shared" si="751"/>
        <v>3.4955903577617198E-3</v>
      </c>
      <c r="AK485" s="13">
        <f t="shared" si="752"/>
        <v>1.8328088966202965E-3</v>
      </c>
      <c r="AL485" s="13">
        <f t="shared" si="753"/>
        <v>4.360922437863428E-5</v>
      </c>
      <c r="AM485" s="13">
        <f t="shared" si="754"/>
        <v>6.3625730326401474E-3</v>
      </c>
      <c r="AN485" s="13">
        <f t="shared" si="755"/>
        <v>6.1186857109794815E-3</v>
      </c>
      <c r="AO485" s="13">
        <f t="shared" si="756"/>
        <v>2.942073484868862E-3</v>
      </c>
      <c r="AP485" s="13">
        <f t="shared" si="757"/>
        <v>9.4309974388086791E-4</v>
      </c>
      <c r="AQ485" s="13">
        <f t="shared" si="758"/>
        <v>2.2673731591406956E-4</v>
      </c>
      <c r="AR485" s="13">
        <f t="shared" si="759"/>
        <v>5.4346311920577524E-4</v>
      </c>
      <c r="AS485" s="13">
        <f t="shared" si="760"/>
        <v>8.5484619585387287E-4</v>
      </c>
      <c r="AT485" s="13">
        <f t="shared" si="761"/>
        <v>6.7231978835452933E-4</v>
      </c>
      <c r="AU485" s="13">
        <f t="shared" si="762"/>
        <v>3.5251089611629277E-4</v>
      </c>
      <c r="AV485" s="13">
        <f t="shared" si="763"/>
        <v>1.3862145741482833E-4</v>
      </c>
      <c r="AW485" s="13">
        <f t="shared" si="764"/>
        <v>1.832395150187192E-6</v>
      </c>
      <c r="AX485" s="13">
        <f t="shared" si="765"/>
        <v>1.6680130201363484E-3</v>
      </c>
      <c r="AY485" s="13">
        <f t="shared" si="766"/>
        <v>1.6040754863918647E-3</v>
      </c>
      <c r="AZ485" s="13">
        <f t="shared" si="767"/>
        <v>7.7129438888701466E-4</v>
      </c>
      <c r="BA485" s="13">
        <f t="shared" si="768"/>
        <v>2.4724315839055834E-4</v>
      </c>
      <c r="BB485" s="13">
        <f t="shared" si="769"/>
        <v>5.9441485882402864E-5</v>
      </c>
      <c r="BC485" s="13">
        <f t="shared" si="770"/>
        <v>1.1432600252829741E-5</v>
      </c>
      <c r="BD485" s="13">
        <f t="shared" si="771"/>
        <v>8.7105222076822047E-5</v>
      </c>
      <c r="BE485" s="13">
        <f t="shared" si="772"/>
        <v>1.3701310190137152E-4</v>
      </c>
      <c r="BF485" s="13">
        <f t="shared" si="773"/>
        <v>1.0775812083963938E-4</v>
      </c>
      <c r="BG485" s="13">
        <f t="shared" si="774"/>
        <v>5.6499767519795524E-5</v>
      </c>
      <c r="BH485" s="13">
        <f t="shared" si="775"/>
        <v>2.2217980219848996E-5</v>
      </c>
      <c r="BI485" s="13">
        <f t="shared" si="776"/>
        <v>6.9896024952902344E-6</v>
      </c>
      <c r="BJ485" s="14">
        <f t="shared" si="777"/>
        <v>0.5147962869807915</v>
      </c>
      <c r="BK485" s="14">
        <f t="shared" si="778"/>
        <v>0.25458171330241108</v>
      </c>
      <c r="BL485" s="14">
        <f t="shared" si="779"/>
        <v>0.21919265846511901</v>
      </c>
      <c r="BM485" s="14">
        <f t="shared" si="780"/>
        <v>0.46376001309639681</v>
      </c>
      <c r="BN485" s="14">
        <f t="shared" si="781"/>
        <v>0.53496141894275784</v>
      </c>
    </row>
    <row r="486" spans="1:66" x14ac:dyDescent="0.25">
      <c r="A486" t="s">
        <v>290</v>
      </c>
      <c r="B486" t="s">
        <v>310</v>
      </c>
      <c r="C486" t="s">
        <v>307</v>
      </c>
      <c r="D486" s="11">
        <v>44427</v>
      </c>
      <c r="E486" s="10">
        <f>VLOOKUP(A486,home!$A$2:$E$405,3,FALSE)</f>
        <v>1.6083000000000001</v>
      </c>
      <c r="F486" s="10">
        <f>VLOOKUP(B486,home!$B$2:$E$405,3,FALSE)</f>
        <v>0.8609</v>
      </c>
      <c r="G486" s="10">
        <f>VLOOKUP(C486,away!$B$2:$E$405,4,FALSE)</f>
        <v>0.8609</v>
      </c>
      <c r="H486" s="10">
        <f>VLOOKUP(A486,away!$A$2:$E$405,3,FALSE)</f>
        <v>1.1513</v>
      </c>
      <c r="I486" s="10">
        <f>VLOOKUP(C486,away!$B$2:$E$405,3,FALSE)</f>
        <v>1.0022</v>
      </c>
      <c r="J486" s="10">
        <f>VLOOKUP(B486,home!$B$2:$E$405,4,FALSE)</f>
        <v>0.66810000000000003</v>
      </c>
      <c r="K486" s="12">
        <f t="shared" si="726"/>
        <v>1.191989631123</v>
      </c>
      <c r="L486" s="12">
        <f t="shared" si="727"/>
        <v>0.77087573376600005</v>
      </c>
      <c r="M486" s="13">
        <f t="shared" si="728"/>
        <v>0.1404553878415877</v>
      </c>
      <c r="N486" s="13">
        <f t="shared" si="729"/>
        <v>0.16742136594253201</v>
      </c>
      <c r="O486" s="13">
        <f t="shared" si="730"/>
        <v>0.10827365016377205</v>
      </c>
      <c r="P486" s="13">
        <f t="shared" si="731"/>
        <v>0.12906106831905539</v>
      </c>
      <c r="Q486" s="13">
        <f t="shared" si="732"/>
        <v>9.9782266115973794E-2</v>
      </c>
      <c r="R486" s="13">
        <f t="shared" si="733"/>
        <v>4.1732764758760477E-2</v>
      </c>
      <c r="S486" s="13">
        <f t="shared" si="734"/>
        <v>2.9647775730828798E-2</v>
      </c>
      <c r="T486" s="13">
        <f t="shared" si="735"/>
        <v>7.6919727608985577E-2</v>
      </c>
      <c r="U486" s="13">
        <f t="shared" si="736"/>
        <v>4.9745022870537829E-2</v>
      </c>
      <c r="V486" s="13">
        <f t="shared" si="737"/>
        <v>3.026958451130005E-3</v>
      </c>
      <c r="W486" s="13">
        <f t="shared" si="738"/>
        <v>3.96464755267322E-2</v>
      </c>
      <c r="X486" s="13">
        <f t="shared" si="739"/>
        <v>3.0562505912905449E-2</v>
      </c>
      <c r="Y486" s="13">
        <f t="shared" si="740"/>
        <v>1.1779947085669349E-2</v>
      </c>
      <c r="Z486" s="13">
        <f t="shared" si="741"/>
        <v>1.0723591885164451E-2</v>
      </c>
      <c r="AA486" s="13">
        <f t="shared" si="742"/>
        <v>1.2782410335510769E-2</v>
      </c>
      <c r="AB486" s="13">
        <f t="shared" si="743"/>
        <v>7.618250290344155E-3</v>
      </c>
      <c r="AC486" s="13">
        <f t="shared" si="744"/>
        <v>1.7383744469669235E-4</v>
      </c>
      <c r="AD486" s="13">
        <f t="shared" si="745"/>
        <v>1.1814546934609142E-2</v>
      </c>
      <c r="AE486" s="13">
        <f t="shared" si="746"/>
        <v>9.1075475373296692E-3</v>
      </c>
      <c r="AF486" s="13">
        <f t="shared" si="747"/>
        <v>3.5103936953238667E-3</v>
      </c>
      <c r="AG486" s="13">
        <f t="shared" si="748"/>
        <v>9.0202577189677565E-4</v>
      </c>
      <c r="AH486" s="13">
        <f t="shared" si="749"/>
        <v>2.0666391907708174E-3</v>
      </c>
      <c r="AI486" s="13">
        <f t="shared" si="750"/>
        <v>2.4634124866712414E-3</v>
      </c>
      <c r="AJ486" s="13">
        <f t="shared" si="751"/>
        <v>1.4681810706455229E-3</v>
      </c>
      <c r="AK486" s="13">
        <f t="shared" si="752"/>
        <v>5.8335220427350933E-4</v>
      </c>
      <c r="AL486" s="13">
        <f t="shared" si="753"/>
        <v>6.3894014095675185E-6</v>
      </c>
      <c r="AM486" s="13">
        <f t="shared" si="754"/>
        <v>2.8165634884940245E-3</v>
      </c>
      <c r="AN486" s="13">
        <f t="shared" si="755"/>
        <v>2.1712204458913557E-3</v>
      </c>
      <c r="AO486" s="13">
        <f t="shared" si="756"/>
        <v>8.3687057719712015E-4</v>
      </c>
      <c r="AP486" s="13">
        <f t="shared" si="757"/>
        <v>2.1504107342133538E-4</v>
      </c>
      <c r="AQ486" s="13">
        <f t="shared" si="758"/>
        <v>4.1442486315875042E-5</v>
      </c>
      <c r="AR486" s="13">
        <f t="shared" si="759"/>
        <v>3.1862440052300527E-4</v>
      </c>
      <c r="AS486" s="13">
        <f t="shared" si="760"/>
        <v>3.7979698164620406E-4</v>
      </c>
      <c r="AT486" s="13">
        <f t="shared" si="761"/>
        <v>2.2635703202704383E-4</v>
      </c>
      <c r="AU486" s="13">
        <f t="shared" si="762"/>
        <v>8.9938411702671011E-5</v>
      </c>
      <c r="AV486" s="13">
        <f t="shared" si="763"/>
        <v>2.6801413547313835E-5</v>
      </c>
      <c r="AW486" s="13">
        <f t="shared" si="764"/>
        <v>1.6308519035242032E-7</v>
      </c>
      <c r="AX486" s="13">
        <f t="shared" si="765"/>
        <v>5.5955241228074941E-4</v>
      </c>
      <c r="AY486" s="13">
        <f t="shared" si="766"/>
        <v>4.3134537639745804E-4</v>
      </c>
      <c r="AZ486" s="13">
        <f t="shared" si="767"/>
        <v>1.6625684176848092E-4</v>
      </c>
      <c r="BA486" s="13">
        <f t="shared" si="768"/>
        <v>4.2721121630631842E-5</v>
      </c>
      <c r="BB486" s="13">
        <f t="shared" si="769"/>
        <v>8.2331689960799633E-6</v>
      </c>
      <c r="BC486" s="13">
        <f t="shared" si="770"/>
        <v>1.2693500382145248E-6</v>
      </c>
      <c r="BD486" s="13">
        <f t="shared" si="771"/>
        <v>4.0936636424820595E-5</v>
      </c>
      <c r="BE486" s="13">
        <f t="shared" si="772"/>
        <v>4.879604615143826E-5</v>
      </c>
      <c r="BF486" s="13">
        <f t="shared" si="773"/>
        <v>2.9082190526156894E-5</v>
      </c>
      <c r="BG486" s="13">
        <f t="shared" si="774"/>
        <v>1.1555223185840852E-5</v>
      </c>
      <c r="BH486" s="13">
        <f t="shared" si="775"/>
        <v>3.4434265557085937E-6</v>
      </c>
      <c r="BI486" s="13">
        <f t="shared" si="776"/>
        <v>8.2090574998764586E-7</v>
      </c>
      <c r="BJ486" s="14">
        <f t="shared" si="777"/>
        <v>0.45873731847438909</v>
      </c>
      <c r="BK486" s="14">
        <f t="shared" si="778"/>
        <v>0.30280276256510558</v>
      </c>
      <c r="BL486" s="14">
        <f t="shared" si="779"/>
        <v>0.22790983603932652</v>
      </c>
      <c r="BM486" s="14">
        <f t="shared" si="780"/>
        <v>0.31301582353109719</v>
      </c>
      <c r="BN486" s="14">
        <f t="shared" si="781"/>
        <v>0.68672650314168138</v>
      </c>
    </row>
    <row r="487" spans="1:66" x14ac:dyDescent="0.25">
      <c r="A487" t="s">
        <v>290</v>
      </c>
      <c r="B487" t="s">
        <v>308</v>
      </c>
      <c r="C487" t="s">
        <v>296</v>
      </c>
      <c r="D487" s="11">
        <v>44427</v>
      </c>
      <c r="E487" s="10">
        <f>VLOOKUP(A487,home!$A$2:$E$405,3,FALSE)</f>
        <v>1.6083000000000001</v>
      </c>
      <c r="F487" s="10">
        <f>VLOOKUP(B487,home!$B$2:$E$405,3,FALSE)</f>
        <v>0.7772</v>
      </c>
      <c r="G487" s="10">
        <f>VLOOKUP(C487,away!$B$2:$E$405,4,FALSE)</f>
        <v>0.7994</v>
      </c>
      <c r="H487" s="10">
        <f>VLOOKUP(A487,away!$A$2:$E$405,3,FALSE)</f>
        <v>1.1513</v>
      </c>
      <c r="I487" s="10">
        <f>VLOOKUP(C487,away!$B$2:$E$405,3,FALSE)</f>
        <v>0.55840000000000001</v>
      </c>
      <c r="J487" s="10">
        <f>VLOOKUP(B487,home!$B$2:$E$405,4,FALSE)</f>
        <v>0.7238</v>
      </c>
      <c r="K487" s="12">
        <f t="shared" si="726"/>
        <v>0.9992266255440001</v>
      </c>
      <c r="L487" s="12">
        <f t="shared" si="727"/>
        <v>0.46532082889600002</v>
      </c>
      <c r="M487" s="13">
        <f t="shared" si="728"/>
        <v>0.23118258846205236</v>
      </c>
      <c r="N487" s="13">
        <f t="shared" si="729"/>
        <v>0.23100379775346389</v>
      </c>
      <c r="O487" s="13">
        <f t="shared" si="730"/>
        <v>0.10757407368948506</v>
      </c>
      <c r="P487" s="13">
        <f t="shared" si="731"/>
        <v>0.10749087864876576</v>
      </c>
      <c r="Q487" s="13">
        <f t="shared" si="732"/>
        <v>0.11541257265852119</v>
      </c>
      <c r="R487" s="13">
        <f t="shared" si="733"/>
        <v>2.5028228568455286E-2</v>
      </c>
      <c r="S487" s="13">
        <f t="shared" si="734"/>
        <v>1.2494765576366352E-2</v>
      </c>
      <c r="T487" s="13">
        <f t="shared" si="735"/>
        <v>5.3703873974482903E-2</v>
      </c>
      <c r="U487" s="13">
        <f t="shared" si="736"/>
        <v>2.5008872375801513E-2</v>
      </c>
      <c r="V487" s="13">
        <f t="shared" si="737"/>
        <v>6.4550869089079893E-4</v>
      </c>
      <c r="W487" s="13">
        <f t="shared" si="738"/>
        <v>3.8441105174308619E-2</v>
      </c>
      <c r="X487" s="13">
        <f t="shared" si="739"/>
        <v>1.7887446923387604E-2</v>
      </c>
      <c r="Y487" s="13">
        <f t="shared" si="740"/>
        <v>4.161700814611962E-3</v>
      </c>
      <c r="Z487" s="13">
        <f t="shared" si="741"/>
        <v>3.8820520210907203E-3</v>
      </c>
      <c r="AA487" s="13">
        <f t="shared" si="742"/>
        <v>3.8790497412207461E-3</v>
      </c>
      <c r="AB487" s="13">
        <f t="shared" si="743"/>
        <v>1.9380248916186663E-3</v>
      </c>
      <c r="AC487" s="13">
        <f t="shared" si="744"/>
        <v>1.8758521354500697E-5</v>
      </c>
      <c r="AD487" s="13">
        <f t="shared" si="745"/>
        <v>9.6028439513766006E-3</v>
      </c>
      <c r="AE487" s="13">
        <f t="shared" si="746"/>
        <v>4.4684033072134996E-3</v>
      </c>
      <c r="AF487" s="13">
        <f t="shared" si="747"/>
        <v>1.0396205653771067E-3</v>
      </c>
      <c r="AG487" s="13">
        <f t="shared" si="748"/>
        <v>1.6125236773953448E-4</v>
      </c>
      <c r="AH487" s="13">
        <f t="shared" si="749"/>
        <v>4.5159991606783152E-4</v>
      </c>
      <c r="AI487" s="13">
        <f t="shared" si="750"/>
        <v>4.5125066022841295E-4</v>
      </c>
      <c r="AJ487" s="13">
        <f t="shared" si="751"/>
        <v>2.2545083724726959E-4</v>
      </c>
      <c r="AK487" s="13">
        <f t="shared" si="752"/>
        <v>7.509215977621959E-5</v>
      </c>
      <c r="AL487" s="13">
        <f t="shared" si="753"/>
        <v>3.4887920512714479E-7</v>
      </c>
      <c r="AM487" s="13">
        <f t="shared" si="754"/>
        <v>1.9190834714319311E-3</v>
      </c>
      <c r="AN487" s="13">
        <f t="shared" si="755"/>
        <v>8.929895116473193E-4</v>
      </c>
      <c r="AO487" s="13">
        <f t="shared" si="756"/>
        <v>2.0776330987758244E-4</v>
      </c>
      <c r="AP487" s="13">
        <f t="shared" si="757"/>
        <v>3.2225531855471059E-5</v>
      </c>
      <c r="AQ487" s="13">
        <f t="shared" si="758"/>
        <v>3.7488027986505609E-6</v>
      </c>
      <c r="AR487" s="13">
        <f t="shared" si="759"/>
        <v>4.2027769454809489E-5</v>
      </c>
      <c r="AS487" s="13">
        <f t="shared" si="760"/>
        <v>4.1995266251470483E-5</v>
      </c>
      <c r="AT487" s="13">
        <f t="shared" si="761"/>
        <v>2.0981394092639339E-5</v>
      </c>
      <c r="AU487" s="13">
        <f t="shared" si="762"/>
        <v>6.9883892061322759E-6</v>
      </c>
      <c r="AV487" s="13">
        <f t="shared" si="763"/>
        <v>1.7457461411079167E-6</v>
      </c>
      <c r="AW487" s="13">
        <f t="shared" si="764"/>
        <v>4.5059780754633833E-9</v>
      </c>
      <c r="AX487" s="13">
        <f t="shared" si="765"/>
        <v>3.1959988354936556E-4</v>
      </c>
      <c r="AY487" s="13">
        <f t="shared" si="766"/>
        <v>1.4871648272825588E-4</v>
      </c>
      <c r="AZ487" s="13">
        <f t="shared" si="767"/>
        <v>3.4600438506804843E-5</v>
      </c>
      <c r="BA487" s="13">
        <f t="shared" si="768"/>
        <v>5.3667682420505024E-6</v>
      </c>
      <c r="BB487" s="13">
        <f t="shared" si="769"/>
        <v>6.2431726172091709E-7</v>
      </c>
      <c r="BC487" s="13">
        <f t="shared" si="770"/>
        <v>5.810156514361164E-8</v>
      </c>
      <c r="BD487" s="13">
        <f t="shared" si="771"/>
        <v>3.2593994198936555E-6</v>
      </c>
      <c r="BE487" s="13">
        <f t="shared" si="772"/>
        <v>3.256878683640409E-6</v>
      </c>
      <c r="BF487" s="13">
        <f t="shared" si="773"/>
        <v>1.6271799484300953E-6</v>
      </c>
      <c r="BG487" s="13">
        <f t="shared" si="774"/>
        <v>5.4197384300755484E-7</v>
      </c>
      <c r="BH487" s="13">
        <f t="shared" si="775"/>
        <v>1.3538867357038815E-7</v>
      </c>
      <c r="BI487" s="13">
        <f t="shared" si="776"/>
        <v>2.7056793485723429E-8</v>
      </c>
      <c r="BJ487" s="14">
        <f t="shared" si="777"/>
        <v>0.47944739410994719</v>
      </c>
      <c r="BK487" s="14">
        <f t="shared" si="778"/>
        <v>0.35198156526136321</v>
      </c>
      <c r="BL487" s="14">
        <f t="shared" si="779"/>
        <v>0.16475422928240918</v>
      </c>
      <c r="BM487" s="14">
        <f t="shared" si="780"/>
        <v>0.18222438891731654</v>
      </c>
      <c r="BN487" s="14">
        <f t="shared" si="781"/>
        <v>0.81769213978074351</v>
      </c>
    </row>
    <row r="488" spans="1:66" x14ac:dyDescent="0.25">
      <c r="A488" t="s">
        <v>290</v>
      </c>
      <c r="B488" t="s">
        <v>299</v>
      </c>
      <c r="C488" t="s">
        <v>314</v>
      </c>
      <c r="D488" s="11">
        <v>44427</v>
      </c>
      <c r="E488" s="10">
        <f>VLOOKUP(A488,home!$A$2:$E$405,3,FALSE)</f>
        <v>1.6083000000000001</v>
      </c>
      <c r="F488" s="10">
        <f>VLOOKUP(B488,home!$B$2:$E$405,3,FALSE)</f>
        <v>0.98450000000000004</v>
      </c>
      <c r="G488" s="10">
        <f>VLOOKUP(C488,away!$B$2:$E$405,4,FALSE)</f>
        <v>0.50870000000000004</v>
      </c>
      <c r="H488" s="10">
        <f>VLOOKUP(A488,away!$A$2:$E$405,3,FALSE)</f>
        <v>1.1513</v>
      </c>
      <c r="I488" s="10">
        <f>VLOOKUP(C488,away!$B$2:$E$405,3,FALSE)</f>
        <v>1.3424</v>
      </c>
      <c r="J488" s="10">
        <f>VLOOKUP(B488,home!$B$2:$E$405,4,FALSE)</f>
        <v>0.86860000000000004</v>
      </c>
      <c r="K488" s="12">
        <f t="shared" si="726"/>
        <v>0.80546100574500012</v>
      </c>
      <c r="L488" s="12">
        <f t="shared" si="727"/>
        <v>1.342425747232</v>
      </c>
      <c r="M488" s="13">
        <f t="shared" si="728"/>
        <v>0.11673057785468445</v>
      </c>
      <c r="N488" s="13">
        <f t="shared" si="729"/>
        <v>9.4021928640029159E-2</v>
      </c>
      <c r="O488" s="13">
        <f t="shared" si="730"/>
        <v>0.15670213320139792</v>
      </c>
      <c r="P488" s="13">
        <f t="shared" si="731"/>
        <v>0.12621745781078492</v>
      </c>
      <c r="Q488" s="13">
        <f t="shared" si="732"/>
        <v>3.7865498602241261E-2</v>
      </c>
      <c r="R488" s="13">
        <f t="shared" si="733"/>
        <v>0.10518048912786752</v>
      </c>
      <c r="S488" s="13">
        <f t="shared" si="734"/>
        <v>3.4118837902201743E-2</v>
      </c>
      <c r="T488" s="13">
        <f t="shared" si="735"/>
        <v>5.0831620255425966E-2</v>
      </c>
      <c r="U488" s="13">
        <f t="shared" si="736"/>
        <v>8.4718782557683212E-2</v>
      </c>
      <c r="V488" s="13">
        <f t="shared" si="737"/>
        <v>4.0990811325423825E-3</v>
      </c>
      <c r="W488" s="13">
        <f t="shared" si="738"/>
        <v>1.016639419573238E-2</v>
      </c>
      <c r="X488" s="13">
        <f t="shared" si="739"/>
        <v>1.3647629324861106E-2</v>
      </c>
      <c r="Y488" s="13">
        <f t="shared" si="740"/>
        <v>9.1604644971860164E-3</v>
      </c>
      <c r="Z488" s="13">
        <f t="shared" si="741"/>
        <v>4.706566557056828E-2</v>
      </c>
      <c r="AA488" s="13">
        <f t="shared" si="742"/>
        <v>3.7909558326527745E-2</v>
      </c>
      <c r="AB488" s="13">
        <f t="shared" si="743"/>
        <v>1.526733548851689E-2</v>
      </c>
      <c r="AC488" s="13">
        <f t="shared" si="744"/>
        <v>2.770137489990641E-4</v>
      </c>
      <c r="AD488" s="13">
        <f t="shared" si="745"/>
        <v>2.0471585234236832E-3</v>
      </c>
      <c r="AE488" s="13">
        <f t="shared" si="746"/>
        <v>2.7481583105093957E-3</v>
      </c>
      <c r="AF488" s="13">
        <f t="shared" si="747"/>
        <v>1.8445992367487035E-3</v>
      </c>
      <c r="AG488" s="13">
        <f t="shared" si="748"/>
        <v>8.2541250291198525E-4</v>
      </c>
      <c r="AH488" s="13">
        <f t="shared" si="749"/>
        <v>1.5795540318135376E-2</v>
      </c>
      <c r="AI488" s="13">
        <f t="shared" si="750"/>
        <v>1.2722691790931016E-2</v>
      </c>
      <c r="AJ488" s="13">
        <f t="shared" si="751"/>
        <v>5.1238160628534766E-3</v>
      </c>
      <c r="AK488" s="13">
        <f t="shared" si="752"/>
        <v>1.3756780130794494E-3</v>
      </c>
      <c r="AL488" s="13">
        <f t="shared" si="753"/>
        <v>1.1981083901022986E-5</v>
      </c>
      <c r="AM488" s="13">
        <f t="shared" si="754"/>
        <v>3.2978127263925798E-4</v>
      </c>
      <c r="AN488" s="13">
        <f t="shared" si="755"/>
        <v>4.4270687134587578E-4</v>
      </c>
      <c r="AO488" s="13">
        <f t="shared" si="756"/>
        <v>2.9715055128561415E-4</v>
      </c>
      <c r="AP488" s="13">
        <f t="shared" si="757"/>
        <v>1.3296751694999713E-4</v>
      </c>
      <c r="AQ488" s="13">
        <f t="shared" si="758"/>
        <v>4.4624754574795861E-5</v>
      </c>
      <c r="AR488" s="13">
        <f t="shared" si="759"/>
        <v>4.2408680029012123E-3</v>
      </c>
      <c r="AS488" s="13">
        <f t="shared" si="760"/>
        <v>3.4158538068486E-3</v>
      </c>
      <c r="AT488" s="13">
        <f t="shared" si="761"/>
        <v>1.3756685213710805E-3</v>
      </c>
      <c r="AU488" s="13">
        <f t="shared" si="762"/>
        <v>3.6934911693176255E-4</v>
      </c>
      <c r="AV488" s="13">
        <f t="shared" si="763"/>
        <v>7.4374077798721258E-5</v>
      </c>
      <c r="AW488" s="13">
        <f t="shared" si="764"/>
        <v>3.5985571304379976E-7</v>
      </c>
      <c r="AX488" s="13">
        <f t="shared" si="765"/>
        <v>4.427099258931379E-5</v>
      </c>
      <c r="AY488" s="13">
        <f t="shared" si="766"/>
        <v>5.9430520307411893E-5</v>
      </c>
      <c r="AZ488" s="13">
        <f t="shared" si="767"/>
        <v>3.9890530316031993E-5</v>
      </c>
      <c r="BA488" s="13">
        <f t="shared" si="768"/>
        <v>1.7850024988993334E-5</v>
      </c>
      <c r="BB488" s="13">
        <f t="shared" si="769"/>
        <v>5.990583283489809E-6</v>
      </c>
      <c r="BC488" s="13">
        <f t="shared" si="770"/>
        <v>1.6083826481388669E-6</v>
      </c>
      <c r="BD488" s="13">
        <f t="shared" si="771"/>
        <v>9.4884173295115535E-4</v>
      </c>
      <c r="BE488" s="13">
        <f t="shared" si="772"/>
        <v>7.6425501651566626E-4</v>
      </c>
      <c r="BF488" s="13">
        <f t="shared" si="773"/>
        <v>3.0778880712418512E-4</v>
      </c>
      <c r="BG488" s="13">
        <f t="shared" si="774"/>
        <v>8.2637294047766674E-5</v>
      </c>
      <c r="BH488" s="13">
        <f t="shared" si="775"/>
        <v>1.664027949393986E-5</v>
      </c>
      <c r="BI488" s="13">
        <f t="shared" si="776"/>
        <v>2.6806192514133413E-6</v>
      </c>
      <c r="BJ488" s="14">
        <f t="shared" si="777"/>
        <v>0.22457513608999857</v>
      </c>
      <c r="BK488" s="14">
        <f t="shared" si="778"/>
        <v>0.28151438005342105</v>
      </c>
      <c r="BL488" s="14">
        <f t="shared" si="779"/>
        <v>0.44639498216222812</v>
      </c>
      <c r="BM488" s="14">
        <f t="shared" si="780"/>
        <v>0.36277300797461637</v>
      </c>
      <c r="BN488" s="14">
        <f t="shared" si="781"/>
        <v>0.63671808523700524</v>
      </c>
    </row>
    <row r="489" spans="1:66" x14ac:dyDescent="0.25">
      <c r="A489" t="s">
        <v>290</v>
      </c>
      <c r="B489" t="s">
        <v>305</v>
      </c>
      <c r="C489" t="s">
        <v>309</v>
      </c>
      <c r="D489" s="11">
        <v>44427</v>
      </c>
      <c r="E489" s="10">
        <f>VLOOKUP(A489,home!$A$2:$E$405,3,FALSE)</f>
        <v>1.6083000000000001</v>
      </c>
      <c r="F489" s="10">
        <f>VLOOKUP(B489,home!$B$2:$E$405,3,FALSE)</f>
        <v>1.3768</v>
      </c>
      <c r="G489" s="10">
        <f>VLOOKUP(C489,away!$B$2:$E$405,4,FALSE)</f>
        <v>1.1917</v>
      </c>
      <c r="H489" s="10">
        <f>VLOOKUP(A489,away!$A$2:$E$405,3,FALSE)</f>
        <v>1.1513</v>
      </c>
      <c r="I489" s="10">
        <f>VLOOKUP(C489,away!$B$2:$E$405,3,FALSE)</f>
        <v>0.94099999999999995</v>
      </c>
      <c r="J489" s="10">
        <f>VLOOKUP(B489,home!$B$2:$E$405,4,FALSE)</f>
        <v>0.86860000000000004</v>
      </c>
      <c r="K489" s="12">
        <f t="shared" si="726"/>
        <v>2.6387901762480004</v>
      </c>
      <c r="L489" s="12">
        <f t="shared" si="727"/>
        <v>0.94101804837999992</v>
      </c>
      <c r="M489" s="13">
        <f t="shared" si="728"/>
        <v>2.7881044640285773E-2</v>
      </c>
      <c r="N489" s="13">
        <f t="shared" si="729"/>
        <v>7.3572226700318058E-2</v>
      </c>
      <c r="O489" s="13">
        <f t="shared" si="730"/>
        <v>2.6236566214197378E-2</v>
      </c>
      <c r="P489" s="13">
        <f t="shared" si="731"/>
        <v>6.9232793184504232E-2</v>
      </c>
      <c r="Q489" s="13">
        <f t="shared" si="732"/>
        <v>9.7070834530745082E-2</v>
      </c>
      <c r="R489" s="13">
        <f t="shared" si="733"/>
        <v>1.2344541167538328E-2</v>
      </c>
      <c r="S489" s="13">
        <f t="shared" si="734"/>
        <v>4.2978838436370778E-2</v>
      </c>
      <c r="T489" s="13">
        <f t="shared" si="735"/>
        <v>9.134540726473965E-2</v>
      </c>
      <c r="U489" s="13">
        <f t="shared" si="736"/>
        <v>3.2574653963189162E-2</v>
      </c>
      <c r="V489" s="13">
        <f t="shared" si="737"/>
        <v>1.1858096388365536E-2</v>
      </c>
      <c r="W489" s="13">
        <f t="shared" si="738"/>
        <v>8.5383188186641756E-2</v>
      </c>
      <c r="X489" s="13">
        <f t="shared" si="739"/>
        <v>8.0347121111855907E-2</v>
      </c>
      <c r="Y489" s="13">
        <f t="shared" si="740"/>
        <v>3.7804045550815062E-2</v>
      </c>
      <c r="Z489" s="13">
        <f t="shared" si="741"/>
        <v>3.8721453458744944E-3</v>
      </c>
      <c r="AA489" s="13">
        <f t="shared" si="742"/>
        <v>1.0217779099698033E-2</v>
      </c>
      <c r="AB489" s="13">
        <f t="shared" si="743"/>
        <v>1.3481287555677653E-2</v>
      </c>
      <c r="AC489" s="13">
        <f t="shared" si="744"/>
        <v>1.8403388964831765E-3</v>
      </c>
      <c r="AD489" s="13">
        <f t="shared" si="745"/>
        <v>5.6327079550911131E-2</v>
      </c>
      <c r="AE489" s="13">
        <f t="shared" si="746"/>
        <v>5.3004798469943396E-2</v>
      </c>
      <c r="AF489" s="13">
        <f t="shared" si="747"/>
        <v>2.4939236005480668E-2</v>
      </c>
      <c r="AG489" s="13">
        <f t="shared" si="748"/>
        <v>7.8227570646552148E-3</v>
      </c>
      <c r="AH489" s="13">
        <f t="shared" si="749"/>
        <v>9.1093966410462908E-4</v>
      </c>
      <c r="AI489" s="13">
        <f t="shared" si="750"/>
        <v>2.4037786367939484E-3</v>
      </c>
      <c r="AJ489" s="13">
        <f t="shared" si="751"/>
        <v>3.1715337263233407E-3</v>
      </c>
      <c r="AK489" s="13">
        <f t="shared" si="752"/>
        <v>2.7896706802204153E-3</v>
      </c>
      <c r="AL489" s="13">
        <f t="shared" si="753"/>
        <v>1.8279344099685445E-4</v>
      </c>
      <c r="AM489" s="13">
        <f t="shared" si="754"/>
        <v>2.9727068835136792E-2</v>
      </c>
      <c r="AN489" s="13">
        <f t="shared" si="755"/>
        <v>2.7973708299298346E-2</v>
      </c>
      <c r="AO489" s="13">
        <f t="shared" si="756"/>
        <v>1.3161882194878564E-2</v>
      </c>
      <c r="AP489" s="13">
        <f t="shared" si="757"/>
        <v>4.128522898677366E-3</v>
      </c>
      <c r="AQ489" s="13">
        <f t="shared" si="758"/>
        <v>9.7125364020137872E-4</v>
      </c>
      <c r="AR489" s="13">
        <f t="shared" si="759"/>
        <v>1.7144213298153418E-4</v>
      </c>
      <c r="AS489" s="13">
        <f t="shared" si="760"/>
        <v>4.5239981630667571E-4</v>
      </c>
      <c r="AT489" s="13">
        <f t="shared" si="761"/>
        <v>5.9689409550322799E-4</v>
      </c>
      <c r="AU489" s="13">
        <f t="shared" si="762"/>
        <v>5.2502609182478459E-4</v>
      </c>
      <c r="AV489" s="13">
        <f t="shared" si="763"/>
        <v>3.4635842334528039E-4</v>
      </c>
      <c r="AW489" s="13">
        <f t="shared" si="764"/>
        <v>1.2608427317729648E-5</v>
      </c>
      <c r="AX489" s="13">
        <f t="shared" si="765"/>
        <v>1.3073916201801162E-2</v>
      </c>
      <c r="AY489" s="13">
        <f t="shared" si="766"/>
        <v>1.2302791108902592E-2</v>
      </c>
      <c r="AZ489" s="13">
        <f t="shared" si="767"/>
        <v>5.7885742394631649E-3</v>
      </c>
      <c r="BA489" s="13">
        <f t="shared" si="768"/>
        <v>1.8157176112407901E-3</v>
      </c>
      <c r="BB489" s="13">
        <f t="shared" si="769"/>
        <v>4.2715576073475088E-4</v>
      </c>
      <c r="BC489" s="13">
        <f t="shared" si="770"/>
        <v>8.0392256064177917E-5</v>
      </c>
      <c r="BD489" s="13">
        <f t="shared" si="771"/>
        <v>2.688835689806461E-5</v>
      </c>
      <c r="BE489" s="13">
        <f t="shared" si="772"/>
        <v>7.0952732038063055E-5</v>
      </c>
      <c r="BF489" s="13">
        <f t="shared" si="773"/>
        <v>9.3614686139998783E-5</v>
      </c>
      <c r="BG489" s="13">
        <f t="shared" si="774"/>
        <v>8.2343171379589537E-5</v>
      </c>
      <c r="BH489" s="13">
        <f t="shared" si="775"/>
        <v>5.4321587929391576E-5</v>
      </c>
      <c r="BI489" s="13">
        <f t="shared" si="776"/>
        <v>2.8668654517254099E-5</v>
      </c>
      <c r="BJ489" s="14">
        <f t="shared" si="777"/>
        <v>0.71706767748250499</v>
      </c>
      <c r="BK489" s="14">
        <f t="shared" si="778"/>
        <v>0.16627669609590898</v>
      </c>
      <c r="BL489" s="14">
        <f t="shared" si="779"/>
        <v>0.10657966045660677</v>
      </c>
      <c r="BM489" s="14">
        <f t="shared" si="780"/>
        <v>0.67516799026172136</v>
      </c>
      <c r="BN489" s="14">
        <f t="shared" si="781"/>
        <v>0.30633800643758885</v>
      </c>
    </row>
    <row r="490" spans="1:66" x14ac:dyDescent="0.25">
      <c r="A490" t="s">
        <v>290</v>
      </c>
      <c r="B490" t="s">
        <v>315</v>
      </c>
      <c r="C490" t="s">
        <v>311</v>
      </c>
      <c r="D490" s="11">
        <v>44427</v>
      </c>
      <c r="E490" s="10">
        <f>VLOOKUP(A490,home!$A$2:$E$405,3,FALSE)</f>
        <v>1.6083000000000001</v>
      </c>
      <c r="F490" s="10">
        <f>VLOOKUP(B490,home!$B$2:$E$405,3,FALSE)</f>
        <v>1.1957</v>
      </c>
      <c r="G490" s="10">
        <f>VLOOKUP(C490,away!$B$2:$E$405,4,FALSE)</f>
        <v>1.1478999999999999</v>
      </c>
      <c r="H490" s="10">
        <f>VLOOKUP(A490,away!$A$2:$E$405,3,FALSE)</f>
        <v>1.1513</v>
      </c>
      <c r="I490" s="10">
        <f>VLOOKUP(C490,away!$B$2:$E$405,3,FALSE)</f>
        <v>1.0022</v>
      </c>
      <c r="J490" s="10">
        <f>VLOOKUP(B490,home!$B$2:$E$405,4,FALSE)</f>
        <v>0.80179999999999996</v>
      </c>
      <c r="K490" s="12">
        <f t="shared" si="726"/>
        <v>2.2074625634489999</v>
      </c>
      <c r="L490" s="12">
        <f t="shared" si="727"/>
        <v>0.92514318714800003</v>
      </c>
      <c r="M490" s="13">
        <f t="shared" si="728"/>
        <v>4.3604027868154878E-2</v>
      </c>
      <c r="N490" s="13">
        <f t="shared" si="729"/>
        <v>9.6254259134538778E-2</v>
      </c>
      <c r="O490" s="13">
        <f t="shared" si="730"/>
        <v>4.0339969314435009E-2</v>
      </c>
      <c r="P490" s="13">
        <f t="shared" si="731"/>
        <v>8.9048972072296687E-2</v>
      </c>
      <c r="Q490" s="13">
        <f t="shared" si="732"/>
        <v>0.10623883680600667</v>
      </c>
      <c r="R490" s="13">
        <f t="shared" si="733"/>
        <v>1.8660123890504463E-2</v>
      </c>
      <c r="S490" s="13">
        <f t="shared" si="734"/>
        <v>4.5464374593499161E-2</v>
      </c>
      <c r="T490" s="13">
        <f t="shared" si="735"/>
        <v>9.8286136081605247E-2</v>
      </c>
      <c r="U490" s="13">
        <f t="shared" si="736"/>
        <v>4.1191524917608899E-2</v>
      </c>
      <c r="V490" s="13">
        <f t="shared" si="737"/>
        <v>1.0316467490119966E-2</v>
      </c>
      <c r="W490" s="13">
        <f t="shared" si="738"/>
        <v>7.817275167787581E-2</v>
      </c>
      <c r="X490" s="13">
        <f t="shared" si="739"/>
        <v>7.232098863539918E-2</v>
      </c>
      <c r="Y490" s="13">
        <f t="shared" si="740"/>
        <v>3.3453634961923745E-2</v>
      </c>
      <c r="Z490" s="13">
        <f t="shared" si="741"/>
        <v>5.7544288295459465E-3</v>
      </c>
      <c r="AA490" s="13">
        <f t="shared" si="742"/>
        <v>1.2702686215254321E-2</v>
      </c>
      <c r="AB490" s="13">
        <f t="shared" si="743"/>
        <v>1.4020352137706792E-2</v>
      </c>
      <c r="AC490" s="13">
        <f t="shared" si="744"/>
        <v>1.3167803387771693E-3</v>
      </c>
      <c r="AD490" s="13">
        <f t="shared" si="745"/>
        <v>4.3140855702676464E-2</v>
      </c>
      <c r="AE490" s="13">
        <f t="shared" si="746"/>
        <v>3.9911468741066068E-2</v>
      </c>
      <c r="AF490" s="13">
        <f t="shared" si="747"/>
        <v>1.846191169743382E-2</v>
      </c>
      <c r="AG490" s="13">
        <f t="shared" si="748"/>
        <v>5.6933039428696238E-3</v>
      </c>
      <c r="AH490" s="13">
        <f t="shared" si="749"/>
        <v>1.3309176568956178E-3</v>
      </c>
      <c r="AI490" s="13">
        <f t="shared" si="750"/>
        <v>2.9379509026303367E-3</v>
      </c>
      <c r="AJ490" s="13">
        <f t="shared" si="751"/>
        <v>3.2427083154038337E-3</v>
      </c>
      <c r="AK490" s="13">
        <f t="shared" si="752"/>
        <v>2.3860524034795779E-3</v>
      </c>
      <c r="AL490" s="13">
        <f t="shared" si="753"/>
        <v>1.0756615051037891E-4</v>
      </c>
      <c r="AM490" s="13">
        <f t="shared" si="754"/>
        <v>1.9046364783762714E-2</v>
      </c>
      <c r="AN490" s="13">
        <f t="shared" si="755"/>
        <v>1.7620614619633664E-2</v>
      </c>
      <c r="AO490" s="13">
        <f t="shared" si="756"/>
        <v>8.1507957843572672E-3</v>
      </c>
      <c r="AP490" s="13">
        <f t="shared" si="757"/>
        <v>2.513551063244255E-3</v>
      </c>
      <c r="AQ490" s="13">
        <f t="shared" si="758"/>
        <v>5.8134866042725843E-4</v>
      </c>
      <c r="AR490" s="13">
        <f t="shared" si="759"/>
        <v>2.4625788058639216E-4</v>
      </c>
      <c r="AS490" s="13">
        <f t="shared" si="760"/>
        <v>5.4360505234875484E-4</v>
      </c>
      <c r="AT490" s="13">
        <f t="shared" si="761"/>
        <v>5.9999390118080527E-4</v>
      </c>
      <c r="AU490" s="13">
        <f t="shared" si="762"/>
        <v>4.4148802505144873E-4</v>
      </c>
      <c r="AV490" s="13">
        <f t="shared" si="763"/>
        <v>2.4364207187802686E-4</v>
      </c>
      <c r="AW490" s="13">
        <f t="shared" si="764"/>
        <v>6.1020453085499453E-6</v>
      </c>
      <c r="AX490" s="13">
        <f t="shared" si="765"/>
        <v>7.0073562049916063E-3</v>
      </c>
      <c r="AY490" s="13">
        <f t="shared" si="766"/>
        <v>6.4828078529672473E-3</v>
      </c>
      <c r="AZ490" s="13">
        <f t="shared" si="767"/>
        <v>2.9987627593811013E-3</v>
      </c>
      <c r="BA490" s="13">
        <f t="shared" si="768"/>
        <v>9.2476164557152123E-4</v>
      </c>
      <c r="BB490" s="13">
        <f t="shared" si="769"/>
        <v>2.1388423403406653E-4</v>
      </c>
      <c r="BC490" s="13">
        <f t="shared" si="770"/>
        <v>3.957470839099703E-5</v>
      </c>
      <c r="BD490" s="13">
        <f t="shared" si="771"/>
        <v>3.797063341766772E-5</v>
      </c>
      <c r="BE490" s="13">
        <f t="shared" si="772"/>
        <v>8.381875177994704E-5</v>
      </c>
      <c r="BF490" s="13">
        <f t="shared" si="773"/>
        <v>9.2513378334628681E-5</v>
      </c>
      <c r="BG490" s="13">
        <f t="shared" si="774"/>
        <v>6.8073273097295521E-5</v>
      </c>
      <c r="BH490" s="13">
        <f t="shared" si="775"/>
        <v>3.7567300483429962E-5</v>
      </c>
      <c r="BI490" s="13">
        <f t="shared" si="776"/>
        <v>1.6585681885402226E-5</v>
      </c>
      <c r="BJ490" s="14">
        <f t="shared" si="777"/>
        <v>0.65751396969815712</v>
      </c>
      <c r="BK490" s="14">
        <f t="shared" si="778"/>
        <v>0.19634099636632552</v>
      </c>
      <c r="BL490" s="14">
        <f t="shared" si="779"/>
        <v>0.13922380170396265</v>
      </c>
      <c r="BM490" s="14">
        <f t="shared" si="780"/>
        <v>0.59821030170439626</v>
      </c>
      <c r="BN490" s="14">
        <f t="shared" si="781"/>
        <v>0.39414618908593646</v>
      </c>
    </row>
    <row r="491" spans="1:66" x14ac:dyDescent="0.25">
      <c r="A491" t="s">
        <v>290</v>
      </c>
      <c r="B491" t="s">
        <v>292</v>
      </c>
      <c r="C491" t="s">
        <v>317</v>
      </c>
      <c r="D491" s="11">
        <v>44427</v>
      </c>
      <c r="E491" s="10">
        <f>VLOOKUP(A491,home!$A$2:$E$405,3,FALSE)</f>
        <v>1.6083000000000001</v>
      </c>
      <c r="F491" s="10">
        <f>VLOOKUP(B491,home!$B$2:$E$405,3,FALSE)</f>
        <v>0.93269999999999997</v>
      </c>
      <c r="G491" s="10">
        <f>VLOOKUP(C491,away!$B$2:$E$405,4,FALSE)</f>
        <v>1.0363</v>
      </c>
      <c r="H491" s="10">
        <f>VLOOKUP(A491,away!$A$2:$E$405,3,FALSE)</f>
        <v>1.1513</v>
      </c>
      <c r="I491" s="10">
        <f>VLOOKUP(C491,away!$B$2:$E$405,3,FALSE)</f>
        <v>1.0133000000000001</v>
      </c>
      <c r="J491" s="10">
        <f>VLOOKUP(B491,home!$B$2:$E$405,4,FALSE)</f>
        <v>1.52</v>
      </c>
      <c r="K491" s="12">
        <f t="shared" si="726"/>
        <v>1.5545136391830001</v>
      </c>
      <c r="L491" s="12">
        <f t="shared" si="727"/>
        <v>1.7732506807999999</v>
      </c>
      <c r="M491" s="13">
        <f t="shared" si="728"/>
        <v>3.587321651581514E-2</v>
      </c>
      <c r="N491" s="13">
        <f t="shared" si="729"/>
        <v>5.5765404355199499E-2</v>
      </c>
      <c r="O491" s="13">
        <f t="shared" si="730"/>
        <v>6.3612205609154995E-2</v>
      </c>
      <c r="P491" s="13">
        <f t="shared" si="731"/>
        <v>9.8886041237944797E-2</v>
      </c>
      <c r="Q491" s="13">
        <f t="shared" si="732"/>
        <v>4.3344040832356351E-2</v>
      </c>
      <c r="R491" s="13">
        <f t="shared" si="733"/>
        <v>5.6400193451811846E-2</v>
      </c>
      <c r="S491" s="13">
        <f t="shared" si="734"/>
        <v>6.8145890593624164E-2</v>
      </c>
      <c r="T491" s="13">
        <f t="shared" si="735"/>
        <v>7.6859849914598891E-2</v>
      </c>
      <c r="U491" s="13">
        <f t="shared" si="736"/>
        <v>8.7674869973401251E-2</v>
      </c>
      <c r="V491" s="13">
        <f t="shared" si="737"/>
        <v>2.0871892743796035E-2</v>
      </c>
      <c r="W491" s="13">
        <f t="shared" si="738"/>
        <v>2.2459634217067613E-2</v>
      </c>
      <c r="X491" s="13">
        <f t="shared" si="739"/>
        <v>3.9826561665934117E-2</v>
      </c>
      <c r="Y491" s="13">
        <f t="shared" si="740"/>
        <v>3.5311238794020434E-2</v>
      </c>
      <c r="Z491" s="13">
        <f t="shared" si="741"/>
        <v>3.333722714522569E-2</v>
      </c>
      <c r="AA491" s="13">
        <f t="shared" si="742"/>
        <v>5.1823174289795083E-2</v>
      </c>
      <c r="AB491" s="13">
        <f t="shared" si="743"/>
        <v>4.0279915629622125E-2</v>
      </c>
      <c r="AC491" s="13">
        <f t="shared" si="744"/>
        <v>3.5958910418359465E-3</v>
      </c>
      <c r="AD491" s="13">
        <f t="shared" si="745"/>
        <v>8.7284519303732037E-3</v>
      </c>
      <c r="AE491" s="13">
        <f t="shared" si="746"/>
        <v>1.5477733327864358E-2</v>
      </c>
      <c r="AF491" s="13">
        <f t="shared" si="747"/>
        <v>1.3722950580438162E-2</v>
      </c>
      <c r="AG491" s="13">
        <f t="shared" si="748"/>
        <v>8.1114104864489084E-3</v>
      </c>
      <c r="AH491" s="13">
        <f t="shared" si="749"/>
        <v>1.4778815182813921E-2</v>
      </c>
      <c r="AI491" s="13">
        <f t="shared" si="750"/>
        <v>2.2973869772649046E-2</v>
      </c>
      <c r="AJ491" s="13">
        <f t="shared" si="751"/>
        <v>1.7856596953198495E-2</v>
      </c>
      <c r="AK491" s="13">
        <f t="shared" si="752"/>
        <v>9.2527745043802234E-3</v>
      </c>
      <c r="AL491" s="13">
        <f t="shared" si="753"/>
        <v>3.9648904044429058E-4</v>
      </c>
      <c r="AM491" s="13">
        <f t="shared" si="754"/>
        <v>2.7136995149436649E-3</v>
      </c>
      <c r="AN491" s="13">
        <f t="shared" si="755"/>
        <v>4.8120695123604834E-3</v>
      </c>
      <c r="AO491" s="13">
        <f t="shared" si="756"/>
        <v>4.2665027694250759E-3</v>
      </c>
      <c r="AP491" s="13">
        <f t="shared" si="757"/>
        <v>2.5218596468393672E-3</v>
      </c>
      <c r="AQ491" s="13">
        <f t="shared" si="758"/>
        <v>1.1179723339099887E-3</v>
      </c>
      <c r="AR491" s="13">
        <f t="shared" si="759"/>
        <v>5.2413088168684341E-3</v>
      </c>
      <c r="AS491" s="13">
        <f t="shared" si="760"/>
        <v>8.1476860429920937E-3</v>
      </c>
      <c r="AT491" s="13">
        <f t="shared" si="761"/>
        <v>6.3328445408060889E-3</v>
      </c>
      <c r="AU491" s="13">
        <f t="shared" si="762"/>
        <v>3.2814977378362235E-3</v>
      </c>
      <c r="AV491" s="13">
        <f t="shared" si="763"/>
        <v>1.275283247603643E-3</v>
      </c>
      <c r="AW491" s="13">
        <f t="shared" si="764"/>
        <v>3.0359412189625499E-5</v>
      </c>
      <c r="AX491" s="13">
        <f t="shared" si="765"/>
        <v>7.030804847707031E-4</v>
      </c>
      <c r="AY491" s="13">
        <f t="shared" si="766"/>
        <v>1.2467379482768433E-3</v>
      </c>
      <c r="AZ491" s="13">
        <f t="shared" si="767"/>
        <v>1.1053894577805539E-3</v>
      </c>
      <c r="BA491" s="13">
        <f t="shared" si="768"/>
        <v>6.5337753618617002E-4</v>
      </c>
      <c r="BB491" s="13">
        <f t="shared" si="769"/>
        <v>2.8965054021538812E-4</v>
      </c>
      <c r="BC491" s="13">
        <f t="shared" si="770"/>
        <v>1.0272460352620498E-4</v>
      </c>
      <c r="BD491" s="13">
        <f t="shared" si="771"/>
        <v>1.5490257379658316E-3</v>
      </c>
      <c r="BE491" s="13">
        <f t="shared" si="772"/>
        <v>2.4079816371133972E-3</v>
      </c>
      <c r="BF491" s="13">
        <f t="shared" si="773"/>
        <v>1.8716201488974927E-3</v>
      </c>
      <c r="BG491" s="13">
        <f t="shared" si="774"/>
        <v>9.6981968294362355E-4</v>
      </c>
      <c r="BH491" s="13">
        <f t="shared" si="775"/>
        <v>3.7689948117099903E-4</v>
      </c>
      <c r="BI491" s="13">
        <f t="shared" si="776"/>
        <v>1.1717907681626279E-4</v>
      </c>
      <c r="BJ491" s="14">
        <f t="shared" si="777"/>
        <v>0.33914034045253599</v>
      </c>
      <c r="BK491" s="14">
        <f t="shared" si="778"/>
        <v>0.2290161591217372</v>
      </c>
      <c r="BL491" s="14">
        <f t="shared" si="779"/>
        <v>0.39622356151784105</v>
      </c>
      <c r="BM491" s="14">
        <f t="shared" si="780"/>
        <v>0.64261980769897031</v>
      </c>
      <c r="BN491" s="14">
        <f t="shared" si="781"/>
        <v>0.35388110200228268</v>
      </c>
    </row>
    <row r="492" spans="1:66" s="15" customFormat="1" x14ac:dyDescent="0.25">
      <c r="A492" s="15" t="s">
        <v>290</v>
      </c>
      <c r="B492" s="15" t="s">
        <v>312</v>
      </c>
      <c r="C492" s="15" t="s">
        <v>300</v>
      </c>
      <c r="D492" s="20">
        <v>44427</v>
      </c>
      <c r="E492" s="15">
        <f>VLOOKUP(A492,home!$A$2:$E$405,3,FALSE)</f>
        <v>1.6083000000000001</v>
      </c>
      <c r="F492" s="15">
        <f>VLOOKUP(B492,home!$B$2:$E$405,3,FALSE)</f>
        <v>1.0044</v>
      </c>
      <c r="G492" s="15">
        <f>VLOOKUP(C492,away!$B$2:$E$405,4,FALSE)</f>
        <v>1.0522</v>
      </c>
      <c r="H492" s="15">
        <f>VLOOKUP(A492,away!$A$2:$E$405,3,FALSE)</f>
        <v>1.1513</v>
      </c>
      <c r="I492" s="15">
        <f>VLOOKUP(C492,away!$B$2:$E$405,3,FALSE)</f>
        <v>0.80179999999999996</v>
      </c>
      <c r="J492" s="15">
        <f>VLOOKUP(B492,home!$B$2:$E$405,4,FALSE)</f>
        <v>0.80179999999999996</v>
      </c>
      <c r="K492" s="16">
        <f t="shared" si="726"/>
        <v>1.6996991743440002</v>
      </c>
      <c r="L492" s="16">
        <f t="shared" si="727"/>
        <v>0.74015147421199989</v>
      </c>
      <c r="M492" s="17">
        <f t="shared" si="728"/>
        <v>8.717387003315441E-2</v>
      </c>
      <c r="N492" s="17">
        <f t="shared" si="729"/>
        <v>0.14816935491972372</v>
      </c>
      <c r="O492" s="17">
        <f t="shared" si="730"/>
        <v>6.4521868417804523E-2</v>
      </c>
      <c r="P492" s="17">
        <f t="shared" si="731"/>
        <v>0.10966776647687455</v>
      </c>
      <c r="Q492" s="17">
        <f t="shared" si="732"/>
        <v>0.1259216651100688</v>
      </c>
      <c r="R492" s="17">
        <f t="shared" si="733"/>
        <v>2.3877978014175339E-2</v>
      </c>
      <c r="S492" s="17">
        <f t="shared" si="734"/>
        <v>3.4491468026634907E-2</v>
      </c>
      <c r="T492" s="17">
        <f t="shared" si="735"/>
        <v>9.3201106066447173E-2</v>
      </c>
      <c r="U492" s="17">
        <f t="shared" si="736"/>
        <v>4.058537951569801E-2</v>
      </c>
      <c r="V492" s="17">
        <f t="shared" si="737"/>
        <v>4.8212743101815614E-3</v>
      </c>
      <c r="W492" s="17">
        <f t="shared" si="738"/>
        <v>7.1342983406535193E-2</v>
      </c>
      <c r="X492" s="17">
        <f t="shared" si="739"/>
        <v>5.2804614343029271E-2</v>
      </c>
      <c r="Y492" s="17">
        <f t="shared" si="740"/>
        <v>1.9541706575594609E-2</v>
      </c>
      <c r="Z492" s="17">
        <f t="shared" si="741"/>
        <v>5.8911068761312007E-3</v>
      </c>
      <c r="AA492" s="17">
        <f t="shared" si="742"/>
        <v>1.0013109493332463E-2</v>
      </c>
      <c r="AB492" s="17">
        <f t="shared" si="743"/>
        <v>8.5096369692166315E-3</v>
      </c>
      <c r="AC492" s="17">
        <f t="shared" si="744"/>
        <v>3.7908319385789957E-4</v>
      </c>
      <c r="AD492" s="17">
        <f t="shared" si="745"/>
        <v>3.0315402497831389E-2</v>
      </c>
      <c r="AE492" s="17">
        <f t="shared" si="746"/>
        <v>2.2437989850100048E-2</v>
      </c>
      <c r="AF492" s="17">
        <f t="shared" si="747"/>
        <v>8.3037556329527175E-3</v>
      </c>
      <c r="AG492" s="17">
        <f t="shared" si="748"/>
        <v>2.0486789910753845E-3</v>
      </c>
      <c r="AH492" s="17">
        <f t="shared" si="749"/>
        <v>1.0900778597772395E-3</v>
      </c>
      <c r="AI492" s="17">
        <f t="shared" si="750"/>
        <v>1.8528044382340484E-3</v>
      </c>
      <c r="AJ492" s="17">
        <f t="shared" si="751"/>
        <v>1.574605086943656E-3</v>
      </c>
      <c r="AK492" s="17">
        <f t="shared" si="752"/>
        <v>8.9211832206533134E-4</v>
      </c>
      <c r="AL492" s="17">
        <f t="shared" si="753"/>
        <v>1.9075994750952132E-5</v>
      </c>
      <c r="AM492" s="17">
        <f t="shared" si="754"/>
        <v>1.0305412919094013E-2</v>
      </c>
      <c r="AN492" s="17">
        <f t="shared" si="755"/>
        <v>7.6275665644308221E-3</v>
      </c>
      <c r="AO492" s="17">
        <f t="shared" si="756"/>
        <v>2.8227773186568152E-3</v>
      </c>
      <c r="AP492" s="17">
        <f t="shared" si="757"/>
        <v>6.9642759792534618E-4</v>
      </c>
      <c r="AQ492" s="17">
        <f t="shared" si="758"/>
        <v>1.2886547832159171E-4</v>
      </c>
      <c r="AR492" s="17">
        <f t="shared" si="759"/>
        <v>1.6136454698399715E-4</v>
      </c>
      <c r="AS492" s="17">
        <f t="shared" si="760"/>
        <v>2.7427118727709355E-4</v>
      </c>
      <c r="AT492" s="17">
        <f t="shared" si="761"/>
        <v>2.3308925528061234E-4</v>
      </c>
      <c r="AU492" s="17">
        <f t="shared" si="762"/>
        <v>1.320605382496382E-4</v>
      </c>
      <c r="AV492" s="17">
        <f t="shared" si="763"/>
        <v>5.6115796956583565E-5</v>
      </c>
      <c r="AW492" s="17">
        <f t="shared" si="764"/>
        <v>6.666185052119449E-7</v>
      </c>
      <c r="AX492" s="17">
        <f t="shared" si="765"/>
        <v>2.9193503049763487E-3</v>
      </c>
      <c r="AY492" s="17">
        <f t="shared" si="766"/>
        <v>2.1607614319694964E-3</v>
      </c>
      <c r="AZ492" s="17">
        <f t="shared" si="767"/>
        <v>7.9964537964632705E-4</v>
      </c>
      <c r="BA492" s="17">
        <f t="shared" si="768"/>
        <v>1.9728623553068113E-4</v>
      </c>
      <c r="BB492" s="17">
        <f t="shared" si="769"/>
        <v>3.6505424517442368E-5</v>
      </c>
      <c r="BC492" s="17">
        <f t="shared" si="770"/>
        <v>5.4039087546639724E-6</v>
      </c>
      <c r="BD492" s="17">
        <f t="shared" si="771"/>
        <v>1.9905701222626158E-5</v>
      </c>
      <c r="BE492" s="17">
        <f t="shared" si="772"/>
        <v>3.3833703932836032E-5</v>
      </c>
      <c r="BF492" s="17">
        <f t="shared" si="773"/>
        <v>2.8753559319820386E-5</v>
      </c>
      <c r="BG492" s="17">
        <f t="shared" si="774"/>
        <v>1.6290800345116642E-5</v>
      </c>
      <c r="BH492" s="17">
        <f t="shared" si="775"/>
        <v>6.9223649739994268E-6</v>
      </c>
      <c r="BI492" s="17">
        <f t="shared" si="776"/>
        <v>2.3531876061629309E-6</v>
      </c>
      <c r="BJ492" s="18">
        <f t="shared" si="777"/>
        <v>0.60178725995718196</v>
      </c>
      <c r="BK492" s="18">
        <f t="shared" si="778"/>
        <v>0.23871329946742378</v>
      </c>
      <c r="BL492" s="18">
        <f t="shared" si="779"/>
        <v>0.15388253875939575</v>
      </c>
      <c r="BM492" s="18">
        <f t="shared" si="780"/>
        <v>0.43878160727486676</v>
      </c>
      <c r="BN492" s="18">
        <f t="shared" si="781"/>
        <v>0.55933250297180137</v>
      </c>
    </row>
    <row r="493" spans="1:66" x14ac:dyDescent="0.25">
      <c r="A493" t="s">
        <v>338</v>
      </c>
      <c r="B493" t="s">
        <v>71</v>
      </c>
      <c r="C493" t="s">
        <v>78</v>
      </c>
      <c r="D493" s="11">
        <v>44428</v>
      </c>
      <c r="E493" s="10">
        <f>VLOOKUP(A493,home!$A$2:$E$405,3,FALSE)</f>
        <v>1.2436</v>
      </c>
      <c r="F493" s="10">
        <f>VLOOKUP(B493,home!$B$2:$E$405,3,FALSE)</f>
        <v>0.93810000000000004</v>
      </c>
      <c r="G493" s="10">
        <f>VLOOKUP(C493,away!$B$2:$E$405,4,FALSE)</f>
        <v>1.0722</v>
      </c>
      <c r="H493" s="10">
        <f>VLOOKUP(A493,away!$A$2:$E$405,3,FALSE)</f>
        <v>0.89739999999999998</v>
      </c>
      <c r="I493" s="10">
        <f>VLOOKUP(C493,away!$B$2:$E$405,3,FALSE)</f>
        <v>0.7429</v>
      </c>
      <c r="J493" s="10">
        <f>VLOOKUP(B493,home!$B$2:$E$405,4,FALSE)</f>
        <v>2.0428999999999999</v>
      </c>
      <c r="K493" s="12">
        <f t="shared" ref="K493:K556" si="782">E493*F493*G493</f>
        <v>1.2508512077520002</v>
      </c>
      <c r="L493" s="12">
        <f t="shared" ref="L493:L556" si="783">H493*I493*J493</f>
        <v>1.3619574259339999</v>
      </c>
      <c r="M493" s="13">
        <f t="shared" ref="M493:M556" si="784">_xlfn.POISSON.DIST(0,K493,FALSE) * _xlfn.POISSON.DIST(0,L493,FALSE)</f>
        <v>7.3328301930815146E-2</v>
      </c>
      <c r="N493" s="13">
        <f t="shared" ref="N493:N556" si="785">_xlfn.POISSON.DIST(1,K493,FALSE) * _xlfn.POISSON.DIST(0,L493,FALSE)</f>
        <v>9.1722795032563462E-2</v>
      </c>
      <c r="O493" s="13">
        <f t="shared" ref="O493:O556" si="786">_xlfn.POISSON.DIST(0,K493,FALSE) * _xlfn.POISSON.DIST(1,L493,FALSE)</f>
        <v>9.9870025345804164E-2</v>
      </c>
      <c r="P493" s="13">
        <f t="shared" ref="P493:P556" si="787">_xlfn.POISSON.DIST(1,K493,FALSE) * _xlfn.POISSON.DIST(1,L493,FALSE)</f>
        <v>0.124922541822022</v>
      </c>
      <c r="Q493" s="13">
        <f t="shared" ref="Q493:Q556" si="788">_xlfn.POISSON.DIST(2,K493,FALSE) * _xlfn.POISSON.DIST(0,L493,FALSE)</f>
        <v>5.7365784472435594E-2</v>
      </c>
      <c r="R493" s="13">
        <f t="shared" ref="R493:R556" si="789">_xlfn.POISSON.DIST(0,K493,FALSE) * _xlfn.POISSON.DIST(2,L493,FALSE)</f>
        <v>6.8009361323967385E-2</v>
      </c>
      <c r="S493" s="13">
        <f t="shared" ref="S493:S556" si="790">_xlfn.POISSON.DIST(2,K493,FALSE) * _xlfn.POISSON.DIST(2,L493,FALSE)</f>
        <v>5.320470079205801E-2</v>
      </c>
      <c r="T493" s="13">
        <f t="shared" ref="T493:T556" si="791">_xlfn.POISSON.DIST(2,K493,FALSE) * _xlfn.POISSON.DIST(1,L493,FALSE)</f>
        <v>7.8129756156763E-2</v>
      </c>
      <c r="U493" s="13">
        <f t="shared" ref="U493:U556" si="792">_xlfn.POISSON.DIST(1,K493,FALSE) * _xlfn.POISSON.DIST(2,L493,FALSE)</f>
        <v>8.5069591750526766E-2</v>
      </c>
      <c r="V493" s="13">
        <f t="shared" ref="V493:V556" si="793">_xlfn.POISSON.DIST(3,K493,FALSE) * _xlfn.POISSON.DIST(3,L493,FALSE)</f>
        <v>1.0071094705159662E-2</v>
      </c>
      <c r="W493" s="13">
        <f t="shared" ref="W493:W556" si="794">_xlfn.POISSON.DIST(3,K493,FALSE) * _xlfn.POISSON.DIST(0,L493,FALSE)</f>
        <v>2.3918686930328996E-2</v>
      </c>
      <c r="X493" s="13">
        <f t="shared" ref="X493:X556" si="795">_xlfn.POISSON.DIST(3,K493,FALSE) * _xlfn.POISSON.DIST(1,L493,FALSE)</f>
        <v>3.2576233283352088E-2</v>
      </c>
      <c r="Y493" s="13">
        <f t="shared" ref="Y493:Y556" si="796">_xlfn.POISSON.DIST(3,K493,FALSE) * _xlfn.POISSON.DIST(2,L493,FALSE)</f>
        <v>2.218372141460985E-2</v>
      </c>
      <c r="Z493" s="13">
        <f t="shared" ref="Z493:Z556" si="797">_xlfn.POISSON.DIST(0,K493,FALSE) * _xlfn.POISSON.DIST(3,L493,FALSE)</f>
        <v>3.0875284896068653E-2</v>
      </c>
      <c r="AA493" s="13">
        <f t="shared" ref="AA493:AA556" si="798">_xlfn.POISSON.DIST(1,K493,FALSE) * _xlfn.POISSON.DIST(3,L493,FALSE)</f>
        <v>3.8620387401934561E-2</v>
      </c>
      <c r="AB493" s="13">
        <f t="shared" ref="AB493:AB556" si="799">_xlfn.POISSON.DIST(2,K493,FALSE) * _xlfn.POISSON.DIST(3,L493,FALSE)</f>
        <v>2.4154179112779995E-2</v>
      </c>
      <c r="AC493" s="13">
        <f t="shared" ref="AC493:AC556" si="800">_xlfn.POISSON.DIST(4,K493,FALSE) * _xlfn.POISSON.DIST(4,L493,FALSE)</f>
        <v>1.0723236427575657E-3</v>
      </c>
      <c r="AD493" s="13">
        <f t="shared" ref="AD493:AD556" si="801">_xlfn.POISSON.DIST(4,K493,FALSE) * _xlfn.POISSON.DIST(0,L493,FALSE)</f>
        <v>7.4796796086610056E-3</v>
      </c>
      <c r="AE493" s="13">
        <f t="shared" ref="AE493:AE556" si="802">_xlfn.POISSON.DIST(4,K493,FALSE) * _xlfn.POISSON.DIST(1,L493,FALSE)</f>
        <v>1.0187005186622971E-2</v>
      </c>
      <c r="AF493" s="13">
        <f t="shared" ref="AF493:AF556" si="803">_xlfn.POISSON.DIST(4,K493,FALSE) * _xlfn.POISSON.DIST(2,L493,FALSE)</f>
        <v>6.9371336809746637E-3</v>
      </c>
      <c r="AG493" s="13">
        <f t="shared" ref="AG493:AG556" si="804">_xlfn.POISSON.DIST(4,K493,FALSE) * _xlfn.POISSON.DIST(3,L493,FALSE)</f>
        <v>3.149360243833436E-3</v>
      </c>
      <c r="AH493" s="13">
        <f t="shared" ref="AH493:AH556" si="805">_xlfn.POISSON.DIST(0,K493,FALSE) * _xlfn.POISSON.DIST(4,L493,FALSE)</f>
        <v>1.0512705885507147E-2</v>
      </c>
      <c r="AI493" s="13">
        <f t="shared" ref="AI493:AI556" si="806">_xlfn.POISSON.DIST(1,K493,FALSE) * _xlfn.POISSON.DIST(4,L493,FALSE)</f>
        <v>1.3149830853628175E-2</v>
      </c>
      <c r="AJ493" s="13">
        <f t="shared" ref="AJ493:AJ556" si="807">_xlfn.POISSON.DIST(2,K493,FALSE) * _xlfn.POISSON.DIST(4,L493,FALSE)</f>
        <v>8.2242409024976607E-3</v>
      </c>
      <c r="AK493" s="13">
        <f t="shared" ref="AK493:AK556" si="808">_xlfn.POISSON.DIST(3,K493,FALSE) * _xlfn.POISSON.DIST(4,L493,FALSE)</f>
        <v>3.4291005552441992E-3</v>
      </c>
      <c r="AL493" s="13">
        <f t="shared" ref="AL493:AL556" si="809">_xlfn.POISSON.DIST(5,K493,FALSE) * _xlfn.POISSON.DIST(5,L493,FALSE)</f>
        <v>7.3072683578852182E-5</v>
      </c>
      <c r="AM493" s="13">
        <f t="shared" ref="AM493:AM556" si="810">_xlfn.POISSON.DIST(5,K493,FALSE) * _xlfn.POISSON.DIST(0,L493,FALSE)</f>
        <v>1.8711932544183249E-3</v>
      </c>
      <c r="AN493" s="13">
        <f t="shared" ref="AN493:AN556" si="811">_xlfn.POISSON.DIST(5,K493,FALSE) * _xlfn.POISSON.DIST(1,L493,FALSE)</f>
        <v>2.5484855482126459E-3</v>
      </c>
      <c r="AO493" s="13">
        <f t="shared" ref="AO493:AO556" si="812">_xlfn.POISSON.DIST(5,K493,FALSE) * _xlfn.POISSON.DIST(2,L493,FALSE)</f>
        <v>1.7354644086368469E-3</v>
      </c>
      <c r="AP493" s="13">
        <f t="shared" ref="AP493:AP556" si="813">_xlfn.POISSON.DIST(5,K493,FALSE) * _xlfn.POISSON.DIST(3,L493,FALSE)</f>
        <v>7.8787621292903721E-4</v>
      </c>
      <c r="AQ493" s="13">
        <f t="shared" ref="AQ493:AQ556" si="814">_xlfn.POISSON.DIST(5,K493,FALSE) * _xlfn.POISSON.DIST(4,L493,FALSE)</f>
        <v>2.6826346472886501E-4</v>
      </c>
      <c r="AR493" s="13">
        <f t="shared" ref="AR493:AR556" si="815">_xlfn.POISSON.DIST(0,K493,FALSE) * _xlfn.POISSON.DIST(5,L493,FALSE)</f>
        <v>2.8635715694853014E-3</v>
      </c>
      <c r="AS493" s="13">
        <f t="shared" ref="AS493:AS556" si="816">_xlfn.POISSON.DIST(1,K493,FALSE) * _xlfn.POISSON.DIST(5,L493,FALSE)</f>
        <v>3.5819019561749797E-3</v>
      </c>
      <c r="AT493" s="13">
        <f t="shared" ref="AT493:AT556" si="817">_xlfn.POISSON.DIST(2,K493,FALSE) * _xlfn.POISSON.DIST(5,L493,FALSE)</f>
        <v>2.2402131939653633E-3</v>
      </c>
      <c r="AU493" s="13">
        <f t="shared" ref="AU493:AU556" si="818">_xlfn.POISSON.DIST(3,K493,FALSE) * _xlfn.POISSON.DIST(5,L493,FALSE)</f>
        <v>9.3405779309784669E-4</v>
      </c>
      <c r="AV493" s="13">
        <f t="shared" ref="AV493:AV556" si="819">_xlfn.POISSON.DIST(4,K493,FALSE) * _xlfn.POISSON.DIST(5,L493,FALSE)</f>
        <v>2.9209182965165247E-4</v>
      </c>
      <c r="AW493" s="13">
        <f t="shared" ref="AW493:AW556" si="820">_xlfn.POISSON.DIST(6,K493,FALSE) * _xlfn.POISSON.DIST(6,L493,FALSE)</f>
        <v>3.4579741344614307E-6</v>
      </c>
      <c r="AX493" s="13">
        <f t="shared" ref="AX493:AX556" si="821">_xlfn.POISSON.DIST(6,K493,FALSE) * _xlfn.POISSON.DIST(0,L493,FALSE)</f>
        <v>3.9009739037109228E-4</v>
      </c>
      <c r="AY493" s="13">
        <f t="shared" ref="AY493:AY556" si="822">_xlfn.POISSON.DIST(6,K493,FALSE) * _xlfn.POISSON.DIST(1,L493,FALSE)</f>
        <v>5.3129603765338356E-4</v>
      </c>
      <c r="AZ493" s="13">
        <f t="shared" ref="AZ493:AZ556" si="823">_xlfn.POISSON.DIST(6,K493,FALSE) * _xlfn.POISSON.DIST(2,L493,FALSE)</f>
        <v>3.6180129192566791E-4</v>
      </c>
      <c r="BA493" s="13">
        <f t="shared" ref="BA493:BA556" si="824">_xlfn.POISSON.DIST(6,K493,FALSE) * _xlfn.POISSON.DIST(3,L493,FALSE)</f>
        <v>1.6425265208355944E-4</v>
      </c>
      <c r="BB493" s="13">
        <f t="shared" ref="BB493:BB556" si="825">_xlfn.POISSON.DIST(6,K493,FALSE) * _xlfn.POISSON.DIST(4,L493,FALSE)</f>
        <v>5.5926279808639393E-5</v>
      </c>
      <c r="BC493" s="13">
        <f t="shared" ref="BC493:BC556" si="826">_xlfn.POISSON.DIST(6,K493,FALSE) * _xlfn.POISSON.DIST(5,L493,FALSE)</f>
        <v>1.523384241804781E-5</v>
      </c>
      <c r="BD493" s="13">
        <f t="shared" ref="BD493:BD556" si="827">_xlfn.POISSON.DIST(0,K493,FALSE) * _xlfn.POISSON.DIST(6,L493,FALSE)</f>
        <v>6.5001042729233109E-4</v>
      </c>
      <c r="BE493" s="13">
        <f t="shared" ref="BE493:BE556" si="828">_xlfn.POISSON.DIST(1,K493,FALSE) * _xlfn.POISSON.DIST(6,L493,FALSE)</f>
        <v>8.1306632803000614E-4</v>
      </c>
      <c r="BF493" s="13">
        <f t="shared" ref="BF493:BF556" si="829">_xlfn.POISSON.DIST(2,K493,FALSE) * _xlfn.POISSON.DIST(6,L493,FALSE)</f>
        <v>5.0851249919940862E-4</v>
      </c>
      <c r="BG493" s="13">
        <f t="shared" ref="BG493:BG556" si="830">_xlfn.POISSON.DIST(3,K493,FALSE) * _xlfn.POISSON.DIST(6,L493,FALSE)</f>
        <v>2.120244912601894E-4</v>
      </c>
      <c r="BH493" s="13">
        <f t="shared" ref="BH493:BH556" si="831">_xlfn.POISSON.DIST(4,K493,FALSE) * _xlfn.POISSON.DIST(6,L493,FALSE)</f>
        <v>6.630277274145286E-5</v>
      </c>
      <c r="BI493" s="13">
        <f t="shared" ref="BI493:BI556" si="832">_xlfn.POISSON.DIST(5,K493,FALSE) * _xlfn.POISSON.DIST(6,L493,FALSE)</f>
        <v>1.6586980672190538E-5</v>
      </c>
      <c r="BJ493" s="14">
        <f t="shared" ref="BJ493:BJ556" si="833">SUM(N493,Q493,T493,W493,X493,Y493,AD493,AE493,AF493,AG493,AM493,AN493,AO493,AP493,AQ493,AX493,AY493,AZ493,BA493,BB493,BC493)</f>
        <v>0.34238004639333114</v>
      </c>
      <c r="BK493" s="14">
        <f t="shared" ref="BK493:BK556" si="834">SUM(M493,P493,S493,V493,AC493,AL493,AY493)</f>
        <v>0.26320333161404463</v>
      </c>
      <c r="BL493" s="14">
        <f t="shared" ref="BL493:BL556" si="835">SUM(O493,R493,U493,AA493,AB493,AH493,AI493,AJ493,AK493,AR493,AS493,AT493,AU493,AV493,BD493,BE493,BF493,BG493,BH493,BI493)</f>
        <v>0.36321776297346087</v>
      </c>
      <c r="BM493" s="14">
        <f t="shared" ref="BM493:BM556" si="836">SUM(S493:BI493)</f>
        <v>0.48392977788577868</v>
      </c>
      <c r="BN493" s="14">
        <f t="shared" ref="BN493:BN556" si="837">SUM(M493:R493)</f>
        <v>0.51521880992760771</v>
      </c>
    </row>
    <row r="494" spans="1:66" x14ac:dyDescent="0.25">
      <c r="A494" t="s">
        <v>338</v>
      </c>
      <c r="B494" t="s">
        <v>75</v>
      </c>
      <c r="C494" t="s">
        <v>80</v>
      </c>
      <c r="D494" s="11">
        <v>44428</v>
      </c>
      <c r="E494" s="10">
        <f>VLOOKUP(A494,home!$A$2:$E$405,3,FALSE)</f>
        <v>1.2436</v>
      </c>
      <c r="F494" s="10">
        <f>VLOOKUP(B494,home!$B$2:$E$405,3,FALSE)</f>
        <v>0.64329999999999998</v>
      </c>
      <c r="G494" s="10">
        <f>VLOOKUP(C494,away!$B$2:$E$405,4,FALSE)</f>
        <v>1.0339</v>
      </c>
      <c r="H494" s="10">
        <f>VLOOKUP(A494,away!$A$2:$E$405,3,FALSE)</f>
        <v>0.89739999999999998</v>
      </c>
      <c r="I494" s="10">
        <f>VLOOKUP(C494,away!$B$2:$E$405,3,FALSE)</f>
        <v>1.9103000000000001</v>
      </c>
      <c r="J494" s="10">
        <f>VLOOKUP(B494,home!$B$2:$E$405,4,FALSE)</f>
        <v>1.7828999999999999</v>
      </c>
      <c r="K494" s="12">
        <f t="shared" si="782"/>
        <v>0.827128147132</v>
      </c>
      <c r="L494" s="12">
        <f t="shared" si="783"/>
        <v>3.0564312109380003</v>
      </c>
      <c r="M494" s="13">
        <f t="shared" si="784"/>
        <v>2.0577452158345024E-2</v>
      </c>
      <c r="N494" s="13">
        <f t="shared" si="785"/>
        <v>1.7020189876429295E-2</v>
      </c>
      <c r="O494" s="13">
        <f t="shared" si="786"/>
        <v>6.2893567018349264E-2</v>
      </c>
      <c r="P494" s="13">
        <f t="shared" si="787"/>
        <v>5.2021039554409489E-2</v>
      </c>
      <c r="Q494" s="13">
        <f t="shared" si="788"/>
        <v>7.038939058162893E-3</v>
      </c>
      <c r="R494" s="13">
        <f t="shared" si="789"/>
        <v>9.6114930601051765E-2</v>
      </c>
      <c r="S494" s="13">
        <f t="shared" si="790"/>
        <v>3.2878081011890034E-2</v>
      </c>
      <c r="T494" s="13">
        <f t="shared" si="791"/>
        <v>2.1514033029259604E-2</v>
      </c>
      <c r="U494" s="13">
        <f t="shared" si="792"/>
        <v>7.9499364459768712E-2</v>
      </c>
      <c r="V494" s="13">
        <f t="shared" si="793"/>
        <v>9.2353078701619892E-3</v>
      </c>
      <c r="W494" s="13">
        <f t="shared" si="794"/>
        <v>1.9407015403177799E-3</v>
      </c>
      <c r="X494" s="13">
        <f t="shared" si="795"/>
        <v>5.9316207589427145E-3</v>
      </c>
      <c r="Y494" s="13">
        <f t="shared" si="796"/>
        <v>9.0647954095401315E-3</v>
      </c>
      <c r="Z494" s="13">
        <f t="shared" si="797"/>
        <v>9.7922891242064825E-2</v>
      </c>
      <c r="AA494" s="13">
        <f t="shared" si="798"/>
        <v>8.099477959485743E-2</v>
      </c>
      <c r="AB494" s="13">
        <f t="shared" si="799"/>
        <v>3.3496530986829573E-2</v>
      </c>
      <c r="AC494" s="13">
        <f t="shared" si="800"/>
        <v>1.4592134400128205E-3</v>
      </c>
      <c r="AD494" s="13">
        <f t="shared" si="801"/>
        <v>4.0130221729481585E-4</v>
      </c>
      <c r="AE494" s="13">
        <f t="shared" si="802"/>
        <v>1.2265526219584987E-3</v>
      </c>
      <c r="AF494" s="13">
        <f t="shared" si="803"/>
        <v>1.8744368578058968E-3</v>
      </c>
      <c r="AG494" s="13">
        <f t="shared" si="804"/>
        <v>1.9096957717101657E-3</v>
      </c>
      <c r="AH494" s="13">
        <f t="shared" si="805"/>
        <v>7.4823645264383593E-2</v>
      </c>
      <c r="AI494" s="13">
        <f t="shared" si="806"/>
        <v>6.1888743069191648E-2</v>
      </c>
      <c r="AJ494" s="13">
        <f t="shared" si="807"/>
        <v>2.5594960691574447E-2</v>
      </c>
      <c r="AK494" s="13">
        <f t="shared" si="808"/>
        <v>7.0567708042461154E-3</v>
      </c>
      <c r="AL494" s="13">
        <f t="shared" si="809"/>
        <v>1.4755918176283697E-4</v>
      </c>
      <c r="AM494" s="13">
        <f t="shared" si="810"/>
        <v>6.6385671886204871E-5</v>
      </c>
      <c r="AN494" s="13">
        <f t="shared" si="811"/>
        <v>2.0290323951208596E-4</v>
      </c>
      <c r="AO494" s="13">
        <f t="shared" si="812"/>
        <v>3.1007989702258403E-4</v>
      </c>
      <c r="AP494" s="13">
        <f t="shared" si="813"/>
        <v>3.1591262504808892E-4</v>
      </c>
      <c r="AQ494" s="13">
        <f t="shared" si="814"/>
        <v>2.4139130178158329E-4</v>
      </c>
      <c r="AR494" s="13">
        <f t="shared" si="815"/>
        <v>4.5738664940443062E-2</v>
      </c>
      <c r="AS494" s="13">
        <f t="shared" si="816"/>
        <v>3.783173718448004E-2</v>
      </c>
      <c r="AT494" s="13">
        <f t="shared" si="817"/>
        <v>1.5645847340091879E-2</v>
      </c>
      <c r="AU494" s="13">
        <f t="shared" si="818"/>
        <v>4.3137069069067759E-3</v>
      </c>
      <c r="AV494" s="13">
        <f t="shared" si="819"/>
        <v>8.9199710029507797E-4</v>
      </c>
      <c r="AW494" s="13">
        <f t="shared" si="820"/>
        <v>1.0362180750118635E-5</v>
      </c>
      <c r="AX494" s="13">
        <f t="shared" si="821"/>
        <v>9.1515762972249199E-6</v>
      </c>
      <c r="AY494" s="13">
        <f t="shared" si="822"/>
        <v>2.797116342411867E-5</v>
      </c>
      <c r="AZ494" s="13">
        <f t="shared" si="823"/>
        <v>4.2745968447861867E-5</v>
      </c>
      <c r="BA494" s="13">
        <f t="shared" si="824"/>
        <v>4.3550037368605329E-5</v>
      </c>
      <c r="BB494" s="13">
        <f t="shared" si="825"/>
        <v>3.3276923362730397E-5</v>
      </c>
      <c r="BC494" s="13">
        <f t="shared" si="826"/>
        <v>2.0341725433968217E-5</v>
      </c>
      <c r="BD494" s="13">
        <f t="shared" si="827"/>
        <v>2.3299513845100976E-2</v>
      </c>
      <c r="BE494" s="13">
        <f t="shared" si="828"/>
        <v>1.9271683715774753E-2</v>
      </c>
      <c r="BF494" s="13">
        <f t="shared" si="829"/>
        <v>7.9700760219713548E-3</v>
      </c>
      <c r="BG494" s="13">
        <f t="shared" si="830"/>
        <v>2.1974247375181159E-3</v>
      </c>
      <c r="BH494" s="13">
        <f t="shared" si="831"/>
        <v>4.5438796290134508E-4</v>
      </c>
      <c r="BI494" s="13">
        <f t="shared" si="832"/>
        <v>7.5167414766734732E-5</v>
      </c>
      <c r="BJ494" s="14">
        <f t="shared" si="833"/>
        <v>6.923597727100686E-2</v>
      </c>
      <c r="BK494" s="14">
        <f t="shared" si="834"/>
        <v>0.1163466243800063</v>
      </c>
      <c r="BL494" s="14">
        <f t="shared" si="835"/>
        <v>0.68005349966050277</v>
      </c>
      <c r="BM494" s="14">
        <f t="shared" si="836"/>
        <v>0.70787526530415901</v>
      </c>
      <c r="BN494" s="14">
        <f t="shared" si="837"/>
        <v>0.25566611826674773</v>
      </c>
    </row>
    <row r="495" spans="1:66" x14ac:dyDescent="0.25">
      <c r="A495" t="s">
        <v>338</v>
      </c>
      <c r="B495" t="s">
        <v>93</v>
      </c>
      <c r="C495" t="s">
        <v>74</v>
      </c>
      <c r="D495" s="11">
        <v>44428</v>
      </c>
      <c r="E495" s="10">
        <f>VLOOKUP(A495,home!$A$2:$E$405,3,FALSE)</f>
        <v>1.2436</v>
      </c>
      <c r="F495" s="10">
        <f>VLOOKUP(B495,home!$B$2:$E$405,3,FALSE)</f>
        <v>0.80410000000000004</v>
      </c>
      <c r="G495" s="10">
        <f>VLOOKUP(C495,away!$B$2:$E$405,4,FALSE)</f>
        <v>1.6082000000000001</v>
      </c>
      <c r="H495" s="10">
        <f>VLOOKUP(A495,away!$A$2:$E$405,3,FALSE)</f>
        <v>0.89739999999999998</v>
      </c>
      <c r="I495" s="10">
        <f>VLOOKUP(C495,away!$B$2:$E$405,3,FALSE)</f>
        <v>1.1143000000000001</v>
      </c>
      <c r="J495" s="10">
        <f>VLOOKUP(B495,home!$B$2:$E$405,4,FALSE)</f>
        <v>0.92859999999999998</v>
      </c>
      <c r="K495" s="12">
        <f t="shared" si="782"/>
        <v>1.6081658418320002</v>
      </c>
      <c r="L495" s="12">
        <f t="shared" si="783"/>
        <v>0.92857476065199995</v>
      </c>
      <c r="M495" s="13">
        <f t="shared" si="784"/>
        <v>7.9123876119155973E-2</v>
      </c>
      <c r="N495" s="13">
        <f t="shared" si="785"/>
        <v>0.12724431484817333</v>
      </c>
      <c r="O495" s="13">
        <f t="shared" si="786"/>
        <v>7.3472434329203751E-2</v>
      </c>
      <c r="P495" s="13">
        <f t="shared" si="787"/>
        <v>0.11815585920447029</v>
      </c>
      <c r="Q495" s="13">
        <f t="shared" si="788"/>
        <v>0.1023149803530744</v>
      </c>
      <c r="R495" s="13">
        <f t="shared" si="789"/>
        <v>3.4112324060880071E-2</v>
      </c>
      <c r="S495" s="13">
        <f t="shared" si="790"/>
        <v>4.4110601467888283E-2</v>
      </c>
      <c r="T495" s="13">
        <f t="shared" si="791"/>
        <v>9.5007108392470146E-2</v>
      </c>
      <c r="U495" s="13">
        <f t="shared" si="792"/>
        <v>5.4858274340211191E-2</v>
      </c>
      <c r="V495" s="13">
        <f t="shared" si="793"/>
        <v>7.3189398588886278E-3</v>
      </c>
      <c r="W495" s="13">
        <f t="shared" si="794"/>
        <v>5.4846485503842163E-2</v>
      </c>
      <c r="X495" s="13">
        <f t="shared" si="795"/>
        <v>5.0929062149333619E-2</v>
      </c>
      <c r="Y495" s="13">
        <f t="shared" si="796"/>
        <v>2.3645720847774145E-2</v>
      </c>
      <c r="Z495" s="13">
        <f t="shared" si="797"/>
        <v>1.0558614383371726E-2</v>
      </c>
      <c r="AA495" s="13">
        <f t="shared" si="798"/>
        <v>1.6980002988414455E-2</v>
      </c>
      <c r="AB495" s="13">
        <f t="shared" si="799"/>
        <v>1.3653330400086709E-2</v>
      </c>
      <c r="AC495" s="13">
        <f t="shared" si="800"/>
        <v>6.8308681739640757E-4</v>
      </c>
      <c r="AD495" s="13">
        <f t="shared" si="801"/>
        <v>2.2050561132953225E-2</v>
      </c>
      <c r="AE495" s="13">
        <f t="shared" si="802"/>
        <v>2.0475594526274333E-2</v>
      </c>
      <c r="AF495" s="13">
        <f t="shared" si="803"/>
        <v>9.5065601432212932E-3</v>
      </c>
      <c r="AG495" s="13">
        <f t="shared" si="804"/>
        <v>2.9425172698718518E-3</v>
      </c>
      <c r="AH495" s="13">
        <f t="shared" si="805"/>
        <v>2.4511157059640401E-3</v>
      </c>
      <c r="AI495" s="13">
        <f t="shared" si="806"/>
        <v>3.9418005527092981E-3</v>
      </c>
      <c r="AJ495" s="13">
        <f t="shared" si="807"/>
        <v>3.1695345020907968E-3</v>
      </c>
      <c r="AK495" s="13">
        <f t="shared" si="808"/>
        <v>1.699045706923472E-3</v>
      </c>
      <c r="AL495" s="13">
        <f t="shared" si="809"/>
        <v>4.0802202207168964E-5</v>
      </c>
      <c r="AM495" s="13">
        <f t="shared" si="810"/>
        <v>7.0921918414487452E-3</v>
      </c>
      <c r="AN495" s="13">
        <f t="shared" si="811"/>
        <v>6.5856303416713356E-3</v>
      </c>
      <c r="AO495" s="13">
        <f t="shared" si="812"/>
        <v>3.0576250591300039E-3</v>
      </c>
      <c r="AP495" s="13">
        <f t="shared" si="813"/>
        <v>9.464111524817337E-4</v>
      </c>
      <c r="AQ495" s="13">
        <f t="shared" si="814"/>
        <v>2.1970337734852726E-4</v>
      </c>
      <c r="AR495" s="13">
        <f t="shared" si="815"/>
        <v>4.5520883599918353E-4</v>
      </c>
      <c r="AS495" s="13">
        <f t="shared" si="816"/>
        <v>7.3205130095399182E-4</v>
      </c>
      <c r="AT495" s="13">
        <f t="shared" si="817"/>
        <v>5.8862994833144377E-4</v>
      </c>
      <c r="AU495" s="13">
        <f t="shared" si="818"/>
        <v>3.1553819212865438E-4</v>
      </c>
      <c r="AV495" s="13">
        <f t="shared" si="819"/>
        <v>1.2685943559368119E-4</v>
      </c>
      <c r="AW495" s="13">
        <f t="shared" si="820"/>
        <v>1.6925005221356967E-6</v>
      </c>
      <c r="AX495" s="13">
        <f t="shared" si="821"/>
        <v>1.9009034438562437E-3</v>
      </c>
      <c r="AY495" s="13">
        <f t="shared" si="822"/>
        <v>1.7651309604013738E-3</v>
      </c>
      <c r="AZ495" s="13">
        <f t="shared" si="823"/>
        <v>8.195280295370702E-4</v>
      </c>
      <c r="BA495" s="13">
        <f t="shared" si="824"/>
        <v>2.5366434795833008E-4</v>
      </c>
      <c r="BB495" s="13">
        <f t="shared" si="825"/>
        <v>5.8886577797837975E-5</v>
      </c>
      <c r="BC495" s="13">
        <f t="shared" si="826"/>
        <v>1.0936117976848559E-5</v>
      </c>
      <c r="BD495" s="13">
        <f t="shared" si="827"/>
        <v>7.0449239322436193E-5</v>
      </c>
      <c r="BE495" s="13">
        <f t="shared" si="828"/>
        <v>1.1329406026138965E-4</v>
      </c>
      <c r="BF495" s="13">
        <f t="shared" si="829"/>
        <v>9.1097818897411536E-5</v>
      </c>
      <c r="BG495" s="13">
        <f t="shared" si="830"/>
        <v>4.8833466872071647E-5</v>
      </c>
      <c r="BH495" s="13">
        <f t="shared" si="831"/>
        <v>1.9633078340475041E-5</v>
      </c>
      <c r="BI495" s="13">
        <f t="shared" si="832"/>
        <v>6.3146491914327346E-6</v>
      </c>
      <c r="BJ495" s="14">
        <f t="shared" si="833"/>
        <v>0.53167351641659688</v>
      </c>
      <c r="BK495" s="14">
        <f t="shared" si="834"/>
        <v>0.2511982966304081</v>
      </c>
      <c r="BL495" s="14">
        <f t="shared" si="835"/>
        <v>0.20690577261237592</v>
      </c>
      <c r="BM495" s="14">
        <f t="shared" si="836"/>
        <v>0.46414897266791522</v>
      </c>
      <c r="BN495" s="14">
        <f t="shared" si="837"/>
        <v>0.5344237889149579</v>
      </c>
    </row>
    <row r="496" spans="1:66" x14ac:dyDescent="0.25">
      <c r="A496" t="s">
        <v>341</v>
      </c>
      <c r="B496" t="s">
        <v>149</v>
      </c>
      <c r="C496" t="s">
        <v>318</v>
      </c>
      <c r="D496" s="11">
        <v>44428</v>
      </c>
      <c r="E496" s="10">
        <f>VLOOKUP(A496,home!$A$2:$E$405,3,FALSE)</f>
        <v>1.2963</v>
      </c>
      <c r="F496" s="10">
        <f>VLOOKUP(B496,home!$B$2:$E$405,3,FALSE)</f>
        <v>1.9286000000000001</v>
      </c>
      <c r="G496" s="10">
        <f>VLOOKUP(C496,away!$B$2:$E$405,4,FALSE)</f>
        <v>0.96430000000000005</v>
      </c>
      <c r="H496" s="10">
        <f>VLOOKUP(A496,away!$A$2:$E$405,3,FALSE)</f>
        <v>1.1852</v>
      </c>
      <c r="I496" s="10">
        <f>VLOOKUP(C496,away!$B$2:$E$405,3,FALSE)</f>
        <v>0.4219</v>
      </c>
      <c r="J496" s="10">
        <f>VLOOKUP(B496,home!$B$2:$E$405,4,FALSE)</f>
        <v>0.63280000000000003</v>
      </c>
      <c r="K496" s="12">
        <f t="shared" si="782"/>
        <v>2.4107926027740003</v>
      </c>
      <c r="L496" s="12">
        <f t="shared" si="783"/>
        <v>0.31642270486399998</v>
      </c>
      <c r="M496" s="13">
        <f t="shared" si="784"/>
        <v>6.5401158432675896E-2</v>
      </c>
      <c r="N496" s="13">
        <f t="shared" si="785"/>
        <v>0.15766862896234549</v>
      </c>
      <c r="O496" s="13">
        <f t="shared" si="786"/>
        <v>2.0694411452506306E-2</v>
      </c>
      <c r="P496" s="13">
        <f t="shared" si="787"/>
        <v>4.9889934048463765E-2</v>
      </c>
      <c r="Q496" s="13">
        <f t="shared" si="788"/>
        <v>0.19005318219597056</v>
      </c>
      <c r="R496" s="13">
        <f t="shared" si="789"/>
        <v>3.2740908236852917E-3</v>
      </c>
      <c r="S496" s="13">
        <f t="shared" si="790"/>
        <v>9.5143785638072929E-3</v>
      </c>
      <c r="T496" s="13">
        <f t="shared" si="791"/>
        <v>6.0137141978459603E-2</v>
      </c>
      <c r="U496" s="13">
        <f t="shared" si="792"/>
        <v>7.8931539385507354E-3</v>
      </c>
      <c r="V496" s="13">
        <f t="shared" si="793"/>
        <v>8.0642764412378499E-4</v>
      </c>
      <c r="W496" s="13">
        <f t="shared" si="794"/>
        <v>0.15272626859056834</v>
      </c>
      <c r="X496" s="13">
        <f t="shared" si="795"/>
        <v>4.8326059011213396E-2</v>
      </c>
      <c r="Y496" s="13">
        <f t="shared" si="796"/>
        <v>7.6457311538727108E-3</v>
      </c>
      <c r="Z496" s="13">
        <f t="shared" si="797"/>
        <v>3.4533222480030056E-4</v>
      </c>
      <c r="AA496" s="13">
        <f t="shared" si="798"/>
        <v>8.325243730480528E-4</v>
      </c>
      <c r="AB496" s="13">
        <f t="shared" si="799"/>
        <v>1.0035218000866543E-3</v>
      </c>
      <c r="AC496" s="13">
        <f t="shared" si="800"/>
        <v>3.8447925602886275E-5</v>
      </c>
      <c r="AD496" s="13">
        <f t="shared" si="801"/>
        <v>9.2047839641854326E-2</v>
      </c>
      <c r="AE496" s="13">
        <f t="shared" si="802"/>
        <v>2.9126026396363264E-2</v>
      </c>
      <c r="AF496" s="13">
        <f t="shared" si="803"/>
        <v>4.6080680271387633E-3</v>
      </c>
      <c r="AG496" s="13">
        <f t="shared" si="804"/>
        <v>4.8603244978152112E-4</v>
      </c>
      <c r="AH496" s="13">
        <f t="shared" si="805"/>
        <v>2.7317739162003489E-5</v>
      </c>
      <c r="AI496" s="13">
        <f t="shared" si="806"/>
        <v>6.5857403496267638E-5</v>
      </c>
      <c r="AJ496" s="13">
        <f t="shared" si="807"/>
        <v>7.9384270593352315E-5</v>
      </c>
      <c r="AK496" s="13">
        <f t="shared" si="808"/>
        <v>6.3793004107687772E-5</v>
      </c>
      <c r="AL496" s="13">
        <f t="shared" si="809"/>
        <v>1.1731684995169012E-6</v>
      </c>
      <c r="AM496" s="13">
        <f t="shared" si="810"/>
        <v>4.4381650181981966E-2</v>
      </c>
      <c r="AN496" s="13">
        <f t="shared" si="811"/>
        <v>1.4043361796910571E-2</v>
      </c>
      <c r="AO496" s="13">
        <f t="shared" si="812"/>
        <v>2.221819262581103E-3</v>
      </c>
      <c r="AP496" s="13">
        <f t="shared" si="813"/>
        <v>2.3434468692828345E-4</v>
      </c>
      <c r="AQ496" s="13">
        <f t="shared" si="814"/>
        <v>1.8537994927088668E-5</v>
      </c>
      <c r="AR496" s="13">
        <f t="shared" si="815"/>
        <v>1.7287905832820727E-6</v>
      </c>
      <c r="AS496" s="13">
        <f t="shared" si="816"/>
        <v>4.1677555499217706E-6</v>
      </c>
      <c r="AT496" s="13">
        <f t="shared" si="817"/>
        <v>5.0237971249608465E-6</v>
      </c>
      <c r="AU496" s="13">
        <f t="shared" si="818"/>
        <v>4.0371109822309648E-6</v>
      </c>
      <c r="AV496" s="13">
        <f t="shared" si="819"/>
        <v>2.4331593231350223E-6</v>
      </c>
      <c r="AW496" s="13">
        <f t="shared" si="820"/>
        <v>2.4859098859712259E-8</v>
      </c>
      <c r="AX496" s="13">
        <f t="shared" si="821"/>
        <v>1.7832492326270911E-2</v>
      </c>
      <c r="AY496" s="13">
        <f t="shared" si="822"/>
        <v>5.642605456345165E-3</v>
      </c>
      <c r="AZ496" s="13">
        <f t="shared" si="823"/>
        <v>8.9272424048855096E-4</v>
      </c>
      <c r="BA496" s="13">
        <f t="shared" si="824"/>
        <v>9.4159406291015769E-5</v>
      </c>
      <c r="BB496" s="13">
        <f t="shared" si="825"/>
        <v>7.4485435067478826E-6</v>
      </c>
      <c r="BC496" s="13">
        <f t="shared" si="826"/>
        <v>4.7137765674046974E-7</v>
      </c>
      <c r="BD496" s="13">
        <f t="shared" si="827"/>
        <v>9.1171432084254283E-8</v>
      </c>
      <c r="BE496" s="13">
        <f t="shared" si="828"/>
        <v>2.197954140530324E-7</v>
      </c>
      <c r="BF496" s="13">
        <f t="shared" si="829"/>
        <v>2.6494057916134958E-7</v>
      </c>
      <c r="BG496" s="13">
        <f t="shared" si="830"/>
        <v>2.1290559613894697E-7</v>
      </c>
      <c r="BH496" s="13">
        <f t="shared" si="831"/>
        <v>1.2831780906524051E-7</v>
      </c>
      <c r="BI496" s="13">
        <f t="shared" si="832"/>
        <v>6.1869524979729702E-8</v>
      </c>
      <c r="BJ496" s="14">
        <f t="shared" si="833"/>
        <v>0.82819459368145609</v>
      </c>
      <c r="BK496" s="14">
        <f t="shared" si="834"/>
        <v>0.13129412523951833</v>
      </c>
      <c r="BL496" s="14">
        <f t="shared" si="835"/>
        <v>3.3952424419155358E-2</v>
      </c>
      <c r="BM496" s="14">
        <f t="shared" si="836"/>
        <v>0.50116248905203642</v>
      </c>
      <c r="BN496" s="14">
        <f t="shared" si="837"/>
        <v>0.48698140591564731</v>
      </c>
    </row>
    <row r="497" spans="1:66" x14ac:dyDescent="0.25">
      <c r="A497" t="s">
        <v>351</v>
      </c>
      <c r="B497" t="s">
        <v>156</v>
      </c>
      <c r="C497" t="s">
        <v>155</v>
      </c>
      <c r="D497" s="11">
        <v>44428</v>
      </c>
      <c r="E497" s="10">
        <f>VLOOKUP(A497,home!$A$2:$E$405,3,FALSE)</f>
        <v>1.224</v>
      </c>
      <c r="F497" s="10">
        <f>VLOOKUP(B497,home!$B$2:$E$405,3,FALSE)</f>
        <v>0.73529999999999995</v>
      </c>
      <c r="G497" s="10">
        <f>VLOOKUP(C497,away!$B$2:$E$405,4,FALSE)</f>
        <v>1.5597000000000001</v>
      </c>
      <c r="H497" s="10">
        <f>VLOOKUP(A497,away!$A$2:$E$405,3,FALSE)</f>
        <v>1.1359999999999999</v>
      </c>
      <c r="I497" s="10">
        <f>VLOOKUP(C497,away!$B$2:$E$405,3,FALSE)</f>
        <v>0.72019999999999995</v>
      </c>
      <c r="J497" s="10">
        <f>VLOOKUP(B497,home!$B$2:$E$405,4,FALSE)</f>
        <v>1.0563</v>
      </c>
      <c r="K497" s="12">
        <f t="shared" si="782"/>
        <v>1.4037412298399998</v>
      </c>
      <c r="L497" s="12">
        <f t="shared" si="783"/>
        <v>0.8642088873599999</v>
      </c>
      <c r="M497" s="13">
        <f t="shared" si="784"/>
        <v>0.10352417515237222</v>
      </c>
      <c r="N497" s="13">
        <f t="shared" si="785"/>
        <v>0.14532115294656253</v>
      </c>
      <c r="O497" s="13">
        <f t="shared" si="786"/>
        <v>8.946651222329334E-2</v>
      </c>
      <c r="P497" s="13">
        <f t="shared" si="787"/>
        <v>0.12558783189782116</v>
      </c>
      <c r="Q497" s="13">
        <f t="shared" si="788"/>
        <v>0.10199664697948722</v>
      </c>
      <c r="R497" s="13">
        <f t="shared" si="789"/>
        <v>3.8658877492236086E-2</v>
      </c>
      <c r="S497" s="13">
        <f t="shared" si="790"/>
        <v>3.8088454937170238E-2</v>
      </c>
      <c r="T497" s="13">
        <f t="shared" si="791"/>
        <v>8.8146408800593337E-2</v>
      </c>
      <c r="U497" s="13">
        <f t="shared" si="792"/>
        <v>5.426706023518537E-2</v>
      </c>
      <c r="V497" s="13">
        <f t="shared" si="793"/>
        <v>5.1340090572580951E-3</v>
      </c>
      <c r="W497" s="13">
        <f t="shared" si="794"/>
        <v>4.7725632890180558E-2</v>
      </c>
      <c r="X497" s="13">
        <f t="shared" si="795"/>
        <v>4.1244916098574752E-2</v>
      </c>
      <c r="Y497" s="13">
        <f t="shared" si="796"/>
        <v>1.7822111525402917E-2</v>
      </c>
      <c r="Z497" s="13">
        <f t="shared" si="797"/>
        <v>1.1136448501383962E-2</v>
      </c>
      <c r="AA497" s="13">
        <f t="shared" si="798"/>
        <v>1.5632691915382548E-2</v>
      </c>
      <c r="AB497" s="13">
        <f t="shared" si="799"/>
        <v>1.0972127087504462E-2</v>
      </c>
      <c r="AC497" s="13">
        <f t="shared" si="800"/>
        <v>3.8926237850713186E-4</v>
      </c>
      <c r="AD497" s="13">
        <f t="shared" si="801"/>
        <v>1.6748609652038612E-2</v>
      </c>
      <c r="AE497" s="13">
        <f t="shared" si="802"/>
        <v>1.447429731221524E-2</v>
      </c>
      <c r="AF497" s="13">
        <f t="shared" si="803"/>
        <v>6.2544081877536854E-3</v>
      </c>
      <c r="AG497" s="13">
        <f t="shared" si="804"/>
        <v>1.8017050470112953E-3</v>
      </c>
      <c r="AH497" s="13">
        <f t="shared" si="805"/>
        <v>2.4060544421307425E-3</v>
      </c>
      <c r="AI497" s="13">
        <f t="shared" si="806"/>
        <v>3.3774778216586034E-3</v>
      </c>
      <c r="AJ497" s="13">
        <f t="shared" si="807"/>
        <v>2.3705524355661861E-3</v>
      </c>
      <c r="AK497" s="13">
        <f t="shared" si="808"/>
        <v>1.1092140637672949E-3</v>
      </c>
      <c r="AL497" s="13">
        <f t="shared" si="809"/>
        <v>1.8888966981536757E-5</v>
      </c>
      <c r="AM497" s="13">
        <f t="shared" si="810"/>
        <v>4.7021427822125476E-3</v>
      </c>
      <c r="AN497" s="13">
        <f t="shared" si="811"/>
        <v>4.0636335820237596E-3</v>
      </c>
      <c r="AO497" s="13">
        <f t="shared" si="812"/>
        <v>1.7559141282797422E-3</v>
      </c>
      <c r="AP497" s="13">
        <f t="shared" si="813"/>
        <v>5.0582553170011341E-4</v>
      </c>
      <c r="AQ497" s="13">
        <f t="shared" si="814"/>
        <v>1.092847299872088E-4</v>
      </c>
      <c r="AR497" s="13">
        <f t="shared" si="815"/>
        <v>4.1586672647227907E-4</v>
      </c>
      <c r="AS497" s="13">
        <f t="shared" si="816"/>
        <v>5.8376927006773178E-4</v>
      </c>
      <c r="AT497" s="13">
        <f t="shared" si="817"/>
        <v>4.0973049655383849E-4</v>
      </c>
      <c r="AU497" s="13">
        <f t="shared" si="818"/>
        <v>1.9171853037847967E-4</v>
      </c>
      <c r="AV497" s="13">
        <f t="shared" si="819"/>
        <v>6.7280801404151136E-5</v>
      </c>
      <c r="AW497" s="13">
        <f t="shared" si="820"/>
        <v>6.3651917441537305E-7</v>
      </c>
      <c r="AX497" s="13">
        <f t="shared" si="821"/>
        <v>1.1000986153310553E-3</v>
      </c>
      <c r="AY497" s="13">
        <f t="shared" si="822"/>
        <v>9.5071500034152768E-4</v>
      </c>
      <c r="AZ497" s="13">
        <f t="shared" si="823"/>
        <v>4.1080817632080678E-4</v>
      </c>
      <c r="BA497" s="13">
        <f t="shared" si="824"/>
        <v>1.1834135899219837E-4</v>
      </c>
      <c r="BB497" s="13">
        <f t="shared" si="825"/>
        <v>2.556791354582951E-5</v>
      </c>
      <c r="BC497" s="13">
        <f t="shared" si="826"/>
        <v>4.4192036235116004E-6</v>
      </c>
      <c r="BD497" s="13">
        <f t="shared" si="827"/>
        <v>5.989928682910893E-5</v>
      </c>
      <c r="BE497" s="13">
        <f t="shared" si="828"/>
        <v>8.4083098560032275E-5</v>
      </c>
      <c r="BF497" s="13">
        <f t="shared" si="829"/>
        <v>5.9015456090708817E-5</v>
      </c>
      <c r="BG497" s="13">
        <f t="shared" si="830"/>
        <v>2.7614142970780031E-5</v>
      </c>
      <c r="BH497" s="13">
        <f t="shared" si="831"/>
        <v>9.6907777536950927E-6</v>
      </c>
      <c r="BI497" s="13">
        <f t="shared" si="832"/>
        <v>2.7206688564156083E-6</v>
      </c>
      <c r="BJ497" s="14">
        <f t="shared" si="833"/>
        <v>0.49528264046217846</v>
      </c>
      <c r="BK497" s="14">
        <f t="shared" si="834"/>
        <v>0.27369333739045193</v>
      </c>
      <c r="BL497" s="14">
        <f t="shared" si="835"/>
        <v>0.2201719569726619</v>
      </c>
      <c r="BM497" s="14">
        <f t="shared" si="836"/>
        <v>0.3947791081537364</v>
      </c>
      <c r="BN497" s="14">
        <f t="shared" si="837"/>
        <v>0.60455519669177249</v>
      </c>
    </row>
    <row r="498" spans="1:66" x14ac:dyDescent="0.25">
      <c r="A498" t="s">
        <v>342</v>
      </c>
      <c r="B498" t="s">
        <v>170</v>
      </c>
      <c r="C498" t="s">
        <v>169</v>
      </c>
      <c r="D498" s="11">
        <v>44428</v>
      </c>
      <c r="E498" s="10">
        <f>VLOOKUP(A498,home!$A$2:$E$405,3,FALSE)</f>
        <v>1.3533999999999999</v>
      </c>
      <c r="F498" s="10">
        <f>VLOOKUP(B498,home!$B$2:$E$405,3,FALSE)</f>
        <v>0.80049999999999999</v>
      </c>
      <c r="G498" s="10">
        <f>VLOOKUP(C498,away!$B$2:$E$405,4,FALSE)</f>
        <v>1.0799000000000001</v>
      </c>
      <c r="H498" s="10">
        <f>VLOOKUP(A498,away!$A$2:$E$405,3,FALSE)</f>
        <v>1.2030000000000001</v>
      </c>
      <c r="I498" s="10">
        <f>VLOOKUP(C498,away!$B$2:$E$405,3,FALSE)</f>
        <v>1.3428</v>
      </c>
      <c r="J498" s="10">
        <f>VLOOKUP(B498,home!$B$2:$E$405,4,FALSE)</f>
        <v>1.2468999999999999</v>
      </c>
      <c r="K498" s="12">
        <f t="shared" si="782"/>
        <v>1.1699600963300001</v>
      </c>
      <c r="L498" s="12">
        <f t="shared" si="783"/>
        <v>2.0142277959600001</v>
      </c>
      <c r="M498" s="13">
        <f t="shared" si="784"/>
        <v>4.141186304197432E-2</v>
      </c>
      <c r="N498" s="13">
        <f t="shared" si="785"/>
        <v>4.8450227273793042E-2</v>
      </c>
      <c r="O498" s="13">
        <f t="shared" si="786"/>
        <v>8.3412925621633299E-2</v>
      </c>
      <c r="P498" s="13">
        <f t="shared" si="787"/>
        <v>9.7589794495453214E-2</v>
      </c>
      <c r="Q498" s="13">
        <f t="shared" si="788"/>
        <v>2.834241628422866E-2</v>
      </c>
      <c r="R498" s="13">
        <f t="shared" si="789"/>
        <v>8.4006316664718972E-2</v>
      </c>
      <c r="S498" s="13">
        <f t="shared" si="790"/>
        <v>5.7494201480453089E-2</v>
      </c>
      <c r="T498" s="13">
        <f t="shared" si="791"/>
        <v>5.7088082684362697E-2</v>
      </c>
      <c r="U498" s="13">
        <f t="shared" si="792"/>
        <v>9.8284038337383098E-2</v>
      </c>
      <c r="V498" s="13">
        <f t="shared" si="793"/>
        <v>1.5054320979019263E-2</v>
      </c>
      <c r="W498" s="13">
        <f t="shared" si="794"/>
        <v>1.105316536204037E-2</v>
      </c>
      <c r="X498" s="13">
        <f t="shared" si="795"/>
        <v>2.2263592905563987E-2</v>
      </c>
      <c r="Y498" s="13">
        <f t="shared" si="796"/>
        <v>2.2421973834162431E-2</v>
      </c>
      <c r="Z498" s="13">
        <f t="shared" si="797"/>
        <v>5.6402619354098245E-2</v>
      </c>
      <c r="AA498" s="13">
        <f t="shared" si="798"/>
        <v>6.5988813972785096E-2</v>
      </c>
      <c r="AB498" s="13">
        <f t="shared" si="799"/>
        <v>3.8602139576151065E-2</v>
      </c>
      <c r="AC498" s="13">
        <f t="shared" si="800"/>
        <v>2.2172814483164805E-3</v>
      </c>
      <c r="AD498" s="13">
        <f t="shared" si="801"/>
        <v>3.2329406029310438E-3</v>
      </c>
      <c r="AE498" s="13">
        <f t="shared" si="802"/>
        <v>6.5118788251113885E-3</v>
      </c>
      <c r="AF498" s="13">
        <f t="shared" si="803"/>
        <v>6.5582036667313571E-3</v>
      </c>
      <c r="AG498" s="13">
        <f t="shared" si="804"/>
        <v>4.4032387056990308E-3</v>
      </c>
      <c r="AH498" s="13">
        <f t="shared" si="805"/>
        <v>2.8401930916994035E-2</v>
      </c>
      <c r="AI498" s="13">
        <f t="shared" si="806"/>
        <v>3.3229125831604346E-2</v>
      </c>
      <c r="AJ498" s="13">
        <f t="shared" si="807"/>
        <v>1.9438375629452762E-2</v>
      </c>
      <c r="AK498" s="13">
        <f t="shared" si="808"/>
        <v>7.5807079413110897E-3</v>
      </c>
      <c r="AL498" s="13">
        <f t="shared" si="809"/>
        <v>2.0900681590728092E-4</v>
      </c>
      <c r="AM498" s="13">
        <f t="shared" si="810"/>
        <v>7.5648229984687525E-4</v>
      </c>
      <c r="AN498" s="13">
        <f t="shared" si="811"/>
        <v>1.5237276755033231E-3</v>
      </c>
      <c r="AO498" s="13">
        <f t="shared" si="812"/>
        <v>1.5345673187361572E-3</v>
      </c>
      <c r="AP498" s="13">
        <f t="shared" si="813"/>
        <v>1.0303227160567256E-3</v>
      </c>
      <c r="AQ498" s="13">
        <f t="shared" si="814"/>
        <v>5.1882616337261482E-4</v>
      </c>
      <c r="AR498" s="13">
        <f t="shared" si="815"/>
        <v>1.1441591742389014E-2</v>
      </c>
      <c r="AS498" s="13">
        <f t="shared" si="816"/>
        <v>1.3386205777093983E-2</v>
      </c>
      <c r="AT498" s="13">
        <f t="shared" si="817"/>
        <v>7.8306633002310413E-3</v>
      </c>
      <c r="AU498" s="13">
        <f t="shared" si="818"/>
        <v>3.0538545296887004E-3</v>
      </c>
      <c r="AV498" s="13">
        <f t="shared" si="819"/>
        <v>8.9322198493310006E-4</v>
      </c>
      <c r="AW498" s="13">
        <f t="shared" si="820"/>
        <v>1.3681621852512926E-5</v>
      </c>
      <c r="AX498" s="13">
        <f t="shared" si="821"/>
        <v>1.4750901740013148E-4</v>
      </c>
      <c r="AY498" s="13">
        <f t="shared" si="822"/>
        <v>2.9711676300209211E-4</v>
      </c>
      <c r="AZ498" s="13">
        <f t="shared" si="823"/>
        <v>2.9923042134223697E-4</v>
      </c>
      <c r="BA498" s="13">
        <f t="shared" si="824"/>
        <v>2.0090607735478538E-4</v>
      </c>
      <c r="BB498" s="13">
        <f t="shared" si="825"/>
        <v>1.0116765134632466E-4</v>
      </c>
      <c r="BC498" s="13">
        <f t="shared" si="826"/>
        <v>4.0754939078751443E-5</v>
      </c>
      <c r="BD498" s="13">
        <f t="shared" si="827"/>
        <v>3.8409953529243914E-3</v>
      </c>
      <c r="BE498" s="13">
        <f t="shared" si="828"/>
        <v>4.4938112931105032E-3</v>
      </c>
      <c r="BF498" s="13">
        <f t="shared" si="829"/>
        <v>2.6287899466882038E-3</v>
      </c>
      <c r="BG498" s="13">
        <f t="shared" si="830"/>
        <v>1.0251931130862218E-3</v>
      </c>
      <c r="BH498" s="13">
        <f t="shared" si="831"/>
        <v>2.9985875833580226E-4</v>
      </c>
      <c r="BI498" s="13">
        <f t="shared" si="832"/>
        <v>7.016455635758995E-5</v>
      </c>
      <c r="BJ498" s="14">
        <f t="shared" si="833"/>
        <v>0.21677633118766404</v>
      </c>
      <c r="BK498" s="14">
        <f t="shared" si="834"/>
        <v>0.21427358502412575</v>
      </c>
      <c r="BL498" s="14">
        <f t="shared" si="835"/>
        <v>0.50790872484687244</v>
      </c>
      <c r="BM498" s="14">
        <f t="shared" si="836"/>
        <v>0.61186428188980957</v>
      </c>
      <c r="BN498" s="14">
        <f t="shared" si="837"/>
        <v>0.38321354338180152</v>
      </c>
    </row>
    <row r="499" spans="1:66" x14ac:dyDescent="0.25">
      <c r="A499" t="s">
        <v>342</v>
      </c>
      <c r="B499" t="s">
        <v>176</v>
      </c>
      <c r="C499" t="s">
        <v>172</v>
      </c>
      <c r="D499" s="11">
        <v>44428</v>
      </c>
      <c r="E499" s="10">
        <f>VLOOKUP(A499,home!$A$2:$E$405,3,FALSE)</f>
        <v>1.3533999999999999</v>
      </c>
      <c r="F499" s="10">
        <f>VLOOKUP(B499,home!$B$2:$E$405,3,FALSE)</f>
        <v>0.68200000000000005</v>
      </c>
      <c r="G499" s="10">
        <f>VLOOKUP(C499,away!$B$2:$E$405,4,FALSE)</f>
        <v>1.4778</v>
      </c>
      <c r="H499" s="10">
        <f>VLOOKUP(A499,away!$A$2:$E$405,3,FALSE)</f>
        <v>1.2030000000000001</v>
      </c>
      <c r="I499" s="10">
        <f>VLOOKUP(C499,away!$B$2:$E$405,3,FALSE)</f>
        <v>0.70340000000000003</v>
      </c>
      <c r="J499" s="10">
        <f>VLOOKUP(B499,home!$B$2:$E$405,4,FALSE)</f>
        <v>1.4706999999999999</v>
      </c>
      <c r="K499" s="12">
        <f t="shared" si="782"/>
        <v>1.36403718264</v>
      </c>
      <c r="L499" s="12">
        <f t="shared" si="783"/>
        <v>1.2444919271400001</v>
      </c>
      <c r="M499" s="13">
        <f t="shared" si="784"/>
        <v>7.3642784589982108E-2</v>
      </c>
      <c r="N499" s="13">
        <f t="shared" si="785"/>
        <v>0.10045149641388361</v>
      </c>
      <c r="O499" s="13">
        <f t="shared" si="786"/>
        <v>9.1647850914342729E-2</v>
      </c>
      <c r="P499" s="13">
        <f t="shared" si="787"/>
        <v>0.12501107635621081</v>
      </c>
      <c r="Q499" s="13">
        <f t="shared" si="788"/>
        <v>6.8509788080182932E-2</v>
      </c>
      <c r="R499" s="13">
        <f t="shared" si="789"/>
        <v>5.7027505301314924E-2</v>
      </c>
      <c r="S499" s="13">
        <f t="shared" si="790"/>
        <v>5.3052615061843673E-2</v>
      </c>
      <c r="T499" s="13">
        <f t="shared" si="791"/>
        <v>8.5259878195859853E-2</v>
      </c>
      <c r="U499" s="13">
        <f t="shared" si="792"/>
        <v>7.7787637664193277E-2</v>
      </c>
      <c r="V499" s="13">
        <f t="shared" si="793"/>
        <v>1.0006508745513792E-2</v>
      </c>
      <c r="W499" s="13">
        <f t="shared" si="794"/>
        <v>3.1149966105385403E-2</v>
      </c>
      <c r="X499" s="13">
        <f t="shared" si="795"/>
        <v>3.876588134883676E-2</v>
      </c>
      <c r="Y499" s="13">
        <f t="shared" si="796"/>
        <v>2.4121913193547232E-2</v>
      </c>
      <c r="Z499" s="13">
        <f t="shared" si="797"/>
        <v>2.3656756657473316E-2</v>
      </c>
      <c r="AA499" s="13">
        <f t="shared" si="798"/>
        <v>3.2268695701459967E-2</v>
      </c>
      <c r="AB499" s="13">
        <f t="shared" si="799"/>
        <v>2.2007850386043467E-2</v>
      </c>
      <c r="AC499" s="13">
        <f t="shared" si="800"/>
        <v>1.0616488395716875E-3</v>
      </c>
      <c r="AD499" s="13">
        <f t="shared" si="801"/>
        <v>1.062242800143035E-2</v>
      </c>
      <c r="AE499" s="13">
        <f t="shared" si="802"/>
        <v>1.3219525894405955E-2</v>
      </c>
      <c r="AF499" s="13">
        <f t="shared" si="803"/>
        <v>8.2257966281032036E-3</v>
      </c>
      <c r="AG499" s="13">
        <f t="shared" si="804"/>
        <v>3.4123124993232883E-3</v>
      </c>
      <c r="AH499" s="13">
        <f t="shared" si="805"/>
        <v>7.3601606706352489E-3</v>
      </c>
      <c r="AI499" s="13">
        <f t="shared" si="806"/>
        <v>1.0039532824951038E-2</v>
      </c>
      <c r="AJ499" s="13">
        <f t="shared" si="807"/>
        <v>6.8471480347840072E-3</v>
      </c>
      <c r="AK499" s="13">
        <f t="shared" si="808"/>
        <v>3.1132548381619311E-3</v>
      </c>
      <c r="AL499" s="13">
        <f t="shared" si="809"/>
        <v>7.2087368714318208E-5</v>
      </c>
      <c r="AM499" s="13">
        <f t="shared" si="810"/>
        <v>2.897877352773459E-3</v>
      </c>
      <c r="AN499" s="13">
        <f t="shared" si="811"/>
        <v>3.6063849713684035E-3</v>
      </c>
      <c r="AO499" s="13">
        <f t="shared" si="812"/>
        <v>2.2440584915135002E-3</v>
      </c>
      <c r="AP499" s="13">
        <f t="shared" si="813"/>
        <v>9.309042255728387E-4</v>
      </c>
      <c r="AQ499" s="13">
        <f t="shared" si="814"/>
        <v>2.8962569841647787E-4</v>
      </c>
      <c r="AR499" s="13">
        <f t="shared" si="815"/>
        <v>1.8319321074117794E-3</v>
      </c>
      <c r="AS499" s="13">
        <f t="shared" si="816"/>
        <v>2.4988235105817217E-3</v>
      </c>
      <c r="AT499" s="13">
        <f t="shared" si="817"/>
        <v>1.7042440906442429E-3</v>
      </c>
      <c r="AU499" s="13">
        <f t="shared" si="818"/>
        <v>7.7488410264441423E-4</v>
      </c>
      <c r="AV499" s="13">
        <f t="shared" si="819"/>
        <v>2.6424268206090286E-4</v>
      </c>
      <c r="AW499" s="13">
        <f t="shared" si="820"/>
        <v>3.3991862825236248E-6</v>
      </c>
      <c r="AX499" s="13">
        <f t="shared" si="821"/>
        <v>6.5880207665222764E-4</v>
      </c>
      <c r="AY499" s="13">
        <f t="shared" si="822"/>
        <v>8.1987386597676473E-4</v>
      </c>
      <c r="AZ499" s="13">
        <f t="shared" si="823"/>
        <v>5.1016320374057324E-4</v>
      </c>
      <c r="BA499" s="13">
        <f t="shared" si="824"/>
        <v>2.1163132952634072E-4</v>
      </c>
      <c r="BB499" s="13">
        <f t="shared" si="825"/>
        <v>6.5843370281359054E-5</v>
      </c>
      <c r="BC499" s="13">
        <f t="shared" si="826"/>
        <v>1.6388308554168228E-5</v>
      </c>
      <c r="BD499" s="13">
        <f t="shared" si="827"/>
        <v>3.7997078645708753E-4</v>
      </c>
      <c r="BE499" s="13">
        <f t="shared" si="828"/>
        <v>5.1829428104443076E-4</v>
      </c>
      <c r="BF499" s="13">
        <f t="shared" si="829"/>
        <v>3.5348633544713483E-4</v>
      </c>
      <c r="BG499" s="13">
        <f t="shared" si="830"/>
        <v>1.6072283503501598E-4</v>
      </c>
      <c r="BH499" s="13">
        <f t="shared" si="831"/>
        <v>5.480798077176917E-5</v>
      </c>
      <c r="BI499" s="13">
        <f t="shared" si="832"/>
        <v>1.4952024735622257E-5</v>
      </c>
      <c r="BJ499" s="14">
        <f t="shared" si="833"/>
        <v>0.39599053925533467</v>
      </c>
      <c r="BK499" s="14">
        <f t="shared" si="834"/>
        <v>0.26366659482781313</v>
      </c>
      <c r="BL499" s="14">
        <f t="shared" si="835"/>
        <v>0.31665599707272074</v>
      </c>
      <c r="BM499" s="14">
        <f t="shared" si="836"/>
        <v>0.48286291147773053</v>
      </c>
      <c r="BN499" s="14">
        <f t="shared" si="837"/>
        <v>0.51629050165591717</v>
      </c>
    </row>
    <row r="500" spans="1:66" x14ac:dyDescent="0.25">
      <c r="A500" t="s">
        <v>342</v>
      </c>
      <c r="B500" t="s">
        <v>171</v>
      </c>
      <c r="C500" t="s">
        <v>175</v>
      </c>
      <c r="D500" s="11">
        <v>44428</v>
      </c>
      <c r="E500" s="10">
        <f>VLOOKUP(A500,home!$A$2:$E$405,3,FALSE)</f>
        <v>1.3533999999999999</v>
      </c>
      <c r="F500" s="10">
        <f>VLOOKUP(B500,home!$B$2:$E$405,3,FALSE)</f>
        <v>0.7389</v>
      </c>
      <c r="G500" s="10">
        <f>VLOOKUP(C500,away!$B$2:$E$405,4,FALSE)</f>
        <v>1.1611</v>
      </c>
      <c r="H500" s="10">
        <f>VLOOKUP(A500,away!$A$2:$E$405,3,FALSE)</f>
        <v>1.2030000000000001</v>
      </c>
      <c r="I500" s="10">
        <f>VLOOKUP(C500,away!$B$2:$E$405,3,FALSE)</f>
        <v>1.2468999999999999</v>
      </c>
      <c r="J500" s="10">
        <f>VLOOKUP(B500,home!$B$2:$E$405,4,FALSE)</f>
        <v>1.087</v>
      </c>
      <c r="K500" s="12">
        <f t="shared" si="782"/>
        <v>1.161131651586</v>
      </c>
      <c r="L500" s="12">
        <f t="shared" si="783"/>
        <v>1.6305225008999997</v>
      </c>
      <c r="M500" s="13">
        <f t="shared" si="784"/>
        <v>6.131969784598601E-2</v>
      </c>
      <c r="N500" s="13">
        <f t="shared" si="785"/>
        <v>7.1200242034664213E-2</v>
      </c>
      <c r="O500" s="13">
        <f t="shared" si="786"/>
        <v>9.998314708626943E-2</v>
      </c>
      <c r="P500" s="13">
        <f t="shared" si="787"/>
        <v>0.11609359670704597</v>
      </c>
      <c r="Q500" s="13">
        <f t="shared" si="788"/>
        <v>4.1336427313516305E-2</v>
      </c>
      <c r="R500" s="13">
        <f t="shared" si="789"/>
        <v>8.1512385517478289E-2</v>
      </c>
      <c r="S500" s="13">
        <f t="shared" si="790"/>
        <v>5.4948587769584445E-2</v>
      </c>
      <c r="T500" s="13">
        <f t="shared" si="791"/>
        <v>6.7399974841505658E-2</v>
      </c>
      <c r="U500" s="13">
        <f t="shared" si="792"/>
        <v>9.4646610820624297E-2</v>
      </c>
      <c r="V500" s="13">
        <f t="shared" si="793"/>
        <v>1.1559053819081032E-2</v>
      </c>
      <c r="W500" s="13">
        <f t="shared" si="794"/>
        <v>1.5999011372402606E-2</v>
      </c>
      <c r="X500" s="13">
        <f t="shared" si="795"/>
        <v>2.6086748034857433E-2</v>
      </c>
      <c r="Y500" s="13">
        <f t="shared" si="796"/>
        <v>2.1267514823071952E-2</v>
      </c>
      <c r="Z500" s="13">
        <f t="shared" si="797"/>
        <v>4.4302592896094541E-2</v>
      </c>
      <c r="AA500" s="13">
        <f t="shared" si="798"/>
        <v>5.1441142858984441E-2</v>
      </c>
      <c r="AB500" s="13">
        <f t="shared" si="799"/>
        <v>2.9864969583661992E-2</v>
      </c>
      <c r="AC500" s="13">
        <f t="shared" si="800"/>
        <v>1.367762093102107E-3</v>
      </c>
      <c r="AD500" s="13">
        <f t="shared" si="801"/>
        <v>4.6442396246452605E-3</v>
      </c>
      <c r="AE500" s="13">
        <f t="shared" si="802"/>
        <v>7.5725372075554666E-3</v>
      </c>
      <c r="AF500" s="13">
        <f t="shared" si="803"/>
        <v>6.1735961529108202E-3</v>
      </c>
      <c r="AG500" s="13">
        <f t="shared" si="804"/>
        <v>3.3553958129302563E-3</v>
      </c>
      <c r="AH500" s="13">
        <f t="shared" si="805"/>
        <v>1.8059093641323656E-2</v>
      </c>
      <c r="AI500" s="13">
        <f t="shared" si="806"/>
        <v>2.0968985225896363E-2</v>
      </c>
      <c r="AJ500" s="13">
        <f t="shared" si="807"/>
        <v>1.217387622371374E-2</v>
      </c>
      <c r="AK500" s="13">
        <f t="shared" si="808"/>
        <v>4.7118243352814232E-3</v>
      </c>
      <c r="AL500" s="13">
        <f t="shared" si="809"/>
        <v>1.0358069358176084E-4</v>
      </c>
      <c r="AM500" s="13">
        <f t="shared" si="810"/>
        <v>1.0785147251450983E-3</v>
      </c>
      <c r="AN500" s="13">
        <f t="shared" si="811"/>
        <v>1.7585425269010613E-3</v>
      </c>
      <c r="AO500" s="13">
        <f t="shared" si="812"/>
        <v>1.4336715794508619E-3</v>
      </c>
      <c r="AP500" s="13">
        <f t="shared" si="813"/>
        <v>7.7921125639849079E-4</v>
      </c>
      <c r="AQ500" s="13">
        <f t="shared" si="814"/>
        <v>3.1763037162807446E-4</v>
      </c>
      <c r="AR500" s="13">
        <f t="shared" si="815"/>
        <v>5.8891517056076648E-3</v>
      </c>
      <c r="AS500" s="13">
        <f t="shared" si="816"/>
        <v>6.8380804463727355E-3</v>
      </c>
      <c r="AT500" s="13">
        <f t="shared" si="817"/>
        <v>3.9699558211873541E-3</v>
      </c>
      <c r="AU500" s="13">
        <f t="shared" si="818"/>
        <v>1.5365471197929088E-3</v>
      </c>
      <c r="AV500" s="13">
        <f t="shared" si="819"/>
        <v>4.4603337373621307E-4</v>
      </c>
      <c r="AW500" s="13">
        <f t="shared" si="820"/>
        <v>5.4473411434608801E-6</v>
      </c>
      <c r="AX500" s="13">
        <f t="shared" si="821"/>
        <v>2.087162640112581E-4</v>
      </c>
      <c r="AY500" s="13">
        <f t="shared" si="822"/>
        <v>3.4031656477414115E-4</v>
      </c>
      <c r="AZ500" s="13">
        <f t="shared" si="823"/>
        <v>2.774469081466147E-4</v>
      </c>
      <c r="BA500" s="13">
        <f t="shared" si="824"/>
        <v>1.5079447551273026E-4</v>
      </c>
      <c r="BB500" s="13">
        <f t="shared" si="825"/>
        <v>6.1468446333730163E-5</v>
      </c>
      <c r="BC500" s="13">
        <f t="shared" si="826"/>
        <v>2.0045136968502223E-5</v>
      </c>
      <c r="BD500" s="13">
        <f t="shared" si="827"/>
        <v>1.6003990612011513E-3</v>
      </c>
      <c r="BE500" s="13">
        <f t="shared" si="828"/>
        <v>1.8582740051291764E-3</v>
      </c>
      <c r="BF500" s="13">
        <f t="shared" si="829"/>
        <v>1.078850382337486E-3</v>
      </c>
      <c r="BG500" s="13">
        <f t="shared" si="830"/>
        <v>4.1756244208590414E-4</v>
      </c>
      <c r="BH500" s="13">
        <f t="shared" si="831"/>
        <v>1.2121124200487239E-4</v>
      </c>
      <c r="BI500" s="13">
        <f t="shared" si="832"/>
        <v>2.8148441923981539E-5</v>
      </c>
      <c r="BJ500" s="14">
        <f t="shared" si="833"/>
        <v>0.27146204547333058</v>
      </c>
      <c r="BK500" s="14">
        <f t="shared" si="834"/>
        <v>0.24573259549315549</v>
      </c>
      <c r="BL500" s="14">
        <f t="shared" si="835"/>
        <v>0.43714624933461305</v>
      </c>
      <c r="BM500" s="14">
        <f t="shared" si="836"/>
        <v>0.52686311746860248</v>
      </c>
      <c r="BN500" s="14">
        <f t="shared" si="837"/>
        <v>0.47144549650496026</v>
      </c>
    </row>
    <row r="501" spans="1:66" x14ac:dyDescent="0.25">
      <c r="A501" t="s">
        <v>346</v>
      </c>
      <c r="B501" t="s">
        <v>244</v>
      </c>
      <c r="C501" t="s">
        <v>245</v>
      </c>
      <c r="D501" s="11">
        <v>44428</v>
      </c>
      <c r="E501" s="10">
        <f>VLOOKUP(A501,home!$A$2:$E$405,3,FALSE)</f>
        <v>1.5146999999999999</v>
      </c>
      <c r="F501" s="10">
        <f>VLOOKUP(B501,home!$B$2:$E$405,3,FALSE)</f>
        <v>1.4854000000000001</v>
      </c>
      <c r="G501" s="10">
        <f>VLOOKUP(C501,away!$B$2:$E$405,4,FALSE)</f>
        <v>1.5405</v>
      </c>
      <c r="H501" s="10">
        <f>VLOOKUP(A501,away!$A$2:$E$405,3,FALSE)</f>
        <v>1.0882000000000001</v>
      </c>
      <c r="I501" s="10">
        <f>VLOOKUP(C501,away!$B$2:$E$405,3,FALSE)</f>
        <v>0.30630000000000002</v>
      </c>
      <c r="J501" s="10">
        <f>VLOOKUP(B501,home!$B$2:$E$405,4,FALSE)</f>
        <v>0.22969999999999999</v>
      </c>
      <c r="K501" s="12">
        <f t="shared" si="782"/>
        <v>3.4660254528900003</v>
      </c>
      <c r="L501" s="12">
        <f t="shared" si="783"/>
        <v>7.6562607101999997E-2</v>
      </c>
      <c r="M501" s="13">
        <f t="shared" si="784"/>
        <v>2.8938335933794166E-2</v>
      </c>
      <c r="N501" s="13">
        <f t="shared" si="785"/>
        <v>0.10030100891081191</v>
      </c>
      <c r="O501" s="13">
        <f t="shared" si="786"/>
        <v>2.2155944442847713E-3</v>
      </c>
      <c r="P501" s="13">
        <f t="shared" si="787"/>
        <v>7.679306737172693E-3</v>
      </c>
      <c r="Q501" s="13">
        <f t="shared" si="788"/>
        <v>0.17382292491771045</v>
      </c>
      <c r="R501" s="13">
        <f t="shared" si="789"/>
        <v>8.4815843467574479E-5</v>
      </c>
      <c r="S501" s="13">
        <f t="shared" si="790"/>
        <v>5.0946046188093659E-4</v>
      </c>
      <c r="T501" s="13">
        <f t="shared" si="791"/>
        <v>1.330833630579511E-2</v>
      </c>
      <c r="U501" s="13">
        <f t="shared" si="792"/>
        <v>2.9397387226694726E-4</v>
      </c>
      <c r="V501" s="13">
        <f t="shared" si="793"/>
        <v>1.5021608422805E-5</v>
      </c>
      <c r="W501" s="13">
        <f t="shared" si="794"/>
        <v>0.20082489402019055</v>
      </c>
      <c r="X501" s="13">
        <f t="shared" si="795"/>
        <v>1.5375677457168639E-2</v>
      </c>
      <c r="Y501" s="13">
        <f t="shared" si="796"/>
        <v>5.8860097604014042E-4</v>
      </c>
      <c r="Z501" s="13">
        <f t="shared" si="797"/>
        <v>2.164574033144213E-6</v>
      </c>
      <c r="AA501" s="13">
        <f t="shared" si="798"/>
        <v>7.5024686935426072E-6</v>
      </c>
      <c r="AB501" s="13">
        <f t="shared" si="799"/>
        <v>1.3001873725664535E-5</v>
      </c>
      <c r="AC501" s="13">
        <f t="shared" si="800"/>
        <v>2.4914083481754469E-7</v>
      </c>
      <c r="AD501" s="13">
        <f t="shared" si="801"/>
        <v>0.17401604856197933</v>
      </c>
      <c r="AE501" s="13">
        <f t="shared" si="802"/>
        <v>1.3323122355493378E-2</v>
      </c>
      <c r="AF501" s="13">
        <f t="shared" si="803"/>
        <v>5.1002649113775613E-4</v>
      </c>
      <c r="AG501" s="13">
        <f t="shared" si="804"/>
        <v>1.3016319284197238E-5</v>
      </c>
      <c r="AH501" s="13">
        <f t="shared" si="805"/>
        <v>4.143135781070297E-8</v>
      </c>
      <c r="AI501" s="13">
        <f t="shared" si="806"/>
        <v>1.4360214071968943E-7</v>
      </c>
      <c r="AJ501" s="13">
        <f t="shared" si="807"/>
        <v>2.4886433741196763E-7</v>
      </c>
      <c r="AK501" s="13">
        <f t="shared" si="808"/>
        <v>2.875233759288282E-7</v>
      </c>
      <c r="AL501" s="13">
        <f t="shared" si="809"/>
        <v>2.6445596535976803E-9</v>
      </c>
      <c r="AM501" s="13">
        <f t="shared" si="810"/>
        <v>0.12062881070543252</v>
      </c>
      <c r="AN501" s="13">
        <f t="shared" si="811"/>
        <v>9.2356562392215628E-3</v>
      </c>
      <c r="AO501" s="13">
        <f t="shared" si="812"/>
        <v>3.5355295998632766E-4</v>
      </c>
      <c r="AP501" s="13">
        <f t="shared" si="813"/>
        <v>9.022978788394113E-6</v>
      </c>
      <c r="AQ501" s="13">
        <f t="shared" si="814"/>
        <v>1.7270569496637458E-7</v>
      </c>
      <c r="AR501" s="13">
        <f t="shared" si="815"/>
        <v>6.3441855395264629E-10</v>
      </c>
      <c r="AS501" s="13">
        <f t="shared" si="816"/>
        <v>2.1989108557855403E-9</v>
      </c>
      <c r="AT501" s="13">
        <f t="shared" si="817"/>
        <v>3.8107404973944085E-9</v>
      </c>
      <c r="AU501" s="13">
        <f t="shared" si="818"/>
        <v>4.4027078527759049E-9</v>
      </c>
      <c r="AV501" s="13">
        <f t="shared" si="819"/>
        <v>3.8149743698399922E-9</v>
      </c>
      <c r="AW501" s="13">
        <f t="shared" si="820"/>
        <v>1.9493926682958774E-11</v>
      </c>
      <c r="AX501" s="13">
        <f t="shared" si="821"/>
        <v>6.9683754709479809E-2</v>
      </c>
      <c r="AY501" s="13">
        <f t="shared" si="822"/>
        <v>5.335169933214045E-3</v>
      </c>
      <c r="AZ501" s="13">
        <f t="shared" si="823"/>
        <v>2.0423725970953525E-4</v>
      </c>
      <c r="BA501" s="13">
        <f t="shared" si="824"/>
        <v>5.212312356910095E-6</v>
      </c>
      <c r="BB501" s="13">
        <f t="shared" si="825"/>
        <v>9.9767055768751774E-8</v>
      </c>
      <c r="BC501" s="13">
        <f t="shared" si="826"/>
        <v>1.5276851785092534E-9</v>
      </c>
      <c r="BD501" s="13">
        <f t="shared" si="827"/>
        <v>8.0954564140825713E-12</v>
      </c>
      <c r="BE501" s="13">
        <f t="shared" si="828"/>
        <v>2.8059057983971802E-11</v>
      </c>
      <c r="BF501" s="13">
        <f t="shared" si="829"/>
        <v>4.8626704578281341E-11</v>
      </c>
      <c r="BG501" s="13">
        <f t="shared" si="830"/>
        <v>5.6180465252828591E-11</v>
      </c>
      <c r="BH501" s="13">
        <f t="shared" si="831"/>
        <v>4.8680730630376543E-11</v>
      </c>
      <c r="BI501" s="13">
        <f t="shared" si="832"/>
        <v>3.3745730286033385E-11</v>
      </c>
      <c r="BJ501" s="14">
        <f t="shared" si="833"/>
        <v>0.89753934741423647</v>
      </c>
      <c r="BK501" s="14">
        <f t="shared" si="834"/>
        <v>4.2477546459879112E-2</v>
      </c>
      <c r="BL501" s="14">
        <f t="shared" si="835"/>
        <v>2.6156250087906474E-3</v>
      </c>
      <c r="BM501" s="14">
        <f t="shared" si="836"/>
        <v>0.62425752675597757</v>
      </c>
      <c r="BN501" s="14">
        <f t="shared" si="837"/>
        <v>0.31304198678724154</v>
      </c>
    </row>
    <row r="502" spans="1:66" x14ac:dyDescent="0.25">
      <c r="A502" t="s">
        <v>346</v>
      </c>
      <c r="B502" t="s">
        <v>321</v>
      </c>
      <c r="C502" t="s">
        <v>242</v>
      </c>
      <c r="D502" s="11">
        <v>44428</v>
      </c>
      <c r="E502" s="10">
        <f>VLOOKUP(A502,home!$A$2:$E$405,3,FALSE)</f>
        <v>1.5146999999999999</v>
      </c>
      <c r="F502" s="10">
        <f>VLOOKUP(B502,home!$B$2:$E$405,3,FALSE)</f>
        <v>0.99029999999999996</v>
      </c>
      <c r="G502" s="10">
        <f>VLOOKUP(C502,away!$B$2:$E$405,4,FALSE)</f>
        <v>0.66020000000000001</v>
      </c>
      <c r="H502" s="10">
        <f>VLOOKUP(A502,away!$A$2:$E$405,3,FALSE)</f>
        <v>1.0882000000000001</v>
      </c>
      <c r="I502" s="10">
        <f>VLOOKUP(C502,away!$B$2:$E$405,3,FALSE)</f>
        <v>1.3784000000000001</v>
      </c>
      <c r="J502" s="10">
        <f>VLOOKUP(B502,home!$B$2:$E$405,4,FALSE)</f>
        <v>0.68920000000000003</v>
      </c>
      <c r="K502" s="12">
        <f t="shared" si="782"/>
        <v>0.9903048920819999</v>
      </c>
      <c r="L502" s="12">
        <f t="shared" si="783"/>
        <v>1.0337826872960001</v>
      </c>
      <c r="M502" s="13">
        <f t="shared" si="784"/>
        <v>0.13211433205223508</v>
      </c>
      <c r="N502" s="13">
        <f t="shared" si="785"/>
        <v>0.13083346934547418</v>
      </c>
      <c r="O502" s="13">
        <f t="shared" si="786"/>
        <v>0.13657750921927564</v>
      </c>
      <c r="P502" s="13">
        <f t="shared" si="787"/>
        <v>0.13525337552822314</v>
      </c>
      <c r="Q502" s="13">
        <f t="shared" si="788"/>
        <v>6.4782512370441733E-2</v>
      </c>
      <c r="R502" s="13">
        <f t="shared" si="789"/>
        <v>7.0595732252448501E-2</v>
      </c>
      <c r="S502" s="13">
        <f t="shared" si="790"/>
        <v>3.4616750710562035E-2</v>
      </c>
      <c r="T502" s="13">
        <f t="shared" si="791"/>
        <v>6.6971039728101603E-2</v>
      </c>
      <c r="U502" s="13">
        <f t="shared" si="792"/>
        <v>6.9911299009710784E-2</v>
      </c>
      <c r="V502" s="13">
        <f t="shared" si="793"/>
        <v>3.9376940586173161E-3</v>
      </c>
      <c r="W502" s="13">
        <f t="shared" si="794"/>
        <v>2.1384812973937042E-2</v>
      </c>
      <c r="X502" s="13">
        <f t="shared" si="795"/>
        <v>2.2107249423519E-2</v>
      </c>
      <c r="Y502" s="13">
        <f t="shared" si="796"/>
        <v>1.1427045858884211E-2</v>
      </c>
      <c r="Z502" s="13">
        <f t="shared" si="797"/>
        <v>2.4326881933188372E-2</v>
      </c>
      <c r="AA502" s="13">
        <f t="shared" si="798"/>
        <v>2.4091030187537665E-2</v>
      </c>
      <c r="AB502" s="13">
        <f t="shared" si="799"/>
        <v>1.1928732525006846E-2</v>
      </c>
      <c r="AC502" s="13">
        <f t="shared" si="800"/>
        <v>2.5195336728060655E-4</v>
      </c>
      <c r="AD502" s="13">
        <f t="shared" si="801"/>
        <v>5.2943712260871169E-3</v>
      </c>
      <c r="AE502" s="13">
        <f t="shared" si="802"/>
        <v>5.4732293136469578E-3</v>
      </c>
      <c r="AF502" s="13">
        <f t="shared" si="803"/>
        <v>2.8290648540245972E-3</v>
      </c>
      <c r="AG502" s="13">
        <f t="shared" si="804"/>
        <v>9.7487942244273802E-4</v>
      </c>
      <c r="AH502" s="13">
        <f t="shared" si="805"/>
        <v>6.2871773446059962E-3</v>
      </c>
      <c r="AI502" s="13">
        <f t="shared" si="806"/>
        <v>6.2262224817504364E-3</v>
      </c>
      <c r="AJ502" s="13">
        <f t="shared" si="807"/>
        <v>3.0829292914341939E-3</v>
      </c>
      <c r="AK502" s="13">
        <f t="shared" si="808"/>
        <v>1.0176799864167253E-3</v>
      </c>
      <c r="AL502" s="13">
        <f t="shared" si="809"/>
        <v>1.0317591701385044E-5</v>
      </c>
      <c r="AM502" s="13">
        <f t="shared" si="810"/>
        <v>1.0486083451384499E-3</v>
      </c>
      <c r="AN502" s="13">
        <f t="shared" si="811"/>
        <v>1.084033152958238E-3</v>
      </c>
      <c r="AO502" s="13">
        <f t="shared" si="812"/>
        <v>5.6032735299156166E-4</v>
      </c>
      <c r="AP502" s="13">
        <f t="shared" si="813"/>
        <v>1.9308557224702365E-4</v>
      </c>
      <c r="AQ502" s="13">
        <f t="shared" si="814"/>
        <v>4.9902130438903518E-5</v>
      </c>
      <c r="AR502" s="13">
        <f t="shared" si="815"/>
        <v>1.2999150181626639E-3</v>
      </c>
      <c r="AS502" s="13">
        <f t="shared" si="816"/>
        <v>1.287312201777348E-3</v>
      </c>
      <c r="AT502" s="13">
        <f t="shared" si="817"/>
        <v>6.3741578552847908E-4</v>
      </c>
      <c r="AU502" s="13">
        <f t="shared" si="818"/>
        <v>2.1041199023304793E-4</v>
      </c>
      <c r="AV502" s="13">
        <f t="shared" si="819"/>
        <v>5.2093005820124321E-5</v>
      </c>
      <c r="AW502" s="13">
        <f t="shared" si="820"/>
        <v>2.9340939507493394E-7</v>
      </c>
      <c r="AX502" s="13">
        <f t="shared" si="821"/>
        <v>1.7307366234476943E-4</v>
      </c>
      <c r="AY502" s="13">
        <f t="shared" si="822"/>
        <v>1.7892055575893627E-4</v>
      </c>
      <c r="AZ502" s="13">
        <f t="shared" si="823"/>
        <v>9.2482486472483485E-5</v>
      </c>
      <c r="BA502" s="13">
        <f t="shared" si="824"/>
        <v>3.1868931131113315E-5</v>
      </c>
      <c r="BB502" s="13">
        <f t="shared" si="825"/>
        <v>8.2363873164933685E-6</v>
      </c>
      <c r="BC502" s="13">
        <f t="shared" si="826"/>
        <v>1.7029269227310418E-6</v>
      </c>
      <c r="BD502" s="13">
        <f t="shared" si="827"/>
        <v>2.2397160678877117E-4</v>
      </c>
      <c r="BE502" s="13">
        <f t="shared" si="828"/>
        <v>2.2180017789038618E-4</v>
      </c>
      <c r="BF502" s="13">
        <f t="shared" si="829"/>
        <v>1.0982490061475363E-4</v>
      </c>
      <c r="BG502" s="13">
        <f t="shared" si="830"/>
        <v>3.6253378783736656E-5</v>
      </c>
      <c r="BH502" s="13">
        <f t="shared" si="831"/>
        <v>8.975474591009046E-6</v>
      </c>
      <c r="BI502" s="13">
        <f t="shared" si="832"/>
        <v>1.7776912792467896E-6</v>
      </c>
      <c r="BJ502" s="14">
        <f t="shared" si="833"/>
        <v>0.33549991602027984</v>
      </c>
      <c r="BK502" s="14">
        <f t="shared" si="834"/>
        <v>0.30636334386437852</v>
      </c>
      <c r="BL502" s="14">
        <f t="shared" si="835"/>
        <v>0.33380806352965625</v>
      </c>
      <c r="BM502" s="14">
        <f t="shared" si="836"/>
        <v>0.32966264743304086</v>
      </c>
      <c r="BN502" s="14">
        <f t="shared" si="837"/>
        <v>0.67015693076809824</v>
      </c>
    </row>
    <row r="503" spans="1:66" x14ac:dyDescent="0.25">
      <c r="A503" t="s">
        <v>347</v>
      </c>
      <c r="B503" t="s">
        <v>248</v>
      </c>
      <c r="C503" t="s">
        <v>246</v>
      </c>
      <c r="D503" s="11">
        <v>44428</v>
      </c>
      <c r="E503" s="10">
        <f>VLOOKUP(A503,home!$A$2:$E$405,3,FALSE)</f>
        <v>1.2639</v>
      </c>
      <c r="F503" s="10">
        <f>VLOOKUP(B503,home!$B$2:$E$405,3,FALSE)</f>
        <v>1.1868000000000001</v>
      </c>
      <c r="G503" s="10">
        <f>VLOOKUP(C503,away!$B$2:$E$405,4,FALSE)</f>
        <v>2.0571000000000002</v>
      </c>
      <c r="H503" s="10">
        <f>VLOOKUP(A503,away!$A$2:$E$405,3,FALSE)</f>
        <v>0.81940000000000002</v>
      </c>
      <c r="I503" s="10">
        <f>VLOOKUP(C503,away!$B$2:$E$405,3,FALSE)</f>
        <v>0.73219999999999996</v>
      </c>
      <c r="J503" s="10">
        <f>VLOOKUP(B503,home!$B$2:$E$405,4,FALSE)</f>
        <v>0.9153</v>
      </c>
      <c r="K503" s="12">
        <f t="shared" si="782"/>
        <v>3.0856428412920005</v>
      </c>
      <c r="L503" s="12">
        <f t="shared" si="783"/>
        <v>0.54914767160400002</v>
      </c>
      <c r="M503" s="13">
        <f t="shared" si="784"/>
        <v>2.6389462060398963E-2</v>
      </c>
      <c r="N503" s="13">
        <f t="shared" si="785"/>
        <v>8.1428454692216906E-2</v>
      </c>
      <c r="O503" s="13">
        <f t="shared" si="786"/>
        <v>1.4491711645350191E-2</v>
      </c>
      <c r="P503" s="13">
        <f t="shared" si="787"/>
        <v>4.4716246296542736E-2</v>
      </c>
      <c r="Q503" s="13">
        <f t="shared" si="788"/>
        <v>0.12562956414925458</v>
      </c>
      <c r="R503" s="13">
        <f t="shared" si="789"/>
        <v>3.9790448538003145E-3</v>
      </c>
      <c r="S503" s="13">
        <f t="shared" si="790"/>
        <v>1.8942624505537593E-2</v>
      </c>
      <c r="T503" s="13">
        <f t="shared" si="791"/>
        <v>6.8989182637188534E-2</v>
      </c>
      <c r="U503" s="13">
        <f t="shared" si="792"/>
        <v>1.2277911268308715E-2</v>
      </c>
      <c r="V503" s="13">
        <f t="shared" si="793"/>
        <v>3.5664196436267386E-3</v>
      </c>
      <c r="W503" s="13">
        <f t="shared" si="794"/>
        <v>0.12921598842392717</v>
      </c>
      <c r="X503" s="13">
        <f t="shared" si="795"/>
        <v>7.095865917700904E-2</v>
      </c>
      <c r="Y503" s="13">
        <f t="shared" si="796"/>
        <v>1.9483391233598161E-2</v>
      </c>
      <c r="Z503" s="13">
        <f t="shared" si="797"/>
        <v>7.2836107222410719E-4</v>
      </c>
      <c r="AA503" s="13">
        <f t="shared" si="798"/>
        <v>2.247462128384082E-3</v>
      </c>
      <c r="AB503" s="13">
        <f t="shared" si="799"/>
        <v>3.4674327137616135E-3</v>
      </c>
      <c r="AC503" s="13">
        <f t="shared" si="800"/>
        <v>3.7770024171068296E-4</v>
      </c>
      <c r="AD503" s="13">
        <f t="shared" si="801"/>
        <v>9.9678597415190237E-2</v>
      </c>
      <c r="AE503" s="13">
        <f t="shared" si="802"/>
        <v>5.473826967930423E-2</v>
      </c>
      <c r="AF503" s="13">
        <f t="shared" si="803"/>
        <v>1.5029696671010874E-2</v>
      </c>
      <c r="AG503" s="13">
        <f t="shared" si="804"/>
        <v>2.7511743106000039E-3</v>
      </c>
      <c r="AH503" s="13">
        <f t="shared" si="805"/>
        <v>9.9994446724715317E-5</v>
      </c>
      <c r="AI503" s="13">
        <f t="shared" si="806"/>
        <v>3.0854714870507213E-4</v>
      </c>
      <c r="AJ503" s="13">
        <f t="shared" si="807"/>
        <v>4.7603315030143222E-4</v>
      </c>
      <c r="AK503" s="13">
        <f t="shared" si="808"/>
        <v>4.8962276081509766E-4</v>
      </c>
      <c r="AL503" s="13">
        <f t="shared" si="809"/>
        <v>2.5600123255173746E-5</v>
      </c>
      <c r="AM503" s="13">
        <f t="shared" si="810"/>
        <v>6.1514510108841777E-2</v>
      </c>
      <c r="AN503" s="13">
        <f t="shared" si="811"/>
        <v>3.3780549996131191E-2</v>
      </c>
      <c r="AO503" s="13">
        <f t="shared" si="812"/>
        <v>9.2752551879389782E-3</v>
      </c>
      <c r="AP503" s="13">
        <f t="shared" si="813"/>
        <v>1.6978282633298705E-3</v>
      </c>
      <c r="AQ503" s="13">
        <f t="shared" si="814"/>
        <v>2.3308960939776531E-4</v>
      </c>
      <c r="AR503" s="13">
        <f t="shared" si="815"/>
        <v>1.0982343518441534E-5</v>
      </c>
      <c r="AS503" s="13">
        <f t="shared" si="816"/>
        <v>3.3887589658288725E-5</v>
      </c>
      <c r="AT503" s="13">
        <f t="shared" si="817"/>
        <v>5.2282499218869726E-5</v>
      </c>
      <c r="AU503" s="13">
        <f t="shared" si="818"/>
        <v>5.3775039813186655E-5</v>
      </c>
      <c r="AV503" s="13">
        <f t="shared" si="819"/>
        <v>4.1482641659937939E-5</v>
      </c>
      <c r="AW503" s="13">
        <f t="shared" si="820"/>
        <v>1.2049647928911192E-6</v>
      </c>
      <c r="AX503" s="13">
        <f t="shared" si="821"/>
        <v>3.1635301292155367E-2</v>
      </c>
      <c r="AY503" s="13">
        <f t="shared" si="822"/>
        <v>1.7372452045078136E-2</v>
      </c>
      <c r="AZ503" s="13">
        <f t="shared" si="823"/>
        <v>4.7700207953034028E-3</v>
      </c>
      <c r="BA503" s="13">
        <f t="shared" si="824"/>
        <v>8.7314860441450805E-4</v>
      </c>
      <c r="BB503" s="13">
        <f t="shared" si="825"/>
        <v>1.1987188076962728E-4</v>
      </c>
      <c r="BC503" s="13">
        <f t="shared" si="826"/>
        <v>1.3165472843086632E-5</v>
      </c>
      <c r="BD503" s="13">
        <f t="shared" si="827"/>
        <v>1.0051547286512411E-6</v>
      </c>
      <c r="BE503" s="13">
        <f t="shared" si="828"/>
        <v>3.1015484928535056E-6</v>
      </c>
      <c r="BF503" s="13">
        <f t="shared" si="829"/>
        <v>4.7851354519467077E-6</v>
      </c>
      <c r="BG503" s="13">
        <f t="shared" si="830"/>
        <v>4.9217396506373062E-6</v>
      </c>
      <c r="BH503" s="13">
        <f t="shared" si="831"/>
        <v>3.7966826799229995E-6</v>
      </c>
      <c r="BI503" s="13">
        <f t="shared" si="832"/>
        <v>2.3430413463923449E-6</v>
      </c>
      <c r="BJ503" s="14">
        <f t="shared" si="833"/>
        <v>0.8291881716455034</v>
      </c>
      <c r="BK503" s="14">
        <f t="shared" si="834"/>
        <v>0.11139050491615002</v>
      </c>
      <c r="BL503" s="14">
        <f t="shared" si="835"/>
        <v>3.8050123532370361E-2</v>
      </c>
      <c r="BM503" s="14">
        <f t="shared" si="836"/>
        <v>0.66535143038839906</v>
      </c>
      <c r="BN503" s="14">
        <f t="shared" si="837"/>
        <v>0.29663448369756368</v>
      </c>
    </row>
    <row r="504" spans="1:66" x14ac:dyDescent="0.25">
      <c r="A504" t="s">
        <v>347</v>
      </c>
      <c r="B504" t="s">
        <v>324</v>
      </c>
      <c r="C504" t="s">
        <v>249</v>
      </c>
      <c r="D504" s="11">
        <v>44428</v>
      </c>
      <c r="E504" s="10">
        <f>VLOOKUP(A504,home!$A$2:$E$405,3,FALSE)</f>
        <v>1.2639</v>
      </c>
      <c r="F504" s="10">
        <f>VLOOKUP(B504,home!$B$2:$E$405,3,FALSE)</f>
        <v>2.1758000000000002</v>
      </c>
      <c r="G504" s="10">
        <f>VLOOKUP(C504,away!$B$2:$E$405,4,FALSE)</f>
        <v>2.1758000000000002</v>
      </c>
      <c r="H504" s="10">
        <f>VLOOKUP(A504,away!$A$2:$E$405,3,FALSE)</f>
        <v>0.81940000000000002</v>
      </c>
      <c r="I504" s="10">
        <f>VLOOKUP(C504,away!$B$2:$E$405,3,FALSE)</f>
        <v>0</v>
      </c>
      <c r="J504" s="10">
        <f>VLOOKUP(B504,home!$B$2:$E$405,4,FALSE)</f>
        <v>0</v>
      </c>
      <c r="K504" s="12">
        <f t="shared" si="782"/>
        <v>5.9834361183960008</v>
      </c>
      <c r="L504" s="12">
        <f t="shared" si="783"/>
        <v>0</v>
      </c>
      <c r="M504" s="13">
        <f t="shared" si="784"/>
        <v>2.5201518574136136E-3</v>
      </c>
      <c r="N504" s="13">
        <f t="shared" si="785"/>
        <v>1.5079167647491383E-2</v>
      </c>
      <c r="O504" s="13">
        <f t="shared" si="786"/>
        <v>0</v>
      </c>
      <c r="P504" s="13">
        <f t="shared" si="787"/>
        <v>0</v>
      </c>
      <c r="Q504" s="13">
        <f t="shared" si="788"/>
        <v>4.5112618168674214E-2</v>
      </c>
      <c r="R504" s="13">
        <f t="shared" si="789"/>
        <v>0</v>
      </c>
      <c r="S504" s="13">
        <f t="shared" si="790"/>
        <v>0</v>
      </c>
      <c r="T504" s="13">
        <f t="shared" si="791"/>
        <v>0</v>
      </c>
      <c r="U504" s="13">
        <f t="shared" si="792"/>
        <v>0</v>
      </c>
      <c r="V504" s="13">
        <f t="shared" si="793"/>
        <v>0</v>
      </c>
      <c r="W504" s="13">
        <f t="shared" si="794"/>
        <v>8.9976156315284272E-2</v>
      </c>
      <c r="X504" s="13">
        <f t="shared" si="795"/>
        <v>0</v>
      </c>
      <c r="Y504" s="13">
        <f t="shared" si="796"/>
        <v>0</v>
      </c>
      <c r="Z504" s="13">
        <f t="shared" si="797"/>
        <v>0</v>
      </c>
      <c r="AA504" s="13">
        <f t="shared" si="798"/>
        <v>0</v>
      </c>
      <c r="AB504" s="13">
        <f t="shared" si="799"/>
        <v>0</v>
      </c>
      <c r="AC504" s="13">
        <f t="shared" si="800"/>
        <v>0</v>
      </c>
      <c r="AD504" s="13">
        <f t="shared" si="801"/>
        <v>0.13459164587282912</v>
      </c>
      <c r="AE504" s="13">
        <f t="shared" si="802"/>
        <v>0</v>
      </c>
      <c r="AF504" s="13">
        <f t="shared" si="803"/>
        <v>0</v>
      </c>
      <c r="AG504" s="13">
        <f t="shared" si="804"/>
        <v>0</v>
      </c>
      <c r="AH504" s="13">
        <f t="shared" si="805"/>
        <v>0</v>
      </c>
      <c r="AI504" s="13">
        <f t="shared" si="806"/>
        <v>0</v>
      </c>
      <c r="AJ504" s="13">
        <f t="shared" si="807"/>
        <v>0</v>
      </c>
      <c r="AK504" s="13">
        <f t="shared" si="808"/>
        <v>0</v>
      </c>
      <c r="AL504" s="13">
        <f t="shared" si="809"/>
        <v>0</v>
      </c>
      <c r="AM504" s="13">
        <f t="shared" si="810"/>
        <v>0.16106410302996996</v>
      </c>
      <c r="AN504" s="13">
        <f t="shared" si="811"/>
        <v>0</v>
      </c>
      <c r="AO504" s="13">
        <f t="shared" si="812"/>
        <v>0</v>
      </c>
      <c r="AP504" s="13">
        <f t="shared" si="813"/>
        <v>0</v>
      </c>
      <c r="AQ504" s="13">
        <f t="shared" si="814"/>
        <v>0</v>
      </c>
      <c r="AR504" s="13">
        <f t="shared" si="815"/>
        <v>0</v>
      </c>
      <c r="AS504" s="13">
        <f t="shared" si="816"/>
        <v>0</v>
      </c>
      <c r="AT504" s="13">
        <f t="shared" si="817"/>
        <v>0</v>
      </c>
      <c r="AU504" s="13">
        <f t="shared" si="818"/>
        <v>0</v>
      </c>
      <c r="AV504" s="13">
        <f t="shared" si="819"/>
        <v>0</v>
      </c>
      <c r="AW504" s="13">
        <f t="shared" si="820"/>
        <v>0</v>
      </c>
      <c r="AX504" s="13">
        <f t="shared" si="821"/>
        <v>0.16061946190776283</v>
      </c>
      <c r="AY504" s="13">
        <f t="shared" si="822"/>
        <v>0</v>
      </c>
      <c r="AZ504" s="13">
        <f t="shared" si="823"/>
        <v>0</v>
      </c>
      <c r="BA504" s="13">
        <f t="shared" si="824"/>
        <v>0</v>
      </c>
      <c r="BB504" s="13">
        <f t="shared" si="825"/>
        <v>0</v>
      </c>
      <c r="BC504" s="13">
        <f t="shared" si="826"/>
        <v>0</v>
      </c>
      <c r="BD504" s="13">
        <f t="shared" si="827"/>
        <v>0</v>
      </c>
      <c r="BE504" s="13">
        <f t="shared" si="828"/>
        <v>0</v>
      </c>
      <c r="BF504" s="13">
        <f t="shared" si="829"/>
        <v>0</v>
      </c>
      <c r="BG504" s="13">
        <f t="shared" si="830"/>
        <v>0</v>
      </c>
      <c r="BH504" s="13">
        <f t="shared" si="831"/>
        <v>0</v>
      </c>
      <c r="BI504" s="13">
        <f t="shared" si="832"/>
        <v>0</v>
      </c>
      <c r="BJ504" s="14">
        <f t="shared" si="833"/>
        <v>0.60644315294201179</v>
      </c>
      <c r="BK504" s="14">
        <f t="shared" si="834"/>
        <v>2.5201518574136136E-3</v>
      </c>
      <c r="BL504" s="14">
        <f t="shared" si="835"/>
        <v>0</v>
      </c>
      <c r="BM504" s="14">
        <f t="shared" si="836"/>
        <v>0.54625136712584621</v>
      </c>
      <c r="BN504" s="14">
        <f t="shared" si="837"/>
        <v>6.2711937673579216E-2</v>
      </c>
    </row>
    <row r="505" spans="1:66" x14ac:dyDescent="0.25">
      <c r="A505" t="s">
        <v>338</v>
      </c>
      <c r="B505" t="s">
        <v>84</v>
      </c>
      <c r="C505" t="s">
        <v>79</v>
      </c>
      <c r="D505" s="11">
        <v>44429</v>
      </c>
      <c r="E505" s="10">
        <f>VLOOKUP(A505,home!$A$2:$E$405,3,FALSE)</f>
        <v>1.2436</v>
      </c>
      <c r="F505" s="10">
        <f>VLOOKUP(B505,home!$B$2:$E$405,3,FALSE)</f>
        <v>0.80410000000000004</v>
      </c>
      <c r="G505" s="10">
        <f>VLOOKUP(C505,away!$B$2:$E$405,4,FALSE)</f>
        <v>0.40210000000000001</v>
      </c>
      <c r="H505" s="10">
        <f>VLOOKUP(A505,away!$A$2:$E$405,3,FALSE)</f>
        <v>0.89739999999999998</v>
      </c>
      <c r="I505" s="10">
        <f>VLOOKUP(C505,away!$B$2:$E$405,3,FALSE)</f>
        <v>0.1857</v>
      </c>
      <c r="J505" s="10">
        <f>VLOOKUP(B505,home!$B$2:$E$405,4,FALSE)</f>
        <v>0.1857</v>
      </c>
      <c r="K505" s="12">
        <f t="shared" si="782"/>
        <v>0.40209145939600005</v>
      </c>
      <c r="L505" s="12">
        <f t="shared" si="783"/>
        <v>3.0946381326000003E-2</v>
      </c>
      <c r="M505" s="13">
        <f t="shared" si="784"/>
        <v>0.64853595027204314</v>
      </c>
      <c r="N505" s="13">
        <f t="shared" si="785"/>
        <v>0.26077076671565752</v>
      </c>
      <c r="O505" s="13">
        <f t="shared" si="786"/>
        <v>2.006984082073842E-2</v>
      </c>
      <c r="P505" s="13">
        <f t="shared" si="787"/>
        <v>8.0699115854561253E-3</v>
      </c>
      <c r="Q505" s="13">
        <f t="shared" si="788"/>
        <v>5.2426849078256295E-2</v>
      </c>
      <c r="R505" s="13">
        <f t="shared" si="789"/>
        <v>3.1054447359534599E-4</v>
      </c>
      <c r="S505" s="13">
        <f t="shared" si="790"/>
        <v>2.5104033542690071E-5</v>
      </c>
      <c r="T505" s="13">
        <f t="shared" si="791"/>
        <v>1.6224212632963708E-3</v>
      </c>
      <c r="U505" s="13">
        <f t="shared" si="792"/>
        <v>1.2486728059531526E-4</v>
      </c>
      <c r="V505" s="13">
        <f t="shared" si="793"/>
        <v>3.4708489867378946E-8</v>
      </c>
      <c r="W505" s="13">
        <f t="shared" si="794"/>
        <v>7.0267960858033055E-3</v>
      </c>
      <c r="X505" s="13">
        <f t="shared" si="795"/>
        <v>2.1745391117131331E-4</v>
      </c>
      <c r="Y505" s="13">
        <f t="shared" si="796"/>
        <v>3.3647058279687967E-6</v>
      </c>
      <c r="Z505" s="13">
        <f t="shared" si="797"/>
        <v>3.2034092328545022E-6</v>
      </c>
      <c r="AA505" s="13">
        <f t="shared" si="798"/>
        <v>1.2880634934810876E-6</v>
      </c>
      <c r="AB505" s="13">
        <f t="shared" si="799"/>
        <v>2.5895966494426035E-7</v>
      </c>
      <c r="AC505" s="13">
        <f t="shared" si="800"/>
        <v>2.6992956633413708E-11</v>
      </c>
      <c r="AD505" s="13">
        <f t="shared" si="801"/>
        <v>7.0635367325468784E-4</v>
      </c>
      <c r="AE505" s="13">
        <f t="shared" si="802"/>
        <v>2.1859090123560377E-5</v>
      </c>
      <c r="AF505" s="13">
        <f t="shared" si="803"/>
        <v>3.3822986920154993E-7</v>
      </c>
      <c r="AG505" s="13">
        <f t="shared" si="804"/>
        <v>3.4889968360514197E-9</v>
      </c>
      <c r="AH505" s="13">
        <f t="shared" si="805"/>
        <v>2.478348091578616E-8</v>
      </c>
      <c r="AI505" s="13">
        <f t="shared" si="806"/>
        <v>9.9652260103413734E-9</v>
      </c>
      <c r="AJ505" s="13">
        <f t="shared" si="807"/>
        <v>2.0034661348545706E-9</v>
      </c>
      <c r="AK505" s="13">
        <f t="shared" si="808"/>
        <v>2.6852554067137927E-10</v>
      </c>
      <c r="AL505" s="13">
        <f t="shared" si="809"/>
        <v>1.3435231978756239E-14</v>
      </c>
      <c r="AM505" s="13">
        <f t="shared" si="810"/>
        <v>5.6803755865740588E-5</v>
      </c>
      <c r="AN505" s="13">
        <f t="shared" si="811"/>
        <v>1.7578706897702175E-6</v>
      </c>
      <c r="AO505" s="13">
        <f t="shared" si="812"/>
        <v>2.7199868343713903E-8</v>
      </c>
      <c r="AP505" s="13">
        <f t="shared" si="813"/>
        <v>2.8057916592718859E-10</v>
      </c>
      <c r="AQ505" s="13">
        <f t="shared" si="814"/>
        <v>2.170727465228453E-12</v>
      </c>
      <c r="AR505" s="13">
        <f t="shared" si="815"/>
        <v>1.5339181020111265E-10</v>
      </c>
      <c r="AS505" s="13">
        <f t="shared" si="816"/>
        <v>6.1677536823159623E-11</v>
      </c>
      <c r="AT505" s="13">
        <f t="shared" si="817"/>
        <v>1.2400005396587392E-11</v>
      </c>
      <c r="AU505" s="13">
        <f t="shared" si="818"/>
        <v>1.6619787554773671E-12</v>
      </c>
      <c r="AV505" s="13">
        <f t="shared" si="819"/>
        <v>1.6706686581876057E-13</v>
      </c>
      <c r="AW505" s="13">
        <f t="shared" si="820"/>
        <v>4.6438415186105589E-18</v>
      </c>
      <c r="AX505" s="13">
        <f t="shared" si="821"/>
        <v>3.8067175158716194E-6</v>
      </c>
      <c r="AY505" s="13">
        <f t="shared" si="822"/>
        <v>1.1780413184652658E-7</v>
      </c>
      <c r="AZ505" s="13">
        <f t="shared" si="823"/>
        <v>1.8228057929504963E-9</v>
      </c>
      <c r="BA505" s="13">
        <f t="shared" si="824"/>
        <v>1.880308105062927E-11</v>
      </c>
      <c r="BB505" s="13">
        <f t="shared" si="825"/>
        <v>1.4547182907411466E-13</v>
      </c>
      <c r="BC505" s="13">
        <f t="shared" si="826"/>
        <v>9.0036533894365029E-16</v>
      </c>
      <c r="BD505" s="13">
        <f t="shared" si="827"/>
        <v>7.9115357512817226E-13</v>
      </c>
      <c r="BE505" s="13">
        <f t="shared" si="828"/>
        <v>3.1811609562964973E-13</v>
      </c>
      <c r="BF505" s="13">
        <f t="shared" si="829"/>
        <v>6.3955882574541681E-14</v>
      </c>
      <c r="BG505" s="13">
        <f t="shared" si="830"/>
        <v>8.572038053785558E-15</v>
      </c>
      <c r="BH505" s="13">
        <f t="shared" si="831"/>
        <v>8.6168582276117061E-16</v>
      </c>
      <c r="BI505" s="13">
        <f t="shared" si="832"/>
        <v>6.9295302002976468E-17</v>
      </c>
      <c r="BJ505" s="14">
        <f t="shared" si="833"/>
        <v>0.32285872171483376</v>
      </c>
      <c r="BK505" s="14">
        <f t="shared" si="834"/>
        <v>0.65663111843067012</v>
      </c>
      <c r="BL505" s="14">
        <f t="shared" si="835"/>
        <v>2.0506836849267237E-2</v>
      </c>
      <c r="BM505" s="14">
        <f t="shared" si="836"/>
        <v>9.8158996541252326E-3</v>
      </c>
      <c r="BN505" s="14">
        <f t="shared" si="837"/>
        <v>0.9901838629457469</v>
      </c>
    </row>
    <row r="506" spans="1:66" s="10" customFormat="1" x14ac:dyDescent="0.25">
      <c r="A506" t="s">
        <v>338</v>
      </c>
      <c r="B506" t="s">
        <v>77</v>
      </c>
      <c r="C506" t="s">
        <v>88</v>
      </c>
      <c r="D506" s="11">
        <v>44429</v>
      </c>
      <c r="E506" s="10">
        <f>VLOOKUP(A506,home!$A$2:$E$405,3,FALSE)</f>
        <v>1.2436</v>
      </c>
      <c r="F506" s="10">
        <f>VLOOKUP(B506,home!$B$2:$E$405,3,FALSE)</f>
        <v>1.3402000000000001</v>
      </c>
      <c r="G506" s="10">
        <f>VLOOKUP(C506,away!$B$2:$E$405,4,FALSE)</f>
        <v>1.3402000000000001</v>
      </c>
      <c r="H506" s="10">
        <f>VLOOKUP(A506,away!$A$2:$E$405,3,FALSE)</f>
        <v>0.89739999999999998</v>
      </c>
      <c r="I506" s="10">
        <f>VLOOKUP(C506,away!$B$2:$E$405,3,FALSE)</f>
        <v>1.6715</v>
      </c>
      <c r="J506" s="10">
        <f>VLOOKUP(B506,home!$B$2:$E$405,4,FALSE)</f>
        <v>1.8572</v>
      </c>
      <c r="K506" s="12">
        <f t="shared" si="782"/>
        <v>2.2336747793440006</v>
      </c>
      <c r="L506" s="12">
        <f t="shared" si="783"/>
        <v>2.7858076145199999</v>
      </c>
      <c r="M506" s="13">
        <f t="shared" si="784"/>
        <v>6.6079461377471478E-3</v>
      </c>
      <c r="N506" s="13">
        <f t="shared" si="785"/>
        <v>1.4760002631149401E-2</v>
      </c>
      <c r="O506" s="13">
        <f t="shared" si="786"/>
        <v>1.8408466666874027E-2</v>
      </c>
      <c r="P506" s="13">
        <f t="shared" si="787"/>
        <v>4.1118527720191235E-2</v>
      </c>
      <c r="Q506" s="13">
        <f t="shared" si="788"/>
        <v>1.6484522810124757E-2</v>
      </c>
      <c r="R506" s="13">
        <f t="shared" si="789"/>
        <v>2.5641223306107637E-2</v>
      </c>
      <c r="S506" s="13">
        <f t="shared" si="790"/>
        <v>6.3965916437257714E-2</v>
      </c>
      <c r="T506" s="13">
        <f t="shared" si="791"/>
        <v>4.5922709166174178E-2</v>
      </c>
      <c r="U506" s="13">
        <f t="shared" si="792"/>
        <v>5.7274153810380223E-2</v>
      </c>
      <c r="V506" s="13">
        <f t="shared" si="793"/>
        <v>4.4225950819829982E-2</v>
      </c>
      <c r="W506" s="13">
        <f t="shared" si="794"/>
        <v>1.2273687616832188E-2</v>
      </c>
      <c r="X506" s="13">
        <f t="shared" si="795"/>
        <v>3.4192132421210941E-2</v>
      </c>
      <c r="Y506" s="13">
        <f t="shared" si="796"/>
        <v>4.76263514278428E-2</v>
      </c>
      <c r="Z506" s="13">
        <f t="shared" si="797"/>
        <v>2.3810505043920783E-2</v>
      </c>
      <c r="AA506" s="13">
        <f t="shared" si="798"/>
        <v>5.318492460004897E-2</v>
      </c>
      <c r="AB506" s="13">
        <f t="shared" si="799"/>
        <v>5.9398912360220851E-2</v>
      </c>
      <c r="AC506" s="13">
        <f t="shared" si="800"/>
        <v>1.7199992505509618E-2</v>
      </c>
      <c r="AD506" s="13">
        <f t="shared" si="801"/>
        <v>6.8538566198162098E-3</v>
      </c>
      <c r="AE506" s="13">
        <f t="shared" si="802"/>
        <v>1.9093525960312305E-2</v>
      </c>
      <c r="AF506" s="13">
        <f t="shared" si="803"/>
        <v>2.6595445004136659E-2</v>
      </c>
      <c r="AG506" s="13">
        <f t="shared" si="804"/>
        <v>2.4696597734690601E-2</v>
      </c>
      <c r="AH506" s="13">
        <f t="shared" si="805"/>
        <v>1.6582871564230349E-2</v>
      </c>
      <c r="AI506" s="13">
        <f t="shared" si="806"/>
        <v>3.7040741982122122E-2</v>
      </c>
      <c r="AJ506" s="13">
        <f t="shared" si="807"/>
        <v>4.1368485586827354E-2</v>
      </c>
      <c r="AK506" s="13">
        <f t="shared" si="808"/>
        <v>3.0801247638317358E-2</v>
      </c>
      <c r="AL506" s="13">
        <f t="shared" si="809"/>
        <v>4.2811388221514653E-3</v>
      </c>
      <c r="AM506" s="13">
        <f t="shared" si="810"/>
        <v>3.061857334584678E-3</v>
      </c>
      <c r="AN506" s="13">
        <f t="shared" si="811"/>
        <v>8.529745477259907E-3</v>
      </c>
      <c r="AO506" s="13">
        <f t="shared" si="812"/>
        <v>1.1881114950234089E-2</v>
      </c>
      <c r="AP506" s="13">
        <f t="shared" si="813"/>
        <v>1.1032833499116513E-2</v>
      </c>
      <c r="AQ506" s="13">
        <f t="shared" si="814"/>
        <v>7.6838378928925305E-3</v>
      </c>
      <c r="AR506" s="13">
        <f t="shared" si="815"/>
        <v>9.2393379748480168E-3</v>
      </c>
      <c r="AS506" s="13">
        <f t="shared" si="816"/>
        <v>2.0637676212253292E-2</v>
      </c>
      <c r="AT506" s="13">
        <f t="shared" si="817"/>
        <v>2.3048928429788906E-2</v>
      </c>
      <c r="AU506" s="13">
        <f t="shared" si="818"/>
        <v>1.7161270041508133E-2</v>
      </c>
      <c r="AV506" s="13">
        <f t="shared" si="819"/>
        <v>9.5831740183071248E-3</v>
      </c>
      <c r="AW506" s="13">
        <f t="shared" si="820"/>
        <v>7.3999344317630044E-4</v>
      </c>
      <c r="AX506" s="13">
        <f t="shared" si="821"/>
        <v>1.1398655843685391E-3</v>
      </c>
      <c r="AY506" s="13">
        <f t="shared" si="822"/>
        <v>3.1754462244631657E-3</v>
      </c>
      <c r="AZ506" s="13">
        <f t="shared" si="823"/>
        <v>4.4230911358041358E-3</v>
      </c>
      <c r="BA506" s="13">
        <f t="shared" si="824"/>
        <v>4.1072936552796922E-3</v>
      </c>
      <c r="BB506" s="13">
        <f t="shared" si="825"/>
        <v>2.8605324849869632E-3</v>
      </c>
      <c r="BC506" s="13">
        <f t="shared" si="826"/>
        <v>1.5937786356517E-3</v>
      </c>
      <c r="BD506" s="13">
        <f t="shared" si="827"/>
        <v>4.2898363472425672E-3</v>
      </c>
      <c r="BE506" s="13">
        <f t="shared" si="828"/>
        <v>9.5820992563489145E-3</v>
      </c>
      <c r="BF506" s="13">
        <f t="shared" si="829"/>
        <v>1.070164672103874E-2</v>
      </c>
      <c r="BG506" s="13">
        <f t="shared" si="830"/>
        <v>7.9679994594112191E-3</v>
      </c>
      <c r="BH506" s="13">
        <f t="shared" si="831"/>
        <v>4.4494798585783691E-3</v>
      </c>
      <c r="BI506" s="13">
        <f t="shared" si="832"/>
        <v>1.9877381882611226E-3</v>
      </c>
      <c r="BJ506" s="14">
        <f t="shared" si="833"/>
        <v>0.3079882282669319</v>
      </c>
      <c r="BK506" s="14">
        <f t="shared" si="834"/>
        <v>0.18057491866715034</v>
      </c>
      <c r="BL506" s="14">
        <f t="shared" si="835"/>
        <v>0.45835021402271525</v>
      </c>
      <c r="BM506" s="14">
        <f t="shared" si="836"/>
        <v>0.84526772394723748</v>
      </c>
      <c r="BN506" s="14">
        <f t="shared" si="837"/>
        <v>0.1230206892721942</v>
      </c>
    </row>
    <row r="507" spans="1:66" x14ac:dyDescent="0.25">
      <c r="A507" t="s">
        <v>338</v>
      </c>
      <c r="B507" t="s">
        <v>82</v>
      </c>
      <c r="C507" t="s">
        <v>83</v>
      </c>
      <c r="D507" s="11">
        <v>44429</v>
      </c>
      <c r="E507" s="10">
        <f>VLOOKUP(A507,home!$A$2:$E$405,3,FALSE)</f>
        <v>1.2436</v>
      </c>
      <c r="F507" s="10">
        <f>VLOOKUP(B507,home!$B$2:$E$405,3,FALSE)</f>
        <v>1.3785000000000001</v>
      </c>
      <c r="G507" s="10">
        <f>VLOOKUP(C507,away!$B$2:$E$405,4,FALSE)</f>
        <v>0.48249999999999998</v>
      </c>
      <c r="H507" s="10">
        <f>VLOOKUP(A507,away!$A$2:$E$405,3,FALSE)</f>
        <v>0.89739999999999998</v>
      </c>
      <c r="I507" s="10">
        <f>VLOOKUP(C507,away!$B$2:$E$405,3,FALSE)</f>
        <v>0.44569999999999999</v>
      </c>
      <c r="J507" s="10">
        <f>VLOOKUP(B507,home!$B$2:$E$405,4,FALSE)</f>
        <v>1.2735000000000001</v>
      </c>
      <c r="K507" s="12">
        <f t="shared" si="782"/>
        <v>0.82715100450000001</v>
      </c>
      <c r="L507" s="12">
        <f t="shared" si="783"/>
        <v>0.50936329773</v>
      </c>
      <c r="M507" s="13">
        <f t="shared" si="784"/>
        <v>0.26275997601733486</v>
      </c>
      <c r="N507" s="13">
        <f t="shared" si="785"/>
        <v>0.21734217810513443</v>
      </c>
      <c r="O507" s="13">
        <f t="shared" si="786"/>
        <v>0.13384028789564539</v>
      </c>
      <c r="P507" s="13">
        <f t="shared" si="787"/>
        <v>0.11070612857545227</v>
      </c>
      <c r="Q507" s="13">
        <f t="shared" si="788"/>
        <v>8.9887400469939926E-2</v>
      </c>
      <c r="R507" s="13">
        <f t="shared" si="789"/>
        <v>3.4086665205829272E-2</v>
      </c>
      <c r="S507" s="13">
        <f t="shared" si="790"/>
        <v>1.1660686579751424E-2</v>
      </c>
      <c r="T507" s="13">
        <f t="shared" si="791"/>
        <v>4.5785342727745745E-2</v>
      </c>
      <c r="U507" s="13">
        <f t="shared" si="792"/>
        <v>2.819481936505688E-2</v>
      </c>
      <c r="V507" s="13">
        <f t="shared" si="793"/>
        <v>5.4587607855080306E-4</v>
      </c>
      <c r="W507" s="13">
        <f t="shared" si="794"/>
        <v>2.478348453020153E-2</v>
      </c>
      <c r="X507" s="13">
        <f t="shared" si="795"/>
        <v>1.2623797409543891E-2</v>
      </c>
      <c r="Y507" s="13">
        <f t="shared" si="796"/>
        <v>3.2150495392003538E-3</v>
      </c>
      <c r="Z507" s="13">
        <f t="shared" si="797"/>
        <v>5.7874987326198826E-3</v>
      </c>
      <c r="AA507" s="13">
        <f t="shared" si="798"/>
        <v>4.787135390229012E-3</v>
      </c>
      <c r="AB507" s="13">
        <f t="shared" si="799"/>
        <v>1.9798419233527133E-3</v>
      </c>
      <c r="AC507" s="13">
        <f t="shared" si="800"/>
        <v>1.4374294235721535E-5</v>
      </c>
      <c r="AD507" s="13">
        <f t="shared" si="801"/>
        <v>5.1249210310416017E-3</v>
      </c>
      <c r="AE507" s="13">
        <f t="shared" si="802"/>
        <v>2.610446676977182E-3</v>
      </c>
      <c r="AF507" s="13">
        <f t="shared" si="803"/>
        <v>6.6483286396670869E-4</v>
      </c>
      <c r="AG507" s="13">
        <f t="shared" si="804"/>
        <v>1.1288048667645442E-4</v>
      </c>
      <c r="AH507" s="13">
        <f t="shared" si="805"/>
        <v>7.3698486001386458E-4</v>
      </c>
      <c r="AI507" s="13">
        <f t="shared" si="806"/>
        <v>6.095977672617599E-4</v>
      </c>
      <c r="AJ507" s="13">
        <f t="shared" si="807"/>
        <v>2.5211470276576096E-4</v>
      </c>
      <c r="AK507" s="13">
        <f t="shared" si="808"/>
        <v>6.9512309880639386E-5</v>
      </c>
      <c r="AL507" s="13">
        <f t="shared" si="809"/>
        <v>2.42247314824871E-7</v>
      </c>
      <c r="AM507" s="13">
        <f t="shared" si="810"/>
        <v>8.478167157618474E-4</v>
      </c>
      <c r="AN507" s="13">
        <f t="shared" si="811"/>
        <v>4.3184671821107264E-4</v>
      </c>
      <c r="AO507" s="13">
        <f t="shared" si="812"/>
        <v>1.0998343425093501E-4</v>
      </c>
      <c r="AP507" s="13">
        <f t="shared" si="813"/>
        <v>1.8673841588575629E-5</v>
      </c>
      <c r="AQ507" s="13">
        <f t="shared" si="814"/>
        <v>2.3779423832111258E-6</v>
      </c>
      <c r="AR507" s="13">
        <f t="shared" si="815"/>
        <v>7.5078607734748934E-5</v>
      </c>
      <c r="AS507" s="13">
        <f t="shared" si="816"/>
        <v>6.2101345804259055E-5</v>
      </c>
      <c r="AT507" s="13">
        <f t="shared" si="817"/>
        <v>2.5683595281397365E-5</v>
      </c>
      <c r="AU507" s="13">
        <f t="shared" si="818"/>
        <v>7.0814038787264319E-6</v>
      </c>
      <c r="AV507" s="13">
        <f t="shared" si="819"/>
        <v>1.4643475828896911E-6</v>
      </c>
      <c r="AW507" s="13">
        <f t="shared" si="820"/>
        <v>2.8351035196694485E-9</v>
      </c>
      <c r="AX507" s="13">
        <f t="shared" si="821"/>
        <v>1.1687874134571714E-4</v>
      </c>
      <c r="AY507" s="13">
        <f t="shared" si="822"/>
        <v>5.9533741126386173E-5</v>
      </c>
      <c r="AZ507" s="13">
        <f t="shared" si="823"/>
        <v>1.5162151353170094E-5</v>
      </c>
      <c r="BA507" s="13">
        <f t="shared" si="824"/>
        <v>2.5743478046440337E-6</v>
      </c>
      <c r="BB507" s="13">
        <f t="shared" si="825"/>
        <v>3.2781957181936765E-7</v>
      </c>
      <c r="BC507" s="13">
        <f t="shared" si="826"/>
        <v>3.3395851632469958E-8</v>
      </c>
      <c r="BD507" s="13">
        <f t="shared" si="827"/>
        <v>6.3737145374581306E-6</v>
      </c>
      <c r="BE507" s="13">
        <f t="shared" si="828"/>
        <v>5.2720243820547448E-6</v>
      </c>
      <c r="BF507" s="13">
        <f t="shared" si="829"/>
        <v>2.180380131682537E-6</v>
      </c>
      <c r="BG507" s="13">
        <f t="shared" si="830"/>
        <v>6.0116787203768438E-7</v>
      </c>
      <c r="BH507" s="13">
        <f t="shared" si="831"/>
        <v>1.2431415230727452E-7</v>
      </c>
      <c r="BI507" s="13">
        <f t="shared" si="832"/>
        <v>2.0565315190905626E-8</v>
      </c>
      <c r="BJ507" s="14">
        <f t="shared" si="833"/>
        <v>0.40375554268967695</v>
      </c>
      <c r="BK507" s="14">
        <f t="shared" si="834"/>
        <v>0.38574681753376627</v>
      </c>
      <c r="BL507" s="14">
        <f t="shared" si="835"/>
        <v>0.20474294088670808</v>
      </c>
      <c r="BM507" s="14">
        <f t="shared" si="836"/>
        <v>0.15135063266741208</v>
      </c>
      <c r="BN507" s="14">
        <f t="shared" si="837"/>
        <v>0.84862263626933609</v>
      </c>
    </row>
    <row r="508" spans="1:66" x14ac:dyDescent="0.25">
      <c r="A508" t="s">
        <v>338</v>
      </c>
      <c r="B508" t="s">
        <v>96</v>
      </c>
      <c r="C508" t="s">
        <v>85</v>
      </c>
      <c r="D508" s="11">
        <v>44429</v>
      </c>
      <c r="E508" s="10">
        <f>VLOOKUP(A508,home!$A$2:$E$405,3,FALSE)</f>
        <v>1.2436</v>
      </c>
      <c r="F508" s="10">
        <f>VLOOKUP(B508,home!$B$2:$E$405,3,FALSE)</f>
        <v>1.7231000000000001</v>
      </c>
      <c r="G508" s="10">
        <f>VLOOKUP(C508,away!$B$2:$E$405,4,FALSE)</f>
        <v>1.2866</v>
      </c>
      <c r="H508" s="10">
        <f>VLOOKUP(A508,away!$A$2:$E$405,3,FALSE)</f>
        <v>0.89739999999999998</v>
      </c>
      <c r="I508" s="10">
        <f>VLOOKUP(C508,away!$B$2:$E$405,3,FALSE)</f>
        <v>2.2286999999999999</v>
      </c>
      <c r="J508" s="10">
        <f>VLOOKUP(B508,home!$B$2:$E$405,4,FALSE)</f>
        <v>0.63680000000000003</v>
      </c>
      <c r="K508" s="12">
        <f t="shared" si="782"/>
        <v>2.7569871560560002</v>
      </c>
      <c r="L508" s="12">
        <f t="shared" si="783"/>
        <v>1.2736225299840001</v>
      </c>
      <c r="M508" s="13">
        <f t="shared" si="784"/>
        <v>1.7763496495655978E-2</v>
      </c>
      <c r="N508" s="13">
        <f t="shared" si="785"/>
        <v>4.8973731685169296E-2</v>
      </c>
      <c r="O508" s="13">
        <f t="shared" si="786"/>
        <v>2.2623989348159287E-2</v>
      </c>
      <c r="P508" s="13">
        <f t="shared" si="787"/>
        <v>6.2374048051622909E-2</v>
      </c>
      <c r="Q508" s="13">
        <f t="shared" si="788"/>
        <v>6.7509974620072286E-2</v>
      </c>
      <c r="R508" s="13">
        <f t="shared" si="789"/>
        <v>1.4407211275966855E-2</v>
      </c>
      <c r="S508" s="13">
        <f t="shared" si="790"/>
        <v>5.4754449261968E-2</v>
      </c>
      <c r="T508" s="13">
        <f t="shared" si="791"/>
        <v>8.5982224674772095E-2</v>
      </c>
      <c r="U508" s="13">
        <f t="shared" si="792"/>
        <v>3.9720496442425791E-2</v>
      </c>
      <c r="V508" s="13">
        <f t="shared" si="793"/>
        <v>2.1362515039019189E-2</v>
      </c>
      <c r="W508" s="13">
        <f t="shared" si="794"/>
        <v>6.2041377644401936E-2</v>
      </c>
      <c r="X508" s="13">
        <f t="shared" si="795"/>
        <v>7.9017296359155983E-2</v>
      </c>
      <c r="Y508" s="13">
        <f t="shared" si="796"/>
        <v>5.0319104450721894E-2</v>
      </c>
      <c r="Z508" s="13">
        <f t="shared" si="797"/>
        <v>6.1164496251036385E-3</v>
      </c>
      <c r="AA508" s="13">
        <f t="shared" si="798"/>
        <v>1.6862973057074269E-2</v>
      </c>
      <c r="AB508" s="13">
        <f t="shared" si="799"/>
        <v>2.3245500065636079E-2</v>
      </c>
      <c r="AC508" s="13">
        <f t="shared" si="800"/>
        <v>4.6882188279808524E-3</v>
      </c>
      <c r="AD508" s="13">
        <f t="shared" si="801"/>
        <v>4.2761820327409009E-2</v>
      </c>
      <c r="AE508" s="13">
        <f t="shared" si="802"/>
        <v>5.4462417792115907E-2</v>
      </c>
      <c r="AF508" s="13">
        <f t="shared" si="803"/>
        <v>3.4682281168720151E-2</v>
      </c>
      <c r="AG508" s="13">
        <f t="shared" si="804"/>
        <v>1.4724044895907265E-2</v>
      </c>
      <c r="AH508" s="13">
        <f t="shared" si="805"/>
        <v>1.9475120115110458E-3</v>
      </c>
      <c r="AI508" s="13">
        <f t="shared" si="806"/>
        <v>5.3692656020007381E-3</v>
      </c>
      <c r="AJ508" s="13">
        <f t="shared" si="807"/>
        <v>7.4014981510846633E-3</v>
      </c>
      <c r="AK508" s="13">
        <f t="shared" si="808"/>
        <v>6.801945112704216E-3</v>
      </c>
      <c r="AL508" s="13">
        <f t="shared" si="809"/>
        <v>6.5848114198578439E-4</v>
      </c>
      <c r="AM508" s="13">
        <f t="shared" si="810"/>
        <v>2.3578757882448204E-2</v>
      </c>
      <c r="AN508" s="13">
        <f t="shared" si="811"/>
        <v>3.0030437268123867E-2</v>
      </c>
      <c r="AO508" s="13">
        <f t="shared" si="812"/>
        <v>1.9123720744976869E-2</v>
      </c>
      <c r="AP508" s="13">
        <f t="shared" si="813"/>
        <v>8.1188005326416467E-3</v>
      </c>
      <c r="AQ508" s="13">
        <f t="shared" si="814"/>
        <v>2.5850718187046249E-3</v>
      </c>
      <c r="AR508" s="13">
        <f t="shared" si="815"/>
        <v>4.9607903505498514E-4</v>
      </c>
      <c r="AS508" s="13">
        <f t="shared" si="816"/>
        <v>1.3676835280352481E-3</v>
      </c>
      <c r="AT508" s="13">
        <f t="shared" si="817"/>
        <v>1.8853429601712682E-3</v>
      </c>
      <c r="AU508" s="13">
        <f t="shared" si="818"/>
        <v>1.7326221086509282E-3</v>
      </c>
      <c r="AV508" s="13">
        <f t="shared" si="819"/>
        <v>1.1942042249623184E-3</v>
      </c>
      <c r="AW508" s="13">
        <f t="shared" si="820"/>
        <v>6.422680479937076E-5</v>
      </c>
      <c r="AX508" s="13">
        <f t="shared" si="821"/>
        <v>1.0834388772943982E-2</v>
      </c>
      <c r="AY508" s="13">
        <f t="shared" si="822"/>
        <v>1.3798921639827159E-2</v>
      </c>
      <c r="AZ508" s="13">
        <f t="shared" si="823"/>
        <v>8.78730874498382E-3</v>
      </c>
      <c r="BA508" s="13">
        <f t="shared" si="824"/>
        <v>3.7305714651789394E-3</v>
      </c>
      <c r="BB508" s="13">
        <f t="shared" si="825"/>
        <v>1.1878349669418296E-3</v>
      </c>
      <c r="BC508" s="13">
        <f t="shared" si="826"/>
        <v>3.0257067515998255E-4</v>
      </c>
      <c r="BD508" s="13">
        <f t="shared" si="827"/>
        <v>1.0530290594979206E-4</v>
      </c>
      <c r="BE508" s="13">
        <f t="shared" si="828"/>
        <v>2.9031875919894966E-4</v>
      </c>
      <c r="BF508" s="13">
        <f t="shared" si="829"/>
        <v>4.0020254513680956E-4</v>
      </c>
      <c r="BG508" s="13">
        <f t="shared" si="830"/>
        <v>3.6778442558770187E-4</v>
      </c>
      <c r="BH508" s="13">
        <f t="shared" si="831"/>
        <v>2.5349423438568197E-4</v>
      </c>
      <c r="BI508" s="13">
        <f t="shared" si="832"/>
        <v>1.3977606966711489E-4</v>
      </c>
      <c r="BJ508" s="14">
        <f t="shared" si="833"/>
        <v>0.66255265813037678</v>
      </c>
      <c r="BK508" s="14">
        <f t="shared" si="834"/>
        <v>0.17540013045805986</v>
      </c>
      <c r="BL508" s="14">
        <f t="shared" si="835"/>
        <v>0.14661320186336374</v>
      </c>
      <c r="BM508" s="14">
        <f t="shared" si="836"/>
        <v>0.74329529376522974</v>
      </c>
      <c r="BN508" s="14">
        <f t="shared" si="837"/>
        <v>0.23365245147664662</v>
      </c>
    </row>
    <row r="509" spans="1:66" x14ac:dyDescent="0.25">
      <c r="A509" t="s">
        <v>338</v>
      </c>
      <c r="B509" t="s">
        <v>73</v>
      </c>
      <c r="C509" t="s">
        <v>89</v>
      </c>
      <c r="D509" s="11">
        <v>44429</v>
      </c>
      <c r="E509" s="10">
        <f>VLOOKUP(A509,home!$A$2:$E$405,3,FALSE)</f>
        <v>1.2436</v>
      </c>
      <c r="F509" s="10">
        <f>VLOOKUP(B509,home!$B$2:$E$405,3,FALSE)</f>
        <v>0.53610000000000002</v>
      </c>
      <c r="G509" s="10">
        <f>VLOOKUP(C509,away!$B$2:$E$405,4,FALSE)</f>
        <v>0.26800000000000002</v>
      </c>
      <c r="H509" s="10">
        <f>VLOOKUP(A509,away!$A$2:$E$405,3,FALSE)</f>
        <v>0.89739999999999998</v>
      </c>
      <c r="I509" s="10">
        <f>VLOOKUP(C509,away!$B$2:$E$405,3,FALSE)</f>
        <v>1.1143000000000001</v>
      </c>
      <c r="J509" s="10">
        <f>VLOOKUP(B509,home!$B$2:$E$405,4,FALSE)</f>
        <v>1.1143000000000001</v>
      </c>
      <c r="K509" s="12">
        <f t="shared" si="782"/>
        <v>0.17867398128</v>
      </c>
      <c r="L509" s="12">
        <f t="shared" si="783"/>
        <v>1.114269713326</v>
      </c>
      <c r="M509" s="13">
        <f t="shared" si="784"/>
        <v>0.27446166145814888</v>
      </c>
      <c r="N509" s="13">
        <f t="shared" si="785"/>
        <v>4.9039157761450985E-2</v>
      </c>
      <c r="O509" s="13">
        <f t="shared" si="786"/>
        <v>0.30582431683194916</v>
      </c>
      <c r="P509" s="13">
        <f t="shared" si="787"/>
        <v>5.464284826060048E-2</v>
      </c>
      <c r="Q509" s="13">
        <f t="shared" si="788"/>
        <v>4.3810107779282308E-3</v>
      </c>
      <c r="R509" s="13">
        <f t="shared" si="789"/>
        <v>0.17038538692222793</v>
      </c>
      <c r="S509" s="13">
        <f t="shared" si="790"/>
        <v>2.7197249063566423E-3</v>
      </c>
      <c r="T509" s="13">
        <f t="shared" si="791"/>
        <v>4.8816276236002057E-3</v>
      </c>
      <c r="U509" s="13">
        <f t="shared" si="792"/>
        <v>3.0443435433327708E-2</v>
      </c>
      <c r="V509" s="13">
        <f t="shared" si="793"/>
        <v>6.0163640819662132E-5</v>
      </c>
      <c r="W509" s="13">
        <f t="shared" si="794"/>
        <v>2.609242125743424E-4</v>
      </c>
      <c r="X509" s="13">
        <f t="shared" si="795"/>
        <v>2.9073994754502479E-4</v>
      </c>
      <c r="Y509" s="13">
        <f t="shared" si="796"/>
        <v>1.6198135900170554E-4</v>
      </c>
      <c r="Z509" s="13">
        <f t="shared" si="797"/>
        <v>6.3285092080256872E-2</v>
      </c>
      <c r="AA509" s="13">
        <f t="shared" si="798"/>
        <v>1.1307399357650891E-2</v>
      </c>
      <c r="AB509" s="13">
        <f t="shared" si="799"/>
        <v>1.0101690305771998E-3</v>
      </c>
      <c r="AC509" s="13">
        <f t="shared" si="800"/>
        <v>7.4862748558585096E-7</v>
      </c>
      <c r="AD509" s="13">
        <f t="shared" si="801"/>
        <v>1.1655091968251695E-5</v>
      </c>
      <c r="AE509" s="13">
        <f t="shared" si="802"/>
        <v>1.2986915986251981E-5</v>
      </c>
      <c r="AF509" s="13">
        <f t="shared" si="803"/>
        <v>7.2354635764949218E-6</v>
      </c>
      <c r="AG509" s="13">
        <f t="shared" si="804"/>
        <v>2.6874193083872385E-6</v>
      </c>
      <c r="AH509" s="13">
        <f t="shared" si="805"/>
        <v>1.7629165352519325E-2</v>
      </c>
      <c r="AI509" s="13">
        <f t="shared" si="806"/>
        <v>3.1498731601780623E-3</v>
      </c>
      <c r="AJ509" s="13">
        <f t="shared" si="807"/>
        <v>2.8140018902801482E-4</v>
      </c>
      <c r="AK509" s="13">
        <f t="shared" si="808"/>
        <v>1.6759630702193332E-5</v>
      </c>
      <c r="AL509" s="13">
        <f t="shared" si="809"/>
        <v>5.9617999659774276E-9</v>
      </c>
      <c r="AM509" s="13">
        <f t="shared" si="810"/>
        <v>4.1649233683041617E-7</v>
      </c>
      <c r="AN509" s="13">
        <f t="shared" si="811"/>
        <v>4.6408479676250366E-7</v>
      </c>
      <c r="AO509" s="13">
        <f t="shared" si="812"/>
        <v>2.58557816723755E-7</v>
      </c>
      <c r="AP509" s="13">
        <f t="shared" si="813"/>
        <v>9.6034381439658358E-8</v>
      </c>
      <c r="AQ509" s="13">
        <f t="shared" si="814"/>
        <v>2.6752050669051952E-8</v>
      </c>
      <c r="AR509" s="13">
        <f t="shared" si="815"/>
        <v>3.9287290047056705E-3</v>
      </c>
      <c r="AS509" s="13">
        <f t="shared" si="816"/>
        <v>7.0196165264097411E-4</v>
      </c>
      <c r="AT509" s="13">
        <f t="shared" si="817"/>
        <v>6.2711141591625634E-5</v>
      </c>
      <c r="AU509" s="13">
        <f t="shared" si="818"/>
        <v>3.7349497795965173E-6</v>
      </c>
      <c r="AV509" s="13">
        <f t="shared" si="819"/>
        <v>1.6683458675034202E-7</v>
      </c>
      <c r="AW509" s="13">
        <f t="shared" si="820"/>
        <v>3.2970576449975797E-11</v>
      </c>
      <c r="AX509" s="13">
        <f t="shared" si="821"/>
        <v>1.2402723999016879E-8</v>
      </c>
      <c r="AY509" s="13">
        <f t="shared" si="822"/>
        <v>1.3819979714846038E-8</v>
      </c>
      <c r="AZ509" s="13">
        <f t="shared" si="823"/>
        <v>7.6995924175163173E-9</v>
      </c>
      <c r="BA509" s="13">
        <f t="shared" si="824"/>
        <v>2.8598075452643177E-9</v>
      </c>
      <c r="BB509" s="13">
        <f t="shared" si="825"/>
        <v>7.9664923340730048E-10</v>
      </c>
      <c r="BC509" s="13">
        <f t="shared" si="826"/>
        <v>1.7753642258602601E-10</v>
      </c>
      <c r="BD509" s="13">
        <f t="shared" si="827"/>
        <v>7.2961062363482152E-4</v>
      </c>
      <c r="BE509" s="13">
        <f t="shared" si="828"/>
        <v>1.3036243490901722E-4</v>
      </c>
      <c r="BF509" s="13">
        <f t="shared" si="829"/>
        <v>1.1646187627274482E-5</v>
      </c>
      <c r="BG509" s="13">
        <f t="shared" si="830"/>
        <v>6.9362357003300302E-7</v>
      </c>
      <c r="BH509" s="13">
        <f t="shared" si="831"/>
        <v>3.0983121191860879E-8</v>
      </c>
      <c r="BI509" s="13">
        <f t="shared" si="832"/>
        <v>1.1071755231661041E-9</v>
      </c>
      <c r="BJ509" s="14">
        <f t="shared" si="833"/>
        <v>5.9051306250611654E-2</v>
      </c>
      <c r="BK509" s="14">
        <f t="shared" si="834"/>
        <v>0.33188516667519091</v>
      </c>
      <c r="BL509" s="14">
        <f t="shared" si="835"/>
        <v>0.54561755445150295</v>
      </c>
      <c r="BM509" s="14">
        <f t="shared" si="836"/>
        <v>0.14110472365824758</v>
      </c>
      <c r="BN509" s="14">
        <f t="shared" si="837"/>
        <v>0.85873438201230567</v>
      </c>
    </row>
    <row r="510" spans="1:66" x14ac:dyDescent="0.25">
      <c r="A510" t="s">
        <v>350</v>
      </c>
      <c r="B510" t="s">
        <v>105</v>
      </c>
      <c r="C510" t="s">
        <v>97</v>
      </c>
      <c r="D510" s="11">
        <v>44429</v>
      </c>
      <c r="E510" s="10">
        <f>VLOOKUP(A510,home!$A$2:$E$405,3,FALSE)</f>
        <v>1.6042000000000001</v>
      </c>
      <c r="F510" s="10">
        <f>VLOOKUP(B510,home!$B$2:$E$405,3,FALSE)</f>
        <v>2.0259</v>
      </c>
      <c r="G510" s="10">
        <f>VLOOKUP(C510,away!$B$2:$E$405,4,FALSE)</f>
        <v>1.5584</v>
      </c>
      <c r="H510" s="10">
        <f>VLOOKUP(A510,away!$A$2:$E$405,3,FALSE)</f>
        <v>1.25</v>
      </c>
      <c r="I510" s="10">
        <f>VLOOKUP(C510,away!$B$2:$E$405,3,FALSE)</f>
        <v>0.6</v>
      </c>
      <c r="J510" s="10">
        <f>VLOOKUP(B510,home!$B$2:$E$405,4,FALSE)</f>
        <v>0.4</v>
      </c>
      <c r="K510" s="12">
        <f t="shared" si="782"/>
        <v>5.0647201787520002</v>
      </c>
      <c r="L510" s="12">
        <f t="shared" si="783"/>
        <v>0.30000000000000004</v>
      </c>
      <c r="M510" s="13">
        <f t="shared" si="784"/>
        <v>4.6787692764599298E-3</v>
      </c>
      <c r="N510" s="13">
        <f t="shared" si="785"/>
        <v>2.3696657166211506E-2</v>
      </c>
      <c r="O510" s="13">
        <f t="shared" si="786"/>
        <v>1.4036307829379791E-3</v>
      </c>
      <c r="P510" s="13">
        <f t="shared" si="787"/>
        <v>7.1089971498634521E-3</v>
      </c>
      <c r="Q510" s="13">
        <f t="shared" si="788"/>
        <v>6.0008468859339803E-2</v>
      </c>
      <c r="R510" s="13">
        <f t="shared" si="789"/>
        <v>2.1054461744069689E-4</v>
      </c>
      <c r="S510" s="13">
        <f t="shared" si="790"/>
        <v>2.7003810986702915E-3</v>
      </c>
      <c r="T510" s="13">
        <f t="shared" si="791"/>
        <v>1.8002540657801942E-2</v>
      </c>
      <c r="U510" s="13">
        <f t="shared" si="792"/>
        <v>1.0663495724795179E-3</v>
      </c>
      <c r="V510" s="13">
        <f t="shared" si="793"/>
        <v>4.5588915469186409E-4</v>
      </c>
      <c r="W510" s="13">
        <f t="shared" si="794"/>
        <v>0.10130870104263645</v>
      </c>
      <c r="X510" s="13">
        <f t="shared" si="795"/>
        <v>3.0392610312790936E-2</v>
      </c>
      <c r="Y510" s="13">
        <f t="shared" si="796"/>
        <v>4.5588915469186404E-3</v>
      </c>
      <c r="Z510" s="13">
        <f t="shared" si="797"/>
        <v>2.1054461744069689E-5</v>
      </c>
      <c r="AA510" s="13">
        <f t="shared" si="798"/>
        <v>1.066349572479518E-4</v>
      </c>
      <c r="AB510" s="13">
        <f t="shared" si="799"/>
        <v>2.7003810986702916E-4</v>
      </c>
      <c r="AC510" s="13">
        <f t="shared" si="800"/>
        <v>4.3292831269538926E-5</v>
      </c>
      <c r="AD510" s="13">
        <f t="shared" si="801"/>
        <v>0.12827505561344865</v>
      </c>
      <c r="AE510" s="13">
        <f t="shared" si="802"/>
        <v>3.8482516684034601E-2</v>
      </c>
      <c r="AF510" s="13">
        <f t="shared" si="803"/>
        <v>5.7723775026051905E-3</v>
      </c>
      <c r="AG510" s="13">
        <f t="shared" si="804"/>
        <v>5.7723775026051905E-4</v>
      </c>
      <c r="AH510" s="13">
        <f t="shared" si="805"/>
        <v>1.5790846308052266E-6</v>
      </c>
      <c r="AI510" s="13">
        <f t="shared" si="806"/>
        <v>7.9976217935963849E-6</v>
      </c>
      <c r="AJ510" s="13">
        <f t="shared" si="807"/>
        <v>2.0252858240027184E-5</v>
      </c>
      <c r="AK510" s="13">
        <f t="shared" si="808"/>
        <v>3.4191686601889803E-5</v>
      </c>
      <c r="AL510" s="13">
        <f t="shared" si="809"/>
        <v>2.6311929135136733E-6</v>
      </c>
      <c r="AM510" s="13">
        <f t="shared" si="810"/>
        <v>0.12993545251919367</v>
      </c>
      <c r="AN510" s="13">
        <f t="shared" si="811"/>
        <v>3.8980635755758108E-2</v>
      </c>
      <c r="AO510" s="13">
        <f t="shared" si="812"/>
        <v>5.8470953633637159E-3</v>
      </c>
      <c r="AP510" s="13">
        <f t="shared" si="813"/>
        <v>5.8470953633637168E-4</v>
      </c>
      <c r="AQ510" s="13">
        <f t="shared" si="814"/>
        <v>4.3853215225227873E-5</v>
      </c>
      <c r="AR510" s="13">
        <f t="shared" si="815"/>
        <v>9.4745077848313642E-8</v>
      </c>
      <c r="AS510" s="13">
        <f t="shared" si="816"/>
        <v>4.798573076157833E-7</v>
      </c>
      <c r="AT510" s="13">
        <f t="shared" si="817"/>
        <v>1.2151714944016316E-6</v>
      </c>
      <c r="AU510" s="13">
        <f t="shared" si="818"/>
        <v>2.0515011961133892E-6</v>
      </c>
      <c r="AV510" s="13">
        <f t="shared" si="819"/>
        <v>2.5975698761723368E-6</v>
      </c>
      <c r="AW510" s="13">
        <f t="shared" si="820"/>
        <v>1.1105213202718303E-7</v>
      </c>
      <c r="AX510" s="13">
        <f t="shared" si="821"/>
        <v>0.10968111805153877</v>
      </c>
      <c r="AY510" s="13">
        <f t="shared" si="822"/>
        <v>3.2904335415461637E-2</v>
      </c>
      <c r="AZ510" s="13">
        <f t="shared" si="823"/>
        <v>4.9356503123192457E-3</v>
      </c>
      <c r="BA510" s="13">
        <f t="shared" si="824"/>
        <v>4.9356503123192455E-4</v>
      </c>
      <c r="BB510" s="13">
        <f t="shared" si="825"/>
        <v>3.7017377342394339E-5</v>
      </c>
      <c r="BC510" s="13">
        <f t="shared" si="826"/>
        <v>2.2210426405436614E-6</v>
      </c>
      <c r="BD510" s="13">
        <f t="shared" si="827"/>
        <v>4.7372538924156806E-9</v>
      </c>
      <c r="BE510" s="13">
        <f t="shared" si="828"/>
        <v>2.3992865380789156E-8</v>
      </c>
      <c r="BF510" s="13">
        <f t="shared" si="829"/>
        <v>6.0758574720081566E-8</v>
      </c>
      <c r="BG510" s="13">
        <f t="shared" si="830"/>
        <v>1.0257505980566942E-7</v>
      </c>
      <c r="BH510" s="13">
        <f t="shared" si="831"/>
        <v>1.2987849380861678E-7</v>
      </c>
      <c r="BI510" s="13">
        <f t="shared" si="832"/>
        <v>1.3155964567568364E-7</v>
      </c>
      <c r="BJ510" s="14">
        <f t="shared" si="833"/>
        <v>0.73452071075645997</v>
      </c>
      <c r="BK510" s="14">
        <f t="shared" si="834"/>
        <v>4.7894296119330229E-2</v>
      </c>
      <c r="BL510" s="14">
        <f t="shared" si="835"/>
        <v>3.1281116380849289E-3</v>
      </c>
      <c r="BM510" s="14">
        <f t="shared" si="836"/>
        <v>0.65555288076003637</v>
      </c>
      <c r="BN510" s="14">
        <f t="shared" si="837"/>
        <v>9.710706785225337E-2</v>
      </c>
    </row>
    <row r="511" spans="1:66" x14ac:dyDescent="0.25">
      <c r="A511" t="s">
        <v>350</v>
      </c>
      <c r="B511" t="s">
        <v>107</v>
      </c>
      <c r="C511" t="s">
        <v>99</v>
      </c>
      <c r="D511" s="11">
        <v>44429</v>
      </c>
      <c r="E511" s="10">
        <f>VLOOKUP(A511,home!$A$2:$E$405,3,FALSE)</f>
        <v>1.6042000000000001</v>
      </c>
      <c r="F511" s="10">
        <f>VLOOKUP(B511,home!$B$2:$E$405,3,FALSE)</f>
        <v>0.46750000000000003</v>
      </c>
      <c r="G511" s="10">
        <f>VLOOKUP(C511,away!$B$2:$E$405,4,FALSE)</f>
        <v>0.62339999999999995</v>
      </c>
      <c r="H511" s="10">
        <f>VLOOKUP(A511,away!$A$2:$E$405,3,FALSE)</f>
        <v>1.25</v>
      </c>
      <c r="I511" s="10">
        <f>VLOOKUP(C511,away!$B$2:$E$405,3,FALSE)</f>
        <v>0.6</v>
      </c>
      <c r="J511" s="10">
        <f>VLOOKUP(B511,home!$B$2:$E$405,4,FALSE)</f>
        <v>1</v>
      </c>
      <c r="K511" s="12">
        <f t="shared" si="782"/>
        <v>0.46752724590000005</v>
      </c>
      <c r="L511" s="12">
        <f t="shared" si="783"/>
        <v>0.75</v>
      </c>
      <c r="M511" s="13">
        <f t="shared" si="784"/>
        <v>0.29596110186846702</v>
      </c>
      <c r="N511" s="13">
        <f t="shared" si="785"/>
        <v>0.13836987885009372</v>
      </c>
      <c r="O511" s="13">
        <f t="shared" si="786"/>
        <v>0.2219708264013503</v>
      </c>
      <c r="P511" s="13">
        <f t="shared" si="787"/>
        <v>0.1037774091375703</v>
      </c>
      <c r="Q511" s="13">
        <f t="shared" si="788"/>
        <v>3.2345844187150495E-2</v>
      </c>
      <c r="R511" s="13">
        <f t="shared" si="789"/>
        <v>8.3239059900506354E-2</v>
      </c>
      <c r="S511" s="13">
        <f t="shared" si="790"/>
        <v>9.0972686776360761E-3</v>
      </c>
      <c r="T511" s="13">
        <f t="shared" si="791"/>
        <v>2.425938314036287E-2</v>
      </c>
      <c r="U511" s="13">
        <f t="shared" si="792"/>
        <v>3.891652842658886E-2</v>
      </c>
      <c r="V511" s="13">
        <f t="shared" si="793"/>
        <v>3.5443508083896096E-4</v>
      </c>
      <c r="W511" s="13">
        <f t="shared" si="794"/>
        <v>5.0408544830430006E-3</v>
      </c>
      <c r="X511" s="13">
        <f t="shared" si="795"/>
        <v>3.7806408622822504E-3</v>
      </c>
      <c r="Y511" s="13">
        <f t="shared" si="796"/>
        <v>1.4177403233558439E-3</v>
      </c>
      <c r="Z511" s="13">
        <f t="shared" si="797"/>
        <v>2.0809764975126589E-2</v>
      </c>
      <c r="AA511" s="13">
        <f t="shared" si="798"/>
        <v>9.7291321066472151E-3</v>
      </c>
      <c r="AB511" s="13">
        <f t="shared" si="799"/>
        <v>2.274317169409019E-3</v>
      </c>
      <c r="AC511" s="13">
        <f t="shared" si="800"/>
        <v>7.7675651810148381E-6</v>
      </c>
      <c r="AD511" s="13">
        <f t="shared" si="801"/>
        <v>5.8918420335994041E-4</v>
      </c>
      <c r="AE511" s="13">
        <f t="shared" si="802"/>
        <v>4.4188815251995531E-4</v>
      </c>
      <c r="AF511" s="13">
        <f t="shared" si="803"/>
        <v>1.6570805719498324E-4</v>
      </c>
      <c r="AG511" s="13">
        <f t="shared" si="804"/>
        <v>4.142701429874581E-5</v>
      </c>
      <c r="AH511" s="13">
        <f t="shared" si="805"/>
        <v>3.9018309328362351E-3</v>
      </c>
      <c r="AI511" s="13">
        <f t="shared" si="806"/>
        <v>1.8242122699963527E-3</v>
      </c>
      <c r="AJ511" s="13">
        <f t="shared" si="807"/>
        <v>4.2643446926419104E-4</v>
      </c>
      <c r="AK511" s="13">
        <f t="shared" si="808"/>
        <v>6.645657765730517E-5</v>
      </c>
      <c r="AL511" s="13">
        <f t="shared" si="809"/>
        <v>1.0894645069285817E-7</v>
      </c>
      <c r="AM511" s="13">
        <f t="shared" si="810"/>
        <v>5.5091933584931711E-5</v>
      </c>
      <c r="AN511" s="13">
        <f t="shared" si="811"/>
        <v>4.1318950188698787E-5</v>
      </c>
      <c r="AO511" s="13">
        <f t="shared" si="812"/>
        <v>1.5494606320762045E-5</v>
      </c>
      <c r="AP511" s="13">
        <f t="shared" si="813"/>
        <v>3.8736515801905112E-6</v>
      </c>
      <c r="AQ511" s="13">
        <f t="shared" si="814"/>
        <v>7.263096712857208E-7</v>
      </c>
      <c r="AR511" s="13">
        <f t="shared" si="815"/>
        <v>5.8527463992543555E-4</v>
      </c>
      <c r="AS511" s="13">
        <f t="shared" si="816"/>
        <v>2.7363184049945306E-4</v>
      </c>
      <c r="AT511" s="13">
        <f t="shared" si="817"/>
        <v>6.3965170389628691E-5</v>
      </c>
      <c r="AU511" s="13">
        <f t="shared" si="818"/>
        <v>9.968486648595782E-6</v>
      </c>
      <c r="AV511" s="13">
        <f t="shared" si="819"/>
        <v>1.1651347771522263E-6</v>
      </c>
      <c r="AW511" s="13">
        <f t="shared" si="820"/>
        <v>1.0611548758960859E-9</v>
      </c>
      <c r="AX511" s="13">
        <f t="shared" si="821"/>
        <v>4.2928299967114744E-6</v>
      </c>
      <c r="AY511" s="13">
        <f t="shared" si="822"/>
        <v>3.219622497533606E-6</v>
      </c>
      <c r="AZ511" s="13">
        <f t="shared" si="823"/>
        <v>1.2073584365751022E-6</v>
      </c>
      <c r="BA511" s="13">
        <f t="shared" si="824"/>
        <v>3.0183960914377555E-7</v>
      </c>
      <c r="BB511" s="13">
        <f t="shared" si="825"/>
        <v>5.6594926714457906E-8</v>
      </c>
      <c r="BC511" s="13">
        <f t="shared" si="826"/>
        <v>8.4892390071686905E-9</v>
      </c>
      <c r="BD511" s="13">
        <f t="shared" si="827"/>
        <v>7.3159329990679417E-5</v>
      </c>
      <c r="BE511" s="13">
        <f t="shared" si="828"/>
        <v>3.4203980062431619E-5</v>
      </c>
      <c r="BF511" s="13">
        <f t="shared" si="829"/>
        <v>7.995646298703583E-6</v>
      </c>
      <c r="BG511" s="13">
        <f t="shared" si="830"/>
        <v>1.2460608310744721E-6</v>
      </c>
      <c r="BH511" s="13">
        <f t="shared" si="831"/>
        <v>1.4564184714402824E-7</v>
      </c>
      <c r="BI511" s="13">
        <f t="shared" si="832"/>
        <v>1.3618306336607265E-8</v>
      </c>
      <c r="BJ511" s="14">
        <f t="shared" si="833"/>
        <v>0.20657814145971332</v>
      </c>
      <c r="BK511" s="14">
        <f t="shared" si="834"/>
        <v>0.40920131089864159</v>
      </c>
      <c r="BL511" s="14">
        <f t="shared" si="835"/>
        <v>0.36339956780383248</v>
      </c>
      <c r="BM511" s="14">
        <f t="shared" si="836"/>
        <v>0.12432144623083316</v>
      </c>
      <c r="BN511" s="14">
        <f t="shared" si="837"/>
        <v>0.87566412034513819</v>
      </c>
    </row>
    <row r="512" spans="1:66" x14ac:dyDescent="0.25">
      <c r="A512" t="s">
        <v>350</v>
      </c>
      <c r="B512" t="s">
        <v>108</v>
      </c>
      <c r="C512" t="s">
        <v>98</v>
      </c>
      <c r="D512" s="11">
        <v>44429</v>
      </c>
      <c r="E512" s="10">
        <f>VLOOKUP(A512,home!$A$2:$E$405,3,FALSE)</f>
        <v>1.6042000000000001</v>
      </c>
      <c r="F512" s="10">
        <f>VLOOKUP(B512,home!$B$2:$E$405,3,FALSE)</f>
        <v>1.0909</v>
      </c>
      <c r="G512" s="10">
        <f>VLOOKUP(C512,away!$B$2:$E$405,4,FALSE)</f>
        <v>1.0909</v>
      </c>
      <c r="H512" s="10">
        <f>VLOOKUP(A512,away!$A$2:$E$405,3,FALSE)</f>
        <v>1.25</v>
      </c>
      <c r="I512" s="10">
        <f>VLOOKUP(C512,away!$B$2:$E$405,3,FALSE)</f>
        <v>0.8</v>
      </c>
      <c r="J512" s="10">
        <f>VLOOKUP(B512,home!$B$2:$E$405,4,FALSE)</f>
        <v>1.8</v>
      </c>
      <c r="K512" s="12">
        <f t="shared" si="782"/>
        <v>1.9090987598019999</v>
      </c>
      <c r="L512" s="12">
        <f t="shared" si="783"/>
        <v>1.8</v>
      </c>
      <c r="M512" s="13">
        <f t="shared" si="784"/>
        <v>2.4499593343296596E-2</v>
      </c>
      <c r="N512" s="13">
        <f t="shared" si="785"/>
        <v>4.6772143267340867E-2</v>
      </c>
      <c r="O512" s="13">
        <f t="shared" si="786"/>
        <v>4.4099268017933881E-2</v>
      </c>
      <c r="P512" s="13">
        <f t="shared" si="787"/>
        <v>8.4189857881213567E-2</v>
      </c>
      <c r="Q512" s="13">
        <f t="shared" si="788"/>
        <v>4.4646320352480957E-2</v>
      </c>
      <c r="R512" s="13">
        <f t="shared" si="789"/>
        <v>3.9689341216140497E-2</v>
      </c>
      <c r="S512" s="13">
        <f t="shared" si="790"/>
        <v>7.2327038971019164E-2</v>
      </c>
      <c r="T512" s="13">
        <f t="shared" si="791"/>
        <v>8.036337663446573E-2</v>
      </c>
      <c r="U512" s="13">
        <f t="shared" si="792"/>
        <v>7.5770872093092231E-2</v>
      </c>
      <c r="V512" s="13">
        <f t="shared" si="793"/>
        <v>2.7615892079944721E-2</v>
      </c>
      <c r="W512" s="13">
        <f t="shared" si="794"/>
        <v>2.8411411604881396E-2</v>
      </c>
      <c r="X512" s="13">
        <f t="shared" si="795"/>
        <v>5.1140540888786515E-2</v>
      </c>
      <c r="Y512" s="13">
        <f t="shared" si="796"/>
        <v>4.6026486799907874E-2</v>
      </c>
      <c r="Z512" s="13">
        <f t="shared" si="797"/>
        <v>2.3813604729684294E-2</v>
      </c>
      <c r="AA512" s="13">
        <f t="shared" si="798"/>
        <v>4.5462523255855328E-2</v>
      </c>
      <c r="AB512" s="13">
        <f t="shared" si="799"/>
        <v>4.3396223382611496E-2</v>
      </c>
      <c r="AC512" s="13">
        <f t="shared" si="800"/>
        <v>5.9311648485729359E-3</v>
      </c>
      <c r="AD512" s="13">
        <f t="shared" si="801"/>
        <v>1.3560047664775796E-2</v>
      </c>
      <c r="AE512" s="13">
        <f t="shared" si="802"/>
        <v>2.4408085796596434E-2</v>
      </c>
      <c r="AF512" s="13">
        <f t="shared" si="803"/>
        <v>2.1967277216936795E-2</v>
      </c>
      <c r="AG512" s="13">
        <f t="shared" si="804"/>
        <v>1.3180366330162075E-2</v>
      </c>
      <c r="AH512" s="13">
        <f t="shared" si="805"/>
        <v>1.0716122128357937E-2</v>
      </c>
      <c r="AI512" s="13">
        <f t="shared" si="806"/>
        <v>2.0458135465134905E-2</v>
      </c>
      <c r="AJ512" s="13">
        <f t="shared" si="807"/>
        <v>1.952830052217518E-2</v>
      </c>
      <c r="AK512" s="13">
        <f t="shared" si="808"/>
        <v>1.2427151435975128E-2</v>
      </c>
      <c r="AL512" s="13">
        <f t="shared" si="809"/>
        <v>8.1526892087461166E-4</v>
      </c>
      <c r="AM512" s="13">
        <f t="shared" si="810"/>
        <v>5.1774940359359005E-3</v>
      </c>
      <c r="AN512" s="13">
        <f t="shared" si="811"/>
        <v>9.3194892646846217E-3</v>
      </c>
      <c r="AO512" s="13">
        <f t="shared" si="812"/>
        <v>8.3875403382161606E-3</v>
      </c>
      <c r="AP512" s="13">
        <f t="shared" si="813"/>
        <v>5.0325242029296956E-3</v>
      </c>
      <c r="AQ512" s="13">
        <f t="shared" si="814"/>
        <v>2.2646358913183638E-3</v>
      </c>
      <c r="AR512" s="13">
        <f t="shared" si="815"/>
        <v>3.8578039662088607E-3</v>
      </c>
      <c r="AS512" s="13">
        <f t="shared" si="816"/>
        <v>7.3649287674485723E-3</v>
      </c>
      <c r="AT512" s="13">
        <f t="shared" si="817"/>
        <v>7.0301881879830707E-3</v>
      </c>
      <c r="AU512" s="13">
        <f t="shared" si="818"/>
        <v>4.4737745169510503E-3</v>
      </c>
      <c r="AV512" s="13">
        <f t="shared" si="819"/>
        <v>2.1352193454862588E-3</v>
      </c>
      <c r="AW512" s="13">
        <f t="shared" si="820"/>
        <v>7.7821444287341765E-5</v>
      </c>
      <c r="AX512" s="13">
        <f t="shared" si="821"/>
        <v>1.6473912404812465E-3</v>
      </c>
      <c r="AY512" s="13">
        <f t="shared" si="822"/>
        <v>2.9653042328662439E-3</v>
      </c>
      <c r="AZ512" s="13">
        <f t="shared" si="823"/>
        <v>2.6687738095796201E-3</v>
      </c>
      <c r="BA512" s="13">
        <f t="shared" si="824"/>
        <v>1.6012642857477718E-3</v>
      </c>
      <c r="BB512" s="13">
        <f t="shared" si="825"/>
        <v>7.2056892858649751E-4</v>
      </c>
      <c r="BC512" s="13">
        <f t="shared" si="826"/>
        <v>2.5940481429113932E-4</v>
      </c>
      <c r="BD512" s="13">
        <f t="shared" si="827"/>
        <v>1.1573411898626576E-3</v>
      </c>
      <c r="BE512" s="13">
        <f t="shared" si="828"/>
        <v>2.2094786302345707E-3</v>
      </c>
      <c r="BF512" s="13">
        <f t="shared" si="829"/>
        <v>2.1090564563949203E-3</v>
      </c>
      <c r="BG512" s="13">
        <f t="shared" si="830"/>
        <v>1.3421323550853145E-3</v>
      </c>
      <c r="BH512" s="13">
        <f t="shared" si="831"/>
        <v>6.4056580364587744E-4</v>
      </c>
      <c r="BI512" s="13">
        <f t="shared" si="832"/>
        <v>2.4458067626238343E-4</v>
      </c>
      <c r="BJ512" s="14">
        <f t="shared" si="833"/>
        <v>0.41052044760097178</v>
      </c>
      <c r="BK512" s="14">
        <f t="shared" si="834"/>
        <v>0.21834412027778785</v>
      </c>
      <c r="BL512" s="14">
        <f t="shared" si="835"/>
        <v>0.34411300741284012</v>
      </c>
      <c r="BM512" s="14">
        <f t="shared" si="836"/>
        <v>0.71000717315429873</v>
      </c>
      <c r="BN512" s="14">
        <f t="shared" si="837"/>
        <v>0.28389652407840632</v>
      </c>
    </row>
    <row r="513" spans="1:66" x14ac:dyDescent="0.25">
      <c r="A513" t="s">
        <v>339</v>
      </c>
      <c r="B513" t="s">
        <v>112</v>
      </c>
      <c r="C513" t="s">
        <v>116</v>
      </c>
      <c r="D513" s="11">
        <v>44429</v>
      </c>
      <c r="E513" s="10">
        <f>VLOOKUP(A513,home!$A$2:$E$405,3,FALSE)</f>
        <v>1.1578999999999999</v>
      </c>
      <c r="F513" s="10">
        <f>VLOOKUP(B513,home!$B$2:$E$405,3,FALSE)</f>
        <v>0.70660000000000001</v>
      </c>
      <c r="G513" s="10">
        <f>VLOOKUP(C513,away!$B$2:$E$405,4,FALSE)</f>
        <v>1.3347</v>
      </c>
      <c r="H513" s="10">
        <f>VLOOKUP(A513,away!$A$2:$E$405,3,FALSE)</f>
        <v>1.0478000000000001</v>
      </c>
      <c r="I513" s="10">
        <f>VLOOKUP(C513,away!$B$2:$E$405,3,FALSE)</f>
        <v>1.0410999999999999</v>
      </c>
      <c r="J513" s="10">
        <f>VLOOKUP(B513,home!$B$2:$E$405,4,FALSE)</f>
        <v>0.78090000000000004</v>
      </c>
      <c r="K513" s="12">
        <f t="shared" si="782"/>
        <v>1.0920143552579999</v>
      </c>
      <c r="L513" s="12">
        <f t="shared" si="783"/>
        <v>0.85185615052200014</v>
      </c>
      <c r="M513" s="13">
        <f t="shared" si="784"/>
        <v>0.14314881782322597</v>
      </c>
      <c r="N513" s="13">
        <f t="shared" si="785"/>
        <v>0.156320564001175</v>
      </c>
      <c r="O513" s="13">
        <f t="shared" si="786"/>
        <v>0.12194220090266834</v>
      </c>
      <c r="P513" s="13">
        <f t="shared" si="787"/>
        <v>0.13316263389746885</v>
      </c>
      <c r="Q513" s="13">
        <f t="shared" si="788"/>
        <v>8.5352149955655002E-2</v>
      </c>
      <c r="R513" s="13">
        <f t="shared" si="789"/>
        <v>5.1938606923563717E-2</v>
      </c>
      <c r="S513" s="13">
        <f t="shared" si="790"/>
        <v>3.09682736751778E-2</v>
      </c>
      <c r="T513" s="13">
        <f t="shared" si="791"/>
        <v>7.2707753900000768E-2</v>
      </c>
      <c r="U513" s="13">
        <f t="shared" si="792"/>
        <v>5.6717704352634117E-2</v>
      </c>
      <c r="V513" s="13">
        <f t="shared" si="793"/>
        <v>3.200877825028228E-3</v>
      </c>
      <c r="W513" s="13">
        <f t="shared" si="794"/>
        <v>3.106859100123625E-2</v>
      </c>
      <c r="X513" s="13">
        <f t="shared" si="795"/>
        <v>2.6465970332455565E-2</v>
      </c>
      <c r="Y513" s="13">
        <f t="shared" si="796"/>
        <v>1.127259980361753E-2</v>
      </c>
      <c r="Z513" s="13">
        <f t="shared" si="797"/>
        <v>1.4748073919127431E-2</v>
      </c>
      <c r="AA513" s="13">
        <f t="shared" si="798"/>
        <v>1.6105108432093264E-2</v>
      </c>
      <c r="AB513" s="13">
        <f t="shared" si="799"/>
        <v>8.7935048004162512E-3</v>
      </c>
      <c r="AC513" s="13">
        <f t="shared" si="800"/>
        <v>1.8609886569720025E-4</v>
      </c>
      <c r="AD513" s="13">
        <f t="shared" si="801"/>
        <v>8.4818368427473732E-3</v>
      </c>
      <c r="AE513" s="13">
        <f t="shared" si="802"/>
        <v>7.225304882218452E-3</v>
      </c>
      <c r="AF513" s="13">
        <f t="shared" si="803"/>
        <v>3.0774602016572124E-3</v>
      </c>
      <c r="AG513" s="13">
        <f t="shared" si="804"/>
        <v>8.7385113358945713E-4</v>
      </c>
      <c r="AH513" s="13">
        <f t="shared" si="805"/>
        <v>3.1408093690904505E-3</v>
      </c>
      <c r="AI513" s="13">
        <f t="shared" si="806"/>
        <v>3.4298089181755936E-3</v>
      </c>
      <c r="AJ513" s="13">
        <f t="shared" si="807"/>
        <v>1.8727002872198294E-3</v>
      </c>
      <c r="AK513" s="13">
        <f t="shared" si="808"/>
        <v>6.8167186557994465E-4</v>
      </c>
      <c r="AL513" s="13">
        <f t="shared" si="809"/>
        <v>6.9246579883525161E-6</v>
      </c>
      <c r="AM513" s="13">
        <f t="shared" si="810"/>
        <v>1.852457518247265E-3</v>
      </c>
      <c r="AN513" s="13">
        <f t="shared" si="811"/>
        <v>1.5780273304996529E-3</v>
      </c>
      <c r="AO513" s="13">
        <f t="shared" si="812"/>
        <v>6.7212614358897122E-4</v>
      </c>
      <c r="AP513" s="13">
        <f t="shared" si="813"/>
        <v>1.9085159644763273E-4</v>
      </c>
      <c r="AQ513" s="13">
        <f t="shared" si="814"/>
        <v>4.0644526567714663E-5</v>
      </c>
      <c r="AR513" s="13">
        <f t="shared" si="815"/>
        <v>5.3510355573536462E-4</v>
      </c>
      <c r="AS513" s="13">
        <f t="shared" si="816"/>
        <v>5.8434076441261744E-4</v>
      </c>
      <c r="AT513" s="13">
        <f t="shared" si="817"/>
        <v>3.1905425155050562E-4</v>
      </c>
      <c r="AU513" s="13">
        <f t="shared" si="818"/>
        <v>1.1613727426641641E-4</v>
      </c>
      <c r="AV513" s="13">
        <f t="shared" si="819"/>
        <v>3.1705892669865546E-5</v>
      </c>
      <c r="AW513" s="13">
        <f t="shared" si="820"/>
        <v>1.7893299795548633E-7</v>
      </c>
      <c r="AX513" s="13">
        <f t="shared" si="821"/>
        <v>3.3715170040527013E-4</v>
      </c>
      <c r="AY513" s="13">
        <f t="shared" si="822"/>
        <v>2.8720474964918008E-4</v>
      </c>
      <c r="AZ513" s="13">
        <f t="shared" si="823"/>
        <v>1.2232856622389267E-4</v>
      </c>
      <c r="BA513" s="13">
        <f t="shared" si="824"/>
        <v>3.4735447174120255E-5</v>
      </c>
      <c r="BB513" s="13">
        <f t="shared" si="825"/>
        <v>7.397401079101593E-6</v>
      </c>
      <c r="BC513" s="13">
        <f t="shared" si="826"/>
        <v>1.2603043214221546E-6</v>
      </c>
      <c r="BD513" s="13">
        <f t="shared" si="827"/>
        <v>7.597187585322703E-5</v>
      </c>
      <c r="BE513" s="13">
        <f t="shared" si="828"/>
        <v>8.2962379027602527E-5</v>
      </c>
      <c r="BF513" s="13">
        <f t="shared" si="829"/>
        <v>4.5298054422248587E-5</v>
      </c>
      <c r="BG513" s="13">
        <f t="shared" si="830"/>
        <v>1.6488708564784532E-5</v>
      </c>
      <c r="BH513" s="13">
        <f t="shared" si="831"/>
        <v>4.5014766131025594E-6</v>
      </c>
      <c r="BI513" s="13">
        <f t="shared" si="832"/>
        <v>9.8313541627323154E-7</v>
      </c>
      <c r="BJ513" s="14">
        <f t="shared" si="833"/>
        <v>0.40797026733855685</v>
      </c>
      <c r="BK513" s="14">
        <f t="shared" si="834"/>
        <v>0.31096083149423553</v>
      </c>
      <c r="BL513" s="14">
        <f t="shared" si="835"/>
        <v>0.26643466321997356</v>
      </c>
      <c r="BM513" s="14">
        <f t="shared" si="836"/>
        <v>0.3079618366514853</v>
      </c>
      <c r="BN513" s="14">
        <f t="shared" si="837"/>
        <v>0.69186497350375686</v>
      </c>
    </row>
    <row r="514" spans="1:66" x14ac:dyDescent="0.25">
      <c r="A514" t="s">
        <v>339</v>
      </c>
      <c r="B514" t="s">
        <v>122</v>
      </c>
      <c r="C514" t="s">
        <v>113</v>
      </c>
      <c r="D514" s="11">
        <v>44429</v>
      </c>
      <c r="E514" s="10">
        <f>VLOOKUP(A514,home!$A$2:$E$405,3,FALSE)</f>
        <v>1.1578999999999999</v>
      </c>
      <c r="F514" s="10">
        <f>VLOOKUP(B514,home!$B$2:$E$405,3,FALSE)</f>
        <v>0.77729999999999999</v>
      </c>
      <c r="G514" s="10">
        <f>VLOOKUP(C514,away!$B$2:$E$405,4,FALSE)</f>
        <v>1.3817999999999999</v>
      </c>
      <c r="H514" s="10">
        <f>VLOOKUP(A514,away!$A$2:$E$405,3,FALSE)</f>
        <v>1.0478000000000001</v>
      </c>
      <c r="I514" s="10">
        <f>VLOOKUP(C514,away!$B$2:$E$405,3,FALSE)</f>
        <v>0.95440000000000003</v>
      </c>
      <c r="J514" s="10">
        <f>VLOOKUP(B514,home!$B$2:$E$405,4,FALSE)</f>
        <v>0.66810000000000003</v>
      </c>
      <c r="K514" s="12">
        <f t="shared" si="782"/>
        <v>1.2436692888059999</v>
      </c>
      <c r="L514" s="12">
        <f t="shared" si="783"/>
        <v>0.66811357579200015</v>
      </c>
      <c r="M514" s="13">
        <f t="shared" si="784"/>
        <v>0.14781661452135861</v>
      </c>
      <c r="N514" s="13">
        <f t="shared" si="785"/>
        <v>0.18383498385548872</v>
      </c>
      <c r="O514" s="13">
        <f t="shared" si="786"/>
        <v>9.8758286889332594E-2</v>
      </c>
      <c r="P514" s="13">
        <f t="shared" si="787"/>
        <v>0.12282264841935518</v>
      </c>
      <c r="Q514" s="13">
        <f t="shared" si="788"/>
        <v>0.11431496181460908</v>
      </c>
      <c r="R514" s="13">
        <f t="shared" si="789"/>
        <v>3.2990876096362101E-2</v>
      </c>
      <c r="S514" s="13">
        <f t="shared" si="790"/>
        <v>2.55137134171152E-2</v>
      </c>
      <c r="T514" s="13">
        <f t="shared" si="791"/>
        <v>7.6375377904484426E-2</v>
      </c>
      <c r="U514" s="13">
        <f t="shared" si="792"/>
        <v>4.1029739411849515E-2</v>
      </c>
      <c r="V514" s="13">
        <f t="shared" si="793"/>
        <v>2.3555176896044548E-3</v>
      </c>
      <c r="W514" s="13">
        <f t="shared" si="794"/>
        <v>4.7390002419953309E-2</v>
      </c>
      <c r="X514" s="13">
        <f t="shared" si="795"/>
        <v>3.1661903973586543E-2</v>
      </c>
      <c r="Y514" s="13">
        <f t="shared" si="796"/>
        <v>1.0576873940087921E-2</v>
      </c>
      <c r="Z514" s="13">
        <f t="shared" si="797"/>
        <v>7.34721739908377E-3</v>
      </c>
      <c r="AA514" s="13">
        <f t="shared" si="798"/>
        <v>9.1375086374215816E-3</v>
      </c>
      <c r="AB514" s="13">
        <f t="shared" si="799"/>
        <v>5.6820194342803903E-3</v>
      </c>
      <c r="AC514" s="13">
        <f t="shared" si="800"/>
        <v>1.223267940704222E-4</v>
      </c>
      <c r="AD514" s="13">
        <f t="shared" si="801"/>
        <v>1.4734372651534476E-2</v>
      </c>
      <c r="AE514" s="13">
        <f t="shared" si="802"/>
        <v>9.8442343992685543E-3</v>
      </c>
      <c r="AF514" s="13">
        <f t="shared" si="803"/>
        <v>3.2885333227149626E-3</v>
      </c>
      <c r="AG514" s="13">
        <f t="shared" si="804"/>
        <v>7.3237125245008059E-4</v>
      </c>
      <c r="AH514" s="13">
        <f t="shared" si="805"/>
        <v>1.227193922155764E-3</v>
      </c>
      <c r="AI514" s="13">
        <f t="shared" si="806"/>
        <v>1.5262233923945044E-3</v>
      </c>
      <c r="AJ514" s="13">
        <f t="shared" si="807"/>
        <v>9.4905858048917715E-4</v>
      </c>
      <c r="AK514" s="13">
        <f t="shared" si="808"/>
        <v>3.9343833661073562E-4</v>
      </c>
      <c r="AL514" s="13">
        <f t="shared" si="809"/>
        <v>4.0657136869299318E-6</v>
      </c>
      <c r="AM514" s="13">
        <f t="shared" si="810"/>
        <v>3.6649373513072919E-3</v>
      </c>
      <c r="AN514" s="13">
        <f t="shared" si="811"/>
        <v>2.4485943988355767E-3</v>
      </c>
      <c r="AO514" s="13">
        <f t="shared" si="812"/>
        <v>8.1796957973514996E-4</v>
      </c>
      <c r="AP514" s="13">
        <f t="shared" si="813"/>
        <v>1.8216552693531025E-4</v>
      </c>
      <c r="AQ514" s="13">
        <f t="shared" si="814"/>
        <v>3.0426815396696001E-5</v>
      </c>
      <c r="AR514" s="13">
        <f t="shared" si="815"/>
        <v>1.6398098390433944E-4</v>
      </c>
      <c r="AS514" s="13">
        <f t="shared" si="816"/>
        <v>2.0393811363001796E-4</v>
      </c>
      <c r="AT514" s="13">
        <f t="shared" si="817"/>
        <v>1.2681578436934084E-4</v>
      </c>
      <c r="AU514" s="13">
        <f t="shared" si="818"/>
        <v>5.2572298785331055E-5</v>
      </c>
      <c r="AV514" s="13">
        <f t="shared" si="819"/>
        <v>1.634563836031229E-5</v>
      </c>
      <c r="AW514" s="13">
        <f t="shared" si="820"/>
        <v>9.3840323768844294E-8</v>
      </c>
      <c r="AX514" s="13">
        <f t="shared" si="821"/>
        <v>7.5966167153648019E-4</v>
      </c>
      <c r="AY514" s="13">
        <f t="shared" si="822"/>
        <v>5.0754027576236564E-4</v>
      </c>
      <c r="AZ514" s="13">
        <f t="shared" si="823"/>
        <v>1.6954727424902595E-4</v>
      </c>
      <c r="BA514" s="13">
        <f t="shared" si="824"/>
        <v>3.7758945221434557E-5</v>
      </c>
      <c r="BB514" s="13">
        <f t="shared" si="825"/>
        <v>6.3068159775067224E-6</v>
      </c>
      <c r="BC514" s="13">
        <f t="shared" si="826"/>
        <v>8.4273387491882741E-7</v>
      </c>
      <c r="BD514" s="13">
        <f t="shared" si="827"/>
        <v>1.8259653586369768E-5</v>
      </c>
      <c r="BE514" s="13">
        <f t="shared" si="828"/>
        <v>2.2708970389604415E-5</v>
      </c>
      <c r="BF514" s="13">
        <f t="shared" si="829"/>
        <v>1.4121224526977918E-5</v>
      </c>
      <c r="BG514" s="13">
        <f t="shared" si="830"/>
        <v>5.8540444215121579E-6</v>
      </c>
      <c r="BH514" s="13">
        <f t="shared" si="831"/>
        <v>1.8201238155851878E-6</v>
      </c>
      <c r="BI514" s="13">
        <f t="shared" si="832"/>
        <v>4.5272641825353875E-7</v>
      </c>
      <c r="BJ514" s="14">
        <f t="shared" si="833"/>
        <v>0.50137936692300977</v>
      </c>
      <c r="BK514" s="14">
        <f t="shared" si="834"/>
        <v>0.29914242683095321</v>
      </c>
      <c r="BL514" s="14">
        <f t="shared" si="835"/>
        <v>0.192321214263104</v>
      </c>
      <c r="BM514" s="14">
        <f t="shared" si="836"/>
        <v>0.29914440738420595</v>
      </c>
      <c r="BN514" s="14">
        <f t="shared" si="837"/>
        <v>0.70053837159650623</v>
      </c>
    </row>
    <row r="515" spans="1:66" x14ac:dyDescent="0.25">
      <c r="A515" t="s">
        <v>341</v>
      </c>
      <c r="B515" t="s">
        <v>151</v>
      </c>
      <c r="C515" t="s">
        <v>147</v>
      </c>
      <c r="D515" s="11">
        <v>44429</v>
      </c>
      <c r="E515" s="10">
        <f>VLOOKUP(A515,home!$A$2:$E$405,3,FALSE)</f>
        <v>1.2963</v>
      </c>
      <c r="F515" s="10">
        <f>VLOOKUP(B515,home!$B$2:$E$405,3,FALSE)</f>
        <v>0.96430000000000005</v>
      </c>
      <c r="G515" s="10">
        <f>VLOOKUP(C515,away!$B$2:$E$405,4,FALSE)</f>
        <v>1.5428999999999999</v>
      </c>
      <c r="H515" s="10">
        <f>VLOOKUP(A515,away!$A$2:$E$405,3,FALSE)</f>
        <v>1.1852</v>
      </c>
      <c r="I515" s="10">
        <f>VLOOKUP(C515,away!$B$2:$E$405,3,FALSE)</f>
        <v>1.1812</v>
      </c>
      <c r="J515" s="10">
        <f>VLOOKUP(B515,home!$B$2:$E$405,4,FALSE)</f>
        <v>1.2656000000000001</v>
      </c>
      <c r="K515" s="12">
        <f t="shared" si="782"/>
        <v>1.9286590826609999</v>
      </c>
      <c r="L515" s="12">
        <f t="shared" si="783"/>
        <v>1.7717871485440002</v>
      </c>
      <c r="M515" s="13">
        <f t="shared" si="784"/>
        <v>2.4712496522467171E-2</v>
      </c>
      <c r="N515" s="13">
        <f t="shared" si="785"/>
        <v>4.766198087328468E-2</v>
      </c>
      <c r="O515" s="13">
        <f t="shared" si="786"/>
        <v>4.3785283746945632E-2</v>
      </c>
      <c r="P515" s="13">
        <f t="shared" si="787"/>
        <v>8.4446885185435749E-2</v>
      </c>
      <c r="Q515" s="13">
        <f t="shared" si="788"/>
        <v>4.5961856154437687E-2</v>
      </c>
      <c r="R515" s="13">
        <f t="shared" si="789"/>
        <v>3.8789101519095384E-2</v>
      </c>
      <c r="S515" s="13">
        <f t="shared" si="790"/>
        <v>7.2142411947724777E-2</v>
      </c>
      <c r="T515" s="13">
        <f t="shared" si="791"/>
        <v>8.1434626057660664E-2</v>
      </c>
      <c r="U515" s="13">
        <f t="shared" si="792"/>
        <v>7.4810952953062906E-2</v>
      </c>
      <c r="V515" s="13">
        <f t="shared" si="793"/>
        <v>2.7391458825570491E-2</v>
      </c>
      <c r="W515" s="13">
        <f t="shared" si="794"/>
        <v>2.9548250442738205E-2</v>
      </c>
      <c r="X515" s="13">
        <f t="shared" si="795"/>
        <v>5.2353210396403123E-2</v>
      </c>
      <c r="Y515" s="13">
        <f t="shared" si="796"/>
        <v>4.6379372682683606E-2</v>
      </c>
      <c r="Z515" s="13">
        <f t="shared" si="797"/>
        <v>2.2908677191700585E-2</v>
      </c>
      <c r="AA515" s="13">
        <f t="shared" si="798"/>
        <v>4.4183028337522225E-2</v>
      </c>
      <c r="AB515" s="13">
        <f t="shared" si="799"/>
        <v>4.2606999451315297E-2</v>
      </c>
      <c r="AC515" s="13">
        <f t="shared" si="800"/>
        <v>5.8500852402791053E-3</v>
      </c>
      <c r="AD515" s="13">
        <f t="shared" si="801"/>
        <v>1.4247125398282238E-2</v>
      </c>
      <c r="AE515" s="13">
        <f t="shared" si="802"/>
        <v>2.5242873684371295E-2</v>
      </c>
      <c r="AF515" s="13">
        <f t="shared" si="803"/>
        <v>2.2362499593144302E-2</v>
      </c>
      <c r="AG515" s="13">
        <f t="shared" si="804"/>
        <v>1.3207196462817835E-2</v>
      </c>
      <c r="AH515" s="13">
        <f t="shared" si="805"/>
        <v>1.0147324959599541E-2</v>
      </c>
      <c r="AI515" s="13">
        <f t="shared" si="806"/>
        <v>1.9570730448044318E-2</v>
      </c>
      <c r="AJ515" s="13">
        <f t="shared" si="807"/>
        <v>1.8872633516465433E-2</v>
      </c>
      <c r="AK515" s="13">
        <f t="shared" si="808"/>
        <v>1.2132958681754485E-2</v>
      </c>
      <c r="AL515" s="13">
        <f t="shared" si="809"/>
        <v>7.9963022135254704E-4</v>
      </c>
      <c r="AM515" s="13">
        <f t="shared" si="810"/>
        <v>5.4955695602414544E-3</v>
      </c>
      <c r="AN515" s="13">
        <f t="shared" si="811"/>
        <v>9.7369795207654132E-3</v>
      </c>
      <c r="AO515" s="13">
        <f t="shared" si="812"/>
        <v>8.6259275902641399E-3</v>
      </c>
      <c r="AP515" s="13">
        <f t="shared" si="813"/>
        <v>5.0944358829003722E-3</v>
      </c>
      <c r="AQ515" s="13">
        <f t="shared" si="814"/>
        <v>2.2565640066010725E-3</v>
      </c>
      <c r="AR515" s="13">
        <f t="shared" si="815"/>
        <v>3.5957799911036435E-3</v>
      </c>
      <c r="AS515" s="13">
        <f t="shared" si="816"/>
        <v>6.9350337390927316E-3</v>
      </c>
      <c r="AT515" s="13">
        <f t="shared" si="817"/>
        <v>6.6876579047308376E-3</v>
      </c>
      <c r="AU515" s="13">
        <f t="shared" si="818"/>
        <v>4.2994040532295863E-3</v>
      </c>
      <c r="AV515" s="13">
        <f t="shared" si="819"/>
        <v>2.07302116932269E-3</v>
      </c>
      <c r="AW515" s="13">
        <f t="shared" si="820"/>
        <v>7.5902086208773145E-5</v>
      </c>
      <c r="AX515" s="13">
        <f t="shared" si="821"/>
        <v>1.7665133577924983E-3</v>
      </c>
      <c r="AY515" s="13">
        <f t="shared" si="822"/>
        <v>3.1298856650680581E-3</v>
      </c>
      <c r="AZ515" s="13">
        <f t="shared" si="823"/>
        <v>2.7727455988898388E-3</v>
      </c>
      <c r="BA515" s="13">
        <f t="shared" si="824"/>
        <v>1.6375716727649843E-3</v>
      </c>
      <c r="BB515" s="13">
        <f t="shared" si="825"/>
        <v>7.2535711115617523E-4</v>
      </c>
      <c r="BC515" s="13">
        <f t="shared" si="826"/>
        <v>2.5703568153030243E-4</v>
      </c>
      <c r="BD515" s="13">
        <f t="shared" si="827"/>
        <v>1.0618261295381839E-3</v>
      </c>
      <c r="BE515" s="13">
        <f t="shared" si="828"/>
        <v>2.0479006089405938E-3</v>
      </c>
      <c r="BF515" s="13">
        <f t="shared" si="829"/>
        <v>1.9748510549101347E-3</v>
      </c>
      <c r="BG515" s="13">
        <f t="shared" si="830"/>
        <v>1.2696048079850293E-3</v>
      </c>
      <c r="BH515" s="13">
        <f t="shared" si="831"/>
        <v>6.1215871107760046E-4</v>
      </c>
      <c r="BI515" s="13">
        <f t="shared" si="832"/>
        <v>2.3612909162997313E-4</v>
      </c>
      <c r="BJ515" s="14">
        <f t="shared" si="833"/>
        <v>0.41989757739379785</v>
      </c>
      <c r="BK515" s="14">
        <f t="shared" si="834"/>
        <v>0.21847285360789789</v>
      </c>
      <c r="BL515" s="14">
        <f t="shared" si="835"/>
        <v>0.33569238087536629</v>
      </c>
      <c r="BM515" s="14">
        <f t="shared" si="836"/>
        <v>0.70855990148823722</v>
      </c>
      <c r="BN515" s="14">
        <f t="shared" si="837"/>
        <v>0.28535760400166632</v>
      </c>
    </row>
    <row r="516" spans="1:66" x14ac:dyDescent="0.25">
      <c r="A516" t="s">
        <v>351</v>
      </c>
      <c r="B516" t="s">
        <v>161</v>
      </c>
      <c r="C516" t="s">
        <v>160</v>
      </c>
      <c r="D516" s="11">
        <v>44429</v>
      </c>
      <c r="E516" s="10">
        <f>VLOOKUP(A516,home!$A$2:$E$405,3,FALSE)</f>
        <v>1.224</v>
      </c>
      <c r="F516" s="10">
        <f>VLOOKUP(B516,home!$B$2:$E$405,3,FALSE)</f>
        <v>1.4854000000000001</v>
      </c>
      <c r="G516" s="10">
        <f>VLOOKUP(C516,away!$B$2:$E$405,4,FALSE)</f>
        <v>1.1883999999999999</v>
      </c>
      <c r="H516" s="10">
        <f>VLOOKUP(A516,away!$A$2:$E$405,3,FALSE)</f>
        <v>1.1359999999999999</v>
      </c>
      <c r="I516" s="10">
        <f>VLOOKUP(C516,away!$B$2:$E$405,3,FALSE)</f>
        <v>0.64019999999999999</v>
      </c>
      <c r="J516" s="10">
        <f>VLOOKUP(B516,home!$B$2:$E$405,4,FALSE)</f>
        <v>0.72019999999999995</v>
      </c>
      <c r="K516" s="12">
        <f t="shared" si="782"/>
        <v>2.16066521664</v>
      </c>
      <c r="L516" s="12">
        <f t="shared" si="783"/>
        <v>0.52377783743999984</v>
      </c>
      <c r="M516" s="13">
        <f t="shared" si="784"/>
        <v>6.8259200094660188E-2</v>
      </c>
      <c r="N516" s="13">
        <f t="shared" si="785"/>
        <v>0.14748527936020209</v>
      </c>
      <c r="O516" s="13">
        <f t="shared" si="786"/>
        <v>3.575265621096535E-2</v>
      </c>
      <c r="P516" s="13">
        <f t="shared" si="787"/>
        <v>7.7249520677520889E-2</v>
      </c>
      <c r="Q516" s="13">
        <f t="shared" si="788"/>
        <v>0.15933315654001098</v>
      </c>
      <c r="R516" s="13">
        <f t="shared" si="789"/>
        <v>9.3632244764576024E-3</v>
      </c>
      <c r="S516" s="13">
        <f t="shared" si="790"/>
        <v>2.1855985847443124E-2</v>
      </c>
      <c r="T516" s="13">
        <f t="shared" si="791"/>
        <v>8.3455176165015924E-2</v>
      </c>
      <c r="U516" s="13">
        <f t="shared" si="792"/>
        <v>2.0230793441874215E-2</v>
      </c>
      <c r="V516" s="13">
        <f t="shared" si="793"/>
        <v>2.7482895725383363E-3</v>
      </c>
      <c r="W516" s="13">
        <f t="shared" si="794"/>
        <v>0.11475520306448596</v>
      </c>
      <c r="X516" s="13">
        <f t="shared" si="795"/>
        <v>6.0106232096104495E-2</v>
      </c>
      <c r="Y516" s="13">
        <f t="shared" si="796"/>
        <v>1.5741156131982157E-2</v>
      </c>
      <c r="Z516" s="13">
        <f t="shared" si="797"/>
        <v>1.6347498225814129E-3</v>
      </c>
      <c r="AA516" s="13">
        <f t="shared" si="798"/>
        <v>3.5321470795600697E-3</v>
      </c>
      <c r="AB516" s="13">
        <f t="shared" si="799"/>
        <v>3.8158936674310014E-3</v>
      </c>
      <c r="AC516" s="13">
        <f t="shared" si="800"/>
        <v>1.9439142623558169E-4</v>
      </c>
      <c r="AD516" s="13">
        <f t="shared" si="801"/>
        <v>6.1986893922473689E-2</v>
      </c>
      <c r="AE516" s="13">
        <f t="shared" si="802"/>
        <v>3.2467361248335935E-2</v>
      </c>
      <c r="AF516" s="13">
        <f t="shared" si="803"/>
        <v>8.502842131018323E-3</v>
      </c>
      <c r="AG516" s="13">
        <f t="shared" si="804"/>
        <v>1.4845334211594993E-3</v>
      </c>
      <c r="AH516" s="13">
        <f t="shared" si="805"/>
        <v>2.140614317067789E-4</v>
      </c>
      <c r="AI516" s="13">
        <f t="shared" si="806"/>
        <v>4.6251508971299597E-4</v>
      </c>
      <c r="AJ516" s="13">
        <f t="shared" si="807"/>
        <v>4.9967013325699975E-4</v>
      </c>
      <c r="AK516" s="13">
        <f t="shared" si="808"/>
        <v>3.5987329224075772E-4</v>
      </c>
      <c r="AL516" s="13">
        <f t="shared" si="809"/>
        <v>8.7997776004955381E-6</v>
      </c>
      <c r="AM516" s="13">
        <f t="shared" si="810"/>
        <v>2.678658511716845E-2</v>
      </c>
      <c r="AN516" s="13">
        <f t="shared" si="811"/>
        <v>1.4030219625072976E-2</v>
      </c>
      <c r="AO516" s="13">
        <f t="shared" si="812"/>
        <v>3.6743590470144833E-3</v>
      </c>
      <c r="AP516" s="13">
        <f t="shared" si="813"/>
        <v>6.4151594520778178E-4</v>
      </c>
      <c r="AQ516" s="13">
        <f t="shared" si="814"/>
        <v>8.4002958616052314E-5</v>
      </c>
      <c r="AR516" s="13">
        <f t="shared" si="815"/>
        <v>2.2424126755737373E-5</v>
      </c>
      <c r="AS516" s="13">
        <f t="shared" si="816"/>
        <v>4.8451030694648111E-5</v>
      </c>
      <c r="AT516" s="13">
        <f t="shared" si="817"/>
        <v>5.2343228366141586E-5</v>
      </c>
      <c r="AU516" s="13">
        <f t="shared" si="818"/>
        <v>3.7698730952455434E-5</v>
      </c>
      <c r="AV516" s="13">
        <f t="shared" si="819"/>
        <v>2.0363584170110049E-5</v>
      </c>
      <c r="AW516" s="13">
        <f t="shared" si="820"/>
        <v>2.7663287747470301E-7</v>
      </c>
      <c r="AX516" s="13">
        <f t="shared" si="821"/>
        <v>9.646140455872098E-3</v>
      </c>
      <c r="AY516" s="13">
        <f t="shared" si="822"/>
        <v>5.0524345876191814E-3</v>
      </c>
      <c r="AZ516" s="13">
        <f t="shared" si="823"/>
        <v>1.3231766310551158E-3</v>
      </c>
      <c r="BA516" s="13">
        <f t="shared" si="824"/>
        <v>2.3101686478839775E-4</v>
      </c>
      <c r="BB516" s="13">
        <f t="shared" si="825"/>
        <v>3.0250378462758942E-5</v>
      </c>
      <c r="BC516" s="13">
        <f t="shared" si="826"/>
        <v>3.1688955625930857E-6</v>
      </c>
      <c r="BD516" s="13">
        <f t="shared" si="827"/>
        <v>1.9575434364334267E-6</v>
      </c>
      <c r="BE516" s="13">
        <f t="shared" si="828"/>
        <v>4.2295960131636399E-6</v>
      </c>
      <c r="BF516" s="13">
        <f t="shared" si="829"/>
        <v>4.5693704930409492E-6</v>
      </c>
      <c r="BG516" s="13">
        <f t="shared" si="830"/>
        <v>3.2909599620849152E-6</v>
      </c>
      <c r="BH516" s="13">
        <f t="shared" si="831"/>
        <v>1.7776656798579424E-6</v>
      </c>
      <c r="BI516" s="13">
        <f t="shared" si="832"/>
        <v>7.6818808025675048E-7</v>
      </c>
      <c r="BJ516" s="14">
        <f t="shared" si="833"/>
        <v>0.74682070458722905</v>
      </c>
      <c r="BK516" s="14">
        <f t="shared" si="834"/>
        <v>0.1753686219836178</v>
      </c>
      <c r="BL516" s="14">
        <f t="shared" si="835"/>
        <v>7.442870884780968E-2</v>
      </c>
      <c r="BM516" s="14">
        <f t="shared" si="836"/>
        <v>0.49575758992667912</v>
      </c>
      <c r="BN516" s="14">
        <f t="shared" si="837"/>
        <v>0.49744303735981715</v>
      </c>
    </row>
    <row r="517" spans="1:66" x14ac:dyDescent="0.25">
      <c r="A517" t="s">
        <v>342</v>
      </c>
      <c r="B517" t="s">
        <v>174</v>
      </c>
      <c r="C517" t="s">
        <v>168</v>
      </c>
      <c r="D517" s="11">
        <v>44429</v>
      </c>
      <c r="E517" s="10">
        <f>VLOOKUP(A517,home!$A$2:$E$405,3,FALSE)</f>
        <v>1.3533999999999999</v>
      </c>
      <c r="F517" s="10">
        <f>VLOOKUP(B517,home!$B$2:$E$405,3,FALSE)</f>
        <v>1.0027999999999999</v>
      </c>
      <c r="G517" s="10">
        <f>VLOOKUP(C517,away!$B$2:$E$405,4,FALSE)</f>
        <v>0.85260000000000002</v>
      </c>
      <c r="H517" s="10">
        <f>VLOOKUP(A517,away!$A$2:$E$405,3,FALSE)</f>
        <v>1.2030000000000001</v>
      </c>
      <c r="I517" s="10">
        <f>VLOOKUP(C517,away!$B$2:$E$405,3,FALSE)</f>
        <v>1.087</v>
      </c>
      <c r="J517" s="10">
        <f>VLOOKUP(B517,home!$B$2:$E$405,4,FALSE)</f>
        <v>0.65310000000000001</v>
      </c>
      <c r="K517" s="12">
        <f t="shared" si="782"/>
        <v>1.157139784752</v>
      </c>
      <c r="L517" s="12">
        <f t="shared" si="783"/>
        <v>0.85403339909999998</v>
      </c>
      <c r="M517" s="13">
        <f t="shared" si="784"/>
        <v>0.13383157349163372</v>
      </c>
      <c r="N517" s="13">
        <f t="shared" si="785"/>
        <v>0.15486183814313051</v>
      </c>
      <c r="O517" s="13">
        <f t="shared" si="786"/>
        <v>0.1142966336159614</v>
      </c>
      <c r="P517" s="13">
        <f t="shared" si="787"/>
        <v>0.13225718202025177</v>
      </c>
      <c r="Q517" s="13">
        <f t="shared" si="788"/>
        <v>8.9598397027620583E-2</v>
      </c>
      <c r="R517" s="13">
        <f t="shared" si="789"/>
        <v>4.8806571256363417E-2</v>
      </c>
      <c r="S517" s="13">
        <f t="shared" si="790"/>
        <v>3.2675327913243693E-2</v>
      </c>
      <c r="T517" s="13">
        <f t="shared" si="791"/>
        <v>7.6520023567410139E-2</v>
      </c>
      <c r="U517" s="13">
        <f t="shared" si="792"/>
        <v>5.6476025358071509E-2</v>
      </c>
      <c r="V517" s="13">
        <f t="shared" si="793"/>
        <v>3.5878817918880862E-3</v>
      </c>
      <c r="W517" s="13">
        <f t="shared" si="794"/>
        <v>3.45592899502217E-2</v>
      </c>
      <c r="X517" s="13">
        <f t="shared" si="795"/>
        <v>2.9514787866670309E-2</v>
      </c>
      <c r="Y517" s="13">
        <f t="shared" si="796"/>
        <v>1.260330730274394E-2</v>
      </c>
      <c r="Z517" s="13">
        <f t="shared" si="797"/>
        <v>1.3894147316162802E-2</v>
      </c>
      <c r="AA517" s="13">
        <f t="shared" si="798"/>
        <v>1.60774706347372E-2</v>
      </c>
      <c r="AB517" s="13">
        <f t="shared" si="799"/>
        <v>9.3019404548182055E-3</v>
      </c>
      <c r="AC517" s="13">
        <f t="shared" si="800"/>
        <v>2.216046271988994E-4</v>
      </c>
      <c r="AD517" s="13">
        <f t="shared" si="801"/>
        <v>9.9974823335453704E-3</v>
      </c>
      <c r="AE517" s="13">
        <f t="shared" si="802"/>
        <v>8.5381838197599522E-3</v>
      </c>
      <c r="AF517" s="13">
        <f t="shared" si="803"/>
        <v>3.6459470748651068E-3</v>
      </c>
      <c r="AG517" s="13">
        <f t="shared" si="804"/>
        <v>1.0379201910952498E-3</v>
      </c>
      <c r="AH517" s="13">
        <f t="shared" si="805"/>
        <v>2.9665164650046648E-3</v>
      </c>
      <c r="AI517" s="13">
        <f t="shared" si="806"/>
        <v>3.4326742237787613E-3</v>
      </c>
      <c r="AJ517" s="13">
        <f t="shared" si="807"/>
        <v>1.986041956213548E-3</v>
      </c>
      <c r="AK517" s="13">
        <f t="shared" si="808"/>
        <v>7.6604272057379528E-4</v>
      </c>
      <c r="AL517" s="13">
        <f t="shared" si="809"/>
        <v>8.7599070238256085E-6</v>
      </c>
      <c r="AM517" s="13">
        <f t="shared" si="810"/>
        <v>2.3136969111001225E-3</v>
      </c>
      <c r="AN517" s="13">
        <f t="shared" si="811"/>
        <v>1.9759744374740081E-3</v>
      </c>
      <c r="AO517" s="13">
        <f t="shared" si="812"/>
        <v>8.437740826853187E-4</v>
      </c>
      <c r="AP517" s="13">
        <f t="shared" si="813"/>
        <v>2.4020374930274236E-4</v>
      </c>
      <c r="AQ517" s="13">
        <f t="shared" si="814"/>
        <v>5.1285506123396328E-5</v>
      </c>
      <c r="AR517" s="13">
        <f t="shared" si="815"/>
        <v>5.0670082801881021E-4</v>
      </c>
      <c r="AS517" s="13">
        <f t="shared" si="816"/>
        <v>5.8632368706734608E-4</v>
      </c>
      <c r="AT517" s="13">
        <f t="shared" si="817"/>
        <v>3.3922923252405402E-4</v>
      </c>
      <c r="AU517" s="13">
        <f t="shared" si="818"/>
        <v>1.3084521370149E-4</v>
      </c>
      <c r="AV517" s="13">
        <f t="shared" si="819"/>
        <v>3.7851550604592885E-5</v>
      </c>
      <c r="AW517" s="13">
        <f t="shared" si="820"/>
        <v>2.4046821345500313E-7</v>
      </c>
      <c r="AX517" s="13">
        <f t="shared" si="821"/>
        <v>4.4621179094862681E-4</v>
      </c>
      <c r="AY517" s="13">
        <f t="shared" si="822"/>
        <v>3.8107977254235435E-4</v>
      </c>
      <c r="AZ517" s="13">
        <f t="shared" si="823"/>
        <v>1.6272742673630085E-4</v>
      </c>
      <c r="BA517" s="13">
        <f t="shared" si="824"/>
        <v>4.6324885794133077E-5</v>
      </c>
      <c r="BB517" s="13">
        <f t="shared" si="825"/>
        <v>9.8907499194206937E-6</v>
      </c>
      <c r="BC517" s="13">
        <f t="shared" si="826"/>
        <v>1.6894061546661816E-6</v>
      </c>
      <c r="BD517" s="13">
        <f t="shared" si="827"/>
        <v>7.2123238413281468E-5</v>
      </c>
      <c r="BE517" s="13">
        <f t="shared" si="828"/>
        <v>8.3456668573161685E-5</v>
      </c>
      <c r="BF517" s="13">
        <f t="shared" si="829"/>
        <v>4.828551575443367E-5</v>
      </c>
      <c r="BG517" s="13">
        <f t="shared" si="830"/>
        <v>1.8624363768908228E-5</v>
      </c>
      <c r="BH517" s="13">
        <f t="shared" si="831"/>
        <v>5.3877480706743511E-6</v>
      </c>
      <c r="BI517" s="13">
        <f t="shared" si="832"/>
        <v>1.2468755285596243E-6</v>
      </c>
      <c r="BJ517" s="14">
        <f t="shared" si="833"/>
        <v>0.42735003599584404</v>
      </c>
      <c r="BK517" s="14">
        <f t="shared" si="834"/>
        <v>0.30296340952378231</v>
      </c>
      <c r="BL517" s="14">
        <f t="shared" si="835"/>
        <v>0.25593999160754777</v>
      </c>
      <c r="BM517" s="14">
        <f t="shared" si="836"/>
        <v>0.32611454958404656</v>
      </c>
      <c r="BN517" s="14">
        <f t="shared" si="837"/>
        <v>0.67365219555496147</v>
      </c>
    </row>
    <row r="518" spans="1:66" x14ac:dyDescent="0.25">
      <c r="A518" t="s">
        <v>343</v>
      </c>
      <c r="B518" t="s">
        <v>194</v>
      </c>
      <c r="C518" t="s">
        <v>182</v>
      </c>
      <c r="D518" s="11">
        <v>44429</v>
      </c>
      <c r="E518" s="10">
        <f>VLOOKUP(A518,home!$A$2:$E$405,3,FALSE)</f>
        <v>1.2842</v>
      </c>
      <c r="F518" s="10">
        <f>VLOOKUP(B518,home!$B$2:$E$405,3,FALSE)</f>
        <v>1.1124000000000001</v>
      </c>
      <c r="G518" s="10">
        <f>VLOOKUP(C518,away!$B$2:$E$405,4,FALSE)</f>
        <v>0.67490000000000006</v>
      </c>
      <c r="H518" s="10">
        <f>VLOOKUP(A518,away!$A$2:$E$405,3,FALSE)</f>
        <v>1.1267</v>
      </c>
      <c r="I518" s="10">
        <f>VLOOKUP(C518,away!$B$2:$E$405,3,FALSE)</f>
        <v>1.2425999999999999</v>
      </c>
      <c r="J518" s="10">
        <f>VLOOKUP(B518,home!$B$2:$E$405,4,FALSE)</f>
        <v>0.5706</v>
      </c>
      <c r="K518" s="12">
        <f t="shared" si="782"/>
        <v>0.96412439959200003</v>
      </c>
      <c r="L518" s="12">
        <f t="shared" si="783"/>
        <v>0.79886135185199991</v>
      </c>
      <c r="M518" s="13">
        <f t="shared" si="784"/>
        <v>0.17153194672498345</v>
      </c>
      <c r="N518" s="13">
        <f t="shared" si="785"/>
        <v>0.16537813514707161</v>
      </c>
      <c r="O518" s="13">
        <f t="shared" si="786"/>
        <v>0.13703024284652551</v>
      </c>
      <c r="P518" s="13">
        <f t="shared" si="787"/>
        <v>0.13211420061035234</v>
      </c>
      <c r="Q518" s="13">
        <f t="shared" si="788"/>
        <v>7.9722547627157525E-2</v>
      </c>
      <c r="R518" s="13">
        <f t="shared" si="789"/>
        <v>5.4734082522491595E-2</v>
      </c>
      <c r="S518" s="13">
        <f t="shared" si="790"/>
        <v>2.5438646176645773E-2</v>
      </c>
      <c r="T518" s="13">
        <f t="shared" si="791"/>
        <v>6.3687262170516512E-2</v>
      </c>
      <c r="U518" s="13">
        <f t="shared" si="792"/>
        <v>5.2770464449216188E-2</v>
      </c>
      <c r="V518" s="13">
        <f t="shared" si="793"/>
        <v>2.1769876745049467E-3</v>
      </c>
      <c r="W518" s="13">
        <f t="shared" si="794"/>
        <v>2.5620817788325961E-2</v>
      </c>
      <c r="X518" s="13">
        <f t="shared" si="795"/>
        <v>2.0467481133935841E-2</v>
      </c>
      <c r="Y518" s="13">
        <f t="shared" si="796"/>
        <v>8.1753398238306445E-3</v>
      </c>
      <c r="Z518" s="13">
        <f t="shared" si="797"/>
        <v>1.4574981052098855E-2</v>
      </c>
      <c r="AA518" s="13">
        <f t="shared" si="798"/>
        <v>1.4052094855919585E-2</v>
      </c>
      <c r="AB518" s="13">
        <f t="shared" si="799"/>
        <v>6.7739837579866517E-3</v>
      </c>
      <c r="AC518" s="13">
        <f t="shared" si="800"/>
        <v>1.0479497837250419E-4</v>
      </c>
      <c r="AD518" s="13">
        <f t="shared" si="801"/>
        <v>6.1754138918064493E-3</v>
      </c>
      <c r="AE518" s="13">
        <f t="shared" si="802"/>
        <v>4.9332994898541194E-3</v>
      </c>
      <c r="AF518" s="13">
        <f t="shared" si="803"/>
        <v>1.9705111497778215E-3</v>
      </c>
      <c r="AG518" s="13">
        <f t="shared" si="804"/>
        <v>5.2472173365031652E-4</v>
      </c>
      <c r="AH518" s="13">
        <f t="shared" si="805"/>
        <v>2.9108472666242433E-3</v>
      </c>
      <c r="AI518" s="13">
        <f t="shared" si="806"/>
        <v>2.8064188732381127E-3</v>
      </c>
      <c r="AJ518" s="13">
        <f t="shared" si="807"/>
        <v>1.3528684555821765E-3</v>
      </c>
      <c r="AK518" s="13">
        <f t="shared" si="808"/>
        <v>4.3477782915504076E-4</v>
      </c>
      <c r="AL518" s="13">
        <f t="shared" si="809"/>
        <v>3.2285309086732514E-6</v>
      </c>
      <c r="AM518" s="13">
        <f t="shared" si="810"/>
        <v>1.1907734421339983E-3</v>
      </c>
      <c r="AN518" s="13">
        <f t="shared" si="811"/>
        <v>9.5126288173262488E-4</v>
      </c>
      <c r="AO518" s="13">
        <f t="shared" si="812"/>
        <v>3.7996357583377685E-4</v>
      </c>
      <c r="AP518" s="13">
        <f t="shared" si="813"/>
        <v>1.0117940528169697E-4</v>
      </c>
      <c r="AQ518" s="13">
        <f t="shared" si="814"/>
        <v>2.020707912072945E-5</v>
      </c>
      <c r="AR518" s="13">
        <f t="shared" si="815"/>
        <v>4.6507267649002851E-4</v>
      </c>
      <c r="AS518" s="13">
        <f t="shared" si="816"/>
        <v>4.4838791498759314E-4</v>
      </c>
      <c r="AT518" s="13">
        <f t="shared" si="817"/>
        <v>2.1615086466086103E-4</v>
      </c>
      <c r="AU518" s="13">
        <f t="shared" si="818"/>
        <v>6.9465440870814763E-5</v>
      </c>
      <c r="AV518" s="13">
        <f t="shared" si="819"/>
        <v>1.6743331617991963E-5</v>
      </c>
      <c r="AW518" s="13">
        <f t="shared" si="820"/>
        <v>6.9072779523468537E-8</v>
      </c>
      <c r="AX518" s="13">
        <f t="shared" si="821"/>
        <v>1.9134228832458995E-4</v>
      </c>
      <c r="AY518" s="13">
        <f t="shared" si="822"/>
        <v>1.5285595911743706E-4</v>
      </c>
      <c r="AZ518" s="13">
        <f t="shared" si="823"/>
        <v>6.1055359069594889E-5</v>
      </c>
      <c r="BA518" s="13">
        <f t="shared" si="824"/>
        <v>1.6258255561381948E-5</v>
      </c>
      <c r="BB518" s="13">
        <f t="shared" si="825"/>
        <v>3.247023004130219E-6</v>
      </c>
      <c r="BC518" s="13">
        <f t="shared" si="826"/>
        <v>5.1878423731480192E-7</v>
      </c>
      <c r="BD518" s="13">
        <f t="shared" si="827"/>
        <v>6.1921431175041965E-5</v>
      </c>
      <c r="BE518" s="13">
        <f t="shared" si="828"/>
        <v>5.9699962653514688E-5</v>
      </c>
      <c r="BF518" s="13">
        <f t="shared" si="829"/>
        <v>2.8779095324492339E-5</v>
      </c>
      <c r="BG518" s="13">
        <f t="shared" si="830"/>
        <v>9.2488760001757033E-6</v>
      </c>
      <c r="BH518" s="13">
        <f t="shared" si="831"/>
        <v>2.2292667551425643E-6</v>
      </c>
      <c r="BI518" s="13">
        <f t="shared" si="832"/>
        <v>4.2985809436644634E-7</v>
      </c>
      <c r="BJ518" s="14">
        <f t="shared" si="833"/>
        <v>0.37972419400934393</v>
      </c>
      <c r="BK518" s="14">
        <f t="shared" si="834"/>
        <v>0.33152266065488517</v>
      </c>
      <c r="BL518" s="14">
        <f t="shared" si="835"/>
        <v>0.27424390957536915</v>
      </c>
      <c r="BM518" s="14">
        <f t="shared" si="836"/>
        <v>0.25940180292677723</v>
      </c>
      <c r="BN518" s="14">
        <f t="shared" si="837"/>
        <v>0.74051115547858193</v>
      </c>
    </row>
    <row r="519" spans="1:66" x14ac:dyDescent="0.25">
      <c r="A519" t="s">
        <v>343</v>
      </c>
      <c r="B519" t="s">
        <v>195</v>
      </c>
      <c r="C519" t="s">
        <v>193</v>
      </c>
      <c r="D519" s="11">
        <v>44429</v>
      </c>
      <c r="E519" s="10">
        <f>VLOOKUP(A519,home!$A$2:$E$405,3,FALSE)</f>
        <v>1.2842</v>
      </c>
      <c r="F519" s="10">
        <f>VLOOKUP(B519,home!$B$2:$E$405,3,FALSE)</f>
        <v>1.8169999999999999</v>
      </c>
      <c r="G519" s="10">
        <f>VLOOKUP(C519,away!$B$2:$E$405,4,FALSE)</f>
        <v>1.5573999999999999</v>
      </c>
      <c r="H519" s="10">
        <f>VLOOKUP(A519,away!$A$2:$E$405,3,FALSE)</f>
        <v>1.1267</v>
      </c>
      <c r="I519" s="10">
        <f>VLOOKUP(C519,away!$B$2:$E$405,3,FALSE)</f>
        <v>0.82840000000000003</v>
      </c>
      <c r="J519" s="10">
        <f>VLOOKUP(B519,home!$B$2:$E$405,4,FALSE)</f>
        <v>0.53249999999999997</v>
      </c>
      <c r="K519" s="12">
        <f t="shared" si="782"/>
        <v>3.6340237663599999</v>
      </c>
      <c r="L519" s="12">
        <f t="shared" si="783"/>
        <v>0.49701328410000001</v>
      </c>
      <c r="M519" s="13">
        <f t="shared" si="784"/>
        <v>1.606620871107477E-2</v>
      </c>
      <c r="N519" s="13">
        <f t="shared" si="785"/>
        <v>5.8384984291345782E-2</v>
      </c>
      <c r="O519" s="13">
        <f t="shared" si="786"/>
        <v>7.9851191545272995E-3</v>
      </c>
      <c r="P519" s="13">
        <f t="shared" si="787"/>
        <v>2.9018112784768679E-2</v>
      </c>
      <c r="Q519" s="13">
        <f t="shared" si="788"/>
        <v>0.10608621025665292</v>
      </c>
      <c r="R519" s="13">
        <f t="shared" si="789"/>
        <v>1.9843551474607139E-3</v>
      </c>
      <c r="S519" s="13">
        <f t="shared" si="790"/>
        <v>1.310282476613652E-2</v>
      </c>
      <c r="T519" s="13">
        <f t="shared" si="791"/>
        <v>5.2726255757382171E-2</v>
      </c>
      <c r="U519" s="13">
        <f t="shared" si="792"/>
        <v>7.2111937667710367E-3</v>
      </c>
      <c r="V519" s="13">
        <f t="shared" si="793"/>
        <v>2.6295303232078148E-3</v>
      </c>
      <c r="W519" s="13">
        <f t="shared" si="794"/>
        <v>0.12850660311858025</v>
      </c>
      <c r="X519" s="13">
        <f t="shared" si="795"/>
        <v>6.386948884450086E-2</v>
      </c>
      <c r="Y519" s="13">
        <f t="shared" si="796"/>
        <v>1.5871992202196841E-2</v>
      </c>
      <c r="Z519" s="13">
        <f t="shared" si="797"/>
        <v>3.2875028955339645E-4</v>
      </c>
      <c r="AA519" s="13">
        <f t="shared" si="798"/>
        <v>1.1946863654347744E-3</v>
      </c>
      <c r="AB519" s="13">
        <f t="shared" si="799"/>
        <v>2.1707593226681092E-3</v>
      </c>
      <c r="AC519" s="13">
        <f t="shared" si="800"/>
        <v>2.9683421607899183E-4</v>
      </c>
      <c r="AD519" s="13">
        <f t="shared" si="801"/>
        <v>0.11674901246677817</v>
      </c>
      <c r="AE519" s="13">
        <f t="shared" si="802"/>
        <v>5.8025810101545262E-2</v>
      </c>
      <c r="AF519" s="13">
        <f t="shared" si="803"/>
        <v>1.4419799220565979E-2</v>
      </c>
      <c r="AG519" s="13">
        <f t="shared" si="804"/>
        <v>2.3889439222253726E-3</v>
      </c>
      <c r="AH519" s="13">
        <f t="shared" si="805"/>
        <v>4.0848315264939865E-5</v>
      </c>
      <c r="AI519" s="13">
        <f t="shared" si="806"/>
        <v>1.4844374848855746E-4</v>
      </c>
      <c r="AJ519" s="13">
        <f t="shared" si="807"/>
        <v>2.6972405498749209E-4</v>
      </c>
      <c r="AK519" s="13">
        <f t="shared" si="808"/>
        <v>3.2672787539451254E-4</v>
      </c>
      <c r="AL519" s="13">
        <f t="shared" si="809"/>
        <v>2.144518079021611E-5</v>
      </c>
      <c r="AM519" s="13">
        <f t="shared" si="810"/>
        <v>8.4853737200666371E-2</v>
      </c>
      <c r="AN519" s="13">
        <f t="shared" si="811"/>
        <v>4.2173434594261532E-2</v>
      </c>
      <c r="AO519" s="13">
        <f t="shared" si="812"/>
        <v>1.0480378614735235E-2</v>
      </c>
      <c r="AP519" s="13">
        <f t="shared" si="813"/>
        <v>1.7362957979736562E-3</v>
      </c>
      <c r="AQ519" s="13">
        <f t="shared" si="814"/>
        <v>2.1574051917997922E-4</v>
      </c>
      <c r="AR519" s="13">
        <f t="shared" si="815"/>
        <v>4.0604310639559866E-6</v>
      </c>
      <c r="AS519" s="13">
        <f t="shared" si="816"/>
        <v>1.4755702988082477E-5</v>
      </c>
      <c r="AT519" s="13">
        <f t="shared" si="817"/>
        <v>2.6811287674020494E-5</v>
      </c>
      <c r="AU519" s="13">
        <f t="shared" si="818"/>
        <v>3.2477618871368466E-5</v>
      </c>
      <c r="AV519" s="13">
        <f t="shared" si="819"/>
        <v>2.950610971333376E-5</v>
      </c>
      <c r="AW519" s="13">
        <f t="shared" si="820"/>
        <v>1.07592740842199E-6</v>
      </c>
      <c r="AX519" s="13">
        <f t="shared" si="821"/>
        <v>5.1393416275281198E-2</v>
      </c>
      <c r="AY519" s="13">
        <f t="shared" si="822"/>
        <v>2.5543210604095899E-2</v>
      </c>
      <c r="AZ519" s="13">
        <f t="shared" si="823"/>
        <v>6.3476574943998219E-3</v>
      </c>
      <c r="BA519" s="13">
        <f t="shared" si="824"/>
        <v>1.0516233658778777E-3</v>
      </c>
      <c r="BB519" s="13">
        <f t="shared" si="825"/>
        <v>1.3066769567781494E-4</v>
      </c>
      <c r="BC519" s="13">
        <f t="shared" si="826"/>
        <v>1.2988716110922043E-5</v>
      </c>
      <c r="BD519" s="13">
        <f t="shared" si="827"/>
        <v>3.3634802965973672E-7</v>
      </c>
      <c r="BE519" s="13">
        <f t="shared" si="828"/>
        <v>1.2222967335518416E-6</v>
      </c>
      <c r="BF519" s="13">
        <f t="shared" si="829"/>
        <v>2.2209276896357945E-6</v>
      </c>
      <c r="BG519" s="13">
        <f t="shared" si="830"/>
        <v>2.6903013358344941E-6</v>
      </c>
      <c r="BH519" s="13">
        <f t="shared" si="831"/>
        <v>2.444154748273152E-6</v>
      </c>
      <c r="BI519" s="13">
        <f t="shared" si="832"/>
        <v>1.7764232887772557E-6</v>
      </c>
      <c r="BJ519" s="14">
        <f t="shared" si="833"/>
        <v>0.8409682510600337</v>
      </c>
      <c r="BK519" s="14">
        <f t="shared" si="834"/>
        <v>8.6678166586152891E-2</v>
      </c>
      <c r="BL519" s="14">
        <f t="shared" si="835"/>
        <v>2.1450159353133928E-2</v>
      </c>
      <c r="BM519" s="14">
        <f t="shared" si="836"/>
        <v>0.70435820226635626</v>
      </c>
      <c r="BN519" s="14">
        <f t="shared" si="837"/>
        <v>0.21952499034583017</v>
      </c>
    </row>
    <row r="520" spans="1:66" x14ac:dyDescent="0.25">
      <c r="A520" t="s">
        <v>343</v>
      </c>
      <c r="B520" t="s">
        <v>178</v>
      </c>
      <c r="C520" t="s">
        <v>196</v>
      </c>
      <c r="D520" s="11">
        <v>44429</v>
      </c>
      <c r="E520" s="10">
        <f>VLOOKUP(A520,home!$A$2:$E$405,3,FALSE)</f>
        <v>1.2842</v>
      </c>
      <c r="F520" s="10">
        <f>VLOOKUP(B520,home!$B$2:$E$405,3,FALSE)</f>
        <v>1.0383</v>
      </c>
      <c r="G520" s="10">
        <f>VLOOKUP(C520,away!$B$2:$E$405,4,FALSE)</f>
        <v>2.0764999999999998</v>
      </c>
      <c r="H520" s="10">
        <f>VLOOKUP(A520,away!$A$2:$E$405,3,FALSE)</f>
        <v>1.1267</v>
      </c>
      <c r="I520" s="10">
        <f>VLOOKUP(C520,away!$B$2:$E$405,3,FALSE)</f>
        <v>0.41420000000000001</v>
      </c>
      <c r="J520" s="10">
        <f>VLOOKUP(B520,home!$B$2:$E$405,4,FALSE)</f>
        <v>1.1834</v>
      </c>
      <c r="K520" s="12">
        <f t="shared" si="782"/>
        <v>2.7687736617899996</v>
      </c>
      <c r="L520" s="12">
        <f t="shared" si="783"/>
        <v>0.5522680942760001</v>
      </c>
      <c r="M520" s="13">
        <f t="shared" si="784"/>
        <v>3.6115188932986507E-2</v>
      </c>
      <c r="N520" s="13">
        <f t="shared" si="785"/>
        <v>9.9994783908222723E-2</v>
      </c>
      <c r="O520" s="13">
        <f t="shared" si="786"/>
        <v>1.9945266566438139E-2</v>
      </c>
      <c r="P520" s="13">
        <f t="shared" si="787"/>
        <v>5.522392874653459E-2</v>
      </c>
      <c r="Q520" s="13">
        <f t="shared" si="788"/>
        <v>0.13843146200073481</v>
      </c>
      <c r="R520" s="13">
        <f t="shared" si="789"/>
        <v>5.5075671782368052E-3</v>
      </c>
      <c r="S520" s="13">
        <f t="shared" si="790"/>
        <v>2.111080127436938E-2</v>
      </c>
      <c r="T520" s="13">
        <f t="shared" si="791"/>
        <v>7.64512797069863E-2</v>
      </c>
      <c r="U520" s="13">
        <f t="shared" si="792"/>
        <v>1.5249206943641137E-2</v>
      </c>
      <c r="V520" s="13">
        <f t="shared" si="793"/>
        <v>3.5867376943419862E-3</v>
      </c>
      <c r="W520" s="13">
        <f t="shared" si="794"/>
        <v>0.1277617953169059</v>
      </c>
      <c r="X520" s="13">
        <f t="shared" si="795"/>
        <v>7.0558763220947993E-2</v>
      </c>
      <c r="Y520" s="13">
        <f t="shared" si="796"/>
        <v>1.9483676849252236E-2</v>
      </c>
      <c r="Z520" s="13">
        <f t="shared" si="797"/>
        <v>1.0138845432072965E-3</v>
      </c>
      <c r="AA520" s="13">
        <f t="shared" si="798"/>
        <v>2.8072168193283473E-3</v>
      </c>
      <c r="AB520" s="13">
        <f t="shared" si="799"/>
        <v>3.8862739961451126E-3</v>
      </c>
      <c r="AC520" s="13">
        <f t="shared" si="800"/>
        <v>3.427812381661409E-4</v>
      </c>
      <c r="AD520" s="13">
        <f t="shared" si="801"/>
        <v>8.8435873464113496E-2</v>
      </c>
      <c r="AE520" s="13">
        <f t="shared" si="802"/>
        <v>4.8840311303659428E-2</v>
      </c>
      <c r="AF520" s="13">
        <f t="shared" si="803"/>
        <v>1.3486472823759288E-2</v>
      </c>
      <c r="AG520" s="13">
        <f t="shared" si="804"/>
        <v>2.4827162149608701E-3</v>
      </c>
      <c r="AH520" s="13">
        <f t="shared" si="805"/>
        <v>1.3998402112324658E-4</v>
      </c>
      <c r="AI520" s="13">
        <f t="shared" si="806"/>
        <v>3.8758407075750007E-4</v>
      </c>
      <c r="AJ520" s="13">
        <f t="shared" si="807"/>
        <v>5.3656628342135901E-4</v>
      </c>
      <c r="AK520" s="13">
        <f t="shared" si="808"/>
        <v>4.952101977805356E-4</v>
      </c>
      <c r="AL520" s="13">
        <f t="shared" si="809"/>
        <v>2.0965945056813524E-5</v>
      </c>
      <c r="AM520" s="13">
        <f t="shared" si="810"/>
        <v>4.8971783440966109E-2</v>
      </c>
      <c r="AN520" s="13">
        <f t="shared" si="811"/>
        <v>2.7045553514239325E-2</v>
      </c>
      <c r="AO520" s="13">
        <f t="shared" si="812"/>
        <v>7.468198148974264E-3</v>
      </c>
      <c r="AP520" s="13">
        <f t="shared" si="813"/>
        <v>1.3748158531365234E-3</v>
      </c>
      <c r="AQ520" s="13">
        <f t="shared" si="814"/>
        <v>1.8981673279803518E-4</v>
      </c>
      <c r="AR520" s="13">
        <f t="shared" si="815"/>
        <v>1.5461741714965346E-5</v>
      </c>
      <c r="AS520" s="13">
        <f t="shared" si="816"/>
        <v>4.2810063225795793E-5</v>
      </c>
      <c r="AT520" s="13">
        <f t="shared" si="817"/>
        <v>5.9265687759574019E-5</v>
      </c>
      <c r="AU520" s="13">
        <f t="shared" si="818"/>
        <v>5.4697758438859508E-5</v>
      </c>
      <c r="AV520" s="13">
        <f t="shared" si="819"/>
        <v>3.786142823111647E-5</v>
      </c>
      <c r="AW520" s="13">
        <f t="shared" si="820"/>
        <v>8.9053163420276737E-7</v>
      </c>
      <c r="AX520" s="13">
        <f t="shared" si="821"/>
        <v>2.2598630693705119E-2</v>
      </c>
      <c r="AY520" s="13">
        <f t="shared" si="822"/>
        <v>1.2480502706459645E-2</v>
      </c>
      <c r="AZ520" s="13">
        <f t="shared" si="823"/>
        <v>3.4462917226514645E-3</v>
      </c>
      <c r="BA520" s="13">
        <f t="shared" si="824"/>
        <v>6.3442565399595948E-4</v>
      </c>
      <c r="BB520" s="13">
        <f t="shared" si="825"/>
        <v>8.7593261723038369E-5</v>
      </c>
      <c r="BC520" s="13">
        <f t="shared" si="826"/>
        <v>9.6749927446402617E-6</v>
      </c>
      <c r="BD520" s="13">
        <f t="shared" si="827"/>
        <v>1.4231711051852742E-6</v>
      </c>
      <c r="BE520" s="13">
        <f t="shared" si="828"/>
        <v>3.9404386722575523E-6</v>
      </c>
      <c r="BF520" s="13">
        <f t="shared" si="829"/>
        <v>5.4550914058227338E-6</v>
      </c>
      <c r="BG520" s="13">
        <f t="shared" si="830"/>
        <v>5.0346378023663229E-6</v>
      </c>
      <c r="BH520" s="13">
        <f t="shared" si="831"/>
        <v>3.4849431359610404E-6</v>
      </c>
      <c r="BI520" s="13">
        <f t="shared" si="832"/>
        <v>1.9298037535369546E-6</v>
      </c>
      <c r="BJ520" s="14">
        <f t="shared" si="833"/>
        <v>0.81023442153093705</v>
      </c>
      <c r="BK520" s="14">
        <f t="shared" si="834"/>
        <v>0.12888090653791506</v>
      </c>
      <c r="BL520" s="14">
        <f t="shared" si="835"/>
        <v>4.9186240842117632E-2</v>
      </c>
      <c r="BM520" s="14">
        <f t="shared" si="836"/>
        <v>0.62161764394619812</v>
      </c>
      <c r="BN520" s="14">
        <f t="shared" si="837"/>
        <v>0.35521819733315357</v>
      </c>
    </row>
    <row r="521" spans="1:66" x14ac:dyDescent="0.25">
      <c r="A521" t="s">
        <v>343</v>
      </c>
      <c r="B521" t="s">
        <v>180</v>
      </c>
      <c r="C521" t="s">
        <v>179</v>
      </c>
      <c r="D521" s="11">
        <v>44429</v>
      </c>
      <c r="E521" s="10">
        <f>VLOOKUP(A521,home!$A$2:$E$405,3,FALSE)</f>
        <v>1.2842</v>
      </c>
      <c r="F521" s="10">
        <f>VLOOKUP(B521,home!$B$2:$E$405,3,FALSE)</f>
        <v>0.66749999999999998</v>
      </c>
      <c r="G521" s="10">
        <f>VLOOKUP(C521,away!$B$2:$E$405,4,FALSE)</f>
        <v>0.82740000000000002</v>
      </c>
      <c r="H521" s="10">
        <f>VLOOKUP(A521,away!$A$2:$E$405,3,FALSE)</f>
        <v>1.1267</v>
      </c>
      <c r="I521" s="10">
        <f>VLOOKUP(C521,away!$B$2:$E$405,3,FALSE)</f>
        <v>0.94299999999999995</v>
      </c>
      <c r="J521" s="10">
        <f>VLOOKUP(B521,home!$B$2:$E$405,4,FALSE)</f>
        <v>1.2044999999999999</v>
      </c>
      <c r="K521" s="12">
        <f t="shared" si="782"/>
        <v>0.70925017590000006</v>
      </c>
      <c r="L521" s="12">
        <f t="shared" si="783"/>
        <v>1.2797548714499998</v>
      </c>
      <c r="M521" s="13">
        <f t="shared" si="784"/>
        <v>0.13683149860326299</v>
      </c>
      <c r="N521" s="13">
        <f t="shared" si="785"/>
        <v>9.704776445302489E-2</v>
      </c>
      <c r="O521" s="13">
        <f t="shared" si="786"/>
        <v>0.17511077690532961</v>
      </c>
      <c r="P521" s="13">
        <f t="shared" si="787"/>
        <v>0.12419734932209071</v>
      </c>
      <c r="Q521" s="13">
        <f t="shared" si="788"/>
        <v>3.4415572004504832E-2</v>
      </c>
      <c r="R521" s="13">
        <f t="shared" si="789"/>
        <v>0.11204943489399488</v>
      </c>
      <c r="S521" s="13">
        <f t="shared" si="790"/>
        <v>2.8182439233815408E-2</v>
      </c>
      <c r="T521" s="13">
        <f t="shared" si="791"/>
        <v>4.4043495926503286E-2</v>
      </c>
      <c r="U521" s="13">
        <f t="shared" si="792"/>
        <v>7.9471081408061486E-2</v>
      </c>
      <c r="V521" s="13">
        <f t="shared" si="793"/>
        <v>2.8422502502060748E-3</v>
      </c>
      <c r="W521" s="13">
        <f t="shared" si="794"/>
        <v>8.1364168326313897E-3</v>
      </c>
      <c r="X521" s="13">
        <f t="shared" si="795"/>
        <v>1.0412619077707798E-2</v>
      </c>
      <c r="Y521" s="13">
        <f t="shared" si="796"/>
        <v>6.6627999946248812E-3</v>
      </c>
      <c r="Z521" s="13">
        <f t="shared" si="797"/>
        <v>4.7798603382936525E-2</v>
      </c>
      <c r="AA521" s="13">
        <f t="shared" si="798"/>
        <v>3.3901167857122071E-2</v>
      </c>
      <c r="AB521" s="13">
        <f t="shared" si="799"/>
        <v>1.2022204632939624E-2</v>
      </c>
      <c r="AC521" s="13">
        <f t="shared" si="800"/>
        <v>1.612384350409841E-4</v>
      </c>
      <c r="AD521" s="13">
        <f t="shared" si="801"/>
        <v>1.4426887674348836E-3</v>
      </c>
      <c r="AE521" s="13">
        <f t="shared" si="802"/>
        <v>1.8462879781109879E-3</v>
      </c>
      <c r="AF521" s="13">
        <f t="shared" si="803"/>
        <v>1.181398017043554E-3</v>
      </c>
      <c r="AG521" s="13">
        <f t="shared" si="804"/>
        <v>5.0396662247761948E-4</v>
      </c>
      <c r="AH521" s="13">
        <f t="shared" si="805"/>
        <v>1.5292623881954863E-2</v>
      </c>
      <c r="AI521" s="13">
        <f t="shared" si="806"/>
        <v>1.0846296178249028E-2</v>
      </c>
      <c r="AJ521" s="13">
        <f t="shared" si="807"/>
        <v>3.8463687361433101E-3</v>
      </c>
      <c r="AK521" s="13">
        <f t="shared" si="808"/>
        <v>9.0934590089530127E-4</v>
      </c>
      <c r="AL521" s="13">
        <f t="shared" si="809"/>
        <v>5.8540281865932294E-6</v>
      </c>
      <c r="AM521" s="13">
        <f t="shared" si="810"/>
        <v>2.0464545241442915E-4</v>
      </c>
      <c r="AN521" s="13">
        <f t="shared" si="811"/>
        <v>2.6189601464745481E-4</v>
      </c>
      <c r="AO521" s="13">
        <f t="shared" si="812"/>
        <v>1.6758135027921043E-4</v>
      </c>
      <c r="AP521" s="13">
        <f t="shared" si="813"/>
        <v>7.1487683127996121E-5</v>
      </c>
      <c r="AQ521" s="13">
        <f t="shared" si="814"/>
        <v>2.2871677682931749E-5</v>
      </c>
      <c r="AR521" s="13">
        <f t="shared" si="815"/>
        <v>3.9141619820368687E-3</v>
      </c>
      <c r="AS521" s="13">
        <f t="shared" si="816"/>
        <v>2.7761200742607421E-3</v>
      </c>
      <c r="AT521" s="13">
        <f t="shared" si="817"/>
        <v>9.844818254944761E-4</v>
      </c>
      <c r="AU521" s="13">
        <f t="shared" si="818"/>
        <v>2.327479693007701E-4</v>
      </c>
      <c r="AV521" s="13">
        <f t="shared" si="819"/>
        <v>4.1269134541734749E-5</v>
      </c>
      <c r="AW521" s="13">
        <f t="shared" si="820"/>
        <v>1.4759734723470768E-7</v>
      </c>
      <c r="AX521" s="13">
        <f t="shared" si="821"/>
        <v>2.4190803853678148E-5</v>
      </c>
      <c r="AY521" s="13">
        <f t="shared" si="822"/>
        <v>3.0958299076036035E-5</v>
      </c>
      <c r="AZ521" s="13">
        <f t="shared" si="823"/>
        <v>1.9809517027181576E-5</v>
      </c>
      <c r="BA521" s="13">
        <f t="shared" si="824"/>
        <v>8.4504419722024483E-6</v>
      </c>
      <c r="BB521" s="13">
        <f t="shared" si="825"/>
        <v>2.7036235699579063E-6</v>
      </c>
      <c r="BC521" s="13">
        <f t="shared" si="826"/>
        <v>6.9199508684413405E-7</v>
      </c>
      <c r="BD521" s="13">
        <f t="shared" si="827"/>
        <v>8.3486131069267808E-4</v>
      </c>
      <c r="BE521" s="13">
        <f t="shared" si="828"/>
        <v>5.9212553146088646E-4</v>
      </c>
      <c r="BF521" s="13">
        <f t="shared" si="829"/>
        <v>2.0998256867175733E-4</v>
      </c>
      <c r="BG521" s="13">
        <f t="shared" si="830"/>
        <v>4.964339125545925E-5</v>
      </c>
      <c r="BH521" s="13">
        <f t="shared" si="831"/>
        <v>8.8023959950517484E-6</v>
      </c>
      <c r="BI521" s="13">
        <f t="shared" si="832"/>
        <v>1.2486201815663822E-6</v>
      </c>
      <c r="BJ521" s="14">
        <f t="shared" si="833"/>
        <v>0.20650829653280212</v>
      </c>
      <c r="BK521" s="14">
        <f t="shared" si="834"/>
        <v>0.29225158817167879</v>
      </c>
      <c r="BL521" s="14">
        <f t="shared" si="835"/>
        <v>0.45309474519858212</v>
      </c>
      <c r="BM521" s="14">
        <f t="shared" si="836"/>
        <v>0.31997002640206273</v>
      </c>
      <c r="BN521" s="14">
        <f t="shared" si="837"/>
        <v>0.67965239618220796</v>
      </c>
    </row>
    <row r="522" spans="1:66" x14ac:dyDescent="0.25">
      <c r="A522" t="s">
        <v>343</v>
      </c>
      <c r="B522" t="s">
        <v>183</v>
      </c>
      <c r="C522" t="s">
        <v>187</v>
      </c>
      <c r="D522" s="11">
        <v>44429</v>
      </c>
      <c r="E522" s="10">
        <f>VLOOKUP(A522,home!$A$2:$E$405,3,FALSE)</f>
        <v>1.2842</v>
      </c>
      <c r="F522" s="10">
        <f>VLOOKUP(B522,home!$B$2:$E$405,3,FALSE)</f>
        <v>0.88249999999999995</v>
      </c>
      <c r="G522" s="10">
        <f>VLOOKUP(C522,away!$B$2:$E$405,4,FALSE)</f>
        <v>0.66749999999999998</v>
      </c>
      <c r="H522" s="10">
        <f>VLOOKUP(A522,away!$A$2:$E$405,3,FALSE)</f>
        <v>1.1267</v>
      </c>
      <c r="I522" s="10">
        <f>VLOOKUP(C522,away!$B$2:$E$405,3,FALSE)</f>
        <v>0.82420000000000004</v>
      </c>
      <c r="J522" s="10">
        <f>VLOOKUP(B522,home!$B$2:$E$405,4,FALSE)</f>
        <v>1.4792000000000001</v>
      </c>
      <c r="K522" s="12">
        <f t="shared" si="782"/>
        <v>0.75648208875</v>
      </c>
      <c r="L522" s="12">
        <f t="shared" si="783"/>
        <v>1.3736237862880003</v>
      </c>
      <c r="M522" s="13">
        <f t="shared" si="784"/>
        <v>0.11882471261543839</v>
      </c>
      <c r="N522" s="13">
        <f t="shared" si="785"/>
        <v>8.9888766794445296E-2</v>
      </c>
      <c r="O522" s="13">
        <f t="shared" si="786"/>
        <v>0.16322045164740198</v>
      </c>
      <c r="P522" s="13">
        <f t="shared" si="787"/>
        <v>0.12347334818894502</v>
      </c>
      <c r="Q522" s="13">
        <f t="shared" si="788"/>
        <v>3.399962102991181E-2</v>
      </c>
      <c r="R522" s="13">
        <f t="shared" si="789"/>
        <v>0.11210174739577092</v>
      </c>
      <c r="S522" s="13">
        <f t="shared" si="790"/>
        <v>3.2075961677957496E-2</v>
      </c>
      <c r="T522" s="13">
        <f t="shared" si="791"/>
        <v>4.6702688171464578E-2</v>
      </c>
      <c r="U522" s="13">
        <f t="shared" si="792"/>
        <v>8.4802964022477653E-2</v>
      </c>
      <c r="V522" s="13">
        <f t="shared" si="793"/>
        <v>3.7034256385664139E-3</v>
      </c>
      <c r="W522" s="13">
        <f t="shared" si="794"/>
        <v>8.5733681111387038E-3</v>
      </c>
      <c r="X522" s="13">
        <f t="shared" si="795"/>
        <v>1.1776582366063148E-2</v>
      </c>
      <c r="Y522" s="13">
        <f t="shared" si="796"/>
        <v>8.0882968296020798E-3</v>
      </c>
      <c r="Z522" s="13">
        <f t="shared" si="797"/>
        <v>5.1328542235759958E-2</v>
      </c>
      <c r="AA522" s="13">
        <f t="shared" si="798"/>
        <v>3.8829122843000281E-2</v>
      </c>
      <c r="AB522" s="13">
        <f t="shared" si="799"/>
        <v>1.4686767976301595E-2</v>
      </c>
      <c r="AC522" s="13">
        <f t="shared" si="800"/>
        <v>2.4051939265071545E-4</v>
      </c>
      <c r="AD522" s="13">
        <f t="shared" si="801"/>
        <v>1.6213998540842121E-3</v>
      </c>
      <c r="AE522" s="13">
        <f t="shared" si="802"/>
        <v>2.2271934066539667E-3</v>
      </c>
      <c r="AF522" s="13">
        <f t="shared" si="803"/>
        <v>1.529662920021846E-3</v>
      </c>
      <c r="AG522" s="13">
        <f t="shared" si="804"/>
        <v>7.0039379064825574E-4</v>
      </c>
      <c r="AH522" s="13">
        <f t="shared" si="805"/>
        <v>1.7626526632632027E-2</v>
      </c>
      <c r="AI522" s="13">
        <f t="shared" si="806"/>
        <v>1.3334151684460978E-2</v>
      </c>
      <c r="AJ522" s="13">
        <f t="shared" si="807"/>
        <v>5.0435234589851852E-3</v>
      </c>
      <c r="AK522" s="13">
        <f t="shared" si="808"/>
        <v>1.2717783869709129E-3</v>
      </c>
      <c r="AL522" s="13">
        <f t="shared" si="809"/>
        <v>9.9971576825330829E-6</v>
      </c>
      <c r="AM522" s="13">
        <f t="shared" si="810"/>
        <v>2.4531198966331409E-4</v>
      </c>
      <c r="AN522" s="13">
        <f t="shared" si="811"/>
        <v>3.3696638406316426E-4</v>
      </c>
      <c r="AO522" s="13">
        <f t="shared" si="812"/>
        <v>2.3143252016431015E-4</v>
      </c>
      <c r="AP522" s="13">
        <f t="shared" si="813"/>
        <v>1.0596707153942458E-4</v>
      </c>
      <c r="AQ522" s="13">
        <f t="shared" si="814"/>
        <v>3.6389722507458938E-5</v>
      </c>
      <c r="AR522" s="13">
        <f t="shared" si="815"/>
        <v>4.8424432504444569E-3</v>
      </c>
      <c r="AS522" s="13">
        <f t="shared" si="816"/>
        <v>3.6632215847495616E-3</v>
      </c>
      <c r="AT522" s="13">
        <f t="shared" si="817"/>
        <v>1.3855807579927167E-3</v>
      </c>
      <c r="AU522" s="13">
        <f t="shared" si="818"/>
        <v>3.493890086460462E-4</v>
      </c>
      <c r="AV522" s="13">
        <f t="shared" si="819"/>
        <v>6.6076631761713211E-5</v>
      </c>
      <c r="AW522" s="13">
        <f t="shared" si="820"/>
        <v>2.8856289989059592E-7</v>
      </c>
      <c r="AX522" s="13">
        <f t="shared" si="821"/>
        <v>3.0929021055987027E-5</v>
      </c>
      <c r="AY522" s="13">
        <f t="shared" si="822"/>
        <v>4.2484839009106184E-5</v>
      </c>
      <c r="AZ522" s="13">
        <f t="shared" si="823"/>
        <v>2.9179092709762291E-5</v>
      </c>
      <c r="BA522" s="13">
        <f t="shared" si="824"/>
        <v>1.3360365269477426E-5</v>
      </c>
      <c r="BB522" s="13">
        <f t="shared" si="825"/>
        <v>4.5880288819125687E-6</v>
      </c>
      <c r="BC522" s="13">
        <f t="shared" si="826"/>
        <v>1.2604451208742888E-6</v>
      </c>
      <c r="BD522" s="13">
        <f t="shared" si="827"/>
        <v>1.1086158720933802E-3</v>
      </c>
      <c r="BE522" s="13">
        <f t="shared" si="828"/>
        <v>8.3864805054260309E-4</v>
      </c>
      <c r="BF522" s="13">
        <f t="shared" si="829"/>
        <v>3.1721111450029192E-4</v>
      </c>
      <c r="BG522" s="13">
        <f t="shared" si="830"/>
        <v>7.9988175490632097E-5</v>
      </c>
      <c r="BH522" s="13">
        <f t="shared" si="831"/>
        <v>1.5127405517613729E-5</v>
      </c>
      <c r="BI522" s="13">
        <f t="shared" si="832"/>
        <v>2.2887222646665426E-6</v>
      </c>
      <c r="BJ522" s="14">
        <f t="shared" si="833"/>
        <v>0.20618584275401874</v>
      </c>
      <c r="BK522" s="14">
        <f t="shared" si="834"/>
        <v>0.2783704495102497</v>
      </c>
      <c r="BL522" s="14">
        <f t="shared" si="835"/>
        <v>0.46358562462200531</v>
      </c>
      <c r="BM522" s="14">
        <f t="shared" si="836"/>
        <v>0.35791961517401105</v>
      </c>
      <c r="BN522" s="14">
        <f t="shared" si="837"/>
        <v>0.6415086476719134</v>
      </c>
    </row>
    <row r="523" spans="1:66" x14ac:dyDescent="0.25">
      <c r="A523" t="s">
        <v>343</v>
      </c>
      <c r="B523" t="s">
        <v>186</v>
      </c>
      <c r="C523" t="s">
        <v>181</v>
      </c>
      <c r="D523" s="11">
        <v>44429</v>
      </c>
      <c r="E523" s="10">
        <f>VLOOKUP(A523,home!$A$2:$E$405,3,FALSE)</f>
        <v>1.2842</v>
      </c>
      <c r="F523" s="10">
        <f>VLOOKUP(B523,home!$B$2:$E$405,3,FALSE)</f>
        <v>0.623</v>
      </c>
      <c r="G523" s="10">
        <f>VLOOKUP(C523,away!$B$2:$E$405,4,FALSE)</f>
        <v>0.9456</v>
      </c>
      <c r="H523" s="10">
        <f>VLOOKUP(A523,away!$A$2:$E$405,3,FALSE)</f>
        <v>1.1267</v>
      </c>
      <c r="I523" s="10">
        <f>VLOOKUP(C523,away!$B$2:$E$405,3,FALSE)</f>
        <v>0.76080000000000003</v>
      </c>
      <c r="J523" s="10">
        <f>VLOOKUP(B523,home!$B$2:$E$405,4,FALSE)</f>
        <v>1.0650999999999999</v>
      </c>
      <c r="K523" s="12">
        <f t="shared" si="782"/>
        <v>0.75653352096000004</v>
      </c>
      <c r="L523" s="12">
        <f t="shared" si="783"/>
        <v>0.91299664773599998</v>
      </c>
      <c r="M523" s="13">
        <f t="shared" si="784"/>
        <v>0.1883355307832898</v>
      </c>
      <c r="N523" s="13">
        <f t="shared" si="785"/>
        <v>0.14248214222535271</v>
      </c>
      <c r="O523" s="13">
        <f t="shared" si="786"/>
        <v>0.17194970825472378</v>
      </c>
      <c r="P523" s="13">
        <f t="shared" si="787"/>
        <v>0.13008571821399098</v>
      </c>
      <c r="Q523" s="13">
        <f t="shared" si="788"/>
        <v>5.3896258365834775E-2</v>
      </c>
      <c r="R523" s="13">
        <f t="shared" si="789"/>
        <v>7.8494753607873002E-2</v>
      </c>
      <c r="S523" s="13">
        <f t="shared" si="790"/>
        <v>2.2462960139371779E-2</v>
      </c>
      <c r="T523" s="13">
        <f t="shared" si="791"/>
        <v>4.9207103213520488E-2</v>
      </c>
      <c r="U523" s="13">
        <f t="shared" si="792"/>
        <v>5.9383912323851831E-2</v>
      </c>
      <c r="V523" s="13">
        <f t="shared" si="793"/>
        <v>1.7239387660884554E-3</v>
      </c>
      <c r="W523" s="13">
        <f t="shared" si="794"/>
        <v>1.3591442036024951E-2</v>
      </c>
      <c r="X523" s="13">
        <f t="shared" si="795"/>
        <v>1.2408941016788933E-2</v>
      </c>
      <c r="Y523" s="13">
        <f t="shared" si="796"/>
        <v>5.6646607751410227E-3</v>
      </c>
      <c r="Z523" s="13">
        <f t="shared" si="797"/>
        <v>2.3888482302950452E-2</v>
      </c>
      <c r="AA523" s="13">
        <f t="shared" si="798"/>
        <v>1.8072437627041756E-2</v>
      </c>
      <c r="AB523" s="13">
        <f t="shared" si="799"/>
        <v>6.8362024351579422E-3</v>
      </c>
      <c r="AC523" s="13">
        <f t="shared" si="800"/>
        <v>7.4421635820276011E-5</v>
      </c>
      <c r="AD523" s="13">
        <f t="shared" si="801"/>
        <v>2.5705953746094265E-3</v>
      </c>
      <c r="AE523" s="13">
        <f t="shared" si="802"/>
        <v>2.3469449597040733E-3</v>
      </c>
      <c r="AF523" s="13">
        <f t="shared" si="803"/>
        <v>1.0713764403153601E-3</v>
      </c>
      <c r="AG523" s="13">
        <f t="shared" si="804"/>
        <v>3.2605436615708419E-4</v>
      </c>
      <c r="AH523" s="13">
        <f t="shared" si="805"/>
        <v>5.4525260655236291E-3</v>
      </c>
      <c r="AI523" s="13">
        <f t="shared" si="806"/>
        <v>4.125018742476767E-3</v>
      </c>
      <c r="AJ523" s="13">
        <f t="shared" si="807"/>
        <v>1.5603574766359697E-3</v>
      </c>
      <c r="AK523" s="13">
        <f t="shared" si="808"/>
        <v>3.9348757858522382E-4</v>
      </c>
      <c r="AL523" s="13">
        <f t="shared" si="809"/>
        <v>2.0561583692841156E-6</v>
      </c>
      <c r="AM523" s="13">
        <f t="shared" si="810"/>
        <v>3.8894831394335202E-4</v>
      </c>
      <c r="AN523" s="13">
        <f t="shared" si="811"/>
        <v>3.5510850677284963E-4</v>
      </c>
      <c r="AO523" s="13">
        <f t="shared" si="812"/>
        <v>1.6210643813307417E-4</v>
      </c>
      <c r="AP523" s="13">
        <f t="shared" si="813"/>
        <v>4.9334211530640008E-5</v>
      </c>
      <c r="AQ523" s="13">
        <f t="shared" si="814"/>
        <v>1.1260492436543257E-5</v>
      </c>
      <c r="AR523" s="13">
        <f t="shared" si="815"/>
        <v>9.956276039032473E-4</v>
      </c>
      <c r="AS523" s="13">
        <f t="shared" si="816"/>
        <v>7.5322565674589188E-4</v>
      </c>
      <c r="AT523" s="13">
        <f t="shared" si="817"/>
        <v>2.8492022908768895E-4</v>
      </c>
      <c r="AU523" s="13">
        <f t="shared" si="818"/>
        <v>7.1850568034813073E-5</v>
      </c>
      <c r="AV523" s="13">
        <f t="shared" si="819"/>
        <v>1.3589340804588287E-5</v>
      </c>
      <c r="AW523" s="13">
        <f t="shared" si="820"/>
        <v>3.9450400793495331E-8</v>
      </c>
      <c r="AX523" s="13">
        <f t="shared" si="821"/>
        <v>4.9042072903169913E-5</v>
      </c>
      <c r="AY523" s="13">
        <f t="shared" si="822"/>
        <v>4.4775248158618645E-5</v>
      </c>
      <c r="AZ523" s="13">
        <f t="shared" si="823"/>
        <v>2.0439825735183163E-5</v>
      </c>
      <c r="BA523" s="13">
        <f t="shared" si="824"/>
        <v>6.2204974588434177E-6</v>
      </c>
      <c r="BB523" s="13">
        <f t="shared" si="825"/>
        <v>1.4198233317935862E-6</v>
      </c>
      <c r="BC523" s="13">
        <f t="shared" si="826"/>
        <v>2.5925878846098064E-7</v>
      </c>
      <c r="BD523" s="13">
        <f t="shared" si="827"/>
        <v>1.5150077745951508E-4</v>
      </c>
      <c r="BE523" s="13">
        <f t="shared" si="828"/>
        <v>1.1461541659962436E-4</v>
      </c>
      <c r="BF523" s="13">
        <f t="shared" si="829"/>
        <v>4.3355202338205517E-5</v>
      </c>
      <c r="BG523" s="13">
        <f t="shared" si="830"/>
        <v>1.0933221292285284E-5</v>
      </c>
      <c r="BH523" s="13">
        <f t="shared" si="831"/>
        <v>2.0678370999218568E-6</v>
      </c>
      <c r="BI523" s="13">
        <f t="shared" si="832"/>
        <v>3.128776163951196E-7</v>
      </c>
      <c r="BJ523" s="14">
        <f t="shared" si="833"/>
        <v>0.2846544334626413</v>
      </c>
      <c r="BK523" s="14">
        <f t="shared" si="834"/>
        <v>0.34272940094508914</v>
      </c>
      <c r="BL523" s="14">
        <f t="shared" si="835"/>
        <v>0.34871040284285215</v>
      </c>
      <c r="BM523" s="14">
        <f t="shared" si="836"/>
        <v>0.23469387230471028</v>
      </c>
      <c r="BN523" s="14">
        <f t="shared" si="837"/>
        <v>0.76524411145106508</v>
      </c>
    </row>
    <row r="524" spans="1:66" x14ac:dyDescent="0.25">
      <c r="A524" t="s">
        <v>343</v>
      </c>
      <c r="B524" t="s">
        <v>188</v>
      </c>
      <c r="C524" t="s">
        <v>184</v>
      </c>
      <c r="D524" s="11">
        <v>44429</v>
      </c>
      <c r="E524" s="10">
        <f>VLOOKUP(A524,home!$A$2:$E$405,3,FALSE)</f>
        <v>1.2842</v>
      </c>
      <c r="F524" s="10">
        <f>VLOOKUP(B524,home!$B$2:$E$405,3,FALSE)</f>
        <v>0.77869999999999995</v>
      </c>
      <c r="G524" s="10">
        <f>VLOOKUP(C524,away!$B$2:$E$405,4,FALSE)</f>
        <v>0.438</v>
      </c>
      <c r="H524" s="10">
        <f>VLOOKUP(A524,away!$A$2:$E$405,3,FALSE)</f>
        <v>1.1267</v>
      </c>
      <c r="I524" s="10">
        <f>VLOOKUP(C524,away!$B$2:$E$405,3,FALSE)</f>
        <v>1.9970000000000001</v>
      </c>
      <c r="J524" s="10">
        <f>VLOOKUP(B524,home!$B$2:$E$405,4,FALSE)</f>
        <v>0.94299999999999995</v>
      </c>
      <c r="K524" s="12">
        <f t="shared" si="782"/>
        <v>0.43800286451999998</v>
      </c>
      <c r="L524" s="12">
        <f t="shared" si="783"/>
        <v>2.1217687657000002</v>
      </c>
      <c r="M524" s="13">
        <f t="shared" si="784"/>
        <v>7.7322396525848824E-2</v>
      </c>
      <c r="N524" s="13">
        <f t="shared" si="785"/>
        <v>3.3867431169873084E-2</v>
      </c>
      <c r="O524" s="13">
        <f t="shared" si="786"/>
        <v>0.16406024583761625</v>
      </c>
      <c r="P524" s="13">
        <f t="shared" si="787"/>
        <v>7.1858857630731326E-2</v>
      </c>
      <c r="Q524" s="13">
        <f t="shared" si="788"/>
        <v>7.4170159331691712E-3</v>
      </c>
      <c r="R524" s="13">
        <f t="shared" si="789"/>
        <v>0.17404895265565884</v>
      </c>
      <c r="S524" s="13">
        <f t="shared" si="790"/>
        <v>1.6695342009567349E-2</v>
      </c>
      <c r="T524" s="13">
        <f t="shared" si="791"/>
        <v>1.5737192741697589E-2</v>
      </c>
      <c r="U524" s="13">
        <f t="shared" si="792"/>
        <v>7.623393982988444E-2</v>
      </c>
      <c r="V524" s="13">
        <f t="shared" si="793"/>
        <v>1.7239624947918281E-3</v>
      </c>
      <c r="W524" s="13">
        <f t="shared" si="794"/>
        <v>1.0828914083061928E-3</v>
      </c>
      <c r="X524" s="13">
        <f t="shared" si="795"/>
        <v>2.2976451667889655E-3</v>
      </c>
      <c r="Y524" s="13">
        <f t="shared" si="796"/>
        <v>2.4375358747771975E-3</v>
      </c>
      <c r="Z524" s="13">
        <f t="shared" si="797"/>
        <v>0.123097210482525</v>
      </c>
      <c r="AA524" s="13">
        <f t="shared" si="798"/>
        <v>5.3916930805767323E-2</v>
      </c>
      <c r="AB524" s="13">
        <f t="shared" si="799"/>
        <v>1.1807885069526357E-2</v>
      </c>
      <c r="AC524" s="13">
        <f t="shared" si="800"/>
        <v>1.0013429245606146E-4</v>
      </c>
      <c r="AD524" s="13">
        <f t="shared" si="801"/>
        <v>1.1857738470055231E-4</v>
      </c>
      <c r="AE524" s="13">
        <f t="shared" si="802"/>
        <v>2.5159379117602496E-4</v>
      </c>
      <c r="AF524" s="13">
        <f t="shared" si="803"/>
        <v>2.6691192388066906E-4</v>
      </c>
      <c r="AG524" s="13">
        <f t="shared" si="804"/>
        <v>1.8877512776096651E-4</v>
      </c>
      <c r="AH524" s="13">
        <f t="shared" si="805"/>
        <v>6.5295954086655061E-2</v>
      </c>
      <c r="AI524" s="13">
        <f t="shared" si="806"/>
        <v>2.8599814931521316E-2</v>
      </c>
      <c r="AJ524" s="13">
        <f t="shared" si="807"/>
        <v>6.2634004323741006E-3</v>
      </c>
      <c r="AK524" s="13">
        <f t="shared" si="808"/>
        <v>9.1446244367188764E-4</v>
      </c>
      <c r="AL524" s="13">
        <f t="shared" si="809"/>
        <v>3.7223553272297589E-6</v>
      </c>
      <c r="AM524" s="13">
        <f t="shared" si="810"/>
        <v>1.0387446833226389E-5</v>
      </c>
      <c r="AN524" s="13">
        <f t="shared" si="811"/>
        <v>2.2039760246109132E-5</v>
      </c>
      <c r="AO524" s="13">
        <f t="shared" si="812"/>
        <v>2.3381637446855455E-5</v>
      </c>
      <c r="AP524" s="13">
        <f t="shared" si="813"/>
        <v>1.6536809341886467E-5</v>
      </c>
      <c r="AQ524" s="13">
        <f t="shared" si="814"/>
        <v>8.7718213864876715E-6</v>
      </c>
      <c r="AR524" s="13">
        <f t="shared" si="815"/>
        <v>2.7708583181529176E-2</v>
      </c>
      <c r="AS524" s="13">
        <f t="shared" si="816"/>
        <v>1.2136438805300473E-2</v>
      </c>
      <c r="AT524" s="13">
        <f t="shared" si="817"/>
        <v>2.6578974808966465E-3</v>
      </c>
      <c r="AU524" s="13">
        <f t="shared" si="818"/>
        <v>3.8805557007774109E-4</v>
      </c>
      <c r="AV524" s="13">
        <f t="shared" si="819"/>
        <v>4.2492362821748041E-5</v>
      </c>
      <c r="AW524" s="13">
        <f t="shared" si="820"/>
        <v>9.6092685204580712E-8</v>
      </c>
      <c r="AX524" s="13">
        <f t="shared" si="821"/>
        <v>7.5828857800039321E-7</v>
      </c>
      <c r="AY524" s="13">
        <f t="shared" si="822"/>
        <v>1.6089130201883026E-6</v>
      </c>
      <c r="AZ524" s="13">
        <f t="shared" si="823"/>
        <v>1.7068706964817973E-6</v>
      </c>
      <c r="BA524" s="13">
        <f t="shared" si="824"/>
        <v>1.2071949769612276E-6</v>
      </c>
      <c r="BB524" s="13">
        <f t="shared" si="825"/>
        <v>6.403471490565661E-7</v>
      </c>
      <c r="BC524" s="13">
        <f t="shared" si="826"/>
        <v>2.7173371601465266E-7</v>
      </c>
      <c r="BD524" s="13">
        <f t="shared" si="827"/>
        <v>9.79853438939483E-3</v>
      </c>
      <c r="BE524" s="13">
        <f t="shared" si="828"/>
        <v>4.2917861306526646E-3</v>
      </c>
      <c r="BF524" s="13">
        <f t="shared" si="829"/>
        <v>9.3990730956653693E-4</v>
      </c>
      <c r="BG524" s="13">
        <f t="shared" si="830"/>
        <v>1.3722736465780985E-4</v>
      </c>
      <c r="BH524" s="13">
        <f t="shared" si="831"/>
        <v>1.5026494702662828E-5</v>
      </c>
      <c r="BI524" s="13">
        <f t="shared" si="832"/>
        <v>1.3163295446921852E-6</v>
      </c>
      <c r="BJ524" s="14">
        <f t="shared" si="833"/>
        <v>6.3752881345521678E-2</v>
      </c>
      <c r="BK524" s="14">
        <f t="shared" si="834"/>
        <v>0.1677060242217428</v>
      </c>
      <c r="BL524" s="14">
        <f t="shared" si="835"/>
        <v>0.63925885151182027</v>
      </c>
      <c r="BM524" s="14">
        <f t="shared" si="836"/>
        <v>0.46523855498837763</v>
      </c>
      <c r="BN524" s="14">
        <f t="shared" si="837"/>
        <v>0.52857489975289751</v>
      </c>
    </row>
    <row r="525" spans="1:66" x14ac:dyDescent="0.25">
      <c r="A525" t="s">
        <v>343</v>
      </c>
      <c r="B525" t="s">
        <v>190</v>
      </c>
      <c r="C525" t="s">
        <v>189</v>
      </c>
      <c r="D525" s="11">
        <v>44429</v>
      </c>
      <c r="E525" s="10">
        <f>VLOOKUP(A525,home!$A$2:$E$405,3,FALSE)</f>
        <v>1.2842</v>
      </c>
      <c r="F525" s="10">
        <f>VLOOKUP(B525,home!$B$2:$E$405,3,FALSE)</f>
        <v>0.57099999999999995</v>
      </c>
      <c r="G525" s="10">
        <f>VLOOKUP(C525,away!$B$2:$E$405,4,FALSE)</f>
        <v>1.0383</v>
      </c>
      <c r="H525" s="10">
        <f>VLOOKUP(A525,away!$A$2:$E$405,3,FALSE)</f>
        <v>1.1267</v>
      </c>
      <c r="I525" s="10">
        <f>VLOOKUP(C525,away!$B$2:$E$405,3,FALSE)</f>
        <v>1.0059</v>
      </c>
      <c r="J525" s="10">
        <f>VLOOKUP(B525,home!$B$2:$E$405,4,FALSE)</f>
        <v>0.71</v>
      </c>
      <c r="K525" s="12">
        <f t="shared" si="782"/>
        <v>0.76136275505999995</v>
      </c>
      <c r="L525" s="12">
        <f t="shared" si="783"/>
        <v>0.80467674629999997</v>
      </c>
      <c r="M525" s="13">
        <f t="shared" si="784"/>
        <v>0.20887077882649038</v>
      </c>
      <c r="N525" s="13">
        <f t="shared" si="785"/>
        <v>0.15902643161886462</v>
      </c>
      <c r="O525" s="13">
        <f t="shared" si="786"/>
        <v>0.16807345870324719</v>
      </c>
      <c r="P525" s="13">
        <f t="shared" si="787"/>
        <v>0.12796487157076741</v>
      </c>
      <c r="Q525" s="13">
        <f t="shared" si="788"/>
        <v>6.0538401052349727E-2</v>
      </c>
      <c r="R525" s="13">
        <f t="shared" si="789"/>
        <v>6.7622401944358174E-2</v>
      </c>
      <c r="S525" s="13">
        <f t="shared" si="790"/>
        <v>1.959944857787619E-2</v>
      </c>
      <c r="T525" s="13">
        <f t="shared" si="791"/>
        <v>4.871384358500927E-2</v>
      </c>
      <c r="U525" s="13">
        <f t="shared" si="792"/>
        <v>5.1485178248131237E-2</v>
      </c>
      <c r="V525" s="13">
        <f t="shared" si="793"/>
        <v>1.3341799887613898E-3</v>
      </c>
      <c r="W525" s="13">
        <f t="shared" si="794"/>
        <v>1.5363894604048063E-2</v>
      </c>
      <c r="X525" s="13">
        <f t="shared" si="795"/>
        <v>1.236296872048152E-2</v>
      </c>
      <c r="Y525" s="13">
        <f t="shared" si="796"/>
        <v>4.9740967223028711E-3</v>
      </c>
      <c r="Z525" s="13">
        <f t="shared" si="797"/>
        <v>1.8138058124525645E-2</v>
      </c>
      <c r="AA525" s="13">
        <f t="shared" si="798"/>
        <v>1.3809641905127262E-2</v>
      </c>
      <c r="AB525" s="13">
        <f t="shared" si="799"/>
        <v>5.2570735036398591E-3</v>
      </c>
      <c r="AC525" s="13">
        <f t="shared" si="800"/>
        <v>5.1086661054669241E-5</v>
      </c>
      <c r="AD525" s="13">
        <f t="shared" si="801"/>
        <v>2.924374281047375E-3</v>
      </c>
      <c r="AE525" s="13">
        <f t="shared" si="802"/>
        <v>2.3531759814366033E-3</v>
      </c>
      <c r="AF525" s="13">
        <f t="shared" si="803"/>
        <v>9.4677299610685739E-4</v>
      </c>
      <c r="AG525" s="13">
        <f t="shared" si="804"/>
        <v>2.5394873799732291E-4</v>
      </c>
      <c r="AH525" s="13">
        <f t="shared" si="805"/>
        <v>3.6488183989608941E-3</v>
      </c>
      <c r="AI525" s="13">
        <f t="shared" si="806"/>
        <v>2.7780744289464844E-3</v>
      </c>
      <c r="AJ525" s="13">
        <f t="shared" si="807"/>
        <v>1.0575612004922158E-3</v>
      </c>
      <c r="AK525" s="13">
        <f t="shared" si="808"/>
        <v>2.6839590308377144E-4</v>
      </c>
      <c r="AL525" s="13">
        <f t="shared" si="809"/>
        <v>1.2519315641123038E-6</v>
      </c>
      <c r="AM525" s="13">
        <f t="shared" si="810"/>
        <v>4.4530193188896741E-4</v>
      </c>
      <c r="AN525" s="13">
        <f t="shared" si="811"/>
        <v>3.5832410967351851E-4</v>
      </c>
      <c r="AO525" s="13">
        <f t="shared" si="812"/>
        <v>1.4416753934646558E-4</v>
      </c>
      <c r="AP525" s="13">
        <f t="shared" si="813"/>
        <v>3.8669422161130393E-5</v>
      </c>
      <c r="AQ525" s="13">
        <f t="shared" si="814"/>
        <v>7.7790962014798788E-6</v>
      </c>
      <c r="AR525" s="13">
        <f t="shared" si="815"/>
        <v>5.8722386342308563E-4</v>
      </c>
      <c r="AS525" s="13">
        <f t="shared" si="816"/>
        <v>4.4709037849277757E-4</v>
      </c>
      <c r="AT525" s="13">
        <f t="shared" si="817"/>
        <v>1.7019898116503964E-4</v>
      </c>
      <c r="AU525" s="13">
        <f t="shared" si="818"/>
        <v>4.3194388402739875E-5</v>
      </c>
      <c r="AV525" s="13">
        <f t="shared" si="819"/>
        <v>8.2216496393604349E-6</v>
      </c>
      <c r="AW525" s="13">
        <f t="shared" si="820"/>
        <v>2.1305472364447201E-8</v>
      </c>
      <c r="AX525" s="13">
        <f t="shared" si="821"/>
        <v>5.6506050949420746E-5</v>
      </c>
      <c r="AY525" s="13">
        <f t="shared" si="822"/>
        <v>4.5469105224241905E-5</v>
      </c>
      <c r="AZ525" s="13">
        <f t="shared" si="823"/>
        <v>1.829396582450765E-5</v>
      </c>
      <c r="BA525" s="13">
        <f t="shared" si="824"/>
        <v>4.9069096321960718E-6</v>
      </c>
      <c r="BB525" s="13">
        <f t="shared" si="825"/>
        <v>9.8711901930591622E-7</v>
      </c>
      <c r="BC525" s="13">
        <f t="shared" si="826"/>
        <v>1.5886234413318634E-7</v>
      </c>
      <c r="BD525" s="13">
        <f t="shared" si="827"/>
        <v>7.8754231294833978E-5</v>
      </c>
      <c r="BE525" s="13">
        <f t="shared" si="828"/>
        <v>5.9960538511267264E-5</v>
      </c>
      <c r="BF525" s="13">
        <f t="shared" si="829"/>
        <v>2.2825860397909836E-5</v>
      </c>
      <c r="BG525" s="13">
        <f t="shared" si="830"/>
        <v>5.7929199863891933E-6</v>
      </c>
      <c r="BH525" s="13">
        <f t="shared" si="831"/>
        <v>1.1026283801698535E-6</v>
      </c>
      <c r="BI525" s="13">
        <f t="shared" si="832"/>
        <v>1.6790003626669299E-7</v>
      </c>
      <c r="BJ525" s="14">
        <f t="shared" si="833"/>
        <v>0.30857847241190955</v>
      </c>
      <c r="BK525" s="14">
        <f t="shared" si="834"/>
        <v>0.3578670866617385</v>
      </c>
      <c r="BL525" s="14">
        <f t="shared" si="835"/>
        <v>0.31542513757571694</v>
      </c>
      <c r="BM525" s="14">
        <f t="shared" si="836"/>
        <v>0.20786696325806117</v>
      </c>
      <c r="BN525" s="14">
        <f t="shared" si="837"/>
        <v>0.79209634371607751</v>
      </c>
    </row>
    <row r="526" spans="1:66" x14ac:dyDescent="0.25">
      <c r="A526" t="s">
        <v>343</v>
      </c>
      <c r="B526" t="s">
        <v>191</v>
      </c>
      <c r="C526" t="s">
        <v>192</v>
      </c>
      <c r="D526" s="11">
        <v>44429</v>
      </c>
      <c r="E526" s="10">
        <f>VLOOKUP(A526,home!$A$2:$E$405,3,FALSE)</f>
        <v>1.2842</v>
      </c>
      <c r="F526" s="10">
        <f>VLOOKUP(B526,home!$B$2:$E$405,3,FALSE)</f>
        <v>0.623</v>
      </c>
      <c r="G526" s="10">
        <f>VLOOKUP(C526,away!$B$2:$E$405,4,FALSE)</f>
        <v>0.72309999999999997</v>
      </c>
      <c r="H526" s="10">
        <f>VLOOKUP(A526,away!$A$2:$E$405,3,FALSE)</f>
        <v>1.1267</v>
      </c>
      <c r="I526" s="10">
        <f>VLOOKUP(C526,away!$B$2:$E$405,3,FALSE)</f>
        <v>0.82420000000000004</v>
      </c>
      <c r="J526" s="10">
        <f>VLOOKUP(B526,home!$B$2:$E$405,4,FALSE)</f>
        <v>1.0650999999999999</v>
      </c>
      <c r="K526" s="12">
        <f t="shared" si="782"/>
        <v>0.57852092745999995</v>
      </c>
      <c r="L526" s="12">
        <f t="shared" si="783"/>
        <v>0.98907970171400006</v>
      </c>
      <c r="M526" s="13">
        <f t="shared" si="784"/>
        <v>0.20854495923331887</v>
      </c>
      <c r="N526" s="13">
        <f t="shared" si="785"/>
        <v>0.12064762323276751</v>
      </c>
      <c r="O526" s="13">
        <f t="shared" si="786"/>
        <v>0.20626758607244933</v>
      </c>
      <c r="P526" s="13">
        <f t="shared" si="787"/>
        <v>0.11933011519956875</v>
      </c>
      <c r="Q526" s="13">
        <f t="shared" si="788"/>
        <v>3.4898587444232645E-2</v>
      </c>
      <c r="R526" s="13">
        <f t="shared" si="789"/>
        <v>0.1020075412529025</v>
      </c>
      <c r="S526" s="13">
        <f t="shared" si="790"/>
        <v>1.7070271616600286E-2</v>
      </c>
      <c r="T526" s="13">
        <f t="shared" si="791"/>
        <v>3.4517484459581575E-2</v>
      </c>
      <c r="U526" s="13">
        <f t="shared" si="792"/>
        <v>5.9013497373543361E-2</v>
      </c>
      <c r="V526" s="13">
        <f t="shared" si="793"/>
        <v>1.0852962066232234E-3</v>
      </c>
      <c r="W526" s="13">
        <f t="shared" si="794"/>
        <v>6.7298543917604613E-3</v>
      </c>
      <c r="X526" s="13">
        <f t="shared" si="795"/>
        <v>6.6563623743810902E-3</v>
      </c>
      <c r="Y526" s="13">
        <f t="shared" si="796"/>
        <v>3.2918364558765707E-3</v>
      </c>
      <c r="Z526" s="13">
        <f t="shared" si="797"/>
        <v>3.3631196158333126E-2</v>
      </c>
      <c r="AA526" s="13">
        <f t="shared" si="798"/>
        <v>1.9456350793108066E-2</v>
      </c>
      <c r="AB526" s="13">
        <f t="shared" si="799"/>
        <v>5.6279530529079911E-3</v>
      </c>
      <c r="AC526" s="13">
        <f t="shared" si="800"/>
        <v>3.8813129863615767E-5</v>
      </c>
      <c r="AD526" s="13">
        <f t="shared" si="801"/>
        <v>9.7334040109800382E-4</v>
      </c>
      <c r="AE526" s="13">
        <f t="shared" si="802"/>
        <v>9.6271123358419885E-4</v>
      </c>
      <c r="AF526" s="13">
        <f t="shared" si="803"/>
        <v>4.7609906987508815E-4</v>
      </c>
      <c r="AG526" s="13">
        <f t="shared" si="804"/>
        <v>1.5696664200612171E-4</v>
      </c>
      <c r="AH526" s="13">
        <f t="shared" si="805"/>
        <v>8.3159833661422856E-3</v>
      </c>
      <c r="AI526" s="13">
        <f t="shared" si="806"/>
        <v>4.8109704097225679E-3</v>
      </c>
      <c r="AJ526" s="13">
        <f t="shared" si="807"/>
        <v>1.3916235317076578E-3</v>
      </c>
      <c r="AK526" s="13">
        <f t="shared" si="808"/>
        <v>2.6836111207955836E-4</v>
      </c>
      <c r="AL526" s="13">
        <f t="shared" si="809"/>
        <v>8.8836004953719662E-7</v>
      </c>
      <c r="AM526" s="13">
        <f t="shared" si="810"/>
        <v>1.1261955831550116E-4</v>
      </c>
      <c r="AN526" s="13">
        <f t="shared" si="811"/>
        <v>1.1138971914585832E-4</v>
      </c>
      <c r="AO526" s="13">
        <f t="shared" si="812"/>
        <v>5.5086655093395885E-5</v>
      </c>
      <c r="AP526" s="13">
        <f t="shared" si="813"/>
        <v>1.816169746273267E-5</v>
      </c>
      <c r="AQ526" s="13">
        <f t="shared" si="814"/>
        <v>4.4908415772648848E-6</v>
      </c>
      <c r="AR526" s="13">
        <f t="shared" si="815"/>
        <v>1.6450340694485201E-3</v>
      </c>
      <c r="AS526" s="13">
        <f t="shared" si="816"/>
        <v>9.5168663556065584E-4</v>
      </c>
      <c r="AT526" s="13">
        <f t="shared" si="817"/>
        <v>2.7528531752791878E-4</v>
      </c>
      <c r="AU526" s="13">
        <f t="shared" si="818"/>
        <v>5.3086105737457398E-5</v>
      </c>
      <c r="AV526" s="13">
        <f t="shared" si="819"/>
        <v>7.6778557816183682E-6</v>
      </c>
      <c r="AW526" s="13">
        <f t="shared" si="820"/>
        <v>1.4120071044164704E-8</v>
      </c>
      <c r="AX526" s="13">
        <f t="shared" si="821"/>
        <v>1.0858795221136541E-5</v>
      </c>
      <c r="AY526" s="13">
        <f t="shared" si="822"/>
        <v>1.074021393829514E-5</v>
      </c>
      <c r="AZ526" s="13">
        <f t="shared" si="823"/>
        <v>5.311463799216751E-6</v>
      </c>
      <c r="BA526" s="13">
        <f t="shared" si="824"/>
        <v>1.7511536767313381E-6</v>
      </c>
      <c r="BB526" s="13">
        <f t="shared" si="825"/>
        <v>4.3300763905920151E-7</v>
      </c>
      <c r="BC526" s="13">
        <f t="shared" si="826"/>
        <v>8.5655813296111713E-8</v>
      </c>
      <c r="BD526" s="13">
        <f t="shared" si="827"/>
        <v>2.7117830111991824E-4</v>
      </c>
      <c r="BE526" s="13">
        <f t="shared" si="828"/>
        <v>1.5688232227092225E-4</v>
      </c>
      <c r="BF526" s="13">
        <f t="shared" si="829"/>
        <v>4.5379853291126268E-5</v>
      </c>
      <c r="BG526" s="13">
        <f t="shared" si="830"/>
        <v>8.7510649379937011E-6</v>
      </c>
      <c r="BH526" s="13">
        <f t="shared" si="831"/>
        <v>1.2656685510477006E-6</v>
      </c>
      <c r="BI526" s="13">
        <f t="shared" si="832"/>
        <v>1.4644314880181406E-7</v>
      </c>
      <c r="BJ526" s="14">
        <f t="shared" si="833"/>
        <v>0.20964179446684583</v>
      </c>
      <c r="BK526" s="14">
        <f t="shared" si="834"/>
        <v>0.34608108395996257</v>
      </c>
      <c r="BL526" s="14">
        <f t="shared" si="835"/>
        <v>0.41057624060193926</v>
      </c>
      <c r="BM526" s="14">
        <f t="shared" si="836"/>
        <v>0.20822317665797402</v>
      </c>
      <c r="BN526" s="14">
        <f t="shared" si="837"/>
        <v>0.79169641243523958</v>
      </c>
    </row>
    <row r="527" spans="1:66" x14ac:dyDescent="0.25">
      <c r="A527" t="s">
        <v>344</v>
      </c>
      <c r="B527" t="s">
        <v>205</v>
      </c>
      <c r="C527" t="s">
        <v>213</v>
      </c>
      <c r="D527" s="11">
        <v>44429</v>
      </c>
      <c r="E527" s="10">
        <f>VLOOKUP(A527,home!$A$2:$E$405,3,FALSE)</f>
        <v>1.3976999999999999</v>
      </c>
      <c r="F527" s="10">
        <f>VLOOKUP(B527,home!$B$2:$E$405,3,FALSE)</f>
        <v>0.96799999999999997</v>
      </c>
      <c r="G527" s="10">
        <f>VLOOKUP(C527,away!$B$2:$E$405,4,FALSE)</f>
        <v>0.6401</v>
      </c>
      <c r="H527" s="10">
        <f>VLOOKUP(A527,away!$A$2:$E$405,3,FALSE)</f>
        <v>1.0585</v>
      </c>
      <c r="I527" s="10">
        <f>VLOOKUP(C527,away!$B$2:$E$405,3,FALSE)</f>
        <v>1.0939000000000001</v>
      </c>
      <c r="J527" s="10">
        <f>VLOOKUP(B527,home!$B$2:$E$405,4,FALSE)</f>
        <v>1.2782</v>
      </c>
      <c r="K527" s="12">
        <f t="shared" si="782"/>
        <v>0.86603840135999988</v>
      </c>
      <c r="L527" s="12">
        <f t="shared" si="783"/>
        <v>1.48001902433</v>
      </c>
      <c r="M527" s="13">
        <f t="shared" si="784"/>
        <v>9.5745904403499532E-2</v>
      </c>
      <c r="N527" s="13">
        <f t="shared" si="785"/>
        <v>8.2919629986374102E-2</v>
      </c>
      <c r="O527" s="13">
        <f t="shared" si="786"/>
        <v>0.14170576001886082</v>
      </c>
      <c r="P527" s="13">
        <f t="shared" si="787"/>
        <v>0.12272262987023799</v>
      </c>
      <c r="Q527" s="13">
        <f t="shared" si="788"/>
        <v>3.5905791897381072E-2</v>
      </c>
      <c r="R527" s="13">
        <f t="shared" si="789"/>
        <v>0.10486361034252778</v>
      </c>
      <c r="S527" s="13">
        <f t="shared" si="790"/>
        <v>3.9325034256287632E-2</v>
      </c>
      <c r="T527" s="13">
        <f t="shared" si="791"/>
        <v>5.314125509175794E-2</v>
      </c>
      <c r="U527" s="13">
        <f t="shared" si="792"/>
        <v>9.0815913461880712E-2</v>
      </c>
      <c r="V527" s="13">
        <f t="shared" si="793"/>
        <v>5.6005547573901981E-3</v>
      </c>
      <c r="W527" s="13">
        <f t="shared" si="794"/>
        <v>1.0365264871457582E-2</v>
      </c>
      <c r="X527" s="13">
        <f t="shared" si="795"/>
        <v>1.5340789201976672E-2</v>
      </c>
      <c r="Y527" s="13">
        <f t="shared" si="796"/>
        <v>1.135232993358086E-2</v>
      </c>
      <c r="Z527" s="13">
        <f t="shared" si="797"/>
        <v>5.1733379422289748E-2</v>
      </c>
      <c r="AA527" s="13">
        <f t="shared" si="798"/>
        <v>4.4803093211830125E-2</v>
      </c>
      <c r="AB527" s="13">
        <f t="shared" si="799"/>
        <v>1.9400599610578211E-2</v>
      </c>
      <c r="AC527" s="13">
        <f t="shared" si="800"/>
        <v>4.4865809981716322E-4</v>
      </c>
      <c r="AD527" s="13">
        <f t="shared" si="801"/>
        <v>2.2441793547375213E-3</v>
      </c>
      <c r="AE527" s="13">
        <f t="shared" si="802"/>
        <v>3.3214281390201543E-3</v>
      </c>
      <c r="AF527" s="13">
        <f t="shared" si="803"/>
        <v>2.4578884168474091E-3</v>
      </c>
      <c r="AG527" s="13">
        <f t="shared" si="804"/>
        <v>1.2125738722048368E-3</v>
      </c>
      <c r="AH527" s="13">
        <f t="shared" si="805"/>
        <v>1.9141596434467747E-2</v>
      </c>
      <c r="AI527" s="13">
        <f t="shared" si="806"/>
        <v>1.657735757558472E-2</v>
      </c>
      <c r="AJ527" s="13">
        <f t="shared" si="807"/>
        <v>7.1783141267662371E-3</v>
      </c>
      <c r="AK527" s="13">
        <f t="shared" si="808"/>
        <v>2.0722318969348457E-3</v>
      </c>
      <c r="AL527" s="13">
        <f t="shared" si="809"/>
        <v>2.3002760176604919E-5</v>
      </c>
      <c r="AM527" s="13">
        <f t="shared" si="810"/>
        <v>3.8870910014839998E-4</v>
      </c>
      <c r="AN527" s="13">
        <f t="shared" si="811"/>
        <v>5.752968631498271E-4</v>
      </c>
      <c r="AO527" s="13">
        <f t="shared" si="812"/>
        <v>4.2572515104955845E-4</v>
      </c>
      <c r="AP527" s="13">
        <f t="shared" si="813"/>
        <v>2.1002710756303641E-4</v>
      </c>
      <c r="AQ527" s="13">
        <f t="shared" si="814"/>
        <v>7.7711028704574296E-5</v>
      </c>
      <c r="AR527" s="13">
        <f t="shared" si="815"/>
        <v>5.6659853758119086E-3</v>
      </c>
      <c r="AS527" s="13">
        <f t="shared" si="816"/>
        <v>4.9069609169972829E-3</v>
      </c>
      <c r="AT527" s="13">
        <f t="shared" si="817"/>
        <v>2.124808294046163E-3</v>
      </c>
      <c r="AU527" s="13">
        <f t="shared" si="818"/>
        <v>6.1338852605740269E-4</v>
      </c>
      <c r="AV527" s="13">
        <f t="shared" si="819"/>
        <v>1.3280450462982985E-4</v>
      </c>
      <c r="AW527" s="13">
        <f t="shared" si="820"/>
        <v>8.1899622197781205E-7</v>
      </c>
      <c r="AX527" s="13">
        <f t="shared" si="821"/>
        <v>5.6106167947767382E-5</v>
      </c>
      <c r="AY527" s="13">
        <f t="shared" si="822"/>
        <v>8.3038195944949787E-5</v>
      </c>
      <c r="AZ527" s="13">
        <f t="shared" si="823"/>
        <v>6.1449054872283991E-5</v>
      </c>
      <c r="BA527" s="13">
        <f t="shared" si="824"/>
        <v>3.0315256746026122E-5</v>
      </c>
      <c r="BB527" s="13">
        <f t="shared" si="825"/>
        <v>1.1216789177891761E-5</v>
      </c>
      <c r="BC527" s="13">
        <f t="shared" si="826"/>
        <v>3.320212275035731E-6</v>
      </c>
      <c r="BD527" s="13">
        <f t="shared" si="827"/>
        <v>1.397627691296198E-3</v>
      </c>
      <c r="BE527" s="13">
        <f t="shared" si="828"/>
        <v>1.2103992514666268E-3</v>
      </c>
      <c r="BF527" s="13">
        <f t="shared" si="829"/>
        <v>5.2412611637374894E-4</v>
      </c>
      <c r="BG527" s="13">
        <f t="shared" si="830"/>
        <v>1.5130444797844899E-4</v>
      </c>
      <c r="BH527" s="13">
        <f t="shared" si="831"/>
        <v>3.2758865561478286E-5</v>
      </c>
      <c r="BI527" s="13">
        <f t="shared" si="832"/>
        <v>5.6740871122459651E-6</v>
      </c>
      <c r="BJ527" s="14">
        <f t="shared" si="833"/>
        <v>0.2201840456929175</v>
      </c>
      <c r="BK527" s="14">
        <f t="shared" si="834"/>
        <v>0.26394882234335404</v>
      </c>
      <c r="BL527" s="14">
        <f t="shared" si="835"/>
        <v>0.46332431475676256</v>
      </c>
      <c r="BM527" s="14">
        <f t="shared" si="836"/>
        <v>0.41524501649671947</v>
      </c>
      <c r="BN527" s="14">
        <f t="shared" si="837"/>
        <v>0.58386332651888129</v>
      </c>
    </row>
    <row r="528" spans="1:66" x14ac:dyDescent="0.25">
      <c r="A528" t="s">
        <v>344</v>
      </c>
      <c r="B528" t="s">
        <v>198</v>
      </c>
      <c r="C528" t="s">
        <v>212</v>
      </c>
      <c r="D528" s="11">
        <v>44429</v>
      </c>
      <c r="E528" s="10">
        <f>VLOOKUP(A528,home!$A$2:$E$405,3,FALSE)</f>
        <v>1.3976999999999999</v>
      </c>
      <c r="F528" s="10">
        <f>VLOOKUP(B528,home!$B$2:$E$405,3,FALSE)</f>
        <v>0.56479999999999997</v>
      </c>
      <c r="G528" s="10">
        <f>VLOOKUP(C528,away!$B$2:$E$405,4,FALSE)</f>
        <v>1.3951</v>
      </c>
      <c r="H528" s="10">
        <f>VLOOKUP(A528,away!$A$2:$E$405,3,FALSE)</f>
        <v>1.0585</v>
      </c>
      <c r="I528" s="10">
        <f>VLOOKUP(C528,away!$B$2:$E$405,3,FALSE)</f>
        <v>0.99199999999999999</v>
      </c>
      <c r="J528" s="10">
        <f>VLOOKUP(B528,home!$B$2:$E$405,4,FALSE)</f>
        <v>0.99450000000000005</v>
      </c>
      <c r="K528" s="12">
        <f t="shared" si="782"/>
        <v>1.101321181296</v>
      </c>
      <c r="L528" s="12">
        <f t="shared" si="783"/>
        <v>1.0442568240000001</v>
      </c>
      <c r="M528" s="13">
        <f t="shared" si="784"/>
        <v>0.11700039065059273</v>
      </c>
      <c r="N528" s="13">
        <f t="shared" si="785"/>
        <v>0.12885500844340425</v>
      </c>
      <c r="O528" s="13">
        <f t="shared" si="786"/>
        <v>0.12217845634754727</v>
      </c>
      <c r="P528" s="13">
        <f t="shared" si="787"/>
        <v>0.13455772187360251</v>
      </c>
      <c r="Q528" s="13">
        <f t="shared" si="788"/>
        <v>7.0955375057398032E-2</v>
      </c>
      <c r="R528" s="13">
        <f t="shared" si="789"/>
        <v>6.3792843393356183E-2</v>
      </c>
      <c r="S528" s="13">
        <f t="shared" si="790"/>
        <v>3.8687436031483988E-2</v>
      </c>
      <c r="T528" s="13">
        <f t="shared" si="791"/>
        <v>7.4095634603167287E-2</v>
      </c>
      <c r="U528" s="13">
        <f t="shared" si="792"/>
        <v>7.0256409644201753E-2</v>
      </c>
      <c r="V528" s="13">
        <f t="shared" si="793"/>
        <v>4.943661800880815E-3</v>
      </c>
      <c r="W528" s="13">
        <f t="shared" si="794"/>
        <v>2.6048219159171448E-2</v>
      </c>
      <c r="X528" s="13">
        <f t="shared" si="795"/>
        <v>2.720103061001233E-2</v>
      </c>
      <c r="Y528" s="13">
        <f t="shared" si="796"/>
        <v>1.4202430917169129E-2</v>
      </c>
      <c r="Z528" s="13">
        <f t="shared" si="797"/>
        <v>2.2205370678625172E-2</v>
      </c>
      <c r="AA528" s="13">
        <f t="shared" si="798"/>
        <v>2.4455245066899035E-2</v>
      </c>
      <c r="AB528" s="13">
        <f t="shared" si="799"/>
        <v>1.3466539692980213E-2</v>
      </c>
      <c r="AC528" s="13">
        <f t="shared" si="800"/>
        <v>3.553448977505099E-4</v>
      </c>
      <c r="AD528" s="13">
        <f t="shared" si="801"/>
        <v>7.1718638737589486E-3</v>
      </c>
      <c r="AE528" s="13">
        <f t="shared" si="802"/>
        <v>7.4892677909718574E-3</v>
      </c>
      <c r="AF528" s="13">
        <f t="shared" si="803"/>
        <v>3.9103594987428842E-3</v>
      </c>
      <c r="AG528" s="13">
        <f t="shared" si="804"/>
        <v>1.3611398636184922E-3</v>
      </c>
      <c r="AH528" s="13">
        <f t="shared" si="805"/>
        <v>5.7970274651509609E-3</v>
      </c>
      <c r="AI528" s="13">
        <f t="shared" si="806"/>
        <v>6.3843891359254131E-3</v>
      </c>
      <c r="AJ528" s="13">
        <f t="shared" si="807"/>
        <v>3.5156314925153631E-3</v>
      </c>
      <c r="AK528" s="13">
        <f t="shared" si="808"/>
        <v>1.29061314277948E-3</v>
      </c>
      <c r="AL528" s="13">
        <f t="shared" si="809"/>
        <v>1.6346748811637272E-5</v>
      </c>
      <c r="AM528" s="13">
        <f t="shared" si="810"/>
        <v>1.5797051187084617E-3</v>
      </c>
      <c r="AN528" s="13">
        <f t="shared" si="811"/>
        <v>1.6496178501190415E-3</v>
      </c>
      <c r="AO528" s="13">
        <f t="shared" si="812"/>
        <v>8.613123484895091E-4</v>
      </c>
      <c r="AP528" s="13">
        <f t="shared" si="813"/>
        <v>2.9981043250187873E-4</v>
      </c>
      <c r="AQ528" s="13">
        <f t="shared" si="814"/>
        <v>7.8269772511619553E-5</v>
      </c>
      <c r="AR528" s="13">
        <f t="shared" si="815"/>
        <v>1.2107170978798631E-3</v>
      </c>
      <c r="AS528" s="13">
        <f t="shared" si="816"/>
        <v>1.3333883844523157E-3</v>
      </c>
      <c r="AT528" s="13">
        <f t="shared" si="817"/>
        <v>7.3424443534569482E-4</v>
      </c>
      <c r="AU528" s="13">
        <f t="shared" si="818"/>
        <v>2.6954631629831172E-4</v>
      </c>
      <c r="AV528" s="13">
        <f t="shared" si="819"/>
        <v>7.4214266869910479E-5</v>
      </c>
      <c r="AW528" s="13">
        <f t="shared" si="820"/>
        <v>5.222160341856155E-7</v>
      </c>
      <c r="AX528" s="13">
        <f t="shared" si="821"/>
        <v>2.8996045123922369E-4</v>
      </c>
      <c r="AY528" s="13">
        <f t="shared" si="822"/>
        <v>3.0279317989667859E-4</v>
      </c>
      <c r="AZ528" s="13">
        <f t="shared" si="823"/>
        <v>1.5809692218388312E-4</v>
      </c>
      <c r="BA528" s="13">
        <f t="shared" si="824"/>
        <v>5.5031263281305654E-5</v>
      </c>
      <c r="BB528" s="13">
        <f t="shared" si="825"/>
        <v>1.4366693053711013E-5</v>
      </c>
      <c r="BC528" s="13">
        <f t="shared" si="826"/>
        <v>3.0005034519302262E-6</v>
      </c>
      <c r="BD528" s="13">
        <f t="shared" si="827"/>
        <v>2.1071659856575375E-4</v>
      </c>
      <c r="BE528" s="13">
        <f t="shared" si="828"/>
        <v>2.3206665325111093E-4</v>
      </c>
      <c r="BF528" s="13">
        <f t="shared" si="829"/>
        <v>1.2778996034896138E-4</v>
      </c>
      <c r="BG528" s="13">
        <f t="shared" si="830"/>
        <v>4.6912596696429057E-5</v>
      </c>
      <c r="BH528" s="13">
        <f t="shared" si="831"/>
        <v>1.2916459102843515E-5</v>
      </c>
      <c r="BI528" s="13">
        <f t="shared" si="832"/>
        <v>2.8450339994610176E-6</v>
      </c>
      <c r="BJ528" s="14">
        <f t="shared" si="833"/>
        <v>0.36658229435285189</v>
      </c>
      <c r="BK528" s="14">
        <f t="shared" si="834"/>
        <v>0.29586369518301886</v>
      </c>
      <c r="BL528" s="14">
        <f t="shared" si="835"/>
        <v>0.31539251318416639</v>
      </c>
      <c r="BM528" s="14">
        <f t="shared" si="836"/>
        <v>0.36240180666889893</v>
      </c>
      <c r="BN528" s="14">
        <f t="shared" si="837"/>
        <v>0.63733979576590105</v>
      </c>
    </row>
    <row r="529" spans="1:66" x14ac:dyDescent="0.25">
      <c r="A529" t="s">
        <v>345</v>
      </c>
      <c r="B529" t="s">
        <v>226</v>
      </c>
      <c r="C529" t="s">
        <v>220</v>
      </c>
      <c r="D529" s="11">
        <v>44429</v>
      </c>
      <c r="E529" s="10">
        <f>VLOOKUP(A529,home!$A$2:$E$405,3,FALSE)</f>
        <v>1.8543000000000001</v>
      </c>
      <c r="F529" s="10">
        <f>VLOOKUP(B529,home!$B$2:$E$405,3,FALSE)</f>
        <v>0.65910000000000002</v>
      </c>
      <c r="G529" s="10">
        <f>VLOOKUP(C529,away!$B$2:$E$405,4,FALSE)</f>
        <v>0.83889999999999998</v>
      </c>
      <c r="H529" s="10">
        <f>VLOOKUP(A529,away!$A$2:$E$405,3,FALSE)</f>
        <v>1.2583</v>
      </c>
      <c r="I529" s="10">
        <f>VLOOKUP(C529,away!$B$2:$E$405,3,FALSE)</f>
        <v>0.79469999999999996</v>
      </c>
      <c r="J529" s="10">
        <f>VLOOKUP(B529,home!$B$2:$E$405,4,FALSE)</f>
        <v>1.5011000000000001</v>
      </c>
      <c r="K529" s="12">
        <f t="shared" si="782"/>
        <v>1.0252776831570001</v>
      </c>
      <c r="L529" s="12">
        <f t="shared" si="783"/>
        <v>1.5010564831109998</v>
      </c>
      <c r="M529" s="13">
        <f t="shared" si="784"/>
        <v>7.9951572906534388E-2</v>
      </c>
      <c r="N529" s="13">
        <f t="shared" si="785"/>
        <v>8.1972563434369553E-2</v>
      </c>
      <c r="O529" s="13">
        <f t="shared" si="786"/>
        <v>0.12001182684627519</v>
      </c>
      <c r="P529" s="13">
        <f t="shared" si="787"/>
        <v>0.12304544778038809</v>
      </c>
      <c r="Q529" s="13">
        <f t="shared" si="788"/>
        <v>4.2022319960215319E-2</v>
      </c>
      <c r="R529" s="13">
        <f t="shared" si="789"/>
        <v>9.0072265368798074E-2</v>
      </c>
      <c r="S529" s="13">
        <f t="shared" si="790"/>
        <v>4.7341727213970862E-2</v>
      </c>
      <c r="T529" s="13">
        <f t="shared" si="791"/>
        <v>6.3077875811645964E-2</v>
      </c>
      <c r="U529" s="13">
        <f t="shared" si="792"/>
        <v>9.2349083554023784E-2</v>
      </c>
      <c r="V529" s="13">
        <f t="shared" si="793"/>
        <v>8.0954338454490779E-3</v>
      </c>
      <c r="W529" s="13">
        <f t="shared" si="794"/>
        <v>1.4361515616563909E-2</v>
      </c>
      <c r="X529" s="13">
        <f t="shared" si="795"/>
        <v>2.1557446123543121E-2</v>
      </c>
      <c r="Y529" s="13">
        <f t="shared" si="796"/>
        <v>1.6179472131530252E-2</v>
      </c>
      <c r="Z529" s="13">
        <f t="shared" si="797"/>
        <v>4.5067852626776254E-2</v>
      </c>
      <c r="AA529" s="13">
        <f t="shared" si="798"/>
        <v>4.6207063526042279E-2</v>
      </c>
      <c r="AB529" s="13">
        <f t="shared" si="799"/>
        <v>2.3687535518734475E-2</v>
      </c>
      <c r="AC529" s="13">
        <f t="shared" si="800"/>
        <v>7.7867939794494946E-4</v>
      </c>
      <c r="AD529" s="13">
        <f t="shared" si="801"/>
        <v>3.6811353644934288E-3</v>
      </c>
      <c r="AE529" s="13">
        <f t="shared" si="802"/>
        <v>5.525592104082034E-3</v>
      </c>
      <c r="AF529" s="13">
        <f t="shared" si="803"/>
        <v>4.1471129254296449E-3</v>
      </c>
      <c r="AG529" s="13">
        <f t="shared" si="804"/>
        <v>2.0750169143031977E-3</v>
      </c>
      <c r="AH529" s="13">
        <f t="shared" si="805"/>
        <v>1.6912348091328404E-2</v>
      </c>
      <c r="AI529" s="13">
        <f t="shared" si="806"/>
        <v>1.73398530678219E-2</v>
      </c>
      <c r="AJ529" s="13">
        <f t="shared" si="807"/>
        <v>8.8890821898296186E-3</v>
      </c>
      <c r="AK529" s="13">
        <f t="shared" si="808"/>
        <v>3.0379258643268882E-3</v>
      </c>
      <c r="AL529" s="13">
        <f t="shared" si="809"/>
        <v>4.7935494807341592E-5</v>
      </c>
      <c r="AM529" s="13">
        <f t="shared" si="810"/>
        <v>7.5483718757902464E-4</v>
      </c>
      <c r="AN529" s="13">
        <f t="shared" si="811"/>
        <v>1.1330532541087687E-3</v>
      </c>
      <c r="AO529" s="13">
        <f t="shared" si="812"/>
        <v>8.503884663949913E-4</v>
      </c>
      <c r="AP529" s="13">
        <f t="shared" si="813"/>
        <v>4.2549370688167417E-4</v>
      </c>
      <c r="AQ529" s="13">
        <f t="shared" si="814"/>
        <v>1.5967252180941715E-4</v>
      </c>
      <c r="AR529" s="13">
        <f t="shared" si="815"/>
        <v>5.0772779494236853E-3</v>
      </c>
      <c r="AS529" s="13">
        <f t="shared" si="816"/>
        <v>5.2056197727292398E-3</v>
      </c>
      <c r="AT529" s="13">
        <f t="shared" si="817"/>
        <v>2.6686028899900521E-3</v>
      </c>
      <c r="AU529" s="13">
        <f t="shared" si="818"/>
        <v>9.1201966277169194E-4</v>
      </c>
      <c r="AV529" s="13">
        <f t="shared" si="819"/>
        <v>2.3376835171004713E-4</v>
      </c>
      <c r="AW529" s="13">
        <f t="shared" si="820"/>
        <v>2.049242021250034E-6</v>
      </c>
      <c r="AX529" s="13">
        <f t="shared" si="821"/>
        <v>1.2898628714029466E-4</v>
      </c>
      <c r="AY529" s="13">
        <f t="shared" si="822"/>
        <v>1.9361570254435625E-4</v>
      </c>
      <c r="AZ529" s="13">
        <f t="shared" si="823"/>
        <v>1.4531405276814845E-4</v>
      </c>
      <c r="BA529" s="13">
        <f t="shared" si="824"/>
        <v>7.270820033158774E-5</v>
      </c>
      <c r="BB529" s="13">
        <f t="shared" si="825"/>
        <v>2.7284778870765787E-5</v>
      </c>
      <c r="BC529" s="13">
        <f t="shared" si="826"/>
        <v>8.1911988428425956E-6</v>
      </c>
      <c r="BD529" s="13">
        <f t="shared" si="827"/>
        <v>1.2702134970898249E-3</v>
      </c>
      <c r="BE529" s="13">
        <f t="shared" si="828"/>
        <v>1.3023215514110064E-3</v>
      </c>
      <c r="BF529" s="13">
        <f t="shared" si="829"/>
        <v>6.6762061147805337E-4</v>
      </c>
      <c r="BG529" s="13">
        <f t="shared" si="830"/>
        <v>2.281655045880261E-4</v>
      </c>
      <c r="BH529" s="13">
        <f t="shared" si="831"/>
        <v>5.8483249980089799E-5</v>
      </c>
      <c r="BI529" s="13">
        <f t="shared" si="832"/>
        <v>1.1992314208615633E-5</v>
      </c>
      <c r="BJ529" s="14">
        <f t="shared" si="833"/>
        <v>0.25849959574344827</v>
      </c>
      <c r="BK529" s="14">
        <f t="shared" si="834"/>
        <v>0.25945441234163907</v>
      </c>
      <c r="BL529" s="14">
        <f t="shared" si="835"/>
        <v>0.43614306938256109</v>
      </c>
      <c r="BM529" s="14">
        <f t="shared" si="836"/>
        <v>0.4618973673373209</v>
      </c>
      <c r="BN529" s="14">
        <f t="shared" si="837"/>
        <v>0.53707599629658065</v>
      </c>
    </row>
    <row r="530" spans="1:66" s="10" customFormat="1" x14ac:dyDescent="0.25">
      <c r="A530" t="s">
        <v>345</v>
      </c>
      <c r="B530" t="s">
        <v>227</v>
      </c>
      <c r="C530" t="s">
        <v>216</v>
      </c>
      <c r="D530" s="11">
        <v>44429</v>
      </c>
      <c r="E530" s="10">
        <f>VLOOKUP(A530,home!$A$2:$E$405,3,FALSE)</f>
        <v>1.8543000000000001</v>
      </c>
      <c r="F530" s="10">
        <f>VLOOKUP(B530,home!$B$2:$E$405,3,FALSE)</f>
        <v>1.1983999999999999</v>
      </c>
      <c r="G530" s="10">
        <f>VLOOKUP(C530,away!$B$2:$E$405,4,FALSE)</f>
        <v>1.1863999999999999</v>
      </c>
      <c r="H530" s="10">
        <f>VLOOKUP(A530,away!$A$2:$E$405,3,FALSE)</f>
        <v>1.2583</v>
      </c>
      <c r="I530" s="10">
        <f>VLOOKUP(C530,away!$B$2:$E$405,3,FALSE)</f>
        <v>0.79469999999999996</v>
      </c>
      <c r="J530" s="10">
        <f>VLOOKUP(B530,home!$B$2:$E$405,4,FALSE)</f>
        <v>0.70640000000000003</v>
      </c>
      <c r="K530" s="12">
        <f t="shared" si="782"/>
        <v>2.6364099175679998</v>
      </c>
      <c r="L530" s="12">
        <f t="shared" si="783"/>
        <v>0.70637952146399996</v>
      </c>
      <c r="M530" s="13">
        <f t="shared" si="784"/>
        <v>3.5338246227408013E-2</v>
      </c>
      <c r="N530" s="13">
        <f t="shared" si="785"/>
        <v>9.3166102823398433E-2</v>
      </c>
      <c r="O530" s="13">
        <f t="shared" si="786"/>
        <v>2.4962213459493468E-2</v>
      </c>
      <c r="P530" s="13">
        <f t="shared" si="787"/>
        <v>6.5810627129057997E-2</v>
      </c>
      <c r="Q530" s="13">
        <f t="shared" si="788"/>
        <v>0.12281201873238386</v>
      </c>
      <c r="R530" s="13">
        <f t="shared" si="789"/>
        <v>8.8163981990996062E-3</v>
      </c>
      <c r="S530" s="13">
        <f t="shared" si="790"/>
        <v>3.0639881045941609E-2</v>
      </c>
      <c r="T530" s="13">
        <f t="shared" si="791"/>
        <v>8.6751895022209091E-2</v>
      </c>
      <c r="U530" s="13">
        <f t="shared" si="792"/>
        <v>2.3243639649334857E-2</v>
      </c>
      <c r="V530" s="13">
        <f t="shared" si="793"/>
        <v>6.3400926193773301E-3</v>
      </c>
      <c r="W530" s="13">
        <f t="shared" si="794"/>
        <v>0.1079276080608679</v>
      </c>
      <c r="X530" s="13">
        <f t="shared" si="795"/>
        <v>7.6237852134790007E-2</v>
      </c>
      <c r="Y530" s="13">
        <f t="shared" si="796"/>
        <v>2.6926428754208073E-2</v>
      </c>
      <c r="Z530" s="13">
        <f t="shared" si="797"/>
        <v>2.0759077136386843E-3</v>
      </c>
      <c r="AA530" s="13">
        <f t="shared" si="798"/>
        <v>5.4729436841929376E-3</v>
      </c>
      <c r="AB530" s="13">
        <f t="shared" si="799"/>
        <v>7.2144615036487062E-3</v>
      </c>
      <c r="AC530" s="13">
        <f t="shared" si="800"/>
        <v>7.3794952332326439E-4</v>
      </c>
      <c r="AD530" s="13">
        <f t="shared" si="801"/>
        <v>7.1135354067766055E-2</v>
      </c>
      <c r="AE530" s="13">
        <f t="shared" si="802"/>
        <v>5.0248557365560782E-2</v>
      </c>
      <c r="AF530" s="13">
        <f t="shared" si="803"/>
        <v>1.7747275953070584E-2</v>
      </c>
      <c r="AG530" s="13">
        <f t="shared" si="804"/>
        <v>4.1787707650065183E-3</v>
      </c>
      <c r="AH530" s="13">
        <f t="shared" si="805"/>
        <v>3.6659467434087999E-4</v>
      </c>
      <c r="AI530" s="13">
        <f t="shared" si="806"/>
        <v>9.6649383515990707E-4</v>
      </c>
      <c r="AJ530" s="13">
        <f t="shared" si="807"/>
        <v>1.2740369661419556E-3</v>
      </c>
      <c r="AK530" s="13">
        <f t="shared" si="808"/>
        <v>1.1196278976282992E-3</v>
      </c>
      <c r="AL530" s="13">
        <f t="shared" si="809"/>
        <v>5.4971512289511362E-5</v>
      </c>
      <c r="AM530" s="13">
        <f t="shared" si="810"/>
        <v>3.7508390590793916E-2</v>
      </c>
      <c r="AN530" s="13">
        <f t="shared" si="811"/>
        <v>2.64951589964098E-2</v>
      </c>
      <c r="AO530" s="13">
        <f t="shared" si="812"/>
        <v>9.3578188664982728E-3</v>
      </c>
      <c r="AP530" s="13">
        <f t="shared" si="813"/>
        <v>2.2033905376212808E-3</v>
      </c>
      <c r="AQ530" s="13">
        <f t="shared" si="814"/>
        <v>3.8910748839080645E-4</v>
      </c>
      <c r="AR530" s="13">
        <f t="shared" si="815"/>
        <v>5.1790994126432349E-5</v>
      </c>
      <c r="AS530" s="13">
        <f t="shared" si="816"/>
        <v>1.3654229055563226E-4</v>
      </c>
      <c r="AT530" s="13">
        <f t="shared" si="817"/>
        <v>1.7999072449416021E-4</v>
      </c>
      <c r="AU530" s="13">
        <f t="shared" si="818"/>
        <v>1.5817644370888449E-4</v>
      </c>
      <c r="AV530" s="13">
        <f t="shared" si="819"/>
        <v>1.0425448622993489E-4</v>
      </c>
      <c r="AW530" s="13">
        <f t="shared" si="820"/>
        <v>2.8437159956672291E-6</v>
      </c>
      <c r="AX530" s="13">
        <f t="shared" si="821"/>
        <v>1.6481248824263894E-2</v>
      </c>
      <c r="AY530" s="13">
        <f t="shared" si="822"/>
        <v>1.164201665761264E-2</v>
      </c>
      <c r="AZ530" s="13">
        <f t="shared" si="823"/>
        <v>4.1118410777401656E-3</v>
      </c>
      <c r="BA530" s="13">
        <f t="shared" si="824"/>
        <v>9.6817344427670561E-4</v>
      </c>
      <c r="BB530" s="13">
        <f t="shared" si="825"/>
        <v>1.7097447356558297E-4</v>
      </c>
      <c r="BC530" s="13">
        <f t="shared" si="826"/>
        <v>2.4154573363963166E-5</v>
      </c>
      <c r="BD530" s="13">
        <f t="shared" si="827"/>
        <v>6.09734960786235E-6</v>
      </c>
      <c r="BE530" s="13">
        <f t="shared" si="828"/>
        <v>1.6075112977047654E-5</v>
      </c>
      <c r="BF530" s="13">
        <f t="shared" si="829"/>
        <v>2.119029363935725E-5</v>
      </c>
      <c r="BG530" s="13">
        <f t="shared" si="830"/>
        <v>1.8622100102326516E-5</v>
      </c>
      <c r="BH530" s="13">
        <f t="shared" si="831"/>
        <v>1.2273872348929425E-5</v>
      </c>
      <c r="BI530" s="13">
        <f t="shared" si="832"/>
        <v>6.4717917575362355E-6</v>
      </c>
      <c r="BJ530" s="14">
        <f t="shared" si="833"/>
        <v>0.7664841392097983</v>
      </c>
      <c r="BK530" s="14">
        <f t="shared" si="834"/>
        <v>0.15056378471501033</v>
      </c>
      <c r="BL530" s="14">
        <f t="shared" si="835"/>
        <v>7.4147895328588745E-2</v>
      </c>
      <c r="BM530" s="14">
        <f t="shared" si="836"/>
        <v>0.63072694745457769</v>
      </c>
      <c r="BN530" s="14">
        <f t="shared" si="837"/>
        <v>0.35090560657084136</v>
      </c>
    </row>
    <row r="531" spans="1:66" x14ac:dyDescent="0.25">
      <c r="A531" t="s">
        <v>346</v>
      </c>
      <c r="B531" t="s">
        <v>238</v>
      </c>
      <c r="C531" t="s">
        <v>241</v>
      </c>
      <c r="D531" s="11">
        <v>44429</v>
      </c>
      <c r="E531" s="10">
        <f>VLOOKUP(A531,home!$A$2:$E$405,3,FALSE)</f>
        <v>1.5146999999999999</v>
      </c>
      <c r="F531" s="10">
        <f>VLOOKUP(B531,home!$B$2:$E$405,3,FALSE)</f>
        <v>1.3204</v>
      </c>
      <c r="G531" s="10">
        <f>VLOOKUP(C531,away!$B$2:$E$405,4,FALSE)</f>
        <v>1.1553</v>
      </c>
      <c r="H531" s="10">
        <f>VLOOKUP(A531,away!$A$2:$E$405,3,FALSE)</f>
        <v>1.0882000000000001</v>
      </c>
      <c r="I531" s="10">
        <f>VLOOKUP(C531,away!$B$2:$E$405,3,FALSE)</f>
        <v>0.68920000000000003</v>
      </c>
      <c r="J531" s="10">
        <f>VLOOKUP(B531,home!$B$2:$E$405,4,FALSE)</f>
        <v>0.45950000000000002</v>
      </c>
      <c r="K531" s="12">
        <f t="shared" si="782"/>
        <v>2.3106114143639997</v>
      </c>
      <c r="L531" s="12">
        <f t="shared" si="783"/>
        <v>0.34461922868000006</v>
      </c>
      <c r="M531" s="13">
        <f t="shared" si="784"/>
        <v>7.0282626596761336E-2</v>
      </c>
      <c r="N531" s="13">
        <f t="shared" si="785"/>
        <v>0.16239583924595954</v>
      </c>
      <c r="O531" s="13">
        <f t="shared" si="786"/>
        <v>2.422074456738035E-2</v>
      </c>
      <c r="P531" s="13">
        <f t="shared" si="787"/>
        <v>5.5964728861783858E-2</v>
      </c>
      <c r="Q531" s="13">
        <f t="shared" si="788"/>
        <v>0.18761683990346775</v>
      </c>
      <c r="R531" s="13">
        <f t="shared" si="789"/>
        <v>4.1734671554329583E-3</v>
      </c>
      <c r="S531" s="13">
        <f t="shared" si="790"/>
        <v>1.1140914292171998E-2</v>
      </c>
      <c r="T531" s="13">
        <f t="shared" si="791"/>
        <v>6.4656370654912101E-2</v>
      </c>
      <c r="U531" s="13">
        <f t="shared" si="792"/>
        <v>9.6432608468166453E-3</v>
      </c>
      <c r="V531" s="13">
        <f t="shared" si="793"/>
        <v>9.856999720271153E-4</v>
      </c>
      <c r="W531" s="13">
        <f t="shared" si="794"/>
        <v>0.14450320393595187</v>
      </c>
      <c r="X531" s="13">
        <f t="shared" si="795"/>
        <v>4.9798582682196481E-2</v>
      </c>
      <c r="Y531" s="13">
        <f t="shared" si="796"/>
        <v>8.5807745766478798E-3</v>
      </c>
      <c r="Z531" s="13">
        <f t="shared" si="797"/>
        <v>4.7941901067554001E-4</v>
      </c>
      <c r="AA531" s="13">
        <f t="shared" si="798"/>
        <v>1.1077510383299988E-3</v>
      </c>
      <c r="AB531" s="13">
        <f t="shared" si="799"/>
        <v>1.2797910967194343E-3</v>
      </c>
      <c r="AC531" s="13">
        <f t="shared" si="800"/>
        <v>4.905589256615398E-5</v>
      </c>
      <c r="AD531" s="13">
        <f t="shared" si="801"/>
        <v>8.3472688106644821E-2</v>
      </c>
      <c r="AE531" s="13">
        <f t="shared" si="802"/>
        <v>2.8766293391158149E-2</v>
      </c>
      <c r="AF531" s="13">
        <f t="shared" si="803"/>
        <v>4.9567089202217519E-3</v>
      </c>
      <c r="AG531" s="13">
        <f t="shared" si="804"/>
        <v>5.6939240162603207E-4</v>
      </c>
      <c r="AH531" s="13">
        <f t="shared" si="805"/>
        <v>4.1304252418383317E-5</v>
      </c>
      <c r="AI531" s="13">
        <f t="shared" si="806"/>
        <v>9.5438077099688318E-5</v>
      </c>
      <c r="AJ531" s="13">
        <f t="shared" si="807"/>
        <v>1.1026015515574568E-4</v>
      </c>
      <c r="AK531" s="13">
        <f t="shared" si="808"/>
        <v>8.4922791017470517E-5</v>
      </c>
      <c r="AL531" s="13">
        <f t="shared" si="809"/>
        <v>1.5624912496734229E-6</v>
      </c>
      <c r="AM531" s="13">
        <f t="shared" si="810"/>
        <v>3.8574589185371898E-2</v>
      </c>
      <c r="AN531" s="13">
        <f t="shared" si="811"/>
        <v>1.3293545171710735E-2</v>
      </c>
      <c r="AO531" s="13">
        <f t="shared" si="812"/>
        <v>2.2906056417488461E-3</v>
      </c>
      <c r="AP531" s="13">
        <f t="shared" si="813"/>
        <v>2.6312891648984794E-4</v>
      </c>
      <c r="AQ531" s="13">
        <f t="shared" si="814"/>
        <v>2.2669821061033882E-5</v>
      </c>
      <c r="AR531" s="13">
        <f t="shared" si="815"/>
        <v>2.8468479219254564E-6</v>
      </c>
      <c r="AS531" s="13">
        <f t="shared" si="816"/>
        <v>6.5779593033593917E-6</v>
      </c>
      <c r="AT531" s="13">
        <f t="shared" si="817"/>
        <v>7.5995539247820403E-6</v>
      </c>
      <c r="AU531" s="13">
        <f t="shared" si="818"/>
        <v>5.8532053475587039E-6</v>
      </c>
      <c r="AV531" s="13">
        <f t="shared" si="819"/>
        <v>3.381120771671386E-6</v>
      </c>
      <c r="AW531" s="13">
        <f t="shared" si="820"/>
        <v>3.4560619099679057E-8</v>
      </c>
      <c r="AX531" s="13">
        <f t="shared" si="821"/>
        <v>1.4855147679353755E-2</v>
      </c>
      <c r="AY531" s="13">
        <f t="shared" si="822"/>
        <v>5.1193695351863834E-3</v>
      </c>
      <c r="AZ531" s="13">
        <f t="shared" si="823"/>
        <v>8.8211659027191084E-4</v>
      </c>
      <c r="BA531" s="13">
        <f t="shared" si="824"/>
        <v>1.0133144631511252E-4</v>
      </c>
      <c r="BB531" s="13">
        <f t="shared" si="825"/>
        <v>8.7301912175357251E-6</v>
      </c>
      <c r="BC531" s="13">
        <f t="shared" si="826"/>
        <v>6.0171835272321438E-7</v>
      </c>
      <c r="BD531" s="13">
        <f t="shared" si="827"/>
        <v>1.6351308917053531E-7</v>
      </c>
      <c r="BE531" s="13">
        <f t="shared" si="828"/>
        <v>3.7781521023535734E-7</v>
      </c>
      <c r="BF531" s="13">
        <f t="shared" si="829"/>
        <v>4.3649206864507567E-7</v>
      </c>
      <c r="BG531" s="13">
        <f t="shared" si="830"/>
        <v>3.3618785203022207E-7</v>
      </c>
      <c r="BH531" s="13">
        <f t="shared" si="831"/>
        <v>1.9419987206788661E-7</v>
      </c>
      <c r="BI531" s="13">
        <f t="shared" si="832"/>
        <v>8.9744088213617409E-8</v>
      </c>
      <c r="BJ531" s="14">
        <f t="shared" si="833"/>
        <v>0.81072852971586618</v>
      </c>
      <c r="BK531" s="14">
        <f t="shared" si="834"/>
        <v>0.14354395764174652</v>
      </c>
      <c r="BL531" s="14">
        <f t="shared" si="835"/>
        <v>4.0784796619820339E-2</v>
      </c>
      <c r="BM531" s="14">
        <f t="shared" si="836"/>
        <v>0.48576312168275543</v>
      </c>
      <c r="BN531" s="14">
        <f t="shared" si="837"/>
        <v>0.50465424633078582</v>
      </c>
    </row>
    <row r="532" spans="1:66" x14ac:dyDescent="0.25">
      <c r="A532" t="s">
        <v>346</v>
      </c>
      <c r="B532" t="s">
        <v>231</v>
      </c>
      <c r="C532" t="s">
        <v>233</v>
      </c>
      <c r="D532" s="11">
        <v>44429</v>
      </c>
      <c r="E532" s="10">
        <f>VLOOKUP(A532,home!$A$2:$E$405,3,FALSE)</f>
        <v>1.5146999999999999</v>
      </c>
      <c r="F532" s="10">
        <f>VLOOKUP(B532,home!$B$2:$E$405,3,FALSE)</f>
        <v>1.1003000000000001</v>
      </c>
      <c r="G532" s="10">
        <f>VLOOKUP(C532,away!$B$2:$E$405,4,FALSE)</f>
        <v>1.3204</v>
      </c>
      <c r="H532" s="10">
        <f>VLOOKUP(A532,away!$A$2:$E$405,3,FALSE)</f>
        <v>1.0882000000000001</v>
      </c>
      <c r="I532" s="10">
        <f>VLOOKUP(C532,away!$B$2:$E$405,3,FALSE)</f>
        <v>0.61260000000000003</v>
      </c>
      <c r="J532" s="10">
        <f>VLOOKUP(B532,home!$B$2:$E$405,4,FALSE)</f>
        <v>1.5316000000000001</v>
      </c>
      <c r="K532" s="12">
        <f t="shared" si="782"/>
        <v>2.2006108709640002</v>
      </c>
      <c r="L532" s="12">
        <f t="shared" si="783"/>
        <v>1.0210125297120001</v>
      </c>
      <c r="M532" s="13">
        <f t="shared" si="784"/>
        <v>3.9890247812959842E-2</v>
      </c>
      <c r="N532" s="13">
        <f t="shared" si="785"/>
        <v>8.7782912982647357E-2</v>
      </c>
      <c r="O532" s="13">
        <f t="shared" si="786"/>
        <v>4.072844283034871E-2</v>
      </c>
      <c r="P532" s="13">
        <f t="shared" si="787"/>
        <v>8.9627454049901162E-2</v>
      </c>
      <c r="Q532" s="13">
        <f t="shared" si="788"/>
        <v>9.6588016297250348E-2</v>
      </c>
      <c r="R532" s="13">
        <f t="shared" si="789"/>
        <v>2.079212522272245E-2</v>
      </c>
      <c r="S532" s="13">
        <f t="shared" si="790"/>
        <v>5.0344889790690253E-2</v>
      </c>
      <c r="T532" s="13">
        <f t="shared" si="791"/>
        <v>9.8617574859519469E-2</v>
      </c>
      <c r="U532" s="13">
        <f t="shared" si="792"/>
        <v>4.5755376795567806E-2</v>
      </c>
      <c r="V532" s="13">
        <f t="shared" si="793"/>
        <v>1.2568608853193445E-2</v>
      </c>
      <c r="W532" s="13">
        <f t="shared" si="794"/>
        <v>7.0850879556192362E-2</v>
      </c>
      <c r="X532" s="13">
        <f t="shared" si="795"/>
        <v>7.23396357679882E-2</v>
      </c>
      <c r="Y532" s="13">
        <f t="shared" si="796"/>
        <v>3.6929837256959155E-2</v>
      </c>
      <c r="Z532" s="13">
        <f t="shared" si="797"/>
        <v>7.0763401239135109E-3</v>
      </c>
      <c r="AA532" s="13">
        <f t="shared" si="798"/>
        <v>1.5572271003322813E-2</v>
      </c>
      <c r="AB532" s="13">
        <f t="shared" si="799"/>
        <v>1.7134254427754833E-2</v>
      </c>
      <c r="AC532" s="13">
        <f t="shared" si="800"/>
        <v>1.7649871745325329E-3</v>
      </c>
      <c r="AD532" s="13">
        <f t="shared" si="801"/>
        <v>3.89788039421795E-2</v>
      </c>
      <c r="AE532" s="13">
        <f t="shared" si="802"/>
        <v>3.9797847218152778E-2</v>
      </c>
      <c r="AF532" s="13">
        <f t="shared" si="803"/>
        <v>2.0317050332648922E-2</v>
      </c>
      <c r="AG532" s="13">
        <f t="shared" si="804"/>
        <v>6.9146543188079706E-3</v>
      </c>
      <c r="AH532" s="13">
        <f t="shared" si="805"/>
        <v>1.8062579827548655E-3</v>
      </c>
      <c r="AI532" s="13">
        <f t="shared" si="806"/>
        <v>3.9748709526158622E-3</v>
      </c>
      <c r="AJ532" s="13">
        <f t="shared" si="807"/>
        <v>4.3735721145027502E-3</v>
      </c>
      <c r="AK532" s="13">
        <f t="shared" si="808"/>
        <v>3.2081767800399199E-3</v>
      </c>
      <c r="AL532" s="13">
        <f t="shared" si="809"/>
        <v>1.5862654714587671E-4</v>
      </c>
      <c r="AM532" s="13">
        <f t="shared" si="810"/>
        <v>1.7155435938466922E-2</v>
      </c>
      <c r="AN532" s="13">
        <f t="shared" si="811"/>
        <v>1.7515915045846275E-2</v>
      </c>
      <c r="AO532" s="13">
        <f t="shared" si="812"/>
        <v>8.9419843655899924E-3</v>
      </c>
      <c r="AP532" s="13">
        <f t="shared" si="813"/>
        <v>3.0432926925853978E-3</v>
      </c>
      <c r="AQ532" s="13">
        <f t="shared" si="814"/>
        <v>7.7680999267766527E-4</v>
      </c>
      <c r="AR532" s="13">
        <f t="shared" si="815"/>
        <v>3.68842406457008E-4</v>
      </c>
      <c r="AS532" s="13">
        <f t="shared" si="816"/>
        <v>8.1167860932181417E-4</v>
      </c>
      <c r="AT532" s="13">
        <f t="shared" si="817"/>
        <v>8.9309438570126312E-4</v>
      </c>
      <c r="AU532" s="13">
        <f t="shared" si="818"/>
        <v>6.551177379903717E-4</v>
      </c>
      <c r="AV532" s="13">
        <f t="shared" si="819"/>
        <v>3.6041480399573949E-4</v>
      </c>
      <c r="AW532" s="13">
        <f t="shared" si="820"/>
        <v>9.9002849797570202E-6</v>
      </c>
      <c r="AX532" s="13">
        <f t="shared" si="821"/>
        <v>6.292073137052801E-3</v>
      </c>
      <c r="AY532" s="13">
        <f t="shared" si="822"/>
        <v>6.4242855107952005E-3</v>
      </c>
      <c r="AZ532" s="13">
        <f t="shared" si="823"/>
        <v>3.2796380004845777E-3</v>
      </c>
      <c r="BA532" s="13">
        <f t="shared" si="824"/>
        <v>1.1161838304714548E-3</v>
      </c>
      <c r="BB532" s="13">
        <f t="shared" si="825"/>
        <v>2.8490941909332257E-4</v>
      </c>
      <c r="BC532" s="13">
        <f t="shared" si="826"/>
        <v>5.817921734544996E-5</v>
      </c>
      <c r="BD532" s="13">
        <f t="shared" si="827"/>
        <v>6.2765453080288565E-5</v>
      </c>
      <c r="BE532" s="13">
        <f t="shared" si="828"/>
        <v>1.3812233836946389E-4</v>
      </c>
      <c r="BF532" s="13">
        <f t="shared" si="829"/>
        <v>1.5197675966940519E-4</v>
      </c>
      <c r="BG532" s="13">
        <f t="shared" si="830"/>
        <v>1.1148056982079208E-4</v>
      </c>
      <c r="BH532" s="13">
        <f t="shared" si="831"/>
        <v>6.1331338462224095E-5</v>
      </c>
      <c r="BI532" s="13">
        <f t="shared" si="832"/>
        <v>2.6993282030148561E-5</v>
      </c>
      <c r="BJ532" s="14">
        <f t="shared" si="833"/>
        <v>0.63400591968275521</v>
      </c>
      <c r="BK532" s="14">
        <f t="shared" si="834"/>
        <v>0.20077909973921829</v>
      </c>
      <c r="BL532" s="14">
        <f t="shared" si="835"/>
        <v>0.15698716579452857</v>
      </c>
      <c r="BM532" s="14">
        <f t="shared" si="836"/>
        <v>0.61702494091877014</v>
      </c>
      <c r="BN532" s="14">
        <f t="shared" si="837"/>
        <v>0.37540919919582982</v>
      </c>
    </row>
    <row r="533" spans="1:66" x14ac:dyDescent="0.25">
      <c r="A533" t="s">
        <v>346</v>
      </c>
      <c r="B533" t="s">
        <v>322</v>
      </c>
      <c r="C533" t="s">
        <v>243</v>
      </c>
      <c r="D533" s="11">
        <v>44429</v>
      </c>
      <c r="E533" s="10">
        <f>VLOOKUP(A533,home!$A$2:$E$405,3,FALSE)</f>
        <v>1.5146999999999999</v>
      </c>
      <c r="F533" s="10">
        <f>VLOOKUP(B533,home!$B$2:$E$405,3,FALSE)</f>
        <v>0.82520000000000004</v>
      </c>
      <c r="G533" s="10">
        <f>VLOOKUP(C533,away!$B$2:$E$405,4,FALSE)</f>
        <v>1.6505000000000001</v>
      </c>
      <c r="H533" s="10">
        <f>VLOOKUP(A533,away!$A$2:$E$405,3,FALSE)</f>
        <v>1.0882000000000001</v>
      </c>
      <c r="I533" s="10">
        <f>VLOOKUP(C533,away!$B$2:$E$405,3,FALSE)</f>
        <v>1.3784000000000001</v>
      </c>
      <c r="J533" s="10">
        <f>VLOOKUP(B533,home!$B$2:$E$405,4,FALSE)</f>
        <v>2.2974000000000001</v>
      </c>
      <c r="K533" s="12">
        <f t="shared" si="782"/>
        <v>2.0630101912200001</v>
      </c>
      <c r="L533" s="12">
        <f t="shared" si="783"/>
        <v>3.4460422893120004</v>
      </c>
      <c r="M533" s="13">
        <f t="shared" si="784"/>
        <v>4.0499429655949382E-3</v>
      </c>
      <c r="N533" s="13">
        <f t="shared" si="785"/>
        <v>8.3550736118821068E-3</v>
      </c>
      <c r="O533" s="13">
        <f t="shared" si="786"/>
        <v>1.3956274728741815E-2</v>
      </c>
      <c r="P533" s="13">
        <f t="shared" si="787"/>
        <v>2.8791936996860501E-2</v>
      </c>
      <c r="Q533" s="13">
        <f t="shared" si="788"/>
        <v>8.6183010048530434E-3</v>
      </c>
      <c r="R533" s="13">
        <f t="shared" si="789"/>
        <v>2.4046956458250338E-2</v>
      </c>
      <c r="S533" s="13">
        <f t="shared" si="790"/>
        <v>5.1172056191500476E-2</v>
      </c>
      <c r="T533" s="13">
        <f t="shared" si="791"/>
        <v>2.9699029724743697E-2</v>
      </c>
      <c r="U533" s="13">
        <f t="shared" si="792"/>
        <v>4.9609116241194039E-2</v>
      </c>
      <c r="V533" s="13">
        <f t="shared" si="793"/>
        <v>4.0421491539286182E-2</v>
      </c>
      <c r="W533" s="13">
        <f t="shared" si="794"/>
        <v>5.9265476013377972E-3</v>
      </c>
      <c r="X533" s="13">
        <f t="shared" si="795"/>
        <v>2.042313366383065E-2</v>
      </c>
      <c r="Y533" s="13">
        <f t="shared" si="796"/>
        <v>3.5189491142915988E-2</v>
      </c>
      <c r="Z533" s="13">
        <f t="shared" si="797"/>
        <v>2.7622276294791658E-2</v>
      </c>
      <c r="AA533" s="13">
        <f t="shared" si="798"/>
        <v>5.6985037500849808E-2</v>
      </c>
      <c r="AB533" s="13">
        <f t="shared" si="799"/>
        <v>5.8780356555653536E-2</v>
      </c>
      <c r="AC533" s="13">
        <f t="shared" si="800"/>
        <v>1.7960330670164351E-2</v>
      </c>
      <c r="AD533" s="13">
        <f t="shared" si="801"/>
        <v>3.0566320250775812E-3</v>
      </c>
      <c r="AE533" s="13">
        <f t="shared" si="802"/>
        <v>1.0533283221282724E-2</v>
      </c>
      <c r="AF533" s="13">
        <f t="shared" si="803"/>
        <v>1.8149069712920407E-2</v>
      </c>
      <c r="AG533" s="13">
        <f t="shared" si="804"/>
        <v>2.0847487247465105E-2</v>
      </c>
      <c r="AH533" s="13">
        <f t="shared" si="805"/>
        <v>2.3796883059728116E-2</v>
      </c>
      <c r="AI533" s="13">
        <f t="shared" si="806"/>
        <v>4.9093212271489682E-2</v>
      </c>
      <c r="AJ533" s="13">
        <f t="shared" si="807"/>
        <v>5.0639898617905001E-2</v>
      </c>
      <c r="AK533" s="13">
        <f t="shared" si="808"/>
        <v>3.482354231036186E-2</v>
      </c>
      <c r="AL533" s="13">
        <f t="shared" si="809"/>
        <v>5.1073579405056073E-3</v>
      </c>
      <c r="AM533" s="13">
        <f t="shared" si="810"/>
        <v>1.2611726037088954E-3</v>
      </c>
      <c r="AN533" s="13">
        <f t="shared" si="811"/>
        <v>4.3460541265025786E-3</v>
      </c>
      <c r="AO533" s="13">
        <f t="shared" si="812"/>
        <v>7.4883431557834085E-3</v>
      </c>
      <c r="AP533" s="13">
        <f t="shared" si="813"/>
        <v>8.6017157305699008E-3</v>
      </c>
      <c r="AQ533" s="13">
        <f t="shared" si="814"/>
        <v>7.4104690420460388E-3</v>
      </c>
      <c r="AR533" s="13">
        <f t="shared" si="815"/>
        <v>1.6401013075527087E-2</v>
      </c>
      <c r="AS533" s="13">
        <f t="shared" si="816"/>
        <v>3.383545712114485E-2</v>
      </c>
      <c r="AT533" s="13">
        <f t="shared" si="817"/>
        <v>3.4901446432754585E-2</v>
      </c>
      <c r="AU533" s="13">
        <f t="shared" si="818"/>
        <v>2.4000679893030539E-2</v>
      </c>
      <c r="AV533" s="13">
        <f t="shared" si="819"/>
        <v>1.2378411803882739E-2</v>
      </c>
      <c r="AW533" s="13">
        <f t="shared" si="820"/>
        <v>1.0085925852171627E-3</v>
      </c>
      <c r="AX533" s="13">
        <f t="shared" si="821"/>
        <v>4.3363532238981908E-4</v>
      </c>
      <c r="AY533" s="13">
        <f t="shared" si="822"/>
        <v>1.4943256590947594E-3</v>
      </c>
      <c r="AZ533" s="13">
        <f t="shared" si="823"/>
        <v>2.5747547076222853E-3</v>
      </c>
      <c r="BA533" s="13">
        <f t="shared" si="824"/>
        <v>2.9575712023571831E-3</v>
      </c>
      <c r="BB533" s="13">
        <f t="shared" si="825"/>
        <v>2.5479788592435485E-3</v>
      </c>
      <c r="BC533" s="13">
        <f t="shared" si="826"/>
        <v>1.7560885802452434E-3</v>
      </c>
      <c r="BD533" s="13">
        <f t="shared" si="827"/>
        <v>9.4197641076375644E-3</v>
      </c>
      <c r="BE533" s="13">
        <f t="shared" si="828"/>
        <v>1.9433069352944664E-2</v>
      </c>
      <c r="BF533" s="13">
        <f t="shared" si="829"/>
        <v>2.0045310060904951E-2</v>
      </c>
      <c r="BG533" s="13">
        <f t="shared" si="830"/>
        <v>1.3784559647270569E-2</v>
      </c>
      <c r="BH533" s="13">
        <f t="shared" si="831"/>
        <v>7.1094217584497894E-3</v>
      </c>
      <c r="BI533" s="13">
        <f t="shared" si="832"/>
        <v>2.9333619082726262E-3</v>
      </c>
      <c r="BJ533" s="14">
        <f t="shared" si="833"/>
        <v>0.20167015794587273</v>
      </c>
      <c r="BK533" s="14">
        <f t="shared" si="834"/>
        <v>0.14899744196300682</v>
      </c>
      <c r="BL533" s="14">
        <f t="shared" si="835"/>
        <v>0.55597377290599415</v>
      </c>
      <c r="BM533" s="14">
        <f t="shared" si="836"/>
        <v>0.84595943026960496</v>
      </c>
      <c r="BN533" s="14">
        <f t="shared" si="837"/>
        <v>8.781848576618273E-2</v>
      </c>
    </row>
    <row r="534" spans="1:66" x14ac:dyDescent="0.25">
      <c r="A534" t="s">
        <v>347</v>
      </c>
      <c r="B534" t="s">
        <v>258</v>
      </c>
      <c r="C534" t="s">
        <v>255</v>
      </c>
      <c r="D534" s="11">
        <v>44429</v>
      </c>
      <c r="E534" s="10">
        <f>VLOOKUP(A534,home!$A$2:$E$405,3,FALSE)</f>
        <v>1.2639</v>
      </c>
      <c r="F534" s="10">
        <f>VLOOKUP(B534,home!$B$2:$E$405,3,FALSE)</f>
        <v>1.1076999999999999</v>
      </c>
      <c r="G534" s="10">
        <f>VLOOKUP(C534,away!$B$2:$E$405,4,FALSE)</f>
        <v>1.1868000000000001</v>
      </c>
      <c r="H534" s="10">
        <f>VLOOKUP(A534,away!$A$2:$E$405,3,FALSE)</f>
        <v>0.81940000000000002</v>
      </c>
      <c r="I534" s="10">
        <f>VLOOKUP(C534,away!$B$2:$E$405,3,FALSE)</f>
        <v>0.9153</v>
      </c>
      <c r="J534" s="10">
        <f>VLOOKUP(B534,home!$B$2:$E$405,4,FALSE)</f>
        <v>0.73219999999999996</v>
      </c>
      <c r="K534" s="12">
        <f t="shared" si="782"/>
        <v>1.6615461452039999</v>
      </c>
      <c r="L534" s="12">
        <f t="shared" si="783"/>
        <v>0.54914767160400002</v>
      </c>
      <c r="M534" s="13">
        <f t="shared" si="784"/>
        <v>0.1096245627595632</v>
      </c>
      <c r="N534" s="13">
        <f t="shared" si="785"/>
        <v>0.18214626967282618</v>
      </c>
      <c r="O534" s="13">
        <f t="shared" si="786"/>
        <v>6.020007339002071E-2</v>
      </c>
      <c r="P534" s="13">
        <f t="shared" si="787"/>
        <v>0.1000251998821868</v>
      </c>
      <c r="Q534" s="13">
        <f t="shared" si="788"/>
        <v>0.15132221611908633</v>
      </c>
      <c r="R534" s="13">
        <f t="shared" si="789"/>
        <v>1.6529365066259898E-2</v>
      </c>
      <c r="S534" s="13">
        <f t="shared" si="790"/>
        <v>2.2816603231100741E-2</v>
      </c>
      <c r="T534" s="13">
        <f t="shared" si="791"/>
        <v>8.3098242643753553E-2</v>
      </c>
      <c r="U534" s="13">
        <f t="shared" si="792"/>
        <v>2.7464302808513787E-2</v>
      </c>
      <c r="V534" s="13">
        <f t="shared" si="793"/>
        <v>2.3131832272429782E-3</v>
      </c>
      <c r="W534" s="13">
        <f t="shared" si="794"/>
        <v>8.3809614958798184E-2</v>
      </c>
      <c r="X534" s="13">
        <f t="shared" si="795"/>
        <v>4.6023854912651797E-2</v>
      </c>
      <c r="Y534" s="13">
        <f t="shared" si="796"/>
        <v>1.2636946381761527E-2</v>
      </c>
      <c r="Z534" s="13">
        <f t="shared" si="797"/>
        <v>3.0256874464097065E-3</v>
      </c>
      <c r="AA534" s="13">
        <f t="shared" si="798"/>
        <v>5.0273193131741816E-3</v>
      </c>
      <c r="AB534" s="13">
        <f t="shared" si="799"/>
        <v>4.1765615127570925E-3</v>
      </c>
      <c r="AC534" s="13">
        <f t="shared" si="800"/>
        <v>1.3191421751469903E-4</v>
      </c>
      <c r="AD534" s="13">
        <f t="shared" si="801"/>
        <v>3.4813385666455643E-2</v>
      </c>
      <c r="AE534" s="13">
        <f t="shared" si="802"/>
        <v>1.9117689679386186E-2</v>
      </c>
      <c r="AF534" s="13">
        <f t="shared" si="803"/>
        <v>5.2492173869413726E-3</v>
      </c>
      <c r="AG534" s="13">
        <f t="shared" si="804"/>
        <v>9.6086516859402945E-4</v>
      </c>
      <c r="AH534" s="13">
        <f t="shared" si="805"/>
        <v>4.153873040493357E-4</v>
      </c>
      <c r="AI534" s="13">
        <f t="shared" si="806"/>
        <v>6.9018517380985557E-4</v>
      </c>
      <c r="AJ534" s="13">
        <f t="shared" si="807"/>
        <v>5.7338725751035925E-4</v>
      </c>
      <c r="AK534" s="13">
        <f t="shared" si="808"/>
        <v>3.1756979580847697E-4</v>
      </c>
      <c r="AL534" s="13">
        <f t="shared" si="809"/>
        <v>4.8145217247159239E-6</v>
      </c>
      <c r="AM534" s="13">
        <f t="shared" si="810"/>
        <v>1.15688093511199E-2</v>
      </c>
      <c r="AN534" s="13">
        <f t="shared" si="811"/>
        <v>6.352984718398077E-3</v>
      </c>
      <c r="AO534" s="13">
        <f t="shared" si="812"/>
        <v>1.7443633829220487E-3</v>
      </c>
      <c r="AP534" s="13">
        <f t="shared" si="813"/>
        <v>3.1930436338763993E-4</v>
      </c>
      <c r="AQ534" s="13">
        <f t="shared" si="814"/>
        <v>4.3836311921829991E-5</v>
      </c>
      <c r="AR534" s="13">
        <f t="shared" si="815"/>
        <v>4.5621794166511127E-5</v>
      </c>
      <c r="AS534" s="13">
        <f t="shared" si="816"/>
        <v>7.5802716234656887E-5</v>
      </c>
      <c r="AT534" s="13">
        <f t="shared" si="817"/>
        <v>6.2974855477843428E-5</v>
      </c>
      <c r="AU534" s="13">
        <f t="shared" si="818"/>
        <v>3.487854278799659E-5</v>
      </c>
      <c r="AV534" s="13">
        <f t="shared" si="819"/>
        <v>1.4488077079932122E-5</v>
      </c>
      <c r="AW534" s="13">
        <f t="shared" si="820"/>
        <v>1.2202595175987267E-7</v>
      </c>
      <c r="AX534" s="13">
        <f t="shared" si="821"/>
        <v>3.2036850969922137E-3</v>
      </c>
      <c r="AY534" s="13">
        <f t="shared" si="822"/>
        <v>1.7592962115657094E-3</v>
      </c>
      <c r="AZ534" s="13">
        <f t="shared" si="823"/>
        <v>4.8305670912152375E-4</v>
      </c>
      <c r="BA534" s="13">
        <f t="shared" si="824"/>
        <v>8.8423155688925175E-5</v>
      </c>
      <c r="BB534" s="13">
        <f t="shared" si="825"/>
        <v>1.213934251561281E-5</v>
      </c>
      <c r="BC534" s="13">
        <f t="shared" si="826"/>
        <v>1.3332583354504445E-6</v>
      </c>
      <c r="BD534" s="13">
        <f t="shared" si="827"/>
        <v>4.1755170068227537E-6</v>
      </c>
      <c r="BE534" s="13">
        <f t="shared" si="828"/>
        <v>6.9378141869200898E-6</v>
      </c>
      <c r="BF534" s="13">
        <f t="shared" si="829"/>
        <v>5.7637492092093506E-6</v>
      </c>
      <c r="BG534" s="13">
        <f t="shared" si="830"/>
        <v>3.1922450934948008E-6</v>
      </c>
      <c r="BH534" s="13">
        <f t="shared" si="831"/>
        <v>1.3260156324106666E-6</v>
      </c>
      <c r="BI534" s="13">
        <f t="shared" si="832"/>
        <v>4.4064723250243711E-7</v>
      </c>
      <c r="BJ534" s="14">
        <f t="shared" si="833"/>
        <v>0.64475553449222378</v>
      </c>
      <c r="BK534" s="14">
        <f t="shared" si="834"/>
        <v>0.23667557405089884</v>
      </c>
      <c r="BL534" s="14">
        <f t="shared" si="835"/>
        <v>0.115649753596012</v>
      </c>
      <c r="BM534" s="14">
        <f t="shared" si="836"/>
        <v>0.37849968850998722</v>
      </c>
      <c r="BN534" s="14">
        <f t="shared" si="837"/>
        <v>0.61984768688994318</v>
      </c>
    </row>
    <row r="535" spans="1:66" x14ac:dyDescent="0.25">
      <c r="A535" t="s">
        <v>347</v>
      </c>
      <c r="B535" t="s">
        <v>250</v>
      </c>
      <c r="C535" t="s">
        <v>247</v>
      </c>
      <c r="D535" s="11">
        <v>44429</v>
      </c>
      <c r="E535" s="10">
        <f>VLOOKUP(A535,home!$A$2:$E$405,3,FALSE)</f>
        <v>1.2639</v>
      </c>
      <c r="F535" s="10">
        <f>VLOOKUP(B535,home!$B$2:$E$405,3,FALSE)</f>
        <v>0.1978</v>
      </c>
      <c r="G535" s="10">
        <f>VLOOKUP(C535,away!$B$2:$E$405,4,FALSE)</f>
        <v>0.39560000000000001</v>
      </c>
      <c r="H535" s="10">
        <f>VLOOKUP(A535,away!$A$2:$E$405,3,FALSE)</f>
        <v>0.81940000000000002</v>
      </c>
      <c r="I535" s="10">
        <f>VLOOKUP(C535,away!$B$2:$E$405,3,FALSE)</f>
        <v>1.2203999999999999</v>
      </c>
      <c r="J535" s="10">
        <f>VLOOKUP(B535,home!$B$2:$E$405,4,FALSE)</f>
        <v>0.9153</v>
      </c>
      <c r="K535" s="12">
        <f t="shared" si="782"/>
        <v>9.8899770551999999E-2</v>
      </c>
      <c r="L535" s="12">
        <f t="shared" si="783"/>
        <v>0.91529611912800002</v>
      </c>
      <c r="M535" s="13">
        <f t="shared" si="784"/>
        <v>0.36269395856123299</v>
      </c>
      <c r="N535" s="13">
        <f t="shared" si="785"/>
        <v>3.5870349282302531E-2</v>
      </c>
      <c r="O535" s="13">
        <f t="shared" si="786"/>
        <v>0.3319723727022682</v>
      </c>
      <c r="P535" s="13">
        <f t="shared" si="787"/>
        <v>3.2831991489857354E-2</v>
      </c>
      <c r="Q535" s="13">
        <f t="shared" si="788"/>
        <v>1.7737846568199086E-3</v>
      </c>
      <c r="R535" s="13">
        <f t="shared" si="789"/>
        <v>0.15192651219605002</v>
      </c>
      <c r="S535" s="13">
        <f t="shared" si="790"/>
        <v>7.4300911260428287E-4</v>
      </c>
      <c r="T535" s="13">
        <f t="shared" si="791"/>
        <v>1.6235382125560536E-3</v>
      </c>
      <c r="U535" s="13">
        <f t="shared" si="792"/>
        <v>1.5025497196954977E-2</v>
      </c>
      <c r="V535" s="13">
        <f t="shared" si="793"/>
        <v>7.4732332211004962E-6</v>
      </c>
      <c r="W535" s="13">
        <f t="shared" si="794"/>
        <v>5.8475631856048987E-5</v>
      </c>
      <c r="X535" s="13">
        <f t="shared" si="795"/>
        <v>5.3522518901399287E-5</v>
      </c>
      <c r="Y535" s="13">
        <f t="shared" si="796"/>
        <v>2.4494476918202897E-5</v>
      </c>
      <c r="Z535" s="13">
        <f t="shared" si="797"/>
        <v>4.6352582335232463E-2</v>
      </c>
      <c r="AA535" s="13">
        <f t="shared" si="798"/>
        <v>4.584259757447179E-3</v>
      </c>
      <c r="AB535" s="13">
        <f t="shared" si="799"/>
        <v>2.2669111908114648E-4</v>
      </c>
      <c r="AC535" s="13">
        <f t="shared" si="800"/>
        <v>4.2281020217811749E-8</v>
      </c>
      <c r="AD535" s="13">
        <f t="shared" si="801"/>
        <v>1.4458066433616168E-6</v>
      </c>
      <c r="AE535" s="13">
        <f t="shared" si="802"/>
        <v>1.3233412096783683E-6</v>
      </c>
      <c r="AF535" s="13">
        <f t="shared" si="803"/>
        <v>6.0562453675038165E-7</v>
      </c>
      <c r="AG535" s="13">
        <f t="shared" si="804"/>
        <v>1.8477526271210577E-7</v>
      </c>
      <c r="AH535" s="13">
        <f t="shared" si="805"/>
        <v>1.0606584680749837E-2</v>
      </c>
      <c r="AI535" s="13">
        <f t="shared" si="806"/>
        <v>1.048988791266517E-3</v>
      </c>
      <c r="AJ535" s="13">
        <f t="shared" si="807"/>
        <v>5.1872375383939157E-5</v>
      </c>
      <c r="AK535" s="13">
        <f t="shared" si="808"/>
        <v>1.7100553411529312E-6</v>
      </c>
      <c r="AL535" s="13">
        <f t="shared" si="809"/>
        <v>1.5309547492661871E-10</v>
      </c>
      <c r="AM535" s="13">
        <f t="shared" si="810"/>
        <v>2.8597989058204258E-8</v>
      </c>
      <c r="AN535" s="13">
        <f t="shared" si="811"/>
        <v>2.6175628399839364E-8</v>
      </c>
      <c r="AO535" s="13">
        <f t="shared" si="812"/>
        <v>1.1979225545054814E-8</v>
      </c>
      <c r="AP535" s="13">
        <f t="shared" si="813"/>
        <v>3.6548462171825585E-9</v>
      </c>
      <c r="AQ535" s="13">
        <f t="shared" si="814"/>
        <v>8.3631663964921151E-10</v>
      </c>
      <c r="AR535" s="13">
        <f t="shared" si="815"/>
        <v>1.9416331590985652E-3</v>
      </c>
      <c r="AS535" s="13">
        <f t="shared" si="816"/>
        <v>1.92027073931003E-4</v>
      </c>
      <c r="AT535" s="13">
        <f t="shared" si="817"/>
        <v>9.4957167757740644E-6</v>
      </c>
      <c r="AU535" s="13">
        <f t="shared" si="818"/>
        <v>3.1304140345027732E-7</v>
      </c>
      <c r="AV535" s="13">
        <f t="shared" si="819"/>
        <v>7.739930743627123E-9</v>
      </c>
      <c r="AW535" s="13">
        <f t="shared" si="820"/>
        <v>3.8496102194883359E-13</v>
      </c>
      <c r="AX535" s="13">
        <f t="shared" si="821"/>
        <v>4.7138909268416711E-10</v>
      </c>
      <c r="AY535" s="13">
        <f t="shared" si="822"/>
        <v>4.3146060713308728E-10</v>
      </c>
      <c r="AZ535" s="13">
        <f t="shared" si="823"/>
        <v>1.9745710963276271E-10</v>
      </c>
      <c r="BA535" s="13">
        <f t="shared" si="824"/>
        <v>6.0243908713699922E-11</v>
      </c>
      <c r="BB535" s="13">
        <f t="shared" si="825"/>
        <v>1.3785253961687757E-11</v>
      </c>
      <c r="BC535" s="13">
        <f t="shared" si="826"/>
        <v>2.5235178904653388E-12</v>
      </c>
      <c r="BD535" s="13">
        <f t="shared" si="827"/>
        <v>2.9619488254885914E-4</v>
      </c>
      <c r="BE535" s="13">
        <f t="shared" si="828"/>
        <v>2.9293605922758754E-5</v>
      </c>
      <c r="BF535" s="13">
        <f t="shared" si="829"/>
        <v>1.4485654522007739E-6</v>
      </c>
      <c r="BG535" s="13">
        <f t="shared" si="830"/>
        <v>4.7754263617403539E-8</v>
      </c>
      <c r="BH535" s="13">
        <f t="shared" si="831"/>
        <v>1.1807214286602329E-9</v>
      </c>
      <c r="BI535" s="13">
        <f t="shared" si="832"/>
        <v>2.3354615676065349E-11</v>
      </c>
      <c r="BJ535" s="14">
        <f t="shared" si="833"/>
        <v>3.9407796747872002E-2</v>
      </c>
      <c r="BK535" s="14">
        <f t="shared" si="834"/>
        <v>0.39627647526249205</v>
      </c>
      <c r="BL535" s="14">
        <f t="shared" si="835"/>
        <v>0.51791495161794587</v>
      </c>
      <c r="BM535" s="14">
        <f t="shared" si="836"/>
        <v>8.2882836643935795E-2</v>
      </c>
      <c r="BN535" s="14">
        <f t="shared" si="837"/>
        <v>0.91706896888853107</v>
      </c>
    </row>
    <row r="536" spans="1:66" x14ac:dyDescent="0.25">
      <c r="A536" t="s">
        <v>348</v>
      </c>
      <c r="B536" t="s">
        <v>261</v>
      </c>
      <c r="C536" t="s">
        <v>270</v>
      </c>
      <c r="D536" s="11">
        <v>44429</v>
      </c>
      <c r="E536" s="10">
        <f>VLOOKUP(A536,home!$A$2:$E$405,3,FALSE)</f>
        <v>1.4218999999999999</v>
      </c>
      <c r="F536" s="10">
        <f>VLOOKUP(B536,home!$B$2:$E$405,3,FALSE)</f>
        <v>0.87909999999999999</v>
      </c>
      <c r="G536" s="10">
        <f>VLOOKUP(C536,away!$B$2:$E$405,4,FALSE)</f>
        <v>0.52749999999999997</v>
      </c>
      <c r="H536" s="10">
        <f>VLOOKUP(A536,away!$A$2:$E$405,3,FALSE)</f>
        <v>1.2968999999999999</v>
      </c>
      <c r="I536" s="10">
        <f>VLOOKUP(C536,away!$B$2:$E$405,3,FALSE)</f>
        <v>0.38550000000000001</v>
      </c>
      <c r="J536" s="10">
        <f>VLOOKUP(B536,home!$B$2:$E$405,4,FALSE)</f>
        <v>1.3493999999999999</v>
      </c>
      <c r="K536" s="12">
        <f t="shared" si="782"/>
        <v>0.65937093297499993</v>
      </c>
      <c r="L536" s="12">
        <f t="shared" si="783"/>
        <v>0.67463920953000001</v>
      </c>
      <c r="M536" s="13">
        <f t="shared" si="784"/>
        <v>0.26341879351446379</v>
      </c>
      <c r="N536" s="13">
        <f t="shared" si="785"/>
        <v>0.17369069564278083</v>
      </c>
      <c r="O536" s="13">
        <f t="shared" si="786"/>
        <v>0.17771264663194414</v>
      </c>
      <c r="P536" s="13">
        <f t="shared" si="787"/>
        <v>0.11717855361116147</v>
      </c>
      <c r="Q536" s="13">
        <f t="shared" si="788"/>
        <v>5.7263298017528566E-2</v>
      </c>
      <c r="R536" s="13">
        <f t="shared" si="789"/>
        <v>5.9945959723629504E-2</v>
      </c>
      <c r="S536" s="13">
        <f t="shared" si="790"/>
        <v>1.3031353271354492E-2</v>
      </c>
      <c r="T536" s="13">
        <f t="shared" si="791"/>
        <v>3.8632066109626287E-2</v>
      </c>
      <c r="U536" s="13">
        <f t="shared" si="792"/>
        <v>3.9526623391051355E-2</v>
      </c>
      <c r="V536" s="13">
        <f t="shared" si="793"/>
        <v>6.4409271283302337E-4</v>
      </c>
      <c r="W536" s="13">
        <f t="shared" si="794"/>
        <v>1.2585918079681091E-2</v>
      </c>
      <c r="X536" s="13">
        <f t="shared" si="795"/>
        <v>8.4909538244853869E-3</v>
      </c>
      <c r="Y536" s="13">
        <f t="shared" si="796"/>
        <v>2.8641651881532761E-3</v>
      </c>
      <c r="Z536" s="13">
        <f t="shared" si="797"/>
        <v>1.3480631627488877E-2</v>
      </c>
      <c r="AA536" s="13">
        <f t="shared" si="798"/>
        <v>8.8887366533096316E-3</v>
      </c>
      <c r="AB536" s="13">
        <f t="shared" si="799"/>
        <v>2.9304872900309249E-3</v>
      </c>
      <c r="AC536" s="13">
        <f t="shared" si="800"/>
        <v>1.7907286405591714E-5</v>
      </c>
      <c r="AD536" s="13">
        <f t="shared" si="801"/>
        <v>2.0746971366365601E-3</v>
      </c>
      <c r="AE536" s="13">
        <f t="shared" si="802"/>
        <v>1.3996720362746435E-3</v>
      </c>
      <c r="AF536" s="13">
        <f t="shared" si="803"/>
        <v>4.7213681807678547E-4</v>
      </c>
      <c r="AG536" s="13">
        <f t="shared" si="804"/>
        <v>1.0617400324577733E-4</v>
      </c>
      <c r="AH536" s="13">
        <f t="shared" si="805"/>
        <v>2.273640666283553E-3</v>
      </c>
      <c r="AI536" s="13">
        <f t="shared" si="806"/>
        <v>1.4991725673772867E-3</v>
      </c>
      <c r="AJ536" s="13">
        <f t="shared" si="807"/>
        <v>4.9425540722104365E-4</v>
      </c>
      <c r="AK536" s="13">
        <f t="shared" si="808"/>
        <v>1.0863254966242602E-4</v>
      </c>
      <c r="AL536" s="13">
        <f t="shared" si="809"/>
        <v>3.1863328992019506E-7</v>
      </c>
      <c r="AM536" s="13">
        <f t="shared" si="810"/>
        <v>2.7359899732492198E-4</v>
      </c>
      <c r="AN536" s="13">
        <f t="shared" si="811"/>
        <v>1.8458061128348596E-4</v>
      </c>
      <c r="AO536" s="13">
        <f t="shared" si="812"/>
        <v>6.2262658845427577E-5</v>
      </c>
      <c r="AP536" s="13">
        <f t="shared" si="813"/>
        <v>1.4001610315571776E-5</v>
      </c>
      <c r="AQ536" s="13">
        <f t="shared" si="814"/>
        <v>2.361508828861109E-6</v>
      </c>
      <c r="AR536" s="13">
        <f t="shared" si="815"/>
        <v>3.0677742837135986E-4</v>
      </c>
      <c r="AS536" s="13">
        <f t="shared" si="816"/>
        <v>2.0228011916089477E-4</v>
      </c>
      <c r="AT536" s="13">
        <f t="shared" si="817"/>
        <v>6.6688815446706655E-5</v>
      </c>
      <c r="AU536" s="13">
        <f t="shared" si="818"/>
        <v>1.4657555486697519E-5</v>
      </c>
      <c r="AV536" s="13">
        <f t="shared" si="819"/>
        <v>2.4161915090991429E-6</v>
      </c>
      <c r="AW536" s="13">
        <f t="shared" si="820"/>
        <v>3.9372230924539596E-9</v>
      </c>
      <c r="AX536" s="13">
        <f t="shared" si="821"/>
        <v>3.0067204354526372E-5</v>
      </c>
      <c r="AY536" s="13">
        <f t="shared" si="822"/>
        <v>2.0284514978514646E-5</v>
      </c>
      <c r="AZ536" s="13">
        <f t="shared" si="823"/>
        <v>6.8423645754022829E-6</v>
      </c>
      <c r="BA536" s="13">
        <f t="shared" si="824"/>
        <v>1.5387091428218235E-6</v>
      </c>
      <c r="BB536" s="13">
        <f t="shared" si="825"/>
        <v>2.5951837995247466E-7</v>
      </c>
      <c r="BC536" s="13">
        <f t="shared" si="826"/>
        <v>3.5016254941928757E-8</v>
      </c>
      <c r="BD536" s="13">
        <f t="shared" si="827"/>
        <v>3.4494013629683379E-5</v>
      </c>
      <c r="BE536" s="13">
        <f t="shared" si="828"/>
        <v>2.2744349949056693E-5</v>
      </c>
      <c r="BF536" s="13">
        <f t="shared" si="829"/>
        <v>7.4984816229097014E-6</v>
      </c>
      <c r="BG536" s="13">
        <f t="shared" si="830"/>
        <v>1.6480936078646205E-6</v>
      </c>
      <c r="BH536" s="13">
        <f t="shared" si="831"/>
        <v>2.7167625496195713E-7</v>
      </c>
      <c r="BI536" s="13">
        <f t="shared" si="832"/>
        <v>3.5827085140283927E-8</v>
      </c>
      <c r="BJ536" s="14">
        <f t="shared" si="833"/>
        <v>0.2981756095707736</v>
      </c>
      <c r="BK536" s="14">
        <f t="shared" si="834"/>
        <v>0.39431130354448685</v>
      </c>
      <c r="BL536" s="14">
        <f t="shared" si="835"/>
        <v>0.29403966743263421</v>
      </c>
      <c r="BM536" s="14">
        <f t="shared" si="836"/>
        <v>0.15077698445611984</v>
      </c>
      <c r="BN536" s="14">
        <f t="shared" si="837"/>
        <v>0.84920994714150833</v>
      </c>
    </row>
    <row r="537" spans="1:66" s="10" customFormat="1" x14ac:dyDescent="0.25">
      <c r="A537" t="s">
        <v>348</v>
      </c>
      <c r="B537" t="s">
        <v>262</v>
      </c>
      <c r="C537" t="s">
        <v>260</v>
      </c>
      <c r="D537" s="11">
        <v>44429</v>
      </c>
      <c r="E537" s="10">
        <f>VLOOKUP(A537,home!$A$2:$E$405,3,FALSE)</f>
        <v>1.4218999999999999</v>
      </c>
      <c r="F537" s="10">
        <f>VLOOKUP(B537,home!$B$2:$E$405,3,FALSE)</f>
        <v>0.87909999999999999</v>
      </c>
      <c r="G537" s="10">
        <f>VLOOKUP(C537,away!$B$2:$E$405,4,FALSE)</f>
        <v>1.4066000000000001</v>
      </c>
      <c r="H537" s="10">
        <f>VLOOKUP(A537,away!$A$2:$E$405,3,FALSE)</f>
        <v>1.2968999999999999</v>
      </c>
      <c r="I537" s="10">
        <f>VLOOKUP(C537,away!$B$2:$E$405,3,FALSE)</f>
        <v>0.77110000000000001</v>
      </c>
      <c r="J537" s="10">
        <f>VLOOKUP(B537,home!$B$2:$E$405,4,FALSE)</f>
        <v>0.38550000000000001</v>
      </c>
      <c r="K537" s="12">
        <f t="shared" si="782"/>
        <v>1.7582391551140002</v>
      </c>
      <c r="L537" s="12">
        <f t="shared" si="783"/>
        <v>0.38551526194499997</v>
      </c>
      <c r="M537" s="13">
        <f t="shared" si="784"/>
        <v>0.11721394584589759</v>
      </c>
      <c r="N537" s="13">
        <f t="shared" si="785"/>
        <v>0.20609014911166912</v>
      </c>
      <c r="O537" s="13">
        <f t="shared" si="786"/>
        <v>4.5187765036388251E-2</v>
      </c>
      <c r="P537" s="13">
        <f t="shared" si="787"/>
        <v>7.9450897819069222E-2</v>
      </c>
      <c r="Q537" s="13">
        <f t="shared" si="788"/>
        <v>0.18117788482570979</v>
      </c>
      <c r="R537" s="13">
        <f t="shared" si="789"/>
        <v>8.7102865373561624E-3</v>
      </c>
      <c r="S537" s="13">
        <f t="shared" si="790"/>
        <v>1.3463511356735697E-2</v>
      </c>
      <c r="T537" s="13">
        <f t="shared" si="791"/>
        <v>6.9846839727224538E-2</v>
      </c>
      <c r="U537" s="13">
        <f t="shared" si="792"/>
        <v>1.5314766842241947E-2</v>
      </c>
      <c r="V537" s="13">
        <f t="shared" si="793"/>
        <v>1.0139939287658719E-3</v>
      </c>
      <c r="W537" s="13">
        <f t="shared" si="794"/>
        <v>0.10618468371376588</v>
      </c>
      <c r="X537" s="13">
        <f t="shared" si="795"/>
        <v>4.0935816156459429E-2</v>
      </c>
      <c r="Y537" s="13">
        <f t="shared" si="796"/>
        <v>7.8906909442449085E-3</v>
      </c>
      <c r="Z537" s="13">
        <f t="shared" si="797"/>
        <v>1.119316132021623E-3</v>
      </c>
      <c r="AA537" s="13">
        <f t="shared" si="798"/>
        <v>1.9680254502711689E-3</v>
      </c>
      <c r="AB537" s="13">
        <f t="shared" si="799"/>
        <v>1.7301297024638154E-3</v>
      </c>
      <c r="AC537" s="13">
        <f t="shared" si="800"/>
        <v>4.2957094099456866E-5</v>
      </c>
      <c r="AD537" s="13">
        <f t="shared" si="801"/>
        <v>4.6674517144734751E-2</v>
      </c>
      <c r="AE537" s="13">
        <f t="shared" si="802"/>
        <v>1.7993738703208809E-2</v>
      </c>
      <c r="AF537" s="13">
        <f t="shared" si="803"/>
        <v>3.4684304447687138E-3</v>
      </c>
      <c r="AG537" s="13">
        <f t="shared" si="804"/>
        <v>4.4571095715100796E-4</v>
      </c>
      <c r="AH537" s="13">
        <f t="shared" si="805"/>
        <v>1.0787836295889502E-4</v>
      </c>
      <c r="AI537" s="13">
        <f t="shared" si="806"/>
        <v>1.89675961743929E-4</v>
      </c>
      <c r="AJ537" s="13">
        <f t="shared" si="807"/>
        <v>1.6674785136104063E-4</v>
      </c>
      <c r="AK537" s="13">
        <f t="shared" si="808"/>
        <v>9.7727533764703682E-5</v>
      </c>
      <c r="AL537" s="13">
        <f t="shared" si="809"/>
        <v>1.1647008960477006E-6</v>
      </c>
      <c r="AM537" s="13">
        <f t="shared" si="810"/>
        <v>1.641299271798247E-2</v>
      </c>
      <c r="AN537" s="13">
        <f t="shared" si="811"/>
        <v>6.3274591869743897E-3</v>
      </c>
      <c r="AO537" s="13">
        <f t="shared" si="812"/>
        <v>1.2196660429563641E-3</v>
      </c>
      <c r="AP537" s="13">
        <f t="shared" si="813"/>
        <v>1.5673329134524813E-4</v>
      </c>
      <c r="AQ537" s="13">
        <f t="shared" si="814"/>
        <v>1.5105768967116332E-5</v>
      </c>
      <c r="AR537" s="13">
        <f t="shared" si="815"/>
        <v>8.317751070859237E-6</v>
      </c>
      <c r="AS537" s="13">
        <f t="shared" si="816"/>
        <v>1.4624595615276114E-5</v>
      </c>
      <c r="AT537" s="13">
        <f t="shared" si="817"/>
        <v>1.2856768319243499E-5</v>
      </c>
      <c r="AU537" s="13">
        <f t="shared" si="818"/>
        <v>7.5350911557077124E-6</v>
      </c>
      <c r="AV537" s="13">
        <f t="shared" si="819"/>
        <v>3.3121230768296246E-6</v>
      </c>
      <c r="AW537" s="13">
        <f t="shared" si="820"/>
        <v>2.1929636447138523E-8</v>
      </c>
      <c r="AX537" s="13">
        <f t="shared" si="821"/>
        <v>4.8096610748929553E-3</v>
      </c>
      <c r="AY537" s="13">
        <f t="shared" si="822"/>
        <v>1.8541977491540278E-3</v>
      </c>
      <c r="AZ537" s="13">
        <f t="shared" si="823"/>
        <v>3.5741076548147211E-4</v>
      </c>
      <c r="BA537" s="13">
        <f t="shared" si="824"/>
        <v>4.5929101625517572E-5</v>
      </c>
      <c r="BB537" s="13">
        <f t="shared" si="825"/>
        <v>4.4265924110149821E-6</v>
      </c>
      <c r="BC537" s="13">
        <f t="shared" si="826"/>
        <v>3.413037865712379E-7</v>
      </c>
      <c r="BD537" s="13">
        <f t="shared" si="827"/>
        <v>5.3443666381260045E-7</v>
      </c>
      <c r="BE537" s="13">
        <f t="shared" si="828"/>
        <v>9.3966746824381147E-7</v>
      </c>
      <c r="BF537" s="13">
        <f t="shared" si="829"/>
        <v>8.2608006772655567E-7</v>
      </c>
      <c r="BG537" s="13">
        <f t="shared" si="830"/>
        <v>4.8414877344535187E-7</v>
      </c>
      <c r="BH537" s="13">
        <f t="shared" si="831"/>
        <v>2.1281233259300867E-7</v>
      </c>
      <c r="BI537" s="13">
        <f t="shared" si="832"/>
        <v>7.4834995171234238E-8</v>
      </c>
      <c r="BJ537" s="14">
        <f t="shared" si="833"/>
        <v>0.71191238532451429</v>
      </c>
      <c r="BK537" s="14">
        <f t="shared" si="834"/>
        <v>0.21304066849461792</v>
      </c>
      <c r="BL537" s="14">
        <f t="shared" si="835"/>
        <v>7.3522721588088841E-2</v>
      </c>
      <c r="BM537" s="14">
        <f t="shared" si="836"/>
        <v>0.35990998654363465</v>
      </c>
      <c r="BN537" s="14">
        <f t="shared" si="837"/>
        <v>0.63783092917609019</v>
      </c>
    </row>
    <row r="538" spans="1:66" x14ac:dyDescent="0.25">
      <c r="A538" t="s">
        <v>348</v>
      </c>
      <c r="B538" t="s">
        <v>271</v>
      </c>
      <c r="C538" t="s">
        <v>273</v>
      </c>
      <c r="D538" s="11">
        <v>44429</v>
      </c>
      <c r="E538" s="10">
        <f>VLOOKUP(A538,home!$A$2:$E$405,3,FALSE)</f>
        <v>1.4218999999999999</v>
      </c>
      <c r="F538" s="10">
        <f>VLOOKUP(B538,home!$B$2:$E$405,3,FALSE)</f>
        <v>1.1253</v>
      </c>
      <c r="G538" s="10">
        <f>VLOOKUP(C538,away!$B$2:$E$405,4,FALSE)</f>
        <v>0.84389999999999998</v>
      </c>
      <c r="H538" s="10">
        <f>VLOOKUP(A538,away!$A$2:$E$405,3,FALSE)</f>
        <v>1.2968999999999999</v>
      </c>
      <c r="I538" s="10">
        <f>VLOOKUP(C538,away!$B$2:$E$405,3,FALSE)</f>
        <v>1.8506</v>
      </c>
      <c r="J538" s="10">
        <f>VLOOKUP(B538,home!$B$2:$E$405,4,FALSE)</f>
        <v>1.3878999999999999</v>
      </c>
      <c r="K538" s="12">
        <f t="shared" si="782"/>
        <v>1.3502940686729998</v>
      </c>
      <c r="L538" s="12">
        <f t="shared" si="783"/>
        <v>3.3310198740059995</v>
      </c>
      <c r="M538" s="13">
        <f t="shared" si="784"/>
        <v>9.2668298010477376E-3</v>
      </c>
      <c r="N538" s="13">
        <f t="shared" si="785"/>
        <v>1.2512945315756956E-2</v>
      </c>
      <c r="O538" s="13">
        <f t="shared" si="786"/>
        <v>3.086799423632108E-2</v>
      </c>
      <c r="P538" s="13">
        <f t="shared" si="787"/>
        <v>4.1680869529136702E-2</v>
      </c>
      <c r="Q538" s="13">
        <f t="shared" si="788"/>
        <v>8.448077920748108E-3</v>
      </c>
      <c r="R538" s="13">
        <f t="shared" si="789"/>
        <v>5.1410951135944093E-2</v>
      </c>
      <c r="S538" s="13">
        <f t="shared" si="790"/>
        <v>4.6868641218286225E-2</v>
      </c>
      <c r="T538" s="13">
        <f t="shared" si="791"/>
        <v>2.8140715451163232E-2</v>
      </c>
      <c r="U538" s="13">
        <f t="shared" si="792"/>
        <v>6.9419902383702728E-2</v>
      </c>
      <c r="V538" s="13">
        <f t="shared" si="793"/>
        <v>2.342315742837767E-2</v>
      </c>
      <c r="W538" s="13">
        <f t="shared" si="794"/>
        <v>3.8024631693578323E-3</v>
      </c>
      <c r="X538" s="13">
        <f t="shared" si="795"/>
        <v>1.2666080387306782E-2</v>
      </c>
      <c r="Y538" s="13">
        <f t="shared" si="796"/>
        <v>2.1095482747938252E-2</v>
      </c>
      <c r="Z538" s="13">
        <f t="shared" si="797"/>
        <v>5.7083633325127031E-2</v>
      </c>
      <c r="AA538" s="13">
        <f t="shared" si="798"/>
        <v>7.7079691497223421E-2</v>
      </c>
      <c r="AB538" s="13">
        <f t="shared" si="799"/>
        <v>5.2040125121922728E-2</v>
      </c>
      <c r="AC538" s="13">
        <f t="shared" si="800"/>
        <v>6.5846248777430864E-3</v>
      </c>
      <c r="AD538" s="13">
        <f t="shared" si="801"/>
        <v>1.2836108659828548E-3</v>
      </c>
      <c r="AE538" s="13">
        <f t="shared" si="802"/>
        <v>4.2757333050789416E-3</v>
      </c>
      <c r="AF538" s="13">
        <f t="shared" si="803"/>
        <v>7.1212763075836566E-3</v>
      </c>
      <c r="AG538" s="13">
        <f t="shared" si="804"/>
        <v>7.9070376362830735E-3</v>
      </c>
      <c r="AH538" s="13">
        <f t="shared" si="805"/>
        <v>4.7536679271617331E-2</v>
      </c>
      <c r="AI538" s="13">
        <f t="shared" si="806"/>
        <v>6.4188496064875616E-2</v>
      </c>
      <c r="AJ538" s="13">
        <f t="shared" si="807"/>
        <v>4.3336672756720873E-2</v>
      </c>
      <c r="AK538" s="13">
        <f t="shared" si="808"/>
        <v>1.950575072647432E-2</v>
      </c>
      <c r="AL538" s="13">
        <f t="shared" si="809"/>
        <v>1.184667880256036E-3</v>
      </c>
      <c r="AM538" s="13">
        <f t="shared" si="810"/>
        <v>3.4665042776417228E-4</v>
      </c>
      <c r="AN538" s="13">
        <f t="shared" si="811"/>
        <v>1.1546994642151389E-3</v>
      </c>
      <c r="AO538" s="13">
        <f t="shared" si="812"/>
        <v>1.923163431902354E-3</v>
      </c>
      <c r="AP538" s="13">
        <f t="shared" si="813"/>
        <v>2.1353652042094416E-3</v>
      </c>
      <c r="AQ538" s="13">
        <f t="shared" si="814"/>
        <v>1.7782359833706327E-3</v>
      </c>
      <c r="AR538" s="13">
        <f t="shared" si="815"/>
        <v>3.1669124679601278E-2</v>
      </c>
      <c r="AS538" s="13">
        <f t="shared" si="816"/>
        <v>4.2762631214931318E-2</v>
      </c>
      <c r="AT538" s="13">
        <f t="shared" si="817"/>
        <v>2.887106364518632E-2</v>
      </c>
      <c r="AU538" s="13">
        <f t="shared" si="818"/>
        <v>1.2994808665458586E-2</v>
      </c>
      <c r="AV538" s="13">
        <f t="shared" si="819"/>
        <v>4.386703266127309E-3</v>
      </c>
      <c r="AW538" s="13">
        <f t="shared" si="820"/>
        <v>1.480129439337854E-4</v>
      </c>
      <c r="AX538" s="13">
        <f t="shared" si="821"/>
        <v>7.8013336085486698E-5</v>
      </c>
      <c r="AY538" s="13">
        <f t="shared" si="822"/>
        <v>2.5986397293826564E-4</v>
      </c>
      <c r="AZ538" s="13">
        <f t="shared" si="823"/>
        <v>4.3280602919776008E-4</v>
      </c>
      <c r="BA538" s="13">
        <f t="shared" si="824"/>
        <v>4.8056182828245327E-4</v>
      </c>
      <c r="BB538" s="13">
        <f t="shared" si="825"/>
        <v>4.0019025017437761E-4</v>
      </c>
      <c r="BC538" s="13">
        <f t="shared" si="826"/>
        <v>2.6660833534285694E-4</v>
      </c>
      <c r="BD538" s="13">
        <f t="shared" si="827"/>
        <v>1.7581747283354286E-2</v>
      </c>
      <c r="BE538" s="13">
        <f t="shared" si="828"/>
        <v>2.3740529073620918E-2</v>
      </c>
      <c r="BF538" s="13">
        <f t="shared" si="829"/>
        <v>1.602834779763462E-2</v>
      </c>
      <c r="BG538" s="13">
        <f t="shared" si="830"/>
        <v>7.2143276539246536E-3</v>
      </c>
      <c r="BH538" s="13">
        <f t="shared" si="831"/>
        <v>2.4353659601395153E-3</v>
      </c>
      <c r="BI538" s="13">
        <f t="shared" si="832"/>
        <v>6.5769204220490242E-4</v>
      </c>
      <c r="BJ538" s="14">
        <f t="shared" si="833"/>
        <v>0.11650958137068262</v>
      </c>
      <c r="BK538" s="14">
        <f t="shared" si="834"/>
        <v>0.1292686547077857</v>
      </c>
      <c r="BL538" s="14">
        <f t="shared" si="835"/>
        <v>0.64372860447698577</v>
      </c>
      <c r="BM538" s="14">
        <f t="shared" si="836"/>
        <v>0.79229095491262203</v>
      </c>
      <c r="BN538" s="14">
        <f t="shared" si="837"/>
        <v>0.15418766793895469</v>
      </c>
    </row>
    <row r="539" spans="1:66" x14ac:dyDescent="0.25">
      <c r="A539" t="s">
        <v>348</v>
      </c>
      <c r="B539" t="s">
        <v>272</v>
      </c>
      <c r="C539" t="s">
        <v>263</v>
      </c>
      <c r="D539" s="11">
        <v>44429</v>
      </c>
      <c r="E539" s="10">
        <f>VLOOKUP(A539,home!$A$2:$E$405,3,FALSE)</f>
        <v>1.4218999999999999</v>
      </c>
      <c r="F539" s="10">
        <f>VLOOKUP(B539,home!$B$2:$E$405,3,FALSE)</f>
        <v>0.28129999999999999</v>
      </c>
      <c r="G539" s="10">
        <f>VLOOKUP(C539,away!$B$2:$E$405,4,FALSE)</f>
        <v>0.56259999999999999</v>
      </c>
      <c r="H539" s="10">
        <f>VLOOKUP(A539,away!$A$2:$E$405,3,FALSE)</f>
        <v>1.2968999999999999</v>
      </c>
      <c r="I539" s="10">
        <f>VLOOKUP(C539,away!$B$2:$E$405,3,FALSE)</f>
        <v>1.2337</v>
      </c>
      <c r="J539" s="10">
        <f>VLOOKUP(B539,home!$B$2:$E$405,4,FALSE)</f>
        <v>0.92530000000000001</v>
      </c>
      <c r="K539" s="12">
        <f t="shared" si="782"/>
        <v>0.22502901242199999</v>
      </c>
      <c r="L539" s="12">
        <f t="shared" si="783"/>
        <v>1.4804666109089999</v>
      </c>
      <c r="M539" s="13">
        <f t="shared" si="784"/>
        <v>0.18168231786167005</v>
      </c>
      <c r="N539" s="13">
        <f t="shared" si="785"/>
        <v>4.0883792562951493E-2</v>
      </c>
      <c r="O539" s="13">
        <f t="shared" si="786"/>
        <v>0.26897460538675833</v>
      </c>
      <c r="P539" s="13">
        <f t="shared" si="787"/>
        <v>6.0527089816779379E-2</v>
      </c>
      <c r="Q539" s="13">
        <f t="shared" si="788"/>
        <v>4.6000197322534405E-3</v>
      </c>
      <c r="R539" s="13">
        <f t="shared" si="789"/>
        <v>0.19910396122875987</v>
      </c>
      <c r="S539" s="13">
        <f t="shared" si="790"/>
        <v>5.0411188122305725E-3</v>
      </c>
      <c r="T539" s="13">
        <f t="shared" si="791"/>
        <v>6.8101756231237773E-3</v>
      </c>
      <c r="U539" s="13">
        <f t="shared" si="792"/>
        <v>4.4804167764616008E-2</v>
      </c>
      <c r="V539" s="13">
        <f t="shared" si="793"/>
        <v>1.8660426049413526E-4</v>
      </c>
      <c r="W539" s="13">
        <f t="shared" si="794"/>
        <v>3.4504596582356841E-4</v>
      </c>
      <c r="X539" s="13">
        <f t="shared" si="795"/>
        <v>5.10829031630641E-4</v>
      </c>
      <c r="Y539" s="13">
        <f t="shared" si="796"/>
        <v>3.781326626060707E-4</v>
      </c>
      <c r="Z539" s="13">
        <f t="shared" si="797"/>
        <v>9.8255588899633012E-2</v>
      </c>
      <c r="AA539" s="13">
        <f t="shared" si="798"/>
        <v>2.2110358135026442E-2</v>
      </c>
      <c r="AB539" s="13">
        <f t="shared" si="799"/>
        <v>2.4877360277108661E-3</v>
      </c>
      <c r="AC539" s="13">
        <f t="shared" si="800"/>
        <v>3.8854265539071869E-6</v>
      </c>
      <c r="AD539" s="13">
        <f t="shared" si="801"/>
        <v>1.9411338232368177E-5</v>
      </c>
      <c r="AE539" s="13">
        <f t="shared" si="802"/>
        <v>2.8737838126082415E-5</v>
      </c>
      <c r="AF539" s="13">
        <f t="shared" si="803"/>
        <v>2.1272704907686339E-5</v>
      </c>
      <c r="AG539" s="13">
        <f t="shared" si="804"/>
        <v>1.0497843113183215E-5</v>
      </c>
      <c r="AH539" s="13">
        <f t="shared" si="805"/>
        <v>3.6366029675276933E-2</v>
      </c>
      <c r="AI539" s="13">
        <f t="shared" si="806"/>
        <v>8.1834117435367112E-3</v>
      </c>
      <c r="AJ539" s="13">
        <f t="shared" si="807"/>
        <v>9.2075253144533148E-4</v>
      </c>
      <c r="AK539" s="13">
        <f t="shared" si="808"/>
        <v>6.9065344278733198E-5</v>
      </c>
      <c r="AL539" s="13">
        <f t="shared" si="809"/>
        <v>5.1776874001331735E-8</v>
      </c>
      <c r="AM539" s="13">
        <f t="shared" si="810"/>
        <v>8.736228544438443E-7</v>
      </c>
      <c r="AN539" s="13">
        <f t="shared" si="811"/>
        <v>1.2933694665311248E-6</v>
      </c>
      <c r="AO539" s="13">
        <f t="shared" si="812"/>
        <v>9.573951553842578E-7</v>
      </c>
      <c r="AP539" s="13">
        <f t="shared" si="813"/>
        <v>4.7246385366414248E-7</v>
      </c>
      <c r="AQ539" s="13">
        <f t="shared" si="814"/>
        <v>1.7486674005278978E-7</v>
      </c>
      <c r="AR539" s="13">
        <f t="shared" si="815"/>
        <v>1.0767738541114669E-2</v>
      </c>
      <c r="AS539" s="13">
        <f t="shared" si="816"/>
        <v>2.4230535699253405E-3</v>
      </c>
      <c r="AT539" s="13">
        <f t="shared" si="817"/>
        <v>2.7262867594295039E-4</v>
      </c>
      <c r="AU539" s="13">
        <f t="shared" si="818"/>
        <v>2.044978723511988E-5</v>
      </c>
      <c r="AV539" s="13">
        <f t="shared" si="819"/>
        <v>1.1504488564397613E-6</v>
      </c>
      <c r="AW539" s="13">
        <f t="shared" si="820"/>
        <v>4.7914885780292778E-10</v>
      </c>
      <c r="AX539" s="13">
        <f t="shared" si="821"/>
        <v>3.2765081360797851E-8</v>
      </c>
      <c r="AY539" s="13">
        <f t="shared" si="822"/>
        <v>4.8507608958378036E-8</v>
      </c>
      <c r="AZ539" s="13">
        <f t="shared" si="823"/>
        <v>3.590694771895449E-8</v>
      </c>
      <c r="BA539" s="13">
        <f t="shared" si="824"/>
        <v>1.7719679065855732E-8</v>
      </c>
      <c r="BB539" s="13">
        <f t="shared" si="825"/>
        <v>6.5583483032556514E-9</v>
      </c>
      <c r="BC539" s="13">
        <f t="shared" si="826"/>
        <v>1.9418831371363365E-9</v>
      </c>
      <c r="BD539" s="13">
        <f t="shared" si="827"/>
        <v>2.6568795641863734E-3</v>
      </c>
      <c r="BE539" s="13">
        <f t="shared" si="828"/>
        <v>5.9787498445305334E-4</v>
      </c>
      <c r="BF539" s="13">
        <f t="shared" si="829"/>
        <v>6.7269608651644583E-5</v>
      </c>
      <c r="BG539" s="13">
        <f t="shared" si="830"/>
        <v>5.0458712002980056E-6</v>
      </c>
      <c r="BH539" s="13">
        <f t="shared" si="831"/>
        <v>2.8386685325291777E-7</v>
      </c>
      <c r="BI539" s="13">
        <f t="shared" si="832"/>
        <v>1.2775655529368976E-8</v>
      </c>
      <c r="BJ539" s="14">
        <f t="shared" si="833"/>
        <v>5.361183042038694E-2</v>
      </c>
      <c r="BK539" s="14">
        <f t="shared" si="834"/>
        <v>0.24744111646221101</v>
      </c>
      <c r="BL539" s="14">
        <f t="shared" si="835"/>
        <v>0.599832475531484</v>
      </c>
      <c r="BM539" s="14">
        <f t="shared" si="836"/>
        <v>0.24336917669608207</v>
      </c>
      <c r="BN539" s="14">
        <f t="shared" si="837"/>
        <v>0.75577178658917255</v>
      </c>
    </row>
    <row r="540" spans="1:66" x14ac:dyDescent="0.25">
      <c r="A540" t="s">
        <v>348</v>
      </c>
      <c r="B540" t="s">
        <v>326</v>
      </c>
      <c r="C540" t="s">
        <v>269</v>
      </c>
      <c r="D540" s="11">
        <v>44429</v>
      </c>
      <c r="E540" s="10">
        <f>VLOOKUP(A540,home!$A$2:$E$405,3,FALSE)</f>
        <v>1.4218999999999999</v>
      </c>
      <c r="F540" s="10">
        <f>VLOOKUP(B540,home!$B$2:$E$405,3,FALSE)</f>
        <v>1.0548999999999999</v>
      </c>
      <c r="G540" s="10">
        <f>VLOOKUP(C540,away!$B$2:$E$405,4,FALSE)</f>
        <v>0.70330000000000004</v>
      </c>
      <c r="H540" s="10">
        <f>VLOOKUP(A540,away!$A$2:$E$405,3,FALSE)</f>
        <v>1.2968999999999999</v>
      </c>
      <c r="I540" s="10">
        <f>VLOOKUP(C540,away!$B$2:$E$405,3,FALSE)</f>
        <v>0.77110000000000001</v>
      </c>
      <c r="J540" s="10">
        <f>VLOOKUP(B540,home!$B$2:$E$405,4,FALSE)</f>
        <v>0.96379999999999999</v>
      </c>
      <c r="K540" s="12">
        <f t="shared" si="782"/>
        <v>1.054923492623</v>
      </c>
      <c r="L540" s="12">
        <f t="shared" si="783"/>
        <v>0.96383815684199992</v>
      </c>
      <c r="M540" s="13">
        <f t="shared" si="784"/>
        <v>0.13281984080265033</v>
      </c>
      <c r="N540" s="13">
        <f t="shared" si="785"/>
        <v>0.1401147703491627</v>
      </c>
      <c r="O540" s="13">
        <f t="shared" si="786"/>
        <v>0.12801683055127433</v>
      </c>
      <c r="P540" s="13">
        <f t="shared" si="787"/>
        <v>0.13504796199967706</v>
      </c>
      <c r="Q540" s="13">
        <f t="shared" si="788"/>
        <v>7.3905181452404156E-2</v>
      </c>
      <c r="R540" s="13">
        <f t="shared" si="789"/>
        <v>6.1693753001647436E-2</v>
      </c>
      <c r="S540" s="13">
        <f t="shared" si="790"/>
        <v>3.4328365269171261E-2</v>
      </c>
      <c r="T540" s="13">
        <f t="shared" si="791"/>
        <v>7.1232633872158765E-2</v>
      </c>
      <c r="U540" s="13">
        <f t="shared" si="792"/>
        <v>6.5082189389518597E-2</v>
      </c>
      <c r="V540" s="13">
        <f t="shared" si="793"/>
        <v>3.8782490296347424E-3</v>
      </c>
      <c r="W540" s="13">
        <f t="shared" si="794"/>
        <v>2.5988104046902251E-2</v>
      </c>
      <c r="X540" s="13">
        <f t="shared" si="795"/>
        <v>2.5048326304384382E-2</v>
      </c>
      <c r="Y540" s="13">
        <f t="shared" si="796"/>
        <v>1.2071266328597412E-2</v>
      </c>
      <c r="Z540" s="13">
        <f t="shared" si="797"/>
        <v>1.9820931060591157E-2</v>
      </c>
      <c r="AA540" s="13">
        <f t="shared" si="798"/>
        <v>2.0909565821478526E-2</v>
      </c>
      <c r="AB540" s="13">
        <f t="shared" si="799"/>
        <v>1.1028996102812319E-2</v>
      </c>
      <c r="AC540" s="13">
        <f t="shared" si="800"/>
        <v>2.4645679083707447E-4</v>
      </c>
      <c r="AD540" s="13">
        <f t="shared" si="801"/>
        <v>6.8538653719520106E-3</v>
      </c>
      <c r="AE540" s="13">
        <f t="shared" si="802"/>
        <v>6.6060169673454331E-3</v>
      </c>
      <c r="AF540" s="13">
        <f t="shared" si="803"/>
        <v>3.1835656089366001E-3</v>
      </c>
      <c r="AG540" s="13">
        <f t="shared" si="804"/>
        <v>1.0228140029010107E-3</v>
      </c>
      <c r="AH540" s="13">
        <f t="shared" si="805"/>
        <v>4.7760424150831305E-3</v>
      </c>
      <c r="AI540" s="13">
        <f t="shared" si="806"/>
        <v>5.0383593454350834E-3</v>
      </c>
      <c r="AJ540" s="13">
        <f t="shared" si="807"/>
        <v>2.6575418188880557E-3</v>
      </c>
      <c r="AK540" s="13">
        <f t="shared" si="808"/>
        <v>9.3450109912435598E-4</v>
      </c>
      <c r="AL540" s="13">
        <f t="shared" si="809"/>
        <v>1.0023649214572306E-5</v>
      </c>
      <c r="AM540" s="13">
        <f t="shared" si="810"/>
        <v>1.4460607192294907E-3</v>
      </c>
      <c r="AN540" s="13">
        <f t="shared" si="811"/>
        <v>1.3937684983037688E-3</v>
      </c>
      <c r="AO540" s="13">
        <f t="shared" si="812"/>
        <v>6.7168363023477329E-4</v>
      </c>
      <c r="AP540" s="13">
        <f t="shared" si="813"/>
        <v>2.1579810404880913E-4</v>
      </c>
      <c r="AQ540" s="13">
        <f t="shared" si="814"/>
        <v>5.1998611714100563E-5</v>
      </c>
      <c r="AR540" s="13">
        <f t="shared" si="815"/>
        <v>9.2066638367058803E-4</v>
      </c>
      <c r="AS540" s="13">
        <f t="shared" si="816"/>
        <v>9.712325970023636E-4</v>
      </c>
      <c r="AT540" s="13">
        <f t="shared" si="817"/>
        <v>5.1228804168952007E-4</v>
      </c>
      <c r="AU540" s="13">
        <f t="shared" si="818"/>
        <v>1.8014156338936853E-4</v>
      </c>
      <c r="AV540" s="13">
        <f t="shared" si="819"/>
        <v>4.7508891804320048E-5</v>
      </c>
      <c r="AW540" s="13">
        <f t="shared" si="820"/>
        <v>2.8310558582529715E-7</v>
      </c>
      <c r="AX540" s="13">
        <f t="shared" si="821"/>
        <v>2.542472374124168E-4</v>
      </c>
      <c r="AY540" s="13">
        <f t="shared" si="822"/>
        <v>2.4505318868975416E-4</v>
      </c>
      <c r="AZ540" s="13">
        <f t="shared" si="823"/>
        <v>1.1809580685749373E-4</v>
      </c>
      <c r="BA540" s="13">
        <f t="shared" si="824"/>
        <v>3.7941748270765196E-5</v>
      </c>
      <c r="BB540" s="13">
        <f t="shared" si="825"/>
        <v>9.1424261801643638E-6</v>
      </c>
      <c r="BC540" s="13">
        <f t="shared" si="826"/>
        <v>1.7623638397107338E-6</v>
      </c>
      <c r="BD540" s="13">
        <f t="shared" si="827"/>
        <v>1.4789556505057479E-4</v>
      </c>
      <c r="BE540" s="13">
        <f t="shared" si="828"/>
        <v>1.5601850602660444E-4</v>
      </c>
      <c r="BF540" s="13">
        <f t="shared" si="829"/>
        <v>8.229379364570408E-5</v>
      </c>
      <c r="BG540" s="13">
        <f t="shared" si="830"/>
        <v>2.8937885404640865E-5</v>
      </c>
      <c r="BH540" s="13">
        <f t="shared" si="831"/>
        <v>7.6318137850469687E-6</v>
      </c>
      <c r="BI540" s="13">
        <f t="shared" si="832"/>
        <v>1.6101959306340214E-6</v>
      </c>
      <c r="BJ540" s="14">
        <f t="shared" si="833"/>
        <v>0.37047209663952596</v>
      </c>
      <c r="BK540" s="14">
        <f t="shared" si="834"/>
        <v>0.30657595072987481</v>
      </c>
      <c r="BL540" s="14">
        <f t="shared" si="835"/>
        <v>0.30319400478266118</v>
      </c>
      <c r="BM540" s="14">
        <f t="shared" si="836"/>
        <v>0.32821987497273319</v>
      </c>
      <c r="BN540" s="14">
        <f t="shared" si="837"/>
        <v>0.67159833815681602</v>
      </c>
    </row>
    <row r="541" spans="1:66" x14ac:dyDescent="0.25">
      <c r="A541" t="s">
        <v>349</v>
      </c>
      <c r="B541" t="s">
        <v>283</v>
      </c>
      <c r="C541" t="s">
        <v>275</v>
      </c>
      <c r="D541" s="11">
        <v>44429</v>
      </c>
      <c r="E541" s="10">
        <f>VLOOKUP(A541,home!$A$2:$E$405,3,FALSE)</f>
        <v>1.4875</v>
      </c>
      <c r="F541" s="10">
        <f>VLOOKUP(B541,home!$B$2:$E$405,3,FALSE)</f>
        <v>1.5462</v>
      </c>
      <c r="G541" s="10">
        <f>VLOOKUP(C541,away!$B$2:$E$405,4,FALSE)</f>
        <v>1.589</v>
      </c>
      <c r="H541" s="10">
        <f>VLOOKUP(A541,away!$A$2:$E$405,3,FALSE)</f>
        <v>1.05</v>
      </c>
      <c r="I541" s="10">
        <f>VLOOKUP(C541,away!$B$2:$E$405,3,FALSE)</f>
        <v>0.69259999999999999</v>
      </c>
      <c r="J541" s="10">
        <f>VLOOKUP(B541,home!$B$2:$E$405,4,FALSE)</f>
        <v>1.1429</v>
      </c>
      <c r="K541" s="12">
        <f t="shared" si="782"/>
        <v>3.6546563024999998</v>
      </c>
      <c r="L541" s="12">
        <f t="shared" si="783"/>
        <v>0.83115116700000002</v>
      </c>
      <c r="M541" s="13">
        <f t="shared" si="784"/>
        <v>1.1267785453328096E-2</v>
      </c>
      <c r="N541" s="13">
        <f t="shared" si="785"/>
        <v>4.1179883122223343E-2</v>
      </c>
      <c r="O541" s="13">
        <f t="shared" si="786"/>
        <v>9.3652330290392716E-3</v>
      </c>
      <c r="P541" s="13">
        <f t="shared" si="787"/>
        <v>3.4226707913959542E-2</v>
      </c>
      <c r="Q541" s="13">
        <f t="shared" si="788"/>
        <v>7.5249159694423445E-2</v>
      </c>
      <c r="R541" s="13">
        <f t="shared" si="789"/>
        <v>3.8919621806564678E-3</v>
      </c>
      <c r="S541" s="13">
        <f t="shared" si="790"/>
        <v>2.5991521126307281E-2</v>
      </c>
      <c r="T541" s="13">
        <f t="shared" si="791"/>
        <v>6.2543426895789428E-2</v>
      </c>
      <c r="U541" s="13">
        <f t="shared" si="792"/>
        <v>1.4223784112627803E-2</v>
      </c>
      <c r="V541" s="13">
        <f t="shared" si="793"/>
        <v>8.7723458814356389E-3</v>
      </c>
      <c r="W541" s="13">
        <f t="shared" si="794"/>
        <v>9.1669938578351234E-2</v>
      </c>
      <c r="X541" s="13">
        <f t="shared" si="795"/>
        <v>7.619157642821496E-2</v>
      </c>
      <c r="Y541" s="13">
        <f t="shared" si="796"/>
        <v>3.1663358831940276E-2</v>
      </c>
      <c r="Z541" s="13">
        <f t="shared" si="797"/>
        <v>1.0782696361241626E-3</v>
      </c>
      <c r="AA541" s="13">
        <f t="shared" si="798"/>
        <v>3.9407049214555531E-3</v>
      </c>
      <c r="AB541" s="13">
        <f t="shared" si="799"/>
        <v>7.2009610387451508E-3</v>
      </c>
      <c r="AC541" s="13">
        <f t="shared" si="800"/>
        <v>1.6654144321868551E-3</v>
      </c>
      <c r="AD541" s="13">
        <f t="shared" si="801"/>
        <v>8.3755529693789799E-2</v>
      </c>
      <c r="AE541" s="13">
        <f t="shared" si="802"/>
        <v>6.9613506247696563E-2</v>
      </c>
      <c r="AF541" s="13">
        <f t="shared" si="803"/>
        <v>2.892967347836739E-2</v>
      </c>
      <c r="AG541" s="13">
        <f t="shared" si="804"/>
        <v>8.0149772908246694E-3</v>
      </c>
      <c r="AH541" s="13">
        <f t="shared" si="805"/>
        <v>2.2405126660131574E-4</v>
      </c>
      <c r="AI541" s="13">
        <f t="shared" si="806"/>
        <v>8.1883037356760631E-4</v>
      </c>
      <c r="AJ541" s="13">
        <f t="shared" si="807"/>
        <v>1.4962717927186407E-3</v>
      </c>
      <c r="AK541" s="13">
        <f t="shared" si="808"/>
        <v>1.8227863791707183E-3</v>
      </c>
      <c r="AL541" s="13">
        <f t="shared" si="809"/>
        <v>2.0235263996552601E-4</v>
      </c>
      <c r="AM541" s="13">
        <f t="shared" si="810"/>
        <v>6.1219534892926954E-2</v>
      </c>
      <c r="AN541" s="13">
        <f t="shared" si="811"/>
        <v>5.0882687869453463E-2</v>
      </c>
      <c r="AO541" s="13">
        <f t="shared" si="812"/>
        <v>2.1145602701396492E-2</v>
      </c>
      <c r="AP541" s="13">
        <f t="shared" si="813"/>
        <v>5.8583974540613497E-3</v>
      </c>
      <c r="AQ541" s="13">
        <f t="shared" si="814"/>
        <v>1.2173034701732297E-3</v>
      </c>
      <c r="AR541" s="13">
        <f t="shared" si="815"/>
        <v>3.7244094340702362E-5</v>
      </c>
      <c r="AS541" s="13">
        <f t="shared" si="816"/>
        <v>1.3611436411315245E-4</v>
      </c>
      <c r="AT541" s="13">
        <f t="shared" si="817"/>
        <v>2.4872560933345618E-4</v>
      </c>
      <c r="AU541" s="13">
        <f t="shared" si="818"/>
        <v>3.0300220524788956E-4</v>
      </c>
      <c r="AV541" s="13">
        <f t="shared" si="819"/>
        <v>2.7684222977014954E-4</v>
      </c>
      <c r="AW541" s="13">
        <f t="shared" si="820"/>
        <v>1.7073907863770012E-5</v>
      </c>
      <c r="AX541" s="13">
        <f t="shared" si="821"/>
        <v>3.7289393172092344E-2</v>
      </c>
      <c r="AY541" s="13">
        <f t="shared" si="822"/>
        <v>3.0993122651706388E-2</v>
      </c>
      <c r="AZ541" s="13">
        <f t="shared" si="823"/>
        <v>1.287998503046995E-2</v>
      </c>
      <c r="BA541" s="13">
        <f t="shared" si="824"/>
        <v>3.5684048630058767E-3</v>
      </c>
      <c r="BB541" s="13">
        <f t="shared" si="825"/>
        <v>7.4147096655395215E-4</v>
      </c>
      <c r="BC541" s="13">
        <f t="shared" si="826"/>
        <v>1.2325489182958712E-4</v>
      </c>
      <c r="BD541" s="13">
        <f t="shared" si="827"/>
        <v>5.1592454125221421E-6</v>
      </c>
      <c r="BE541" s="13">
        <f t="shared" si="828"/>
        <v>1.8855268763018258E-5</v>
      </c>
      <c r="BF541" s="13">
        <f t="shared" si="829"/>
        <v>3.4454763410048019E-5</v>
      </c>
      <c r="BG541" s="13">
        <f t="shared" si="830"/>
        <v>4.1973439415892812E-5</v>
      </c>
      <c r="BH541" s="13">
        <f t="shared" si="831"/>
        <v>3.8349623724723639E-5</v>
      </c>
      <c r="BI541" s="13">
        <f t="shared" si="832"/>
        <v>2.8030938808812954E-5</v>
      </c>
      <c r="BJ541" s="14">
        <f t="shared" si="833"/>
        <v>0.79473018822529085</v>
      </c>
      <c r="BK541" s="14">
        <f t="shared" si="834"/>
        <v>0.11311925009888935</v>
      </c>
      <c r="BL541" s="14">
        <f t="shared" si="835"/>
        <v>4.4153336876922883E-2</v>
      </c>
      <c r="BM541" s="14">
        <f t="shared" si="836"/>
        <v>0.74692426469975448</v>
      </c>
      <c r="BN541" s="14">
        <f t="shared" si="837"/>
        <v>0.17518073139363016</v>
      </c>
    </row>
    <row r="542" spans="1:66" x14ac:dyDescent="0.25">
      <c r="A542" t="s">
        <v>357</v>
      </c>
      <c r="B542" t="s">
        <v>333</v>
      </c>
      <c r="C542" t="s">
        <v>334</v>
      </c>
      <c r="D542" s="11">
        <v>44429</v>
      </c>
      <c r="E542" s="10">
        <f>VLOOKUP(A542,home!$A$2:$E$405,3,FALSE)</f>
        <v>1.8529</v>
      </c>
      <c r="F542" s="10">
        <f>VLOOKUP(B542,home!$B$2:$E$405,3,FALSE)</f>
        <v>1.2593000000000001</v>
      </c>
      <c r="G542" s="10">
        <f>VLOOKUP(C542,away!$B$2:$E$405,4,FALSE)</f>
        <v>0.53969999999999996</v>
      </c>
      <c r="H542" s="10">
        <f>VLOOKUP(A542,away!$A$2:$E$405,3,FALSE)</f>
        <v>1.5588</v>
      </c>
      <c r="I542" s="10">
        <f>VLOOKUP(C542,away!$B$2:$E$405,3,FALSE)</f>
        <v>0.48110000000000003</v>
      </c>
      <c r="J542" s="10">
        <f>VLOOKUP(B542,home!$B$2:$E$405,4,FALSE)</f>
        <v>0.85540000000000005</v>
      </c>
      <c r="K542" s="12">
        <f t="shared" si="782"/>
        <v>1.2593127567089999</v>
      </c>
      <c r="L542" s="12">
        <f t="shared" si="783"/>
        <v>0.64149754687200011</v>
      </c>
      <c r="M542" s="13">
        <f t="shared" si="784"/>
        <v>0.14944747232438516</v>
      </c>
      <c r="N542" s="13">
        <f t="shared" si="785"/>
        <v>0.18820110835601342</v>
      </c>
      <c r="O542" s="13">
        <f t="shared" si="786"/>
        <v>9.587018688231419E-2</v>
      </c>
      <c r="P542" s="13">
        <f t="shared" si="787"/>
        <v>0.12073054932897408</v>
      </c>
      <c r="Q542" s="13">
        <f t="shared" si="788"/>
        <v>0.11850202828975025</v>
      </c>
      <c r="R542" s="13">
        <f t="shared" si="789"/>
        <v>3.075024485158238E-2</v>
      </c>
      <c r="S542" s="13">
        <f t="shared" si="790"/>
        <v>2.4382924171574501E-2</v>
      </c>
      <c r="T542" s="13">
        <f t="shared" si="791"/>
        <v>7.6018760447231132E-2</v>
      </c>
      <c r="U542" s="13">
        <f t="shared" si="792"/>
        <v>3.8724175613522933E-2</v>
      </c>
      <c r="V542" s="13">
        <f t="shared" si="793"/>
        <v>2.1886276485986005E-3</v>
      </c>
      <c r="W542" s="13">
        <f t="shared" si="794"/>
        <v>4.9743705307057767E-2</v>
      </c>
      <c r="X542" s="13">
        <f t="shared" si="795"/>
        <v>3.1910464926801246E-2</v>
      </c>
      <c r="Y542" s="13">
        <f t="shared" si="796"/>
        <v>1.0235242485043998E-2</v>
      </c>
      <c r="Z542" s="13">
        <f t="shared" si="797"/>
        <v>6.5754022126678175E-3</v>
      </c>
      <c r="AA542" s="13">
        <f t="shared" si="798"/>
        <v>8.2804878869051669E-3</v>
      </c>
      <c r="AB542" s="13">
        <f t="shared" si="799"/>
        <v>5.2138620138770147E-3</v>
      </c>
      <c r="AC542" s="13">
        <f t="shared" si="800"/>
        <v>1.105046367555622E-4</v>
      </c>
      <c r="AD542" s="13">
        <f t="shared" si="801"/>
        <v>1.5660720664787759E-2</v>
      </c>
      <c r="AE542" s="13">
        <f t="shared" si="802"/>
        <v>1.0046313888708986E-2</v>
      </c>
      <c r="AF542" s="13">
        <f t="shared" si="803"/>
        <v>3.2223428573564588E-3</v>
      </c>
      <c r="AG542" s="13">
        <f t="shared" si="804"/>
        <v>6.890416793915602E-4</v>
      </c>
      <c r="AH542" s="13">
        <f t="shared" si="805"/>
        <v>1.0545260972807812E-3</v>
      </c>
      <c r="AI542" s="13">
        <f t="shared" si="806"/>
        <v>1.3279781665882435E-3</v>
      </c>
      <c r="AJ542" s="13">
        <f t="shared" si="807"/>
        <v>8.3616992290780226E-4</v>
      </c>
      <c r="AK542" s="13">
        <f t="shared" si="808"/>
        <v>3.5099981689805886E-4</v>
      </c>
      <c r="AL542" s="13">
        <f t="shared" si="809"/>
        <v>3.5708293466321514E-6</v>
      </c>
      <c r="AM542" s="13">
        <f t="shared" si="810"/>
        <v>3.9443490624846943E-3</v>
      </c>
      <c r="AN542" s="13">
        <f t="shared" si="811"/>
        <v>2.5302902475908048E-3</v>
      </c>
      <c r="AO542" s="13">
        <f t="shared" si="812"/>
        <v>8.1158749335182349E-4</v>
      </c>
      <c r="AP542" s="13">
        <f t="shared" si="813"/>
        <v>1.7354379535239686E-4</v>
      </c>
      <c r="AQ542" s="13">
        <f t="shared" si="814"/>
        <v>2.7831979748354737E-5</v>
      </c>
      <c r="AR542" s="13">
        <f t="shared" si="815"/>
        <v>1.352951809036251E-4</v>
      </c>
      <c r="AS542" s="13">
        <f t="shared" si="816"/>
        <v>1.7037894723318694E-4</v>
      </c>
      <c r="AT542" s="13">
        <f t="shared" si="817"/>
        <v>1.0728019086270096E-4</v>
      </c>
      <c r="AU542" s="13">
        <f t="shared" si="818"/>
        <v>4.5033104298525207E-5</v>
      </c>
      <c r="AV542" s="13">
        <f t="shared" si="819"/>
        <v>1.4177690679334926E-5</v>
      </c>
      <c r="AW542" s="13">
        <f t="shared" si="820"/>
        <v>8.0130010058200296E-8</v>
      </c>
      <c r="AX542" s="13">
        <f t="shared" si="821"/>
        <v>8.2786151521669347E-4</v>
      </c>
      <c r="AY542" s="13">
        <f t="shared" si="822"/>
        <v>5.3107113116124575E-4</v>
      </c>
      <c r="AZ542" s="13">
        <f t="shared" si="823"/>
        <v>1.7034041392723868E-4</v>
      </c>
      <c r="BA542" s="13">
        <f t="shared" si="824"/>
        <v>3.642431922249491E-5</v>
      </c>
      <c r="BB542" s="13">
        <f t="shared" si="825"/>
        <v>5.8415278569282779E-6</v>
      </c>
      <c r="BC542" s="13">
        <f t="shared" si="826"/>
        <v>7.4946515804078867E-7</v>
      </c>
      <c r="BD542" s="13">
        <f t="shared" si="827"/>
        <v>1.4465254442213162E-5</v>
      </c>
      <c r="BE542" s="13">
        <f t="shared" si="828"/>
        <v>1.8216279448120561E-5</v>
      </c>
      <c r="BF542" s="13">
        <f t="shared" si="829"/>
        <v>1.1469996544397104E-5</v>
      </c>
      <c r="BG542" s="13">
        <f t="shared" si="830"/>
        <v>4.8147709892558071E-6</v>
      </c>
      <c r="BH542" s="13">
        <f t="shared" si="831"/>
        <v>1.5158256318505626E-6</v>
      </c>
      <c r="BI542" s="13">
        <f t="shared" si="832"/>
        <v>3.8177971102717862E-7</v>
      </c>
      <c r="BJ542" s="14">
        <f t="shared" si="833"/>
        <v>0.51328961985321309</v>
      </c>
      <c r="BK542" s="14">
        <f t="shared" si="834"/>
        <v>0.29739472007079581</v>
      </c>
      <c r="BL542" s="14">
        <f t="shared" si="835"/>
        <v>0.18293166027262081</v>
      </c>
      <c r="BM542" s="14">
        <f t="shared" si="836"/>
        <v>0.29615882137512706</v>
      </c>
      <c r="BN542" s="14">
        <f t="shared" si="837"/>
        <v>0.70350159003301949</v>
      </c>
    </row>
    <row r="543" spans="1:66" x14ac:dyDescent="0.25">
      <c r="A543" t="s">
        <v>357</v>
      </c>
      <c r="B543" t="s">
        <v>331</v>
      </c>
      <c r="C543" t="s">
        <v>336</v>
      </c>
      <c r="D543" s="11">
        <v>44429</v>
      </c>
      <c r="E543" s="10">
        <f>VLOOKUP(A543,home!$A$2:$E$405,3,FALSE)</f>
        <v>1.8529</v>
      </c>
      <c r="F543" s="10">
        <f>VLOOKUP(B543,home!$B$2:$E$405,3,FALSE)</f>
        <v>0.8095</v>
      </c>
      <c r="G543" s="10">
        <f>VLOOKUP(C543,away!$B$2:$E$405,4,FALSE)</f>
        <v>1.4392</v>
      </c>
      <c r="H543" s="10">
        <f>VLOOKUP(A543,away!$A$2:$E$405,3,FALSE)</f>
        <v>1.5588</v>
      </c>
      <c r="I543" s="10">
        <f>VLOOKUP(C543,away!$B$2:$E$405,3,FALSE)</f>
        <v>0.64149999999999996</v>
      </c>
      <c r="J543" s="10">
        <f>VLOOKUP(B543,home!$B$2:$E$405,4,FALSE)</f>
        <v>1.2829999999999999</v>
      </c>
      <c r="K543" s="12">
        <f t="shared" si="782"/>
        <v>2.1586885339599999</v>
      </c>
      <c r="L543" s="12">
        <f t="shared" si="783"/>
        <v>1.2829617665999997</v>
      </c>
      <c r="M543" s="13">
        <f t="shared" si="784"/>
        <v>3.2011812599654341E-2</v>
      </c>
      <c r="N543" s="13">
        <f t="shared" si="785"/>
        <v>6.9103532810150081E-2</v>
      </c>
      <c r="O543" s="13">
        <f t="shared" si="786"/>
        <v>4.1069931644920663E-2</v>
      </c>
      <c r="P543" s="13">
        <f t="shared" si="787"/>
        <v>8.8657190532411181E-2</v>
      </c>
      <c r="Q543" s="13">
        <f t="shared" si="788"/>
        <v>7.4586501966699817E-2</v>
      </c>
      <c r="R543" s="13">
        <f t="shared" si="789"/>
        <v>2.6345576028654328E-2</v>
      </c>
      <c r="S543" s="13">
        <f t="shared" si="790"/>
        <v>6.1384351547037475E-2</v>
      </c>
      <c r="T543" s="13">
        <f t="shared" si="791"/>
        <v>9.5691630327711566E-2</v>
      </c>
      <c r="U543" s="13">
        <f t="shared" si="792"/>
        <v>5.6871892893627519E-2</v>
      </c>
      <c r="V543" s="13">
        <f t="shared" si="793"/>
        <v>1.8889430386474042E-2</v>
      </c>
      <c r="W543" s="13">
        <f t="shared" si="794"/>
        <v>5.366967552789996E-2</v>
      </c>
      <c r="X543" s="13">
        <f t="shared" si="795"/>
        <v>6.8856141728123307E-2</v>
      </c>
      <c r="Y543" s="13">
        <f t="shared" si="796"/>
        <v>4.4169898616386517E-2</v>
      </c>
      <c r="Z543" s="13">
        <f t="shared" si="797"/>
        <v>1.126678892127232E-2</v>
      </c>
      <c r="AA543" s="13">
        <f t="shared" si="798"/>
        <v>2.4321488058898111E-2</v>
      </c>
      <c r="AB543" s="13">
        <f t="shared" si="799"/>
        <v>2.6251258700794207E-2</v>
      </c>
      <c r="AC543" s="13">
        <f t="shared" si="800"/>
        <v>3.26965987869512E-3</v>
      </c>
      <c r="AD543" s="13">
        <f t="shared" si="801"/>
        <v>2.8964028295857817E-2</v>
      </c>
      <c r="AE543" s="13">
        <f t="shared" si="802"/>
        <v>3.7159740910306126E-2</v>
      </c>
      <c r="AF543" s="13">
        <f t="shared" si="803"/>
        <v>2.3837263422342318E-2</v>
      </c>
      <c r="AG543" s="13">
        <f t="shared" si="804"/>
        <v>1.0194099197079285E-2</v>
      </c>
      <c r="AH543" s="13">
        <f t="shared" si="805"/>
        <v>3.6137148545862109E-3</v>
      </c>
      <c r="AI543" s="13">
        <f t="shared" si="806"/>
        <v>7.800884821596181E-3</v>
      </c>
      <c r="AJ543" s="13">
        <f t="shared" si="807"/>
        <v>8.4198403095611385E-3</v>
      </c>
      <c r="AK543" s="13">
        <f t="shared" si="808"/>
        <v>6.0586042446746152E-3</v>
      </c>
      <c r="AL543" s="13">
        <f t="shared" si="809"/>
        <v>3.6221486420270226E-4</v>
      </c>
      <c r="AM543" s="13">
        <f t="shared" si="810"/>
        <v>1.2504863155912253E-2</v>
      </c>
      <c r="AN543" s="13">
        <f t="shared" si="811"/>
        <v>1.6043261325600432E-2</v>
      </c>
      <c r="AO543" s="13">
        <f t="shared" si="812"/>
        <v>1.0291445446158893E-2</v>
      </c>
      <c r="AP543" s="13">
        <f t="shared" si="813"/>
        <v>4.4011770101571781E-3</v>
      </c>
      <c r="AQ543" s="13">
        <f t="shared" si="814"/>
        <v>1.4116354580176399E-3</v>
      </c>
      <c r="AR543" s="13">
        <f t="shared" si="815"/>
        <v>9.2725159876571738E-4</v>
      </c>
      <c r="AS543" s="13">
        <f t="shared" si="816"/>
        <v>2.0016473943516321E-3</v>
      </c>
      <c r="AT543" s="13">
        <f t="shared" si="817"/>
        <v>2.1604666396088899E-3</v>
      </c>
      <c r="AU543" s="13">
        <f t="shared" si="818"/>
        <v>1.5545915209756005E-3</v>
      </c>
      <c r="AV543" s="13">
        <f t="shared" si="819"/>
        <v>8.3896972283036648E-4</v>
      </c>
      <c r="AW543" s="13">
        <f t="shared" si="820"/>
        <v>2.7865540198222138E-5</v>
      </c>
      <c r="AX543" s="13">
        <f t="shared" si="821"/>
        <v>4.4990174522344393E-3</v>
      </c>
      <c r="AY543" s="13">
        <f t="shared" si="822"/>
        <v>5.7720673784829261E-3</v>
      </c>
      <c r="AZ543" s="13">
        <f t="shared" si="823"/>
        <v>3.7026708804163422E-3</v>
      </c>
      <c r="BA543" s="13">
        <f t="shared" si="824"/>
        <v>1.5834617246257756E-3</v>
      </c>
      <c r="BB543" s="13">
        <f t="shared" si="825"/>
        <v>5.0788021289234193E-4</v>
      </c>
      <c r="BC543" s="13">
        <f t="shared" si="826"/>
        <v>1.3031817903070861E-4</v>
      </c>
      <c r="BD543" s="13">
        <f t="shared" si="827"/>
        <v>1.9827139153918966E-4</v>
      </c>
      <c r="BE543" s="13">
        <f t="shared" si="828"/>
        <v>4.2800617952794241E-4</v>
      </c>
      <c r="BF543" s="13">
        <f t="shared" si="829"/>
        <v>4.6196601610549738E-4</v>
      </c>
      <c r="BG543" s="13">
        <f t="shared" si="830"/>
        <v>3.3241358068203923E-4</v>
      </c>
      <c r="BH543" s="13">
        <f t="shared" si="831"/>
        <v>1.793943462877264E-4</v>
      </c>
      <c r="BI543" s="13">
        <f t="shared" si="832"/>
        <v>7.7451303677712928E-5</v>
      </c>
      <c r="BJ543" s="14">
        <f t="shared" si="833"/>
        <v>0.56708031102608569</v>
      </c>
      <c r="BK543" s="14">
        <f t="shared" si="834"/>
        <v>0.21034672718695779</v>
      </c>
      <c r="BL543" s="14">
        <f t="shared" si="835"/>
        <v>0.20991362125166521</v>
      </c>
      <c r="BM543" s="14">
        <f t="shared" si="836"/>
        <v>0.66108870096520589</v>
      </c>
      <c r="BN543" s="14">
        <f t="shared" si="837"/>
        <v>0.33177454558249042</v>
      </c>
    </row>
    <row r="544" spans="1:66" x14ac:dyDescent="0.25">
      <c r="A544" t="s">
        <v>290</v>
      </c>
      <c r="B544" t="s">
        <v>303</v>
      </c>
      <c r="C544" t="s">
        <v>313</v>
      </c>
      <c r="D544" s="11">
        <v>44429</v>
      </c>
      <c r="E544" s="10">
        <f>VLOOKUP(A544,home!$A$2:$E$405,3,FALSE)</f>
        <v>1.6083000000000001</v>
      </c>
      <c r="F544" s="10">
        <f>VLOOKUP(B544,home!$B$2:$E$405,3,FALSE)</f>
        <v>1.0044</v>
      </c>
      <c r="G544" s="10">
        <f>VLOOKUP(C544,away!$B$2:$E$405,4,FALSE)</f>
        <v>0.90869999999999995</v>
      </c>
      <c r="H544" s="10">
        <f>VLOOKUP(A544,away!$A$2:$E$405,3,FALSE)</f>
        <v>1.1513</v>
      </c>
      <c r="I544" s="10">
        <f>VLOOKUP(C544,away!$B$2:$E$405,3,FALSE)</f>
        <v>1.069</v>
      </c>
      <c r="J544" s="10">
        <f>VLOOKUP(B544,home!$B$2:$E$405,4,FALSE)</f>
        <v>1.0022</v>
      </c>
      <c r="K544" s="12">
        <f t="shared" si="782"/>
        <v>1.4678926437240001</v>
      </c>
      <c r="L544" s="12">
        <f t="shared" si="783"/>
        <v>1.23344732734</v>
      </c>
      <c r="M544" s="13">
        <f t="shared" si="784"/>
        <v>6.7115519604900933E-2</v>
      </c>
      <c r="N544" s="13">
        <f t="shared" si="785"/>
        <v>9.8518377507748001E-2</v>
      </c>
      <c r="O544" s="13">
        <f t="shared" si="786"/>
        <v>8.278345827970042E-2</v>
      </c>
      <c r="P544" s="13">
        <f t="shared" si="787"/>
        <v>0.12151722943080492</v>
      </c>
      <c r="Q544" s="13">
        <f t="shared" si="788"/>
        <v>7.2307200807623651E-2</v>
      </c>
      <c r="R544" s="13">
        <f t="shared" si="789"/>
        <v>5.1054517681529438E-2</v>
      </c>
      <c r="S544" s="13">
        <f t="shared" si="790"/>
        <v>5.5003809608666895E-2</v>
      </c>
      <c r="T544" s="13">
        <f t="shared" si="791"/>
        <v>8.9187123583600078E-2</v>
      </c>
      <c r="U544" s="13">
        <f t="shared" si="792"/>
        <v>7.4942550933593963E-2</v>
      </c>
      <c r="V544" s="13">
        <f t="shared" si="793"/>
        <v>1.1065350195424041E-2</v>
      </c>
      <c r="W544" s="13">
        <f t="shared" si="794"/>
        <v>3.5379736051261608E-2</v>
      </c>
      <c r="X544" s="13">
        <f t="shared" si="795"/>
        <v>4.3639040874423274E-2</v>
      </c>
      <c r="Y544" s="13">
        <f t="shared" si="796"/>
        <v>2.6913229167119201E-2</v>
      </c>
      <c r="Z544" s="13">
        <f t="shared" si="797"/>
        <v>2.099101946097176E-2</v>
      </c>
      <c r="AA544" s="13">
        <f t="shared" si="798"/>
        <v>3.0812563051027777E-2</v>
      </c>
      <c r="AB544" s="13">
        <f t="shared" si="799"/>
        <v>2.2614767318442808E-2</v>
      </c>
      <c r="AC544" s="13">
        <f t="shared" si="800"/>
        <v>1.2521607393725638E-3</v>
      </c>
      <c r="AD544" s="13">
        <f t="shared" si="801"/>
        <v>1.2983413571635932E-2</v>
      </c>
      <c r="AE544" s="13">
        <f t="shared" si="802"/>
        <v>1.6014356769684223E-2</v>
      </c>
      <c r="AF544" s="13">
        <f t="shared" si="803"/>
        <v>9.876432778318121E-3</v>
      </c>
      <c r="AG544" s="13">
        <f t="shared" si="804"/>
        <v>4.0606865380232197E-3</v>
      </c>
      <c r="AH544" s="13">
        <f t="shared" si="805"/>
        <v>6.4728292130693827E-3</v>
      </c>
      <c r="AI544" s="13">
        <f t="shared" si="806"/>
        <v>9.5014183859463558E-3</v>
      </c>
      <c r="AJ544" s="13">
        <f t="shared" si="807"/>
        <v>6.9735310768373106E-3</v>
      </c>
      <c r="AK544" s="13">
        <f t="shared" si="808"/>
        <v>3.4121316561567306E-3</v>
      </c>
      <c r="AL544" s="13">
        <f t="shared" si="809"/>
        <v>9.0684899556061016E-5</v>
      </c>
      <c r="AM544" s="13">
        <f t="shared" si="810"/>
        <v>3.8116514544461457E-3</v>
      </c>
      <c r="AN544" s="13">
        <f t="shared" si="811"/>
        <v>4.7014712992382223E-3</v>
      </c>
      <c r="AO544" s="13">
        <f t="shared" si="812"/>
        <v>2.8995086043055512E-3</v>
      </c>
      <c r="AP544" s="13">
        <f t="shared" si="813"/>
        <v>1.1921303795266723E-3</v>
      </c>
      <c r="AQ544" s="13">
        <f t="shared" si="814"/>
        <v>3.6760750761699823E-4</v>
      </c>
      <c r="AR544" s="13">
        <f t="shared" si="815"/>
        <v>1.5967787786377407E-3</v>
      </c>
      <c r="AS544" s="13">
        <f t="shared" si="816"/>
        <v>2.3438998228169335E-3</v>
      </c>
      <c r="AT544" s="13">
        <f t="shared" si="817"/>
        <v>1.7202966537694822E-3</v>
      </c>
      <c r="AU544" s="13">
        <f t="shared" si="818"/>
        <v>8.4173693436374528E-4</v>
      </c>
      <c r="AV544" s="13">
        <f t="shared" si="819"/>
        <v>3.0889486347583336E-4</v>
      </c>
      <c r="AW544" s="13">
        <f t="shared" si="820"/>
        <v>4.5608666843439637E-6</v>
      </c>
      <c r="AX544" s="13">
        <f t="shared" si="821"/>
        <v>9.3251585507022933E-4</v>
      </c>
      <c r="AY544" s="13">
        <f t="shared" si="822"/>
        <v>1.1502091891385491E-3</v>
      </c>
      <c r="AZ544" s="13">
        <f t="shared" si="823"/>
        <v>7.0936122511242592E-4</v>
      </c>
      <c r="BA544" s="13">
        <f t="shared" si="824"/>
        <v>2.9165323574451674E-4</v>
      </c>
      <c r="BB544" s="13">
        <f t="shared" si="825"/>
        <v>8.9934726034784224E-5</v>
      </c>
      <c r="BC544" s="13">
        <f t="shared" si="826"/>
        <v>2.218594949253194E-5</v>
      </c>
      <c r="BD544" s="13">
        <f t="shared" si="827"/>
        <v>3.2825708614399215E-4</v>
      </c>
      <c r="BE544" s="13">
        <f t="shared" si="828"/>
        <v>4.8184616200104156E-4</v>
      </c>
      <c r="BF544" s="13">
        <f t="shared" si="829"/>
        <v>3.5364921830398593E-4</v>
      </c>
      <c r="BG544" s="13">
        <f t="shared" si="830"/>
        <v>1.7303969533572129E-4</v>
      </c>
      <c r="BH544" s="13">
        <f t="shared" si="831"/>
        <v>6.3500923963886872E-5</v>
      </c>
      <c r="BI544" s="13">
        <f t="shared" si="832"/>
        <v>1.8642507831253322E-5</v>
      </c>
      <c r="BJ544" s="14">
        <f t="shared" si="833"/>
        <v>0.42504782707516386</v>
      </c>
      <c r="BK544" s="14">
        <f t="shared" si="834"/>
        <v>0.25719496366786399</v>
      </c>
      <c r="BL544" s="14">
        <f t="shared" si="835"/>
        <v>0.29679831024294778</v>
      </c>
      <c r="BM544" s="14">
        <f t="shared" si="836"/>
        <v>0.50559016881218588</v>
      </c>
      <c r="BN544" s="14">
        <f t="shared" si="837"/>
        <v>0.49329630331230734</v>
      </c>
    </row>
    <row r="545" spans="1:66" x14ac:dyDescent="0.25">
      <c r="A545" t="s">
        <v>290</v>
      </c>
      <c r="B545" t="s">
        <v>304</v>
      </c>
      <c r="C545" t="s">
        <v>315</v>
      </c>
      <c r="D545" s="11">
        <v>44429</v>
      </c>
      <c r="E545" s="10">
        <f>VLOOKUP(A545,home!$A$2:$E$405,3,FALSE)</f>
        <v>1.6083000000000001</v>
      </c>
      <c r="F545" s="10">
        <f>VLOOKUP(B545,home!$B$2:$E$405,3,FALSE)</f>
        <v>0.7772</v>
      </c>
      <c r="G545" s="10">
        <f>VLOOKUP(C545,away!$B$2:$E$405,4,FALSE)</f>
        <v>0.72540000000000004</v>
      </c>
      <c r="H545" s="10">
        <f>VLOOKUP(A545,away!$A$2:$E$405,3,FALSE)</f>
        <v>1.1513</v>
      </c>
      <c r="I545" s="10">
        <f>VLOOKUP(C545,away!$B$2:$E$405,3,FALSE)</f>
        <v>1.3028999999999999</v>
      </c>
      <c r="J545" s="10">
        <f>VLOOKUP(B545,home!$B$2:$E$405,4,FALSE)</f>
        <v>0.50670000000000004</v>
      </c>
      <c r="K545" s="12">
        <f t="shared" si="782"/>
        <v>0.90672878930400014</v>
      </c>
      <c r="L545" s="12">
        <f t="shared" si="783"/>
        <v>0.76006457775900005</v>
      </c>
      <c r="M545" s="13">
        <f t="shared" si="784"/>
        <v>0.18885167373976969</v>
      </c>
      <c r="N545" s="13">
        <f t="shared" si="785"/>
        <v>0.17123724948809538</v>
      </c>
      <c r="O545" s="13">
        <f t="shared" si="786"/>
        <v>0.14353946766009848</v>
      </c>
      <c r="P545" s="13">
        <f t="shared" si="787"/>
        <v>0.13015136772878177</v>
      </c>
      <c r="Q545" s="13">
        <f t="shared" si="788"/>
        <v>7.7632871956043861E-2</v>
      </c>
      <c r="R545" s="13">
        <f t="shared" si="789"/>
        <v>5.4549632439412195E-2</v>
      </c>
      <c r="S545" s="13">
        <f t="shared" si="790"/>
        <v>2.2424183734021844E-2</v>
      </c>
      <c r="T545" s="13">
        <f t="shared" si="791"/>
        <v>5.9005996043489002E-2</v>
      </c>
      <c r="U545" s="13">
        <f t="shared" si="792"/>
        <v>4.9461722178766425E-2</v>
      </c>
      <c r="V545" s="13">
        <f t="shared" si="793"/>
        <v>1.7171254770062315E-3</v>
      </c>
      <c r="W545" s="13">
        <f t="shared" si="794"/>
        <v>2.346398666629871E-2</v>
      </c>
      <c r="X545" s="13">
        <f t="shared" si="795"/>
        <v>1.7834145118063138E-2</v>
      </c>
      <c r="Y545" s="13">
        <f t="shared" si="796"/>
        <v>6.7775509894266945E-3</v>
      </c>
      <c r="Z545" s="13">
        <f t="shared" si="797"/>
        <v>1.3820414448990162E-2</v>
      </c>
      <c r="AA545" s="13">
        <f t="shared" si="798"/>
        <v>1.2531367661012359E-2</v>
      </c>
      <c r="AB545" s="13">
        <f t="shared" si="799"/>
        <v>5.681275913796518E-3</v>
      </c>
      <c r="AC545" s="13">
        <f t="shared" si="800"/>
        <v>7.3962221570727634E-5</v>
      </c>
      <c r="AD545" s="13">
        <f t="shared" si="801"/>
        <v>5.3188680555445577E-3</v>
      </c>
      <c r="AE545" s="13">
        <f t="shared" si="802"/>
        <v>4.0426832027933082E-3</v>
      </c>
      <c r="AF545" s="13">
        <f t="shared" si="803"/>
        <v>1.5363501507722485E-3</v>
      </c>
      <c r="AG545" s="13">
        <f t="shared" si="804"/>
        <v>3.8924177621222847E-4</v>
      </c>
      <c r="AH545" s="13">
        <f t="shared" si="805"/>
        <v>2.6261018681565224E-3</v>
      </c>
      <c r="AI545" s="13">
        <f t="shared" si="806"/>
        <v>2.3811621675025362E-3</v>
      </c>
      <c r="AJ545" s="13">
        <f t="shared" si="807"/>
        <v>1.0795341446380316E-3</v>
      </c>
      <c r="AK545" s="13">
        <f t="shared" si="808"/>
        <v>3.2628156265999064E-4</v>
      </c>
      <c r="AL545" s="13">
        <f t="shared" si="809"/>
        <v>2.0389089716946988E-6</v>
      </c>
      <c r="AM545" s="13">
        <f t="shared" si="810"/>
        <v>9.6455415849432775E-4</v>
      </c>
      <c r="AN545" s="13">
        <f t="shared" si="811"/>
        <v>7.3312344920167891E-4</v>
      </c>
      <c r="AO545" s="13">
        <f t="shared" si="812"/>
        <v>2.7861058243134788E-4</v>
      </c>
      <c r="AP545" s="13">
        <f t="shared" si="813"/>
        <v>7.0587344898290517E-5</v>
      </c>
      <c r="AQ545" s="13">
        <f t="shared" si="814"/>
        <v>1.3412735123812017E-5</v>
      </c>
      <c r="AR545" s="13">
        <f t="shared" si="815"/>
        <v>3.9920140151450184E-4</v>
      </c>
      <c r="AS545" s="13">
        <f t="shared" si="816"/>
        <v>3.6196740348370422E-4</v>
      </c>
      <c r="AT545" s="13">
        <f t="shared" si="817"/>
        <v>1.6410313276414581E-4</v>
      </c>
      <c r="AU545" s="13">
        <f t="shared" si="818"/>
        <v>4.9599011630742522E-5</v>
      </c>
      <c r="AV545" s="13">
        <f t="shared" si="819"/>
        <v>1.1243212941654546E-5</v>
      </c>
      <c r="AW545" s="13">
        <f t="shared" si="820"/>
        <v>3.9032218319743647E-8</v>
      </c>
      <c r="AX545" s="13">
        <f t="shared" si="821"/>
        <v>1.4576483739161668E-4</v>
      </c>
      <c r="AY545" s="13">
        <f t="shared" si="822"/>
        <v>1.1079068958416844E-4</v>
      </c>
      <c r="AZ545" s="13">
        <f t="shared" si="823"/>
        <v>4.2104039349209711E-5</v>
      </c>
      <c r="BA545" s="13">
        <f t="shared" si="824"/>
        <v>1.0667262963301802E-5</v>
      </c>
      <c r="BB545" s="13">
        <f t="shared" si="825"/>
        <v>2.0269521800115506E-6</v>
      </c>
      <c r="BC545" s="13">
        <f t="shared" si="826"/>
        <v>3.0812291056763289E-7</v>
      </c>
      <c r="BD545" s="13">
        <f t="shared" si="827"/>
        <v>5.0569807447153454E-5</v>
      </c>
      <c r="BE545" s="13">
        <f t="shared" si="828"/>
        <v>4.5853100281893856E-5</v>
      </c>
      <c r="BF545" s="13">
        <f t="shared" si="829"/>
        <v>2.0788163052218261E-5</v>
      </c>
      <c r="BG545" s="13">
        <f t="shared" si="830"/>
        <v>6.2830753053973378E-6</v>
      </c>
      <c r="BH545" s="13">
        <f t="shared" si="831"/>
        <v>1.4242613161921972E-6</v>
      </c>
      <c r="BI545" s="13">
        <f t="shared" si="832"/>
        <v>2.5828374777669458E-7</v>
      </c>
      <c r="BJ545" s="14">
        <f t="shared" si="833"/>
        <v>0.36961089362126742</v>
      </c>
      <c r="BK545" s="14">
        <f t="shared" si="834"/>
        <v>0.3433311424997062</v>
      </c>
      <c r="BL545" s="14">
        <f t="shared" si="835"/>
        <v>0.27328783644952859</v>
      </c>
      <c r="BM545" s="14">
        <f t="shared" si="836"/>
        <v>0.23397727234992496</v>
      </c>
      <c r="BN545" s="14">
        <f t="shared" si="837"/>
        <v>0.76596226301220138</v>
      </c>
    </row>
    <row r="546" spans="1:66" x14ac:dyDescent="0.25">
      <c r="A546" t="s">
        <v>290</v>
      </c>
      <c r="B546" t="s">
        <v>296</v>
      </c>
      <c r="C546" t="s">
        <v>314</v>
      </c>
      <c r="D546" s="11">
        <v>44429</v>
      </c>
      <c r="E546" s="10">
        <f>VLOOKUP(A546,home!$A$2:$E$405,3,FALSE)</f>
        <v>1.6083000000000001</v>
      </c>
      <c r="F546" s="10">
        <f>VLOOKUP(B546,home!$B$2:$E$405,3,FALSE)</f>
        <v>1.0881000000000001</v>
      </c>
      <c r="G546" s="10">
        <f>VLOOKUP(C546,away!$B$2:$E$405,4,FALSE)</f>
        <v>0.50870000000000004</v>
      </c>
      <c r="H546" s="10">
        <f>VLOOKUP(A546,away!$A$2:$E$405,3,FALSE)</f>
        <v>1.1513</v>
      </c>
      <c r="I546" s="10">
        <f>VLOOKUP(C546,away!$B$2:$E$405,3,FALSE)</f>
        <v>1.3424</v>
      </c>
      <c r="J546" s="10">
        <f>VLOOKUP(B546,home!$B$2:$E$405,4,FALSE)</f>
        <v>1.2304999999999999</v>
      </c>
      <c r="K546" s="12">
        <f t="shared" si="782"/>
        <v>0.89022053870100015</v>
      </c>
      <c r="L546" s="12">
        <f t="shared" si="783"/>
        <v>1.90174405016</v>
      </c>
      <c r="M546" s="13">
        <f t="shared" si="784"/>
        <v>6.130066493567727E-2</v>
      </c>
      <c r="N546" s="13">
        <f t="shared" si="785"/>
        <v>5.4571110961768123E-2</v>
      </c>
      <c r="O546" s="13">
        <f t="shared" si="786"/>
        <v>0.11657817481227599</v>
      </c>
      <c r="P546" s="13">
        <f t="shared" si="787"/>
        <v>0.10378028558216371</v>
      </c>
      <c r="Q546" s="13">
        <f t="shared" si="788"/>
        <v>2.4290161898948635E-2</v>
      </c>
      <c r="R546" s="13">
        <f t="shared" si="789"/>
        <v>0.11085092516387912</v>
      </c>
      <c r="S546" s="13">
        <f t="shared" si="790"/>
        <v>4.3924269364846079E-2</v>
      </c>
      <c r="T546" s="13">
        <f t="shared" si="791"/>
        <v>4.6193670868748704E-2</v>
      </c>
      <c r="U546" s="13">
        <f t="shared" si="792"/>
        <v>9.8681770314892725E-2</v>
      </c>
      <c r="V546" s="13">
        <f t="shared" si="793"/>
        <v>8.262504571986495E-3</v>
      </c>
      <c r="W546" s="13">
        <f t="shared" si="794"/>
        <v>7.207867003605521E-3</v>
      </c>
      <c r="X546" s="13">
        <f t="shared" si="795"/>
        <v>1.3707518188451388E-2</v>
      </c>
      <c r="Y546" s="13">
        <f t="shared" si="796"/>
        <v>1.3034095578673705E-2</v>
      </c>
      <c r="Z546" s="13">
        <f t="shared" si="797"/>
        <v>7.0270029128379527E-2</v>
      </c>
      <c r="AA546" s="13">
        <f t="shared" si="798"/>
        <v>6.255582318520099E-2</v>
      </c>
      <c r="AB546" s="13">
        <f t="shared" si="799"/>
        <v>2.7844239307407068E-2</v>
      </c>
      <c r="AC546" s="13">
        <f t="shared" si="800"/>
        <v>8.742616056902178E-4</v>
      </c>
      <c r="AD546" s="13">
        <f t="shared" si="801"/>
        <v>1.6041478117087176E-3</v>
      </c>
      <c r="AE546" s="13">
        <f t="shared" si="802"/>
        <v>3.0506785564942381E-3</v>
      </c>
      <c r="AF546" s="13">
        <f t="shared" si="803"/>
        <v>2.9008048968818074E-3</v>
      </c>
      <c r="AG546" s="13">
        <f t="shared" si="804"/>
        <v>1.8388628177733232E-3</v>
      </c>
      <c r="AH546" s="13">
        <f t="shared" si="805"/>
        <v>3.3408902449866426E-2</v>
      </c>
      <c r="AI546" s="13">
        <f t="shared" si="806"/>
        <v>2.9741291136329253E-2</v>
      </c>
      <c r="AJ546" s="13">
        <f t="shared" si="807"/>
        <v>1.3238154108523153E-2</v>
      </c>
      <c r="AK546" s="13">
        <f t="shared" si="808"/>
        <v>3.9282922272987795E-3</v>
      </c>
      <c r="AL546" s="13">
        <f t="shared" si="809"/>
        <v>5.9204003223949276E-5</v>
      </c>
      <c r="AM546" s="13">
        <f t="shared" si="810"/>
        <v>2.856090658190731E-4</v>
      </c>
      <c r="AN546" s="13">
        <f t="shared" si="811"/>
        <v>5.4315534159317814E-4</v>
      </c>
      <c r="AO546" s="13">
        <f t="shared" si="812"/>
        <v>5.164712195937244E-4</v>
      </c>
      <c r="AP546" s="13">
        <f t="shared" si="813"/>
        <v>3.2739868964708148E-4</v>
      </c>
      <c r="AQ546" s="13">
        <f t="shared" si="814"/>
        <v>1.5565712751662946E-4</v>
      </c>
      <c r="AR546" s="13">
        <f t="shared" si="815"/>
        <v>1.2707036291281861E-2</v>
      </c>
      <c r="AS546" s="13">
        <f t="shared" si="816"/>
        <v>1.1312064692518097E-2</v>
      </c>
      <c r="AT546" s="13">
        <f t="shared" si="817"/>
        <v>5.035116162197012E-3</v>
      </c>
      <c r="AU546" s="13">
        <f t="shared" si="818"/>
        <v>1.4941212741110454E-3</v>
      </c>
      <c r="AV546" s="13">
        <f t="shared" si="819"/>
        <v>3.3252436138093988E-4</v>
      </c>
      <c r="AW546" s="13">
        <f t="shared" si="820"/>
        <v>2.7841860228487019E-6</v>
      </c>
      <c r="AX546" s="13">
        <f t="shared" si="821"/>
        <v>4.2375842738557425E-5</v>
      </c>
      <c r="AY546" s="13">
        <f t="shared" si="822"/>
        <v>8.0588006798567428E-5</v>
      </c>
      <c r="AZ546" s="13">
        <f t="shared" si="823"/>
        <v>7.6628881221714617E-5</v>
      </c>
      <c r="BA546" s="13">
        <f t="shared" si="824"/>
        <v>4.8576172977937716E-5</v>
      </c>
      <c r="BB546" s="13">
        <f t="shared" si="825"/>
        <v>2.3094861985084015E-5</v>
      </c>
      <c r="BC546" s="13">
        <f t="shared" si="826"/>
        <v>8.7841032738799764E-6</v>
      </c>
      <c r="BD546" s="13">
        <f t="shared" si="827"/>
        <v>4.0275884436854099E-3</v>
      </c>
      <c r="BE546" s="13">
        <f t="shared" si="828"/>
        <v>3.585441954003548E-3</v>
      </c>
      <c r="BF546" s="13">
        <f t="shared" si="829"/>
        <v>1.5959170338871026E-3</v>
      </c>
      <c r="BG546" s="13">
        <f t="shared" si="830"/>
        <v>4.7357270720969289E-4</v>
      </c>
      <c r="BH546" s="13">
        <f t="shared" si="831"/>
        <v>1.0539603763157595E-4</v>
      </c>
      <c r="BI546" s="13">
        <f t="shared" si="832"/>
        <v>1.8765143479466488E-5</v>
      </c>
      <c r="BJ546" s="14">
        <f t="shared" si="833"/>
        <v>0.17050725789621957</v>
      </c>
      <c r="BK546" s="14">
        <f t="shared" si="834"/>
        <v>0.21828177807038626</v>
      </c>
      <c r="BL546" s="14">
        <f t="shared" si="835"/>
        <v>0.53751511680705932</v>
      </c>
      <c r="BM546" s="14">
        <f t="shared" si="836"/>
        <v>0.52512505472655613</v>
      </c>
      <c r="BN546" s="14">
        <f t="shared" si="837"/>
        <v>0.47137132335471282</v>
      </c>
    </row>
    <row r="547" spans="1:66" x14ac:dyDescent="0.25">
      <c r="A547" t="s">
        <v>338</v>
      </c>
      <c r="B547" t="s">
        <v>76</v>
      </c>
      <c r="C547" t="s">
        <v>87</v>
      </c>
      <c r="D547" s="11">
        <v>44430</v>
      </c>
      <c r="E547" s="10">
        <f>VLOOKUP(A547,home!$A$2:$E$405,3,FALSE)</f>
        <v>1.2436</v>
      </c>
      <c r="F547" s="10">
        <f>VLOOKUP(B547,home!$B$2:$E$405,3,FALSE)</f>
        <v>0.3216</v>
      </c>
      <c r="G547" s="10">
        <f>VLOOKUP(C547,away!$B$2:$E$405,4,FALSE)</f>
        <v>1.2061999999999999</v>
      </c>
      <c r="H547" s="10">
        <f>VLOOKUP(A547,away!$A$2:$E$405,3,FALSE)</f>
        <v>0.89739999999999998</v>
      </c>
      <c r="I547" s="10">
        <f>VLOOKUP(C547,away!$B$2:$E$405,3,FALSE)</f>
        <v>0.92859999999999998</v>
      </c>
      <c r="J547" s="10">
        <f>VLOOKUP(B547,home!$B$2:$E$405,4,FALSE)</f>
        <v>0.66859999999999997</v>
      </c>
      <c r="K547" s="12">
        <f t="shared" si="782"/>
        <v>0.482409750912</v>
      </c>
      <c r="L547" s="12">
        <f t="shared" si="783"/>
        <v>0.55716152290400001</v>
      </c>
      <c r="M547" s="13">
        <f t="shared" si="784"/>
        <v>0.35360624972400651</v>
      </c>
      <c r="N547" s="13">
        <f t="shared" si="785"/>
        <v>0.17058310285028444</v>
      </c>
      <c r="O547" s="13">
        <f t="shared" si="786"/>
        <v>0.19701579660459959</v>
      </c>
      <c r="P547" s="13">
        <f t="shared" si="787"/>
        <v>9.5042341365754138E-2</v>
      </c>
      <c r="Q547" s="13">
        <f t="shared" si="788"/>
        <v>4.1145476077900901E-2</v>
      </c>
      <c r="R547" s="13">
        <f t="shared" si="789"/>
        <v>5.4884810636181697E-2</v>
      </c>
      <c r="S547" s="13">
        <f t="shared" si="790"/>
        <v>6.3863737273697294E-3</v>
      </c>
      <c r="T547" s="13">
        <f t="shared" si="791"/>
        <v>2.2924676112173362E-2</v>
      </c>
      <c r="U547" s="13">
        <f t="shared" si="792"/>
        <v>2.64769678278527E-2</v>
      </c>
      <c r="V547" s="13">
        <f t="shared" si="793"/>
        <v>1.907256108735851E-4</v>
      </c>
      <c r="W547" s="13">
        <f t="shared" si="794"/>
        <v>6.6163262886319426E-3</v>
      </c>
      <c r="X547" s="13">
        <f t="shared" si="795"/>
        <v>3.6863624310039434E-3</v>
      </c>
      <c r="Y547" s="13">
        <f t="shared" si="796"/>
        <v>1.0269496530171242E-3</v>
      </c>
      <c r="Z547" s="13">
        <f t="shared" si="797"/>
        <v>1.0193234892784219E-2</v>
      </c>
      <c r="AA547" s="13">
        <f t="shared" si="798"/>
        <v>4.917315905615542E-3</v>
      </c>
      <c r="AB547" s="13">
        <f t="shared" si="799"/>
        <v>1.1860805705918047E-3</v>
      </c>
      <c r="AC547" s="13">
        <f t="shared" si="800"/>
        <v>3.2039536613796403E-6</v>
      </c>
      <c r="AD547" s="13">
        <f t="shared" si="801"/>
        <v>7.9794507921286304E-4</v>
      </c>
      <c r="AE547" s="13">
        <f t="shared" si="802"/>
        <v>4.4458429552799166E-4</v>
      </c>
      <c r="AF547" s="13">
        <f t="shared" si="803"/>
        <v>1.2385263157778891E-4</v>
      </c>
      <c r="AG547" s="13">
        <f t="shared" si="804"/>
        <v>2.3001973608516303E-5</v>
      </c>
      <c r="AH547" s="13">
        <f t="shared" si="805"/>
        <v>1.4198195690454617E-3</v>
      </c>
      <c r="AI547" s="13">
        <f t="shared" si="806"/>
        <v>6.8493480464320428E-4</v>
      </c>
      <c r="AJ547" s="13">
        <f t="shared" si="807"/>
        <v>1.652096142494438E-4</v>
      </c>
      <c r="AK547" s="13">
        <f t="shared" si="808"/>
        <v>2.6566242952780597E-5</v>
      </c>
      <c r="AL547" s="13">
        <f t="shared" si="809"/>
        <v>3.4446366017860398E-8</v>
      </c>
      <c r="AM547" s="13">
        <f t="shared" si="810"/>
        <v>7.6987297380906711E-5</v>
      </c>
      <c r="AN547" s="13">
        <f t="shared" si="811"/>
        <v>4.2894359853009105E-5</v>
      </c>
      <c r="AO547" s="13">
        <f t="shared" si="812"/>
        <v>1.1949543429847373E-5</v>
      </c>
      <c r="AP547" s="13">
        <f t="shared" si="813"/>
        <v>2.2192752717937502E-6</v>
      </c>
      <c r="AQ547" s="13">
        <f t="shared" si="814"/>
        <v>3.0912369754394865E-7</v>
      </c>
      <c r="AR547" s="13">
        <f t="shared" si="815"/>
        <v>1.5821376666765415E-4</v>
      </c>
      <c r="AS547" s="13">
        <f t="shared" si="816"/>
        <v>7.632386376899232E-5</v>
      </c>
      <c r="AT547" s="13">
        <f t="shared" si="817"/>
        <v>1.8409688054720505E-5</v>
      </c>
      <c r="AU547" s="13">
        <f t="shared" si="818"/>
        <v>2.9603376762817805E-6</v>
      </c>
      <c r="AV547" s="13">
        <f t="shared" si="819"/>
        <v>3.5702394025762555E-7</v>
      </c>
      <c r="AW547" s="13">
        <f t="shared" si="820"/>
        <v>2.5718054100778946E-10</v>
      </c>
      <c r="AX547" s="13">
        <f t="shared" si="821"/>
        <v>6.1899038254852106E-6</v>
      </c>
      <c r="AY547" s="13">
        <f t="shared" si="822"/>
        <v>3.4487762420366349E-6</v>
      </c>
      <c r="AZ547" s="13">
        <f t="shared" si="823"/>
        <v>9.6076271158413268E-7</v>
      </c>
      <c r="BA547" s="13">
        <f t="shared" si="824"/>
        <v>1.7843333851186397E-7</v>
      </c>
      <c r="BB547" s="13">
        <f t="shared" si="825"/>
        <v>2.4854047655528774E-8</v>
      </c>
      <c r="BC547" s="13">
        <f t="shared" si="826"/>
        <v>2.7695438084166015E-9</v>
      </c>
      <c r="BD547" s="13">
        <f t="shared" si="827"/>
        <v>1.4691770530154708E-5</v>
      </c>
      <c r="BE547" s="13">
        <f t="shared" si="828"/>
        <v>7.0874533619081947E-6</v>
      </c>
      <c r="BF547" s="13">
        <f t="shared" si="829"/>
        <v>1.7095283054592746E-6</v>
      </c>
      <c r="BG547" s="13">
        <f t="shared" si="830"/>
        <v>2.7489770800454074E-7</v>
      </c>
      <c r="BH547" s="13">
        <f t="shared" si="831"/>
        <v>3.315333371118754E-8</v>
      </c>
      <c r="BI547" s="13">
        <f t="shared" si="832"/>
        <v>3.1986982915032802E-9</v>
      </c>
      <c r="BJ547" s="14">
        <f t="shared" si="833"/>
        <v>0.24751744249228103</v>
      </c>
      <c r="BK547" s="14">
        <f t="shared" si="834"/>
        <v>0.45523237760427337</v>
      </c>
      <c r="BL547" s="14">
        <f t="shared" si="835"/>
        <v>0.28705756645777764</v>
      </c>
      <c r="BM547" s="14">
        <f t="shared" si="836"/>
        <v>8.7719395669327543E-2</v>
      </c>
      <c r="BN547" s="14">
        <f t="shared" si="837"/>
        <v>0.91227777725872716</v>
      </c>
    </row>
    <row r="548" spans="1:66" x14ac:dyDescent="0.25">
      <c r="A548" t="s">
        <v>338</v>
      </c>
      <c r="B548" t="s">
        <v>95</v>
      </c>
      <c r="C548" t="s">
        <v>94</v>
      </c>
      <c r="D548" s="11">
        <v>44430</v>
      </c>
      <c r="E548" s="10">
        <f>VLOOKUP(A548,home!$A$2:$E$405,3,FALSE)</f>
        <v>1.2436</v>
      </c>
      <c r="F548" s="10">
        <f>VLOOKUP(B548,home!$B$2:$E$405,3,FALSE)</f>
        <v>0.93810000000000004</v>
      </c>
      <c r="G548" s="10">
        <f>VLOOKUP(C548,away!$B$2:$E$405,4,FALSE)</f>
        <v>0.91900000000000004</v>
      </c>
      <c r="H548" s="10">
        <f>VLOOKUP(A548,away!$A$2:$E$405,3,FALSE)</f>
        <v>0.89739999999999998</v>
      </c>
      <c r="I548" s="10">
        <f>VLOOKUP(C548,away!$B$2:$E$405,3,FALSE)</f>
        <v>1.5919000000000001</v>
      </c>
      <c r="J548" s="10">
        <f>VLOOKUP(B548,home!$B$2:$E$405,4,FALSE)</f>
        <v>1.1143000000000001</v>
      </c>
      <c r="K548" s="12">
        <f t="shared" si="782"/>
        <v>1.0721248460400001</v>
      </c>
      <c r="L548" s="12">
        <f t="shared" si="783"/>
        <v>1.5918567321580002</v>
      </c>
      <c r="M548" s="13">
        <f t="shared" si="784"/>
        <v>6.9670271138200346E-2</v>
      </c>
      <c r="N548" s="13">
        <f t="shared" si="785"/>
        <v>7.46952287176081E-2</v>
      </c>
      <c r="O548" s="13">
        <f t="shared" si="786"/>
        <v>0.11090509014261744</v>
      </c>
      <c r="P548" s="13">
        <f t="shared" si="787"/>
        <v>0.11890410269420605</v>
      </c>
      <c r="Q548" s="13">
        <f t="shared" si="788"/>
        <v>4.0041305294394092E-2</v>
      </c>
      <c r="R548" s="13">
        <f t="shared" si="789"/>
        <v>8.8272507187057758E-2</v>
      </c>
      <c r="S548" s="13">
        <f t="shared" si="790"/>
        <v>5.0732491084573617E-2</v>
      </c>
      <c r="T548" s="13">
        <f t="shared" si="791"/>
        <v>6.3740021397275012E-2</v>
      </c>
      <c r="U548" s="13">
        <f t="shared" si="792"/>
        <v>9.4639148177489085E-2</v>
      </c>
      <c r="V548" s="13">
        <f t="shared" si="793"/>
        <v>9.6203975148519433E-3</v>
      </c>
      <c r="W548" s="13">
        <f t="shared" si="794"/>
        <v>1.4309759424664305E-2</v>
      </c>
      <c r="X548" s="13">
        <f t="shared" si="795"/>
        <v>2.2779086875713266E-2</v>
      </c>
      <c r="Y548" s="13">
        <f t="shared" si="796"/>
        <v>1.8130521397758059E-2</v>
      </c>
      <c r="Z548" s="13">
        <f t="shared" si="797"/>
        <v>4.6839061610061086E-2</v>
      </c>
      <c r="AA548" s="13">
        <f t="shared" si="798"/>
        <v>5.0217321717344818E-2</v>
      </c>
      <c r="AB548" s="13">
        <f t="shared" si="799"/>
        <v>2.6919619157374734E-2</v>
      </c>
      <c r="AC548" s="13">
        <f t="shared" si="800"/>
        <v>1.0261772304179352E-3</v>
      </c>
      <c r="AD548" s="13">
        <f t="shared" si="801"/>
        <v>3.8354621550094141E-3</v>
      </c>
      <c r="AE548" s="13">
        <f t="shared" si="802"/>
        <v>6.1055062523889675E-3</v>
      </c>
      <c r="AF548" s="13">
        <f t="shared" si="803"/>
        <v>4.8595456155490716E-3</v>
      </c>
      <c r="AG548" s="13">
        <f t="shared" si="804"/>
        <v>2.5785668011135592E-3</v>
      </c>
      <c r="AH548" s="13">
        <f t="shared" si="805"/>
        <v>1.8640268887984781E-2</v>
      </c>
      <c r="AI548" s="13">
        <f t="shared" si="806"/>
        <v>1.9984695411674885E-2</v>
      </c>
      <c r="AJ548" s="13">
        <f t="shared" si="807"/>
        <v>1.0713044245699115E-2</v>
      </c>
      <c r="AK548" s="13">
        <f t="shared" si="808"/>
        <v>3.8285736375132918E-3</v>
      </c>
      <c r="AL548" s="13">
        <f t="shared" si="809"/>
        <v>7.0053801022840101E-5</v>
      </c>
      <c r="AM548" s="13">
        <f t="shared" si="810"/>
        <v>8.2241885448634333E-4</v>
      </c>
      <c r="AN548" s="13">
        <f t="shared" si="811"/>
        <v>1.3091729901677563E-3</v>
      </c>
      <c r="AO548" s="13">
        <f t="shared" si="812"/>
        <v>1.0420079189789814E-3</v>
      </c>
      <c r="AP548" s="13">
        <f t="shared" si="813"/>
        <v>5.5290910692954625E-4</v>
      </c>
      <c r="AQ548" s="13">
        <f t="shared" si="814"/>
        <v>2.2003802103431658E-4</v>
      </c>
      <c r="AR548" s="13">
        <f t="shared" si="815"/>
        <v>5.9345275037147793E-3</v>
      </c>
      <c r="AS548" s="13">
        <f t="shared" si="816"/>
        <v>6.3625543862403534E-3</v>
      </c>
      <c r="AT548" s="13">
        <f t="shared" si="817"/>
        <v>3.4107263208845331E-3</v>
      </c>
      <c r="AU548" s="13">
        <f t="shared" si="818"/>
        <v>1.2189081438876354E-3</v>
      </c>
      <c r="AV548" s="13">
        <f t="shared" si="819"/>
        <v>3.2670542652560834E-4</v>
      </c>
      <c r="AW548" s="13">
        <f t="shared" si="820"/>
        <v>3.3210739254975781E-6</v>
      </c>
      <c r="AX548" s="13">
        <f t="shared" si="821"/>
        <v>1.4695594795776062E-4</v>
      </c>
      <c r="AY548" s="13">
        <f t="shared" si="822"/>
        <v>2.3393281508722196E-4</v>
      </c>
      <c r="AZ548" s="13">
        <f t="shared" si="823"/>
        <v>1.8619376328463349E-4</v>
      </c>
      <c r="BA548" s="13">
        <f t="shared" si="824"/>
        <v>9.8797931856825573E-5</v>
      </c>
      <c r="BB548" s="13">
        <f t="shared" si="825"/>
        <v>3.9318038237393807E-5</v>
      </c>
      <c r="BC548" s="13">
        <f t="shared" si="826"/>
        <v>1.2517736772688202E-5</v>
      </c>
      <c r="BD548" s="13">
        <f t="shared" si="827"/>
        <v>1.5744862598275301E-3</v>
      </c>
      <c r="BE548" s="13">
        <f t="shared" si="828"/>
        <v>1.6880458389096861E-3</v>
      </c>
      <c r="BF548" s="13">
        <f t="shared" si="829"/>
        <v>9.04897942574755E-4</v>
      </c>
      <c r="BG548" s="13">
        <f t="shared" si="830"/>
        <v>3.2338785578829072E-4</v>
      </c>
      <c r="BH548" s="13">
        <f t="shared" si="831"/>
        <v>8.6678038774556725E-5</v>
      </c>
      <c r="BI548" s="13">
        <f t="shared" si="832"/>
        <v>1.8585935795244164E-5</v>
      </c>
      <c r="BJ548" s="14">
        <f t="shared" si="833"/>
        <v>0.25573926705626737</v>
      </c>
      <c r="BK548" s="14">
        <f t="shared" si="834"/>
        <v>0.2502574262783599</v>
      </c>
      <c r="BL548" s="14">
        <f t="shared" si="835"/>
        <v>0.44596977221767886</v>
      </c>
      <c r="BM548" s="14">
        <f t="shared" si="836"/>
        <v>0.49608641024712163</v>
      </c>
      <c r="BN548" s="14">
        <f t="shared" si="837"/>
        <v>0.50248850517408372</v>
      </c>
    </row>
    <row r="549" spans="1:66" x14ac:dyDescent="0.25">
      <c r="A549" t="s">
        <v>338</v>
      </c>
      <c r="B549" t="s">
        <v>86</v>
      </c>
      <c r="C549" t="s">
        <v>91</v>
      </c>
      <c r="D549" s="11">
        <v>44430</v>
      </c>
      <c r="E549" s="10">
        <f>VLOOKUP(A549,home!$A$2:$E$405,3,FALSE)</f>
        <v>1.2436</v>
      </c>
      <c r="F549" s="10">
        <f>VLOOKUP(B549,home!$B$2:$E$405,3,FALSE)</f>
        <v>1.4742</v>
      </c>
      <c r="G549" s="10">
        <f>VLOOKUP(C549,away!$B$2:$E$405,4,FALSE)</f>
        <v>1.0722</v>
      </c>
      <c r="H549" s="10">
        <f>VLOOKUP(A549,away!$A$2:$E$405,3,FALSE)</f>
        <v>0.89739999999999998</v>
      </c>
      <c r="I549" s="10">
        <f>VLOOKUP(C549,away!$B$2:$E$405,3,FALSE)</f>
        <v>1.4858</v>
      </c>
      <c r="J549" s="10">
        <f>VLOOKUP(B549,home!$B$2:$E$405,4,FALSE)</f>
        <v>2.0428999999999999</v>
      </c>
      <c r="K549" s="12">
        <f t="shared" si="782"/>
        <v>1.965680471664</v>
      </c>
      <c r="L549" s="12">
        <f t="shared" si="783"/>
        <v>2.7239148518679999</v>
      </c>
      <c r="M549" s="13">
        <f t="shared" si="784"/>
        <v>9.1904045442723261E-3</v>
      </c>
      <c r="N549" s="13">
        <f t="shared" si="785"/>
        <v>1.8065398739368195E-2</v>
      </c>
      <c r="O549" s="13">
        <f t="shared" si="786"/>
        <v>2.503387943281854E-2</v>
      </c>
      <c r="P549" s="13">
        <f t="shared" si="787"/>
        <v>4.9208607931082463E-2</v>
      </c>
      <c r="Q549" s="13">
        <f t="shared" si="788"/>
        <v>1.7755400757399755E-2</v>
      </c>
      <c r="R549" s="13">
        <f t="shared" si="789"/>
        <v>3.4095077993463653E-2</v>
      </c>
      <c r="S549" s="13">
        <f t="shared" si="790"/>
        <v>6.5869981099583919E-2</v>
      </c>
      <c r="T549" s="13">
        <f t="shared" si="791"/>
        <v>4.8364199823949516E-2</v>
      </c>
      <c r="U549" s="13">
        <f t="shared" si="792"/>
        <v>6.7020028991612496E-2</v>
      </c>
      <c r="V549" s="13">
        <f t="shared" si="793"/>
        <v>3.9187853891436426E-2</v>
      </c>
      <c r="W549" s="13">
        <f t="shared" si="794"/>
        <v>1.1633814845129627E-2</v>
      </c>
      <c r="X549" s="13">
        <f t="shared" si="795"/>
        <v>3.1689521040531E-2</v>
      </c>
      <c r="Y549" s="13">
        <f t="shared" si="796"/>
        <v>4.315977850544294E-2</v>
      </c>
      <c r="Z549" s="13">
        <f t="shared" si="797"/>
        <v>3.0957363107331142E-2</v>
      </c>
      <c r="AA549" s="13">
        <f t="shared" si="798"/>
        <v>6.0852284114292395E-2</v>
      </c>
      <c r="AB549" s="13">
        <f t="shared" si="799"/>
        <v>5.9808073269807013E-2</v>
      </c>
      <c r="AC549" s="13">
        <f t="shared" si="800"/>
        <v>1.311408361102866E-2</v>
      </c>
      <c r="AD549" s="13">
        <f t="shared" si="801"/>
        <v>5.7170906630065145E-3</v>
      </c>
      <c r="AE549" s="13">
        <f t="shared" si="802"/>
        <v>1.5572868166439314E-2</v>
      </c>
      <c r="AF549" s="13">
        <f t="shared" si="803"/>
        <v>2.1209583442373222E-2</v>
      </c>
      <c r="AG549" s="13">
        <f t="shared" si="804"/>
        <v>1.9257699780204675E-2</v>
      </c>
      <c r="AH549" s="13">
        <f t="shared" si="805"/>
        <v>2.1081305285682451E-2</v>
      </c>
      <c r="AI549" s="13">
        <f t="shared" si="806"/>
        <v>4.1439110117253056E-2</v>
      </c>
      <c r="AJ549" s="13">
        <f t="shared" si="807"/>
        <v>4.072802476030922E-2</v>
      </c>
      <c r="AK549" s="13">
        <f t="shared" si="808"/>
        <v>2.6686094306929222E-2</v>
      </c>
      <c r="AL549" s="13">
        <f t="shared" si="809"/>
        <v>2.8086937661203379E-3</v>
      </c>
      <c r="AM549" s="13">
        <f t="shared" si="810"/>
        <v>2.2475946942008967E-3</v>
      </c>
      <c r="AN549" s="13">
        <f t="shared" si="811"/>
        <v>6.122256568513537E-3</v>
      </c>
      <c r="AO549" s="13">
        <f t="shared" si="812"/>
        <v>8.3382527969602226E-3</v>
      </c>
      <c r="AP549" s="13">
        <f t="shared" si="813"/>
        <v>7.5708968774232787E-3</v>
      </c>
      <c r="AQ549" s="13">
        <f t="shared" si="814"/>
        <v>5.1556196115935841E-3</v>
      </c>
      <c r="AR549" s="13">
        <f t="shared" si="815"/>
        <v>1.1484736112886756E-2</v>
      </c>
      <c r="AS549" s="13">
        <f t="shared" si="816"/>
        <v>2.2575321499315813E-2</v>
      </c>
      <c r="AT549" s="13">
        <f t="shared" si="817"/>
        <v>2.2187934306370779E-2</v>
      </c>
      <c r="AU549" s="13">
        <f t="shared" si="818"/>
        <v>1.4538129724198915E-2</v>
      </c>
      <c r="AV549" s="13">
        <f t="shared" si="819"/>
        <v>7.1443294233439376E-3</v>
      </c>
      <c r="AW549" s="13">
        <f t="shared" si="820"/>
        <v>4.177421911132425E-4</v>
      </c>
      <c r="AX549" s="13">
        <f t="shared" si="821"/>
        <v>7.3634216643438729E-4</v>
      </c>
      <c r="AY549" s="13">
        <f t="shared" si="822"/>
        <v>2.0057333632072859E-3</v>
      </c>
      <c r="AZ549" s="13">
        <f t="shared" si="823"/>
        <v>2.7317234484637402E-3</v>
      </c>
      <c r="BA549" s="13">
        <f t="shared" si="824"/>
        <v>2.4803273574888168E-3</v>
      </c>
      <c r="BB549" s="13">
        <f t="shared" si="825"/>
        <v>1.6890501316395748E-3</v>
      </c>
      <c r="BC549" s="13">
        <f t="shared" si="826"/>
        <v>9.2016574782452737E-4</v>
      </c>
      <c r="BD549" s="13">
        <f t="shared" si="827"/>
        <v>5.2139072112795002E-3</v>
      </c>
      <c r="BE549" s="13">
        <f t="shared" si="828"/>
        <v>1.024887558628022E-2</v>
      </c>
      <c r="BF549" s="13">
        <f t="shared" si="829"/>
        <v>1.0073007298232481E-2</v>
      </c>
      <c r="BG549" s="13">
        <f t="shared" si="830"/>
        <v>6.6001045790215094E-3</v>
      </c>
      <c r="BH549" s="13">
        <f t="shared" si="831"/>
        <v>3.2434241704806829E-3</v>
      </c>
      <c r="BI549" s="13">
        <f t="shared" si="832"/>
        <v>1.275107110647376E-3</v>
      </c>
      <c r="BJ549" s="14">
        <f t="shared" si="833"/>
        <v>0.2724233185275946</v>
      </c>
      <c r="BK549" s="14">
        <f t="shared" si="834"/>
        <v>0.18138535820673141</v>
      </c>
      <c r="BL549" s="14">
        <f t="shared" si="835"/>
        <v>0.49132875529422598</v>
      </c>
      <c r="BM549" s="14">
        <f t="shared" si="836"/>
        <v>0.82115803456538428</v>
      </c>
      <c r="BN549" s="14">
        <f t="shared" si="837"/>
        <v>0.15334876939840494</v>
      </c>
    </row>
    <row r="550" spans="1:66" x14ac:dyDescent="0.25">
      <c r="A550" t="s">
        <v>338</v>
      </c>
      <c r="B550" t="s">
        <v>92</v>
      </c>
      <c r="C550" t="s">
        <v>72</v>
      </c>
      <c r="D550" s="11">
        <v>44430</v>
      </c>
      <c r="E550" s="10">
        <f>VLOOKUP(A550,home!$A$2:$E$405,3,FALSE)</f>
        <v>1.2436</v>
      </c>
      <c r="F550" s="10">
        <f>VLOOKUP(B550,home!$B$2:$E$405,3,FALSE)</f>
        <v>0.96489999999999998</v>
      </c>
      <c r="G550" s="10">
        <f>VLOOKUP(C550,away!$B$2:$E$405,4,FALSE)</f>
        <v>0.45950000000000002</v>
      </c>
      <c r="H550" s="10">
        <f>VLOOKUP(A550,away!$A$2:$E$405,3,FALSE)</f>
        <v>0.89739999999999998</v>
      </c>
      <c r="I550" s="10">
        <f>VLOOKUP(C550,away!$B$2:$E$405,3,FALSE)</f>
        <v>0.47760000000000002</v>
      </c>
      <c r="J550" s="10">
        <f>VLOOKUP(B550,home!$B$2:$E$405,4,FALSE)</f>
        <v>0.66859999999999997</v>
      </c>
      <c r="K550" s="12">
        <f t="shared" si="782"/>
        <v>0.55137685958000004</v>
      </c>
      <c r="L550" s="12">
        <f t="shared" si="783"/>
        <v>0.28656078326399997</v>
      </c>
      <c r="M550" s="13">
        <f t="shared" si="784"/>
        <v>0.4326017834487329</v>
      </c>
      <c r="N550" s="13">
        <f t="shared" si="785"/>
        <v>0.23852661280666959</v>
      </c>
      <c r="O550" s="13">
        <f t="shared" si="786"/>
        <v>0.12396670590647221</v>
      </c>
      <c r="P550" s="13">
        <f t="shared" si="787"/>
        <v>6.8352372995188079E-2</v>
      </c>
      <c r="Q550" s="13">
        <f t="shared" si="788"/>
        <v>6.5759027347798052E-2</v>
      </c>
      <c r="R550" s="13">
        <f t="shared" si="789"/>
        <v>1.7761998171608305E-2</v>
      </c>
      <c r="S550" s="13">
        <f t="shared" si="790"/>
        <v>2.699969737079803E-3</v>
      </c>
      <c r="T550" s="13">
        <f t="shared" si="791"/>
        <v>1.8843958383463803E-2</v>
      </c>
      <c r="U550" s="13">
        <f t="shared" si="792"/>
        <v>9.7935547717270879E-3</v>
      </c>
      <c r="V550" s="13">
        <f t="shared" si="793"/>
        <v>4.7400364134053632E-5</v>
      </c>
      <c r="W550" s="13">
        <f t="shared" si="794"/>
        <v>1.2086001996021407E-2</v>
      </c>
      <c r="X550" s="13">
        <f t="shared" si="795"/>
        <v>3.4633741985101618E-3</v>
      </c>
      <c r="Y550" s="13">
        <f t="shared" si="796"/>
        <v>4.962336115307E-4</v>
      </c>
      <c r="Z550" s="13">
        <f t="shared" si="797"/>
        <v>1.6966307027966037E-3</v>
      </c>
      <c r="AA550" s="13">
        <f t="shared" si="798"/>
        <v>9.3548290877499966E-4</v>
      </c>
      <c r="AB550" s="13">
        <f t="shared" si="799"/>
        <v>2.5790181421556151E-4</v>
      </c>
      <c r="AC550" s="13">
        <f t="shared" si="800"/>
        <v>4.6808743822806746E-7</v>
      </c>
      <c r="AD550" s="13">
        <f t="shared" si="801"/>
        <v>1.6659854563609738E-3</v>
      </c>
      <c r="AE550" s="13">
        <f t="shared" si="802"/>
        <v>4.7740609728123313E-4</v>
      </c>
      <c r="AF550" s="13">
        <f t="shared" si="803"/>
        <v>6.8402932585959764E-5</v>
      </c>
      <c r="AG550" s="13">
        <f t="shared" si="804"/>
        <v>6.5338659797957389E-6</v>
      </c>
      <c r="AH550" s="13">
        <f t="shared" si="805"/>
        <v>1.2154695577578639E-4</v>
      </c>
      <c r="AI550" s="13">
        <f t="shared" si="806"/>
        <v>6.7018178767162234E-5</v>
      </c>
      <c r="AJ550" s="13">
        <f t="shared" si="807"/>
        <v>1.8476136471704479E-5</v>
      </c>
      <c r="AK550" s="13">
        <f t="shared" si="808"/>
        <v>3.3957713683133053E-6</v>
      </c>
      <c r="AL550" s="13">
        <f t="shared" si="809"/>
        <v>2.9583684946521846E-9</v>
      </c>
      <c r="AM550" s="13">
        <f t="shared" si="810"/>
        <v>1.8371716580685345E-4</v>
      </c>
      <c r="AN550" s="13">
        <f t="shared" si="811"/>
        <v>5.2646134932654084E-5</v>
      </c>
      <c r="AO550" s="13">
        <f t="shared" si="812"/>
        <v>7.5431588310617922E-6</v>
      </c>
      <c r="AP550" s="13">
        <f t="shared" si="813"/>
        <v>7.2052450097127517E-7</v>
      </c>
      <c r="AQ550" s="13">
        <f t="shared" si="814"/>
        <v>5.1618516339807839E-8</v>
      </c>
      <c r="AR550" s="13">
        <f t="shared" si="815"/>
        <v>6.9661181700928261E-6</v>
      </c>
      <c r="AS550" s="13">
        <f t="shared" si="816"/>
        <v>3.840956360088959E-6</v>
      </c>
      <c r="AT550" s="13">
        <f t="shared" si="817"/>
        <v>1.0589072278048388E-6</v>
      </c>
      <c r="AU550" s="13">
        <f t="shared" si="818"/>
        <v>1.9461898061786526E-7</v>
      </c>
      <c r="AV550" s="13">
        <f t="shared" si="819"/>
        <v>2.6827100586934856E-8</v>
      </c>
      <c r="AW550" s="13">
        <f t="shared" si="820"/>
        <v>1.2984195893329821E-11</v>
      </c>
      <c r="AX550" s="13">
        <f t="shared" si="821"/>
        <v>1.688289898892017E-5</v>
      </c>
      <c r="AY550" s="13">
        <f t="shared" si="822"/>
        <v>4.8379767580319567E-6</v>
      </c>
      <c r="AZ550" s="13">
        <f t="shared" si="823"/>
        <v>6.9318720459733245E-7</v>
      </c>
      <c r="BA550" s="13">
        <f t="shared" si="824"/>
        <v>6.6213422765998067E-8</v>
      </c>
      <c r="BB550" s="13">
        <f t="shared" si="825"/>
        <v>4.7435425726036937E-9</v>
      </c>
      <c r="BC550" s="13">
        <f t="shared" si="826"/>
        <v>2.7186265501028891E-10</v>
      </c>
      <c r="BD550" s="13">
        <f t="shared" si="827"/>
        <v>3.3270271318856346E-7</v>
      </c>
      <c r="BE550" s="13">
        <f t="shared" si="828"/>
        <v>1.8344457717165555E-7</v>
      </c>
      <c r="BF550" s="13">
        <f t="shared" si="829"/>
        <v>5.0573547433944202E-8</v>
      </c>
      <c r="BG550" s="13">
        <f t="shared" si="830"/>
        <v>9.2950279206494412E-9</v>
      </c>
      <c r="BH550" s="13">
        <f t="shared" si="831"/>
        <v>1.2812658261490264E-9</v>
      </c>
      <c r="BI550" s="13">
        <f t="shared" si="832"/>
        <v>1.4129206550184495E-10</v>
      </c>
      <c r="BJ550" s="14">
        <f t="shared" si="833"/>
        <v>0.34166070059056913</v>
      </c>
      <c r="BK550" s="14">
        <f t="shared" si="834"/>
        <v>0.50370683556769957</v>
      </c>
      <c r="BL550" s="14">
        <f t="shared" si="835"/>
        <v>0.1529387454814439</v>
      </c>
      <c r="BM550" s="14">
        <f t="shared" si="836"/>
        <v>5.3029573702266269E-2</v>
      </c>
      <c r="BN550" s="14">
        <f t="shared" si="837"/>
        <v>0.94696850067646898</v>
      </c>
    </row>
    <row r="551" spans="1:66" x14ac:dyDescent="0.25">
      <c r="A551" t="s">
        <v>350</v>
      </c>
      <c r="B551" t="s">
        <v>102</v>
      </c>
      <c r="C551" t="s">
        <v>101</v>
      </c>
      <c r="D551" s="11">
        <v>44430</v>
      </c>
      <c r="E551" s="10">
        <f>VLOOKUP(A551,home!$A$2:$E$405,3,FALSE)</f>
        <v>1.6042000000000001</v>
      </c>
      <c r="F551" s="10">
        <f>VLOOKUP(B551,home!$B$2:$E$405,3,FALSE)</f>
        <v>0.46750000000000003</v>
      </c>
      <c r="G551" s="10">
        <f>VLOOKUP(C551,away!$B$2:$E$405,4,FALSE)</f>
        <v>0.87270000000000003</v>
      </c>
      <c r="H551" s="10">
        <f>VLOOKUP(A551,away!$A$2:$E$405,3,FALSE)</f>
        <v>1.25</v>
      </c>
      <c r="I551" s="10">
        <f>VLOOKUP(C551,away!$B$2:$E$405,3,FALSE)</f>
        <v>1.6</v>
      </c>
      <c r="J551" s="10">
        <f>VLOOKUP(B551,home!$B$2:$E$405,4,FALSE)</f>
        <v>1.4</v>
      </c>
      <c r="K551" s="12">
        <f t="shared" si="782"/>
        <v>0.65449314645000012</v>
      </c>
      <c r="L551" s="12">
        <f t="shared" si="783"/>
        <v>2.8</v>
      </c>
      <c r="M551" s="13">
        <f t="shared" si="784"/>
        <v>3.1603318551521667E-2</v>
      </c>
      <c r="N551" s="13">
        <f t="shared" si="785"/>
        <v>2.0684155397047078E-2</v>
      </c>
      <c r="O551" s="13">
        <f t="shared" si="786"/>
        <v>8.8489291944260667E-2</v>
      </c>
      <c r="P551" s="13">
        <f t="shared" si="787"/>
        <v>5.7915635111731811E-2</v>
      </c>
      <c r="Q551" s="13">
        <f t="shared" si="788"/>
        <v>6.7688189737370452E-3</v>
      </c>
      <c r="R551" s="13">
        <f t="shared" si="789"/>
        <v>0.12388500872196496</v>
      </c>
      <c r="S551" s="13">
        <f t="shared" si="790"/>
        <v>2.6533770377049223E-2</v>
      </c>
      <c r="T551" s="13">
        <f t="shared" si="791"/>
        <v>1.8952693126463725E-2</v>
      </c>
      <c r="U551" s="13">
        <f t="shared" si="792"/>
        <v>8.1081889156424558E-2</v>
      </c>
      <c r="V551" s="13">
        <f t="shared" si="793"/>
        <v>5.4028087123909893E-3</v>
      </c>
      <c r="W551" s="13">
        <f t="shared" si="794"/>
        <v>1.4767152092905399E-3</v>
      </c>
      <c r="X551" s="13">
        <f t="shared" si="795"/>
        <v>4.1348025860135119E-3</v>
      </c>
      <c r="Y551" s="13">
        <f t="shared" si="796"/>
        <v>5.7887236204189176E-3</v>
      </c>
      <c r="Z551" s="13">
        <f t="shared" si="797"/>
        <v>0.11562600814050061</v>
      </c>
      <c r="AA551" s="13">
        <f t="shared" si="798"/>
        <v>7.5676429879329571E-2</v>
      </c>
      <c r="AB551" s="13">
        <f t="shared" si="799"/>
        <v>2.4764852351912604E-2</v>
      </c>
      <c r="AC551" s="13">
        <f t="shared" si="800"/>
        <v>6.1881772292204408E-4</v>
      </c>
      <c r="AD551" s="13">
        <f t="shared" si="801"/>
        <v>2.4162499593478399E-4</v>
      </c>
      <c r="AE551" s="13">
        <f t="shared" si="802"/>
        <v>6.7654998861739512E-4</v>
      </c>
      <c r="AF551" s="13">
        <f t="shared" si="803"/>
        <v>9.4716998406435332E-4</v>
      </c>
      <c r="AG551" s="13">
        <f t="shared" si="804"/>
        <v>8.8402531846006299E-4</v>
      </c>
      <c r="AH551" s="13">
        <f t="shared" si="805"/>
        <v>8.0938205698350432E-2</v>
      </c>
      <c r="AI551" s="13">
        <f t="shared" si="806"/>
        <v>5.2973500915530707E-2</v>
      </c>
      <c r="AJ551" s="13">
        <f t="shared" si="807"/>
        <v>1.7335396646338822E-2</v>
      </c>
      <c r="AK551" s="13">
        <f t="shared" si="808"/>
        <v>3.7819660986736924E-3</v>
      </c>
      <c r="AL551" s="13">
        <f t="shared" si="809"/>
        <v>4.536133935807858E-5</v>
      </c>
      <c r="AM551" s="13">
        <f t="shared" si="810"/>
        <v>3.1628380770065058E-5</v>
      </c>
      <c r="AN551" s="13">
        <f t="shared" si="811"/>
        <v>8.8559466156182167E-5</v>
      </c>
      <c r="AO551" s="13">
        <f t="shared" si="812"/>
        <v>1.2398325261865506E-4</v>
      </c>
      <c r="AP551" s="13">
        <f t="shared" si="813"/>
        <v>1.1571770244407803E-4</v>
      </c>
      <c r="AQ551" s="13">
        <f t="shared" si="814"/>
        <v>8.1002391710854624E-5</v>
      </c>
      <c r="AR551" s="13">
        <f t="shared" si="815"/>
        <v>4.5325395191076236E-2</v>
      </c>
      <c r="AS551" s="13">
        <f t="shared" si="816"/>
        <v>2.966516051269719E-2</v>
      </c>
      <c r="AT551" s="13">
        <f t="shared" si="817"/>
        <v>9.7078221219497399E-3</v>
      </c>
      <c r="AU551" s="13">
        <f t="shared" si="818"/>
        <v>2.1179010152572674E-3</v>
      </c>
      <c r="AV551" s="13">
        <f t="shared" si="819"/>
        <v>3.4653792483634461E-4</v>
      </c>
      <c r="AW551" s="13">
        <f t="shared" si="820"/>
        <v>2.309120000728728E-6</v>
      </c>
      <c r="AX551" s="13">
        <f t="shared" si="821"/>
        <v>3.4500930745530912E-6</v>
      </c>
      <c r="AY551" s="13">
        <f t="shared" si="822"/>
        <v>9.6602606087486542E-6</v>
      </c>
      <c r="AZ551" s="13">
        <f t="shared" si="823"/>
        <v>1.3524364852248119E-5</v>
      </c>
      <c r="BA551" s="13">
        <f t="shared" si="824"/>
        <v>1.262274052876491E-5</v>
      </c>
      <c r="BB551" s="13">
        <f t="shared" si="825"/>
        <v>8.8359183701354379E-6</v>
      </c>
      <c r="BC551" s="13">
        <f t="shared" si="826"/>
        <v>4.9481142872758439E-6</v>
      </c>
      <c r="BD551" s="13">
        <f t="shared" si="827"/>
        <v>2.1151851089168915E-2</v>
      </c>
      <c r="BE551" s="13">
        <f t="shared" si="828"/>
        <v>1.3843741572592026E-2</v>
      </c>
      <c r="BF551" s="13">
        <f t="shared" si="829"/>
        <v>4.5303169902432133E-3</v>
      </c>
      <c r="BG551" s="13">
        <f t="shared" si="830"/>
        <v>9.8835380712005848E-4</v>
      </c>
      <c r="BH551" s="13">
        <f t="shared" si="831"/>
        <v>1.6171769825696087E-4</v>
      </c>
      <c r="BI551" s="13">
        <f t="shared" si="832"/>
        <v>2.1168625033770012E-5</v>
      </c>
      <c r="BJ551" s="14">
        <f t="shared" si="833"/>
        <v>6.1049211885468989E-2</v>
      </c>
      <c r="BK551" s="14">
        <f t="shared" si="834"/>
        <v>0.12212937207558257</v>
      </c>
      <c r="BL551" s="14">
        <f t="shared" si="835"/>
        <v>0.67678650796101769</v>
      </c>
      <c r="BM551" s="14">
        <f t="shared" si="836"/>
        <v>0.64623752022169856</v>
      </c>
      <c r="BN551" s="14">
        <f t="shared" si="837"/>
        <v>0.32934622870026325</v>
      </c>
    </row>
    <row r="552" spans="1:66" x14ac:dyDescent="0.25">
      <c r="A552" t="s">
        <v>350</v>
      </c>
      <c r="B552" t="s">
        <v>103</v>
      </c>
      <c r="C552" t="s">
        <v>104</v>
      </c>
      <c r="D552" s="11">
        <v>44430</v>
      </c>
      <c r="E552" s="10">
        <f>VLOOKUP(A552,home!$A$2:$E$405,3,FALSE)</f>
        <v>1.6042000000000001</v>
      </c>
      <c r="F552" s="10">
        <f>VLOOKUP(B552,home!$B$2:$E$405,3,FALSE)</f>
        <v>1.0909</v>
      </c>
      <c r="G552" s="10">
        <f>VLOOKUP(C552,away!$B$2:$E$405,4,FALSE)</f>
        <v>1.8701000000000001</v>
      </c>
      <c r="H552" s="10">
        <f>VLOOKUP(A552,away!$A$2:$E$405,3,FALSE)</f>
        <v>1.25</v>
      </c>
      <c r="I552" s="10">
        <f>VLOOKUP(C552,away!$B$2:$E$405,3,FALSE)</f>
        <v>0.6</v>
      </c>
      <c r="J552" s="10">
        <f>VLOOKUP(B552,home!$B$2:$E$405,4,FALSE)</f>
        <v>0.8</v>
      </c>
      <c r="K552" s="12">
        <f t="shared" si="782"/>
        <v>3.2727157307780002</v>
      </c>
      <c r="L552" s="12">
        <f t="shared" si="783"/>
        <v>0.60000000000000009</v>
      </c>
      <c r="M552" s="13">
        <f t="shared" si="784"/>
        <v>2.0801800557063117E-2</v>
      </c>
      <c r="N552" s="13">
        <f t="shared" si="785"/>
        <v>6.807837991160702E-2</v>
      </c>
      <c r="O552" s="13">
        <f t="shared" si="786"/>
        <v>1.2481080334237872E-2</v>
      </c>
      <c r="P552" s="13">
        <f t="shared" si="787"/>
        <v>4.0847027946964223E-2</v>
      </c>
      <c r="Q552" s="13">
        <f t="shared" si="788"/>
        <v>0.11140059243129867</v>
      </c>
      <c r="R552" s="13">
        <f t="shared" si="789"/>
        <v>3.7443241002713618E-3</v>
      </c>
      <c r="S552" s="13">
        <f t="shared" si="790"/>
        <v>2.0052106637633765E-2</v>
      </c>
      <c r="T552" s="13">
        <f t="shared" si="791"/>
        <v>6.6840355458779213E-2</v>
      </c>
      <c r="U552" s="13">
        <f t="shared" si="792"/>
        <v>1.2254108384089267E-2</v>
      </c>
      <c r="V552" s="13">
        <f t="shared" si="793"/>
        <v>4.3749896552148001E-3</v>
      </c>
      <c r="W552" s="13">
        <f t="shared" si="794"/>
        <v>0.12152749042263325</v>
      </c>
      <c r="X552" s="13">
        <f t="shared" si="795"/>
        <v>7.2916494253579975E-2</v>
      </c>
      <c r="Y552" s="13">
        <f t="shared" si="796"/>
        <v>2.1874948276073992E-2</v>
      </c>
      <c r="Z552" s="13">
        <f t="shared" si="797"/>
        <v>7.4886482005427266E-4</v>
      </c>
      <c r="AA552" s="13">
        <f t="shared" si="798"/>
        <v>2.4508216768178541E-3</v>
      </c>
      <c r="AB552" s="13">
        <f t="shared" si="799"/>
        <v>4.0104213275267541E-3</v>
      </c>
      <c r="AC552" s="13">
        <f t="shared" si="800"/>
        <v>5.3692865499796862E-4</v>
      </c>
      <c r="AD552" s="13">
        <f t="shared" si="801"/>
        <v>9.9431232407031167E-2</v>
      </c>
      <c r="AE552" s="13">
        <f t="shared" si="802"/>
        <v>5.9658739444218713E-2</v>
      </c>
      <c r="AF552" s="13">
        <f t="shared" si="803"/>
        <v>1.7897621833265612E-2</v>
      </c>
      <c r="AG552" s="13">
        <f t="shared" si="804"/>
        <v>3.5795243666531243E-3</v>
      </c>
      <c r="AH552" s="13">
        <f t="shared" si="805"/>
        <v>1.1232972300814089E-4</v>
      </c>
      <c r="AI552" s="13">
        <f t="shared" si="806"/>
        <v>3.6762325152267815E-4</v>
      </c>
      <c r="AJ552" s="13">
        <f t="shared" si="807"/>
        <v>6.0156319912901314E-4</v>
      </c>
      <c r="AK552" s="13">
        <f t="shared" si="808"/>
        <v>6.5624844828221995E-4</v>
      </c>
      <c r="AL552" s="13">
        <f t="shared" si="809"/>
        <v>4.2173156532415831E-5</v>
      </c>
      <c r="AM552" s="13">
        <f t="shared" si="810"/>
        <v>6.5082031685826838E-2</v>
      </c>
      <c r="AN552" s="13">
        <f t="shared" si="811"/>
        <v>3.9049219011496113E-2</v>
      </c>
      <c r="AO552" s="13">
        <f t="shared" si="812"/>
        <v>1.1714765703448832E-2</v>
      </c>
      <c r="AP552" s="13">
        <f t="shared" si="813"/>
        <v>2.3429531406897676E-3</v>
      </c>
      <c r="AQ552" s="13">
        <f t="shared" si="814"/>
        <v>3.5144297110346515E-4</v>
      </c>
      <c r="AR552" s="13">
        <f t="shared" si="815"/>
        <v>1.3479566760976913E-5</v>
      </c>
      <c r="AS552" s="13">
        <f t="shared" si="816"/>
        <v>4.4114790182721398E-5</v>
      </c>
      <c r="AT552" s="13">
        <f t="shared" si="817"/>
        <v>7.2187583895481612E-5</v>
      </c>
      <c r="AU552" s="13">
        <f t="shared" si="818"/>
        <v>7.8749813793866429E-5</v>
      </c>
      <c r="AV552" s="13">
        <f t="shared" si="819"/>
        <v>6.4431438599756266E-5</v>
      </c>
      <c r="AW552" s="13">
        <f t="shared" si="820"/>
        <v>2.3003458800033363E-6</v>
      </c>
      <c r="AX552" s="13">
        <f t="shared" si="821"/>
        <v>3.5499164814866264E-2</v>
      </c>
      <c r="AY552" s="13">
        <f t="shared" si="822"/>
        <v>2.1299498888919764E-2</v>
      </c>
      <c r="AZ552" s="13">
        <f t="shared" si="823"/>
        <v>6.3898496666759293E-3</v>
      </c>
      <c r="BA552" s="13">
        <f t="shared" si="824"/>
        <v>1.2779699333351864E-3</v>
      </c>
      <c r="BB552" s="13">
        <f t="shared" si="825"/>
        <v>1.9169549000027796E-4</v>
      </c>
      <c r="BC552" s="13">
        <f t="shared" si="826"/>
        <v>2.3003458800033365E-5</v>
      </c>
      <c r="BD552" s="13">
        <f t="shared" si="827"/>
        <v>1.3479566760976911E-6</v>
      </c>
      <c r="BE552" s="13">
        <f t="shared" si="828"/>
        <v>4.4114790182721389E-6</v>
      </c>
      <c r="BF552" s="13">
        <f t="shared" si="829"/>
        <v>7.2187583895481607E-6</v>
      </c>
      <c r="BG552" s="13">
        <f t="shared" si="830"/>
        <v>7.8749813793866429E-6</v>
      </c>
      <c r="BH552" s="13">
        <f t="shared" si="831"/>
        <v>6.4431438599756254E-6</v>
      </c>
      <c r="BI552" s="13">
        <f t="shared" si="832"/>
        <v>4.2173156532415833E-6</v>
      </c>
      <c r="BJ552" s="14">
        <f t="shared" si="833"/>
        <v>0.82642697357030326</v>
      </c>
      <c r="BK552" s="14">
        <f t="shared" si="834"/>
        <v>0.10795452549732604</v>
      </c>
      <c r="BL552" s="14">
        <f t="shared" si="835"/>
        <v>3.6982997273094481E-2</v>
      </c>
      <c r="BM552" s="14">
        <f t="shared" si="836"/>
        <v>0.69346295733629626</v>
      </c>
      <c r="BN552" s="14">
        <f t="shared" si="837"/>
        <v>0.25735320528144229</v>
      </c>
    </row>
    <row r="553" spans="1:66" x14ac:dyDescent="0.25">
      <c r="A553" t="s">
        <v>350</v>
      </c>
      <c r="B553" t="s">
        <v>106</v>
      </c>
      <c r="C553" t="s">
        <v>100</v>
      </c>
      <c r="D553" s="11">
        <v>44430</v>
      </c>
      <c r="E553" s="10">
        <f>VLOOKUP(A553,home!$A$2:$E$405,3,FALSE)</f>
        <v>1.6042000000000001</v>
      </c>
      <c r="F553" s="10">
        <f>VLOOKUP(B553,home!$B$2:$E$405,3,FALSE)</f>
        <v>1.6207</v>
      </c>
      <c r="G553" s="10">
        <f>VLOOKUP(C553,away!$B$2:$E$405,4,FALSE)</f>
        <v>0.7792</v>
      </c>
      <c r="H553" s="10">
        <f>VLOOKUP(A553,away!$A$2:$E$405,3,FALSE)</f>
        <v>1.25</v>
      </c>
      <c r="I553" s="10">
        <f>VLOOKUP(C553,away!$B$2:$E$405,3,FALSE)</f>
        <v>1</v>
      </c>
      <c r="J553" s="10">
        <f>VLOOKUP(B553,home!$B$2:$E$405,4,FALSE)</f>
        <v>1.1200000000000001</v>
      </c>
      <c r="K553" s="12">
        <f t="shared" si="782"/>
        <v>2.0258630716480002</v>
      </c>
      <c r="L553" s="12">
        <f t="shared" si="783"/>
        <v>1.4000000000000001</v>
      </c>
      <c r="M553" s="13">
        <f t="shared" si="784"/>
        <v>3.2521200746892465E-2</v>
      </c>
      <c r="N553" s="13">
        <f t="shared" si="785"/>
        <v>6.588349963878079E-2</v>
      </c>
      <c r="O553" s="13">
        <f t="shared" si="786"/>
        <v>4.5529681045649452E-2</v>
      </c>
      <c r="P553" s="13">
        <f t="shared" si="787"/>
        <v>9.2236899494293118E-2</v>
      </c>
      <c r="Q553" s="13">
        <f t="shared" si="788"/>
        <v>6.6735474474570206E-2</v>
      </c>
      <c r="R553" s="13">
        <f t="shared" si="789"/>
        <v>3.1870776731954625E-2</v>
      </c>
      <c r="S553" s="13">
        <f t="shared" si="790"/>
        <v>6.5400764985078824E-2</v>
      </c>
      <c r="T553" s="13">
        <f t="shared" si="791"/>
        <v>9.3429664264398291E-2</v>
      </c>
      <c r="U553" s="13">
        <f t="shared" si="792"/>
        <v>6.4565829646005199E-2</v>
      </c>
      <c r="V553" s="13">
        <f t="shared" si="793"/>
        <v>2.0610021388568999E-2</v>
      </c>
      <c r="W553" s="13">
        <f t="shared" si="794"/>
        <v>4.5065644435646493E-2</v>
      </c>
      <c r="X553" s="13">
        <f t="shared" si="795"/>
        <v>6.3091902209905099E-2</v>
      </c>
      <c r="Y553" s="13">
        <f t="shared" si="796"/>
        <v>4.4164331546933583E-2</v>
      </c>
      <c r="Z553" s="13">
        <f t="shared" si="797"/>
        <v>1.4873029141578823E-2</v>
      </c>
      <c r="AA553" s="13">
        <f t="shared" si="798"/>
        <v>3.0130720501469088E-2</v>
      </c>
      <c r="AB553" s="13">
        <f t="shared" si="799"/>
        <v>3.052035699303678E-2</v>
      </c>
      <c r="AC553" s="13">
        <f t="shared" si="800"/>
        <v>3.6533946082355218E-3</v>
      </c>
      <c r="AD553" s="13">
        <f t="shared" si="801"/>
        <v>2.2824206215548856E-2</v>
      </c>
      <c r="AE553" s="13">
        <f t="shared" si="802"/>
        <v>3.19538887017684E-2</v>
      </c>
      <c r="AF553" s="13">
        <f t="shared" si="803"/>
        <v>2.2367722091237885E-2</v>
      </c>
      <c r="AG553" s="13">
        <f t="shared" si="804"/>
        <v>1.0438270309244345E-2</v>
      </c>
      <c r="AH553" s="13">
        <f t="shared" si="805"/>
        <v>5.2055601995525886E-3</v>
      </c>
      <c r="AI553" s="13">
        <f t="shared" si="806"/>
        <v>1.0545752175514183E-2</v>
      </c>
      <c r="AJ553" s="13">
        <f t="shared" si="807"/>
        <v>1.0682124947562875E-2</v>
      </c>
      <c r="AK553" s="13">
        <f t="shared" si="808"/>
        <v>7.2135074859991516E-3</v>
      </c>
      <c r="AL553" s="13">
        <f t="shared" si="809"/>
        <v>4.1447152448700631E-4</v>
      </c>
      <c r="AM553" s="13">
        <f t="shared" si="810"/>
        <v>9.247743302351839E-3</v>
      </c>
      <c r="AN553" s="13">
        <f t="shared" si="811"/>
        <v>1.2946840623292577E-2</v>
      </c>
      <c r="AO553" s="13">
        <f t="shared" si="812"/>
        <v>9.0627884363048052E-3</v>
      </c>
      <c r="AP553" s="13">
        <f t="shared" si="813"/>
        <v>4.2293012702755758E-3</v>
      </c>
      <c r="AQ553" s="13">
        <f t="shared" si="814"/>
        <v>1.4802554445964517E-3</v>
      </c>
      <c r="AR553" s="13">
        <f t="shared" si="815"/>
        <v>1.4575568558747242E-3</v>
      </c>
      <c r="AS553" s="13">
        <f t="shared" si="816"/>
        <v>2.9528106091439702E-3</v>
      </c>
      <c r="AT553" s="13">
        <f t="shared" si="817"/>
        <v>2.9909949853176038E-3</v>
      </c>
      <c r="AU553" s="13">
        <f t="shared" si="818"/>
        <v>2.0197820960797617E-3</v>
      </c>
      <c r="AV553" s="13">
        <f t="shared" si="819"/>
        <v>1.0229504903059457E-3</v>
      </c>
      <c r="AW553" s="13">
        <f t="shared" si="820"/>
        <v>3.2653543833084083E-5</v>
      </c>
      <c r="AX553" s="13">
        <f t="shared" si="821"/>
        <v>3.1224436087191197E-3</v>
      </c>
      <c r="AY553" s="13">
        <f t="shared" si="822"/>
        <v>4.3714210522067679E-3</v>
      </c>
      <c r="AZ553" s="13">
        <f t="shared" si="823"/>
        <v>3.0599947365447383E-3</v>
      </c>
      <c r="BA553" s="13">
        <f t="shared" si="824"/>
        <v>1.4279975437208776E-3</v>
      </c>
      <c r="BB553" s="13">
        <f t="shared" si="825"/>
        <v>4.9979914030230731E-4</v>
      </c>
      <c r="BC553" s="13">
        <f t="shared" si="826"/>
        <v>1.3994375928464599E-4</v>
      </c>
      <c r="BD553" s="13">
        <f t="shared" si="827"/>
        <v>3.4009659970410253E-4</v>
      </c>
      <c r="BE553" s="13">
        <f t="shared" si="828"/>
        <v>6.8898914213359351E-4</v>
      </c>
      <c r="BF553" s="13">
        <f t="shared" si="829"/>
        <v>6.9789882990744134E-4</v>
      </c>
      <c r="BG553" s="13">
        <f t="shared" si="830"/>
        <v>4.7128248908527798E-4</v>
      </c>
      <c r="BH553" s="13">
        <f t="shared" si="831"/>
        <v>2.3868844773805413E-4</v>
      </c>
      <c r="BI553" s="13">
        <f t="shared" si="832"/>
        <v>9.6710022380301524E-5</v>
      </c>
      <c r="BJ553" s="14">
        <f t="shared" si="833"/>
        <v>0.51554313280563369</v>
      </c>
      <c r="BK553" s="14">
        <f t="shared" si="834"/>
        <v>0.21920817379976271</v>
      </c>
      <c r="BL553" s="14">
        <f t="shared" si="835"/>
        <v>0.24924207029441472</v>
      </c>
      <c r="BM553" s="14">
        <f t="shared" si="836"/>
        <v>0.65975010640087528</v>
      </c>
      <c r="BN553" s="14">
        <f t="shared" si="837"/>
        <v>0.33477753213214068</v>
      </c>
    </row>
    <row r="554" spans="1:66" x14ac:dyDescent="0.25">
      <c r="A554" t="s">
        <v>339</v>
      </c>
      <c r="B554" t="s">
        <v>124</v>
      </c>
      <c r="C554" t="s">
        <v>121</v>
      </c>
      <c r="D554" s="11">
        <v>44430</v>
      </c>
      <c r="E554" s="10">
        <f>VLOOKUP(A554,home!$A$2:$E$405,3,FALSE)</f>
        <v>1.1578999999999999</v>
      </c>
      <c r="F554" s="10">
        <f>VLOOKUP(B554,home!$B$2:$E$405,3,FALSE)</f>
        <v>0.78510000000000002</v>
      </c>
      <c r="G554" s="10">
        <f>VLOOKUP(C554,away!$B$2:$E$405,4,FALSE)</f>
        <v>1.2954000000000001</v>
      </c>
      <c r="H554" s="10">
        <f>VLOOKUP(A554,away!$A$2:$E$405,3,FALSE)</f>
        <v>1.0478000000000001</v>
      </c>
      <c r="I554" s="10">
        <f>VLOOKUP(C554,away!$B$2:$E$405,3,FALSE)</f>
        <v>0.95440000000000003</v>
      </c>
      <c r="J554" s="10">
        <f>VLOOKUP(B554,home!$B$2:$E$405,4,FALSE)</f>
        <v>1.1278999999999999</v>
      </c>
      <c r="K554" s="12">
        <f t="shared" si="782"/>
        <v>1.1776057674660001</v>
      </c>
      <c r="L554" s="12">
        <f t="shared" si="783"/>
        <v>1.127922918928</v>
      </c>
      <c r="M554" s="13">
        <f t="shared" si="784"/>
        <v>9.9706073472331111E-2</v>
      </c>
      <c r="N554" s="13">
        <f t="shared" si="785"/>
        <v>0.11741444717240587</v>
      </c>
      <c r="O554" s="13">
        <f t="shared" si="786"/>
        <v>0.11246076542576133</v>
      </c>
      <c r="P554" s="13">
        <f t="shared" si="787"/>
        <v>0.13243444597901749</v>
      </c>
      <c r="Q554" s="13">
        <f t="shared" si="788"/>
        <v>6.9133965087028584E-2</v>
      </c>
      <c r="R554" s="13">
        <f t="shared" si="789"/>
        <v>6.3423537401950933E-2</v>
      </c>
      <c r="S554" s="13">
        <f t="shared" si="790"/>
        <v>4.397646470010784E-2</v>
      </c>
      <c r="T554" s="13">
        <f t="shared" si="791"/>
        <v>7.7977783698027728E-2</v>
      </c>
      <c r="U554" s="13">
        <f t="shared" si="792"/>
        <v>7.4687923437633003E-2</v>
      </c>
      <c r="V554" s="13">
        <f t="shared" si="793"/>
        <v>6.4901860882468788E-3</v>
      </c>
      <c r="W554" s="13">
        <f t="shared" si="794"/>
        <v>2.7137518671425984E-2</v>
      </c>
      <c r="X554" s="13">
        <f t="shared" si="795"/>
        <v>3.0609029272337898E-2</v>
      </c>
      <c r="Y554" s="13">
        <f t="shared" si="796"/>
        <v>1.7262312821203985E-2</v>
      </c>
      <c r="Z554" s="13">
        <f t="shared" si="797"/>
        <v>2.3845620478382557E-2</v>
      </c>
      <c r="AA554" s="13">
        <f t="shared" si="798"/>
        <v>2.8080740204148663E-2</v>
      </c>
      <c r="AB554" s="13">
        <f t="shared" si="799"/>
        <v>1.6534020809559929E-2</v>
      </c>
      <c r="AC554" s="13">
        <f t="shared" si="800"/>
        <v>5.3878626005680603E-4</v>
      </c>
      <c r="AD554" s="13">
        <f t="shared" si="801"/>
        <v>7.9893246255468772E-3</v>
      </c>
      <c r="AE554" s="13">
        <f t="shared" si="802"/>
        <v>9.0113423519101853E-3</v>
      </c>
      <c r="AF554" s="13">
        <f t="shared" si="803"/>
        <v>5.0820497845130239E-3</v>
      </c>
      <c r="AG554" s="13">
        <f t="shared" si="804"/>
        <v>1.9107201423617811E-3</v>
      </c>
      <c r="AH554" s="13">
        <f t="shared" si="805"/>
        <v>6.7240054634066376E-3</v>
      </c>
      <c r="AI554" s="13">
        <f t="shared" si="806"/>
        <v>7.9182276141805518E-3</v>
      </c>
      <c r="AJ554" s="13">
        <f t="shared" si="807"/>
        <v>4.6622752532837824E-3</v>
      </c>
      <c r="AK554" s="13">
        <f t="shared" si="808"/>
        <v>1.8301074092603297E-3</v>
      </c>
      <c r="AL554" s="13">
        <f t="shared" si="809"/>
        <v>2.862568241503599E-5</v>
      </c>
      <c r="AM554" s="13">
        <f t="shared" si="810"/>
        <v>1.8816549514404281E-3</v>
      </c>
      <c r="AN554" s="13">
        <f t="shared" si="811"/>
        <v>2.122361745244012E-3</v>
      </c>
      <c r="AO554" s="13">
        <f t="shared" si="812"/>
        <v>1.1969302273583755E-3</v>
      </c>
      <c r="AP554" s="13">
        <f t="shared" si="813"/>
        <v>4.5001501193173783E-4</v>
      </c>
      <c r="AQ554" s="13">
        <f t="shared" si="814"/>
        <v>1.2689556145486616E-4</v>
      </c>
      <c r="AR554" s="13">
        <f t="shared" si="815"/>
        <v>1.516831973834686E-3</v>
      </c>
      <c r="AS554" s="13">
        <f t="shared" si="816"/>
        <v>1.7862300806645633E-3</v>
      </c>
      <c r="AT554" s="13">
        <f t="shared" si="817"/>
        <v>1.0517374225059242E-3</v>
      </c>
      <c r="AU554" s="13">
        <f t="shared" si="818"/>
        <v>4.1284401820093392E-4</v>
      </c>
      <c r="AV554" s="13">
        <f t="shared" si="819"/>
        <v>1.2154187422431456E-4</v>
      </c>
      <c r="AW554" s="13">
        <f t="shared" si="820"/>
        <v>1.0561672422032167E-6</v>
      </c>
      <c r="AX554" s="13">
        <f t="shared" si="821"/>
        <v>3.6930795386620101E-4</v>
      </c>
      <c r="AY554" s="13">
        <f t="shared" si="822"/>
        <v>4.1655090530809261E-4</v>
      </c>
      <c r="AZ554" s="13">
        <f t="shared" si="823"/>
        <v>2.3491865649860245E-4</v>
      </c>
      <c r="BA554" s="13">
        <f t="shared" si="824"/>
        <v>8.8323378916182612E-5</v>
      </c>
      <c r="BB554" s="13">
        <f t="shared" si="825"/>
        <v>2.4905490839181121E-5</v>
      </c>
      <c r="BC554" s="13">
        <f t="shared" si="826"/>
        <v>5.6182947849327431E-6</v>
      </c>
      <c r="BD554" s="13">
        <f t="shared" si="827"/>
        <v>2.8514492457515649E-4</v>
      </c>
      <c r="BE554" s="13">
        <f t="shared" si="828"/>
        <v>3.3578830774336189E-4</v>
      </c>
      <c r="BF554" s="13">
        <f t="shared" si="829"/>
        <v>1.9771312392311558E-4</v>
      </c>
      <c r="BG554" s="13">
        <f t="shared" si="830"/>
        <v>7.7609371678526967E-5</v>
      </c>
      <c r="BH554" s="13">
        <f t="shared" si="831"/>
        <v>2.2848310924511458E-5</v>
      </c>
      <c r="BI554" s="13">
        <f t="shared" si="832"/>
        <v>5.3812605443122194E-6</v>
      </c>
      <c r="BJ554" s="14">
        <f t="shared" si="833"/>
        <v>0.37044597580440453</v>
      </c>
      <c r="BK554" s="14">
        <f t="shared" si="834"/>
        <v>0.28359113308748324</v>
      </c>
      <c r="BL554" s="14">
        <f t="shared" si="835"/>
        <v>0.32213527368800443</v>
      </c>
      <c r="BM554" s="14">
        <f t="shared" si="836"/>
        <v>0.40502927378171361</v>
      </c>
      <c r="BN554" s="14">
        <f t="shared" si="837"/>
        <v>0.59457323453849531</v>
      </c>
    </row>
    <row r="555" spans="1:66" x14ac:dyDescent="0.25">
      <c r="A555" t="s">
        <v>339</v>
      </c>
      <c r="B555" t="s">
        <v>125</v>
      </c>
      <c r="C555" t="s">
        <v>118</v>
      </c>
      <c r="D555" s="11">
        <v>44430</v>
      </c>
      <c r="E555" s="10">
        <f>VLOOKUP(A555,home!$A$2:$E$405,3,FALSE)</f>
        <v>1.1578999999999999</v>
      </c>
      <c r="F555" s="10">
        <f>VLOOKUP(B555,home!$B$2:$E$405,3,FALSE)</f>
        <v>1.5702</v>
      </c>
      <c r="G555" s="10">
        <f>VLOOKUP(C555,away!$B$2:$E$405,4,FALSE)</f>
        <v>0.60450000000000004</v>
      </c>
      <c r="H555" s="10">
        <f>VLOOKUP(A555,away!$A$2:$E$405,3,FALSE)</f>
        <v>1.0478000000000001</v>
      </c>
      <c r="I555" s="10">
        <f>VLOOKUP(C555,away!$B$2:$E$405,3,FALSE)</f>
        <v>0.95440000000000003</v>
      </c>
      <c r="J555" s="10">
        <f>VLOOKUP(B555,home!$B$2:$E$405,4,FALSE)</f>
        <v>1.3882000000000001</v>
      </c>
      <c r="K555" s="12">
        <f t="shared" si="782"/>
        <v>1.0990623536099999</v>
      </c>
      <c r="L555" s="12">
        <f t="shared" si="783"/>
        <v>1.3882282082240003</v>
      </c>
      <c r="M555" s="13">
        <f t="shared" si="784"/>
        <v>8.313491060130751E-2</v>
      </c>
      <c r="N555" s="13">
        <f t="shared" si="785"/>
        <v>9.1370450512629972E-2</v>
      </c>
      <c r="O555" s="13">
        <f t="shared" si="786"/>
        <v>0.11541022798491556</v>
      </c>
      <c r="P555" s="13">
        <f t="shared" si="787"/>
        <v>0.12684303679976799</v>
      </c>
      <c r="Q555" s="13">
        <f t="shared" si="788"/>
        <v>5.0210911195408554E-2</v>
      </c>
      <c r="R555" s="13">
        <f t="shared" si="789"/>
        <v>8.0107867003111372E-2</v>
      </c>
      <c r="S555" s="13">
        <f t="shared" si="790"/>
        <v>4.8382670613993102E-2</v>
      </c>
      <c r="T555" s="13">
        <f t="shared" si="791"/>
        <v>6.9704203282096408E-2</v>
      </c>
      <c r="U555" s="13">
        <f t="shared" si="792"/>
        <v>8.8043540851116445E-2</v>
      </c>
      <c r="V555" s="13">
        <f t="shared" si="793"/>
        <v>8.2022032016973168E-3</v>
      </c>
      <c r="W555" s="13">
        <f t="shared" si="794"/>
        <v>1.8394974078442809E-2</v>
      </c>
      <c r="X555" s="13">
        <f t="shared" si="795"/>
        <v>2.5536421905243592E-2</v>
      </c>
      <c r="Y555" s="13">
        <f t="shared" si="796"/>
        <v>1.7725190612984214E-2</v>
      </c>
      <c r="Z555" s="13">
        <f t="shared" si="797"/>
        <v>3.7069333558125278E-2</v>
      </c>
      <c r="AA555" s="13">
        <f t="shared" si="798"/>
        <v>4.0741508987147325E-2</v>
      </c>
      <c r="AB555" s="13">
        <f t="shared" si="799"/>
        <v>2.2388729378518549E-2</v>
      </c>
      <c r="AC555" s="13">
        <f t="shared" si="800"/>
        <v>7.8215664381169764E-4</v>
      </c>
      <c r="AD555" s="13">
        <f t="shared" si="801"/>
        <v>5.0543058763120726E-3</v>
      </c>
      <c r="AE555" s="13">
        <f t="shared" si="802"/>
        <v>7.0165299904887436E-3</v>
      </c>
      <c r="AF555" s="13">
        <f t="shared" si="803"/>
        <v>4.8702724283230759E-3</v>
      </c>
      <c r="AG555" s="13">
        <f t="shared" si="804"/>
        <v>2.253683188911232E-3</v>
      </c>
      <c r="AH555" s="13">
        <f t="shared" si="805"/>
        <v>1.2865173626363514E-2</v>
      </c>
      <c r="AI555" s="13">
        <f t="shared" si="806"/>
        <v>1.4139628005392382E-2</v>
      </c>
      <c r="AJ555" s="13">
        <f t="shared" si="807"/>
        <v>7.7701664173882093E-3</v>
      </c>
      <c r="AK555" s="13">
        <f t="shared" si="808"/>
        <v>2.8466324635453557E-3</v>
      </c>
      <c r="AL555" s="13">
        <f t="shared" si="809"/>
        <v>4.7735000007387851E-5</v>
      </c>
      <c r="AM555" s="13">
        <f t="shared" si="810"/>
        <v>1.1109994624568802E-3</v>
      </c>
      <c r="AN555" s="13">
        <f t="shared" si="811"/>
        <v>1.5423207931043422E-3</v>
      </c>
      <c r="AO555" s="13">
        <f t="shared" si="812"/>
        <v>1.0705466155589303E-3</v>
      </c>
      <c r="AP555" s="13">
        <f t="shared" si="813"/>
        <v>4.9538766997921395E-4</v>
      </c>
      <c r="AQ555" s="13">
        <f t="shared" si="814"/>
        <v>1.7192778436787661E-4</v>
      </c>
      <c r="AR555" s="13">
        <f t="shared" si="815"/>
        <v>3.5719593863634512E-3</v>
      </c>
      <c r="AS555" s="13">
        <f t="shared" si="816"/>
        <v>3.9258060901759461E-3</v>
      </c>
      <c r="AT555" s="13">
        <f t="shared" si="817"/>
        <v>2.1573528406426236E-3</v>
      </c>
      <c r="AU555" s="13">
        <f t="shared" si="818"/>
        <v>7.9035509686796706E-4</v>
      </c>
      <c r="AV555" s="13">
        <f t="shared" si="819"/>
        <v>2.1716238323784179E-4</v>
      </c>
      <c r="AW555" s="13">
        <f t="shared" si="820"/>
        <v>2.0231012722372346E-6</v>
      </c>
      <c r="AX555" s="13">
        <f t="shared" si="821"/>
        <v>2.0350961401121719E-4</v>
      </c>
      <c r="AY555" s="13">
        <f t="shared" si="822"/>
        <v>2.825177868151499E-4</v>
      </c>
      <c r="AZ555" s="13">
        <f t="shared" si="823"/>
        <v>1.9609958049090289E-4</v>
      </c>
      <c r="BA555" s="13">
        <f t="shared" si="824"/>
        <v>9.0743656419454757E-5</v>
      </c>
      <c r="BB555" s="13">
        <f t="shared" si="825"/>
        <v>3.1493225889718495E-5</v>
      </c>
      <c r="BC555" s="13">
        <f t="shared" si="826"/>
        <v>8.7439569096155066E-6</v>
      </c>
      <c r="BD555" s="13">
        <f t="shared" si="827"/>
        <v>8.2644912979670609E-4</v>
      </c>
      <c r="BE555" s="13">
        <f t="shared" si="828"/>
        <v>9.0831912573330418E-4</v>
      </c>
      <c r="BF555" s="13">
        <f t="shared" si="829"/>
        <v>4.9914967807871129E-4</v>
      </c>
      <c r="BG555" s="13">
        <f t="shared" si="830"/>
        <v>1.8286553999762077E-4</v>
      </c>
      <c r="BH555" s="13">
        <f t="shared" si="831"/>
        <v>5.0245157695987153E-5</v>
      </c>
      <c r="BI555" s="13">
        <f t="shared" si="832"/>
        <v>1.1044512254971452E-5</v>
      </c>
      <c r="BJ555" s="14">
        <f t="shared" si="833"/>
        <v>0.29734123321684403</v>
      </c>
      <c r="BK555" s="14">
        <f t="shared" si="834"/>
        <v>0.26767523064740012</v>
      </c>
      <c r="BL555" s="14">
        <f t="shared" si="835"/>
        <v>0.39745418365834378</v>
      </c>
      <c r="BM555" s="14">
        <f t="shared" si="836"/>
        <v>0.45218208229802942</v>
      </c>
      <c r="BN555" s="14">
        <f t="shared" si="837"/>
        <v>0.54707740409714101</v>
      </c>
    </row>
    <row r="556" spans="1:66" x14ac:dyDescent="0.25">
      <c r="A556" t="s">
        <v>339</v>
      </c>
      <c r="B556" t="s">
        <v>110</v>
      </c>
      <c r="C556" t="s">
        <v>117</v>
      </c>
      <c r="D556" s="11">
        <v>44430</v>
      </c>
      <c r="E556" s="10">
        <f>VLOOKUP(A556,home!$A$2:$E$405,3,FALSE)</f>
        <v>1.1578999999999999</v>
      </c>
      <c r="F556" s="10">
        <f>VLOOKUP(B556,home!$B$2:$E$405,3,FALSE)</f>
        <v>1.2091000000000001</v>
      </c>
      <c r="G556" s="10">
        <f>VLOOKUP(C556,away!$B$2:$E$405,4,FALSE)</f>
        <v>0.3926</v>
      </c>
      <c r="H556" s="10">
        <f>VLOOKUP(A556,away!$A$2:$E$405,3,FALSE)</f>
        <v>1.0478000000000001</v>
      </c>
      <c r="I556" s="10">
        <f>VLOOKUP(C556,away!$B$2:$E$405,3,FALSE)</f>
        <v>0.78090000000000004</v>
      </c>
      <c r="J556" s="10">
        <f>VLOOKUP(B556,home!$B$2:$E$405,4,FALSE)</f>
        <v>1.0498000000000001</v>
      </c>
      <c r="K556" s="12">
        <f t="shared" si="782"/>
        <v>0.54964663101400002</v>
      </c>
      <c r="L556" s="12">
        <f t="shared" si="783"/>
        <v>0.85897472559600019</v>
      </c>
      <c r="M556" s="13">
        <f t="shared" si="784"/>
        <v>0.24448010180002172</v>
      </c>
      <c r="N556" s="13">
        <f t="shared" si="785"/>
        <v>0.1343776643043417</v>
      </c>
      <c r="O556" s="13">
        <f t="shared" si="786"/>
        <v>0.21000222835735582</v>
      </c>
      <c r="P556" s="13">
        <f t="shared" si="787"/>
        <v>0.11542701732205334</v>
      </c>
      <c r="Q556" s="13">
        <f t="shared" si="788"/>
        <v>3.6930115234205828E-2</v>
      </c>
      <c r="R556" s="13">
        <f t="shared" si="789"/>
        <v>9.0193303238904149E-2</v>
      </c>
      <c r="S556" s="13">
        <f t="shared" si="790"/>
        <v>1.3624213412226681E-2</v>
      </c>
      <c r="T556" s="13">
        <f t="shared" si="791"/>
        <v>3.1722035599530615E-2</v>
      </c>
      <c r="U556" s="13">
        <f t="shared" si="792"/>
        <v>4.9574445265287766E-2</v>
      </c>
      <c r="V556" s="13">
        <f t="shared" si="793"/>
        <v>7.1471497905324557E-4</v>
      </c>
      <c r="W556" s="13">
        <f t="shared" si="794"/>
        <v>6.7661711404800109E-3</v>
      </c>
      <c r="X556" s="13">
        <f t="shared" si="795"/>
        <v>5.8119699987293928E-3</v>
      </c>
      <c r="Y556" s="13">
        <f t="shared" si="796"/>
        <v>2.496167667415383E-3</v>
      </c>
      <c r="Z556" s="13">
        <f t="shared" si="797"/>
        <v>2.582458930007818E-2</v>
      </c>
      <c r="AA556" s="13">
        <f t="shared" si="798"/>
        <v>1.4194398506108163E-2</v>
      </c>
      <c r="AB556" s="13">
        <f t="shared" si="799"/>
        <v>3.9009516590762529E-3</v>
      </c>
      <c r="AC556" s="13">
        <f t="shared" si="800"/>
        <v>2.1090013476585167E-5</v>
      </c>
      <c r="AD556" s="13">
        <f t="shared" si="801"/>
        <v>9.2975079305724804E-4</v>
      </c>
      <c r="AE556" s="13">
        <f t="shared" si="802"/>
        <v>7.9863243233901308E-4</v>
      </c>
      <c r="AF556" s="13">
        <f t="shared" si="803"/>
        <v>3.4300253721023503E-4</v>
      </c>
      <c r="AG556" s="13">
        <f t="shared" si="804"/>
        <v>9.821017009296449E-5</v>
      </c>
      <c r="AH556" s="13">
        <f t="shared" si="805"/>
        <v>5.5456673769160129E-3</v>
      </c>
      <c r="AI556" s="13">
        <f t="shared" si="806"/>
        <v>3.048157390446133E-3</v>
      </c>
      <c r="AJ556" s="13">
        <f t="shared" si="807"/>
        <v>8.3770472022957139E-4</v>
      </c>
      <c r="AK556" s="13">
        <f t="shared" si="808"/>
        <v>1.5348052575290313E-4</v>
      </c>
      <c r="AL556" s="13">
        <f t="shared" si="809"/>
        <v>3.9829128554198245E-7</v>
      </c>
      <c r="AM556" s="13">
        <f t="shared" si="810"/>
        <v>1.0220687821730222E-4</v>
      </c>
      <c r="AN556" s="13">
        <f t="shared" si="811"/>
        <v>8.7793125170730976E-5</v>
      </c>
      <c r="AO556" s="13">
        <f t="shared" si="812"/>
        <v>3.7706037801371972E-5</v>
      </c>
      <c r="AP556" s="13">
        <f t="shared" si="813"/>
        <v>1.0796177824581967E-5</v>
      </c>
      <c r="AQ556" s="13">
        <f t="shared" si="814"/>
        <v>2.3184109710889789E-6</v>
      </c>
      <c r="AR556" s="13">
        <f t="shared" si="815"/>
        <v>9.527176226666247E-4</v>
      </c>
      <c r="AS556" s="13">
        <f t="shared" si="816"/>
        <v>5.2365803160637754E-4</v>
      </c>
      <c r="AT556" s="13">
        <f t="shared" si="817"/>
        <v>1.4391343643793407E-4</v>
      </c>
      <c r="AU556" s="13">
        <f t="shared" si="818"/>
        <v>2.6367178498585968E-5</v>
      </c>
      <c r="AV556" s="13">
        <f t="shared" si="819"/>
        <v>3.6231577077731385E-6</v>
      </c>
      <c r="AW556" s="13">
        <f t="shared" si="820"/>
        <v>5.223507941158707E-9</v>
      </c>
      <c r="AX556" s="13">
        <f t="shared" si="821"/>
        <v>9.3629443797663885E-6</v>
      </c>
      <c r="AY556" s="13">
        <f t="shared" si="822"/>
        <v>8.0425325793804451E-6</v>
      </c>
      <c r="AZ556" s="13">
        <f t="shared" si="823"/>
        <v>3.454166107735105E-6</v>
      </c>
      <c r="BA556" s="13">
        <f t="shared" si="824"/>
        <v>9.8901379485158875E-7</v>
      </c>
      <c r="BB556" s="13">
        <f t="shared" si="825"/>
        <v>2.1238446326082552E-7</v>
      </c>
      <c r="BC556" s="13">
        <f t="shared" si="826"/>
        <v>3.6486577210064285E-8</v>
      </c>
      <c r="BD556" s="13">
        <f t="shared" si="827"/>
        <v>1.3639339308342291E-4</v>
      </c>
      <c r="BE556" s="13">
        <f t="shared" si="828"/>
        <v>7.4968169000871624E-5</v>
      </c>
      <c r="BF556" s="13">
        <f t="shared" si="829"/>
        <v>2.0603000762308635E-5</v>
      </c>
      <c r="BG556" s="13">
        <f t="shared" si="830"/>
        <v>3.7747899859272726E-6</v>
      </c>
      <c r="BH556" s="13">
        <f t="shared" si="831"/>
        <v>5.1870014963757739E-7</v>
      </c>
      <c r="BI556" s="13">
        <f t="shared" si="832"/>
        <v>5.7020357950950418E-8</v>
      </c>
      <c r="BJ556" s="14">
        <f t="shared" si="833"/>
        <v>0.22053663803528969</v>
      </c>
      <c r="BK556" s="14">
        <f t="shared" si="834"/>
        <v>0.37427557835069653</v>
      </c>
      <c r="BL556" s="14">
        <f t="shared" si="835"/>
        <v>0.37933693154033421</v>
      </c>
      <c r="BM556" s="14">
        <f t="shared" si="836"/>
        <v>0.16855526966044446</v>
      </c>
      <c r="BN556" s="14">
        <f t="shared" si="837"/>
        <v>0.83141043025688255</v>
      </c>
    </row>
    <row r="557" spans="1:66" x14ac:dyDescent="0.25">
      <c r="A557" t="s">
        <v>339</v>
      </c>
      <c r="B557" t="s">
        <v>115</v>
      </c>
      <c r="C557" t="s">
        <v>119</v>
      </c>
      <c r="D557" s="11">
        <v>44430</v>
      </c>
      <c r="E557" s="10">
        <f>VLOOKUP(A557,home!$A$2:$E$405,3,FALSE)</f>
        <v>1.1578999999999999</v>
      </c>
      <c r="F557" s="10">
        <f>VLOOKUP(B557,home!$B$2:$E$405,3,FALSE)</f>
        <v>1.0992</v>
      </c>
      <c r="G557" s="10">
        <f>VLOOKUP(C557,away!$B$2:$E$405,4,FALSE)</f>
        <v>0.57579999999999998</v>
      </c>
      <c r="H557" s="10">
        <f>VLOOKUP(A557,away!$A$2:$E$405,3,FALSE)</f>
        <v>1.0478000000000001</v>
      </c>
      <c r="I557" s="10">
        <f>VLOOKUP(C557,away!$B$2:$E$405,3,FALSE)</f>
        <v>2.3329</v>
      </c>
      <c r="J557" s="10">
        <f>VLOOKUP(B557,home!$B$2:$E$405,4,FALSE)</f>
        <v>0.86760000000000004</v>
      </c>
      <c r="K557" s="12">
        <f t="shared" ref="K557:K610" si="838">E557*F557*G557</f>
        <v>0.73285732694399996</v>
      </c>
      <c r="L557" s="12">
        <f t="shared" ref="L557:L610" si="839">H557*I557*J557</f>
        <v>2.1207723891120001</v>
      </c>
      <c r="M557" s="13">
        <f t="shared" ref="M557:M610" si="840">_xlfn.POISSON.DIST(0,K557,FALSE) * _xlfn.POISSON.DIST(0,L557,FALSE)</f>
        <v>5.7634742998797645E-2</v>
      </c>
      <c r="N557" s="13">
        <f t="shared" ref="N557:N610" si="841">_xlfn.POISSON.DIST(1,K557,FALSE) * _xlfn.POISSON.DIST(0,L557,FALSE)</f>
        <v>4.2238043693203255E-2</v>
      </c>
      <c r="O557" s="13">
        <f t="shared" ref="O557:O610" si="842">_xlfn.POISSON.DIST(0,K557,FALSE) * _xlfn.POISSON.DIST(1,L557,FALSE)</f>
        <v>0.12223017160541617</v>
      </c>
      <c r="P557" s="13">
        <f t="shared" ref="P557:P610" si="843">_xlfn.POISSON.DIST(1,K557,FALSE) * _xlfn.POISSON.DIST(1,L557,FALSE)</f>
        <v>8.9577276834651692E-2</v>
      </c>
      <c r="Q557" s="13">
        <f t="shared" ref="Q557:Q610" si="844">_xlfn.POISSON.DIST(2,K557,FALSE) * _xlfn.POISSON.DIST(0,L557,FALSE)</f>
        <v>1.5477229898172407E-2</v>
      </c>
      <c r="R557" s="13">
        <f t="shared" ref="R557:R610" si="845">_xlfn.POISSON.DIST(0,K557,FALSE) * _xlfn.POISSON.DIST(2,L557,FALSE)</f>
        <v>0.12961118652859416</v>
      </c>
      <c r="S557" s="13">
        <f t="shared" ref="S557:S610" si="846">_xlfn.POISSON.DIST(2,K557,FALSE) * _xlfn.POISSON.DIST(2,L557,FALSE)</f>
        <v>3.4805779064891587E-2</v>
      </c>
      <c r="T557" s="13">
        <f t="shared" ref="T557:T610" si="847">_xlfn.POISSON.DIST(2,K557,FALSE) * _xlfn.POISSON.DIST(1,L557,FALSE)</f>
        <v>3.2823681827982766E-2</v>
      </c>
      <c r="U557" s="13">
        <f t="shared" ref="U557:U610" si="848">_xlfn.POISSON.DIST(1,K557,FALSE) * _xlfn.POISSON.DIST(2,L557,FALSE)</f>
        <v>9.4986507701385683E-2</v>
      </c>
      <c r="V557" s="13">
        <f t="shared" ref="V557:V610" si="849">_xlfn.POISSON.DIST(3,K557,FALSE) * _xlfn.POISSON.DIST(3,L557,FALSE)</f>
        <v>6.0106625207849637E-3</v>
      </c>
      <c r="W557" s="13">
        <f t="shared" ref="W557:W610" si="850">_xlfn.POISSON.DIST(3,K557,FALSE) * _xlfn.POISSON.DIST(0,L557,FALSE)</f>
        <v>3.7808671105574627E-3</v>
      </c>
      <c r="X557" s="13">
        <f t="shared" ref="X557:X610" si="851">_xlfn.POISSON.DIST(3,K557,FALSE) * _xlfn.POISSON.DIST(1,L557,FALSE)</f>
        <v>8.0183585749719344E-3</v>
      </c>
      <c r="Y557" s="13">
        <f t="shared" ref="Y557:Y610" si="852">_xlfn.POISSON.DIST(3,K557,FALSE) * _xlfn.POISSON.DIST(2,L557,FALSE)</f>
        <v>8.5025567358999622E-3</v>
      </c>
      <c r="Z557" s="13">
        <f t="shared" ref="Z557:Z610" si="853">_xlfn.POISSON.DIST(0,K557,FALSE) * _xlfn.POISSON.DIST(3,L557,FALSE)</f>
        <v>9.1625275236629236E-2</v>
      </c>
      <c r="AA557" s="13">
        <f t="shared" ref="AA557:AA610" si="854">_xlfn.POISSON.DIST(1,K557,FALSE) * _xlfn.POISSON.DIST(3,L557,FALSE)</f>
        <v>6.714825429042437E-2</v>
      </c>
      <c r="AB557" s="13">
        <f t="shared" ref="AB557:AB610" si="855">_xlfn.POISSON.DIST(2,K557,FALSE) * _xlfn.POISSON.DIST(3,L557,FALSE)</f>
        <v>2.460504507411819E-2</v>
      </c>
      <c r="AC557" s="13">
        <f t="shared" ref="AC557:AC610" si="856">_xlfn.POISSON.DIST(4,K557,FALSE) * _xlfn.POISSON.DIST(4,L557,FALSE)</f>
        <v>5.8386959038237199E-4</v>
      </c>
      <c r="AD557" s="13">
        <f t="shared" ref="AD557:AD610" si="857">_xlfn.POISSON.DIST(4,K557,FALSE) * _xlfn.POISSON.DIST(0,L557,FALSE)</f>
        <v>6.9270904104340664E-4</v>
      </c>
      <c r="AE557" s="13">
        <f t="shared" ref="AE557:AE610" si="858">_xlfn.POISSON.DIST(4,K557,FALSE) * _xlfn.POISSON.DIST(1,L557,FALSE)</f>
        <v>1.4690782079331078E-3</v>
      </c>
      <c r="AF557" s="13">
        <f t="shared" ref="AF557:AF610" si="859">_xlfn.POISSON.DIST(4,K557,FALSE) * _xlfn.POISSON.DIST(2,L557,FALSE)</f>
        <v>1.5577902504153368E-3</v>
      </c>
      <c r="AG557" s="13">
        <f t="shared" ref="AG557:AG610" si="860">_xlfn.POISSON.DIST(4,K557,FALSE) * _xlfn.POISSON.DIST(3,L557,FALSE)</f>
        <v>1.1012395170362382E-3</v>
      </c>
      <c r="AH557" s="13">
        <f t="shared" ref="AH557:AH610" si="861">_xlfn.POISSON.DIST(0,K557,FALSE) * _xlfn.POISSON.DIST(4,L557,FALSE)</f>
        <v>4.8579088466657691E-2</v>
      </c>
      <c r="AI557" s="13">
        <f t="shared" ref="AI557:AI610" si="862">_xlfn.POISSON.DIST(1,K557,FALSE) * _xlfn.POISSON.DIST(4,L557,FALSE)</f>
        <v>3.560154091905085E-2</v>
      </c>
      <c r="AJ557" s="13">
        <f t="shared" ref="AJ557:AJ610" si="863">_xlfn.POISSON.DIST(2,K557,FALSE) * _xlfn.POISSON.DIST(4,L557,FALSE)</f>
        <v>1.3045425056511521E-2</v>
      </c>
      <c r="AK557" s="13">
        <f t="shared" ref="AK557:AK610" si="864">_xlfn.POISSON.DIST(3,K557,FALSE) * _xlfn.POISSON.DIST(4,L557,FALSE)</f>
        <v>3.1868117785877714E-3</v>
      </c>
      <c r="AL557" s="13">
        <f t="shared" ref="AL557:AL610" si="865">_xlfn.POISSON.DIST(5,K557,FALSE) * _xlfn.POISSON.DIST(5,L557,FALSE)</f>
        <v>3.6298555497407232E-5</v>
      </c>
      <c r="AM557" s="13">
        <f t="shared" ref="AM557:AM610" si="866">_xlfn.POISSON.DIST(5,K557,FALSE) * _xlfn.POISSON.DIST(0,L557,FALSE)</f>
        <v>1.0153137923380252E-4</v>
      </c>
      <c r="AN557" s="13">
        <f t="shared" ref="AN557:AN610" si="867">_xlfn.POISSON.DIST(5,K557,FALSE) * _xlfn.POISSON.DIST(1,L557,FALSE)</f>
        <v>2.1532494570750786E-4</v>
      </c>
      <c r="AO557" s="13">
        <f t="shared" ref="AO557:AO610" si="868">_xlfn.POISSON.DIST(5,K557,FALSE) * _xlfn.POISSON.DIST(2,L557,FALSE)</f>
        <v>2.2832759977176165E-4</v>
      </c>
      <c r="AP557" s="13">
        <f t="shared" ref="AP557:AP610" si="869">_xlfn.POISSON.DIST(5,K557,FALSE) * _xlfn.POISSON.DIST(3,L557,FALSE)</f>
        <v>1.6141028975605583E-4</v>
      </c>
      <c r="AQ557" s="13">
        <f t="shared" ref="AQ557:AQ610" si="870">_xlfn.POISSON.DIST(5,K557,FALSE) * _xlfn.POISSON.DIST(4,L557,FALSE)</f>
        <v>8.5578621458302678E-5</v>
      </c>
      <c r="AR557" s="13">
        <f t="shared" ref="AR557:AR610" si="871">_xlfn.POISSON.DIST(0,K557,FALSE) * _xlfn.POISSON.DIST(5,L557,FALSE)</f>
        <v>2.0605037901663379E-2</v>
      </c>
      <c r="AS557" s="13">
        <f t="shared" ref="AS557:AS610" si="872">_xlfn.POISSON.DIST(1,K557,FALSE) * _xlfn.POISSON.DIST(5,L557,FALSE)</f>
        <v>1.5100552998192828E-2</v>
      </c>
      <c r="AT557" s="13">
        <f t="shared" ref="AT557:AT610" si="873">_xlfn.POISSON.DIST(2,K557,FALSE) * _xlfn.POISSON.DIST(5,L557,FALSE)</f>
        <v>5.5332754528159009E-3</v>
      </c>
      <c r="AU557" s="13">
        <f t="shared" ref="AU557:AU610" si="874">_xlfn.POISSON.DIST(3,K557,FALSE) * _xlfn.POISSON.DIST(5,L557,FALSE)</f>
        <v>1.351700485865171E-3</v>
      </c>
      <c r="AV557" s="13">
        <f t="shared" ref="AV557:AV610" si="875">_xlfn.POISSON.DIST(4,K557,FALSE) * _xlfn.POISSON.DIST(5,L557,FALSE)</f>
        <v>2.4765090122501375E-4</v>
      </c>
      <c r="AW557" s="13">
        <f t="shared" ref="AW557:AW610" si="876">_xlfn.POISSON.DIST(6,K557,FALSE) * _xlfn.POISSON.DIST(6,L557,FALSE)</f>
        <v>1.5671130840091855E-6</v>
      </c>
      <c r="AX557" s="13">
        <f t="shared" ref="AX557:AX610" si="877">_xlfn.POISSON.DIST(6,K557,FALSE) * _xlfn.POISSON.DIST(0,L557,FALSE)</f>
        <v>1.2401335864370343E-5</v>
      </c>
      <c r="AY557" s="13">
        <f t="shared" ref="AY557:AY610" si="878">_xlfn.POISSON.DIST(6,K557,FALSE) * _xlfn.POISSON.DIST(1,L557,FALSE)</f>
        <v>2.6300410689261017E-5</v>
      </c>
      <c r="AZ557" s="13">
        <f t="shared" ref="AZ557:AZ610" si="879">_xlfn.POISSON.DIST(6,K557,FALSE) * _xlfn.POISSON.DIST(2,L557,FALSE)</f>
        <v>2.7888592406045447E-5</v>
      </c>
      <c r="BA557" s="13">
        <f t="shared" ref="BA557:BA610" si="880">_xlfn.POISSON.DIST(6,K557,FALSE) * _xlfn.POISSON.DIST(3,L557,FALSE)</f>
        <v>1.9715118915313259E-5</v>
      </c>
      <c r="BB557" s="13">
        <f t="shared" ref="BB557:BB610" si="881">_xlfn.POISSON.DIST(6,K557,FALSE) * _xlfn.POISSON.DIST(4,L557,FALSE)</f>
        <v>1.0452819960914021E-5</v>
      </c>
      <c r="BC557" s="13">
        <f t="shared" ref="BC557:BC610" si="882">_xlfn.POISSON.DIST(6,K557,FALSE) * _xlfn.POISSON.DIST(5,L557,FALSE)</f>
        <v>4.4336103922930495E-6</v>
      </c>
      <c r="BD557" s="13">
        <f t="shared" ref="BD557:BD610" si="883">_xlfn.POISSON.DIST(0,K557,FALSE) * _xlfn.POISSON.DIST(6,L557,FALSE)</f>
        <v>7.283099243075652E-3</v>
      </c>
      <c r="BE557" s="13">
        <f t="shared" ref="BE557:BE610" si="884">_xlfn.POISSON.DIST(1,K557,FALSE) * _xlfn.POISSON.DIST(6,L557,FALSE)</f>
        <v>5.3374726431482909E-3</v>
      </c>
      <c r="BF557" s="13">
        <f t="shared" ref="BF557:BF610" si="885">_xlfn.POISSON.DIST(2,K557,FALSE) * _xlfn.POISSON.DIST(6,L557,FALSE)</f>
        <v>1.9558029669471916E-3</v>
      </c>
      <c r="BG557" s="13">
        <f t="shared" ref="BG557:BG610" si="886">_xlfn.POISSON.DIST(3,K557,FALSE) * _xlfn.POISSON.DIST(6,L557,FALSE)</f>
        <v>4.7777484479535442E-4</v>
      </c>
      <c r="BH557" s="13">
        <f t="shared" ref="BH557:BH610" si="887">_xlfn.POISSON.DIST(4,K557,FALSE) * _xlfn.POISSON.DIST(6,L557,FALSE)</f>
        <v>8.753519890945196E-5</v>
      </c>
      <c r="BI557" s="13">
        <f t="shared" ref="BI557:BI610" si="888">_xlfn.POISSON.DIST(5,K557,FALSE) * _xlfn.POISSON.DIST(6,L557,FALSE)</f>
        <v>1.2830162377258463E-5</v>
      </c>
      <c r="BJ557" s="14">
        <f t="shared" ref="BJ557:BJ610" si="889">SUM(N557,Q557,T557,W557,X557,Y557,AD557,AE557,AF557,AG557,AM557,AN557,AO557,AP557,AQ557,AX557,AY557,AZ557,BA557,BB557,BC557)</f>
        <v>0.11655491958137149</v>
      </c>
      <c r="BK557" s="14">
        <f t="shared" ref="BK557:BK610" si="890">SUM(M557,P557,S557,V557,AC557,AL557,AY557)</f>
        <v>0.18867492997569493</v>
      </c>
      <c r="BL557" s="14">
        <f t="shared" ref="BL557:BL610" si="891">SUM(O557,R557,U557,AA557,AB557,AH557,AI557,AJ557,AK557,AR557,AS557,AT557,AU557,AV557,BD557,BE557,BF557,BG557,BH557,BI557)</f>
        <v>0.59698676421976204</v>
      </c>
      <c r="BM557" s="14">
        <f t="shared" ref="BM557:BM610" si="892">SUM(S557:BI557)</f>
        <v>0.53704850415701733</v>
      </c>
      <c r="BN557" s="14">
        <f t="shared" ref="BN557:BN610" si="893">SUM(M557:R557)</f>
        <v>0.45676865155883534</v>
      </c>
    </row>
    <row r="558" spans="1:66" x14ac:dyDescent="0.25">
      <c r="A558" t="s">
        <v>339</v>
      </c>
      <c r="B558" t="s">
        <v>126</v>
      </c>
      <c r="C558" t="s">
        <v>123</v>
      </c>
      <c r="D558" s="11">
        <v>44430</v>
      </c>
      <c r="E558" s="10">
        <f>VLOOKUP(A558,home!$A$2:$E$405,3,FALSE)</f>
        <v>1.1578999999999999</v>
      </c>
      <c r="F558" s="10">
        <f>VLOOKUP(B558,home!$B$2:$E$405,3,FALSE)</f>
        <v>0.86360000000000003</v>
      </c>
      <c r="G558" s="10">
        <f>VLOOKUP(C558,away!$B$2:$E$405,4,FALSE)</f>
        <v>0.94210000000000005</v>
      </c>
      <c r="H558" s="10">
        <f>VLOOKUP(A558,away!$A$2:$E$405,3,FALSE)</f>
        <v>1.0478000000000001</v>
      </c>
      <c r="I558" s="10">
        <f>VLOOKUP(C558,away!$B$2:$E$405,3,FALSE)</f>
        <v>1.2146999999999999</v>
      </c>
      <c r="J558" s="10">
        <f>VLOOKUP(B558,home!$B$2:$E$405,4,FALSE)</f>
        <v>0.78090000000000004</v>
      </c>
      <c r="K558" s="12">
        <f t="shared" si="838"/>
        <v>0.94206461472400005</v>
      </c>
      <c r="L558" s="12">
        <f t="shared" si="839"/>
        <v>0.99390036119400005</v>
      </c>
      <c r="M558" s="13">
        <f t="shared" si="840"/>
        <v>0.14428497010291721</v>
      </c>
      <c r="N558" s="13">
        <f t="shared" si="841"/>
        <v>0.13592576477046855</v>
      </c>
      <c r="O558" s="13">
        <f t="shared" si="842"/>
        <v>0.14340488390015491</v>
      </c>
      <c r="P558" s="13">
        <f t="shared" si="843"/>
        <v>0.13509666670093937</v>
      </c>
      <c r="Q558" s="13">
        <f t="shared" si="844"/>
        <v>6.4025426609778266E-2</v>
      </c>
      <c r="R558" s="13">
        <f t="shared" si="845"/>
        <v>7.1265082952673794E-2</v>
      </c>
      <c r="S558" s="13">
        <f t="shared" si="846"/>
        <v>3.1623372380169511E-2</v>
      </c>
      <c r="T558" s="13">
        <f t="shared" si="847"/>
        <v>6.3634894633058547E-2</v>
      </c>
      <c r="U558" s="13">
        <f t="shared" si="848"/>
        <v>6.7136312915084539E-2</v>
      </c>
      <c r="V558" s="13">
        <f t="shared" si="849"/>
        <v>3.2899493545894497E-3</v>
      </c>
      <c r="W558" s="13">
        <f t="shared" si="850"/>
        <v>2.010536295056017E-2</v>
      </c>
      <c r="X558" s="13">
        <f t="shared" si="851"/>
        <v>1.9982727498498217E-2</v>
      </c>
      <c r="Y558" s="13">
        <f t="shared" si="852"/>
        <v>9.9304200391993266E-3</v>
      </c>
      <c r="Z558" s="13">
        <f t="shared" si="853"/>
        <v>2.3610130562394291E-2</v>
      </c>
      <c r="AA558" s="13">
        <f t="shared" si="854"/>
        <v>2.2242268551845315E-2</v>
      </c>
      <c r="AB558" s="13">
        <f t="shared" si="855"/>
        <v>1.0476827076940949E-2</v>
      </c>
      <c r="AC558" s="13">
        <f t="shared" si="856"/>
        <v>1.9252749918395487E-4</v>
      </c>
      <c r="AD558" s="13">
        <f t="shared" si="857"/>
        <v>4.7351377504764123E-3</v>
      </c>
      <c r="AE558" s="13">
        <f t="shared" si="858"/>
        <v>4.706255120501851E-3</v>
      </c>
      <c r="AF558" s="13">
        <f t="shared" si="859"/>
        <v>2.3387743320689505E-3</v>
      </c>
      <c r="AG558" s="13">
        <f t="shared" si="860"/>
        <v>7.748362177981956E-4</v>
      </c>
      <c r="AH558" s="13">
        <f t="shared" si="861"/>
        <v>5.8665293234502957E-3</v>
      </c>
      <c r="AI558" s="13">
        <f t="shared" si="862"/>
        <v>5.526649686863251E-3</v>
      </c>
      <c r="AJ558" s="13">
        <f t="shared" si="863"/>
        <v>2.6032305539846722E-3</v>
      </c>
      <c r="AK558" s="13">
        <f t="shared" si="864"/>
        <v>8.1747046295910534E-4</v>
      </c>
      <c r="AL558" s="13">
        <f t="shared" si="865"/>
        <v>7.2106812981192859E-6</v>
      </c>
      <c r="AM558" s="13">
        <f t="shared" si="866"/>
        <v>8.9216114411352606E-4</v>
      </c>
      <c r="AN558" s="13">
        <f t="shared" si="867"/>
        <v>8.8671928337768569E-4</v>
      </c>
      <c r="AO558" s="13">
        <f t="shared" si="868"/>
        <v>4.4065530801338333E-4</v>
      </c>
      <c r="AP558" s="13">
        <f t="shared" si="869"/>
        <v>1.4598915659885171E-4</v>
      </c>
      <c r="AQ558" s="13">
        <f t="shared" si="870"/>
        <v>3.6274668868501532E-5</v>
      </c>
      <c r="AR558" s="13">
        <f t="shared" si="871"/>
        <v>1.1661491227064886E-3</v>
      </c>
      <c r="AS558" s="13">
        <f t="shared" si="872"/>
        <v>1.0985878239932188E-3</v>
      </c>
      <c r="AT558" s="13">
        <f t="shared" si="873"/>
        <v>5.1747035757532462E-4</v>
      </c>
      <c r="AU558" s="13">
        <f t="shared" si="874"/>
        <v>1.6249683768009628E-4</v>
      </c>
      <c r="AV558" s="13">
        <f t="shared" si="875"/>
        <v>3.8270630195742065E-5</v>
      </c>
      <c r="AW558" s="13">
        <f t="shared" si="876"/>
        <v>1.8754148037808493E-7</v>
      </c>
      <c r="AX558" s="13">
        <f t="shared" si="877"/>
        <v>1.4007890741683863E-4</v>
      </c>
      <c r="AY558" s="13">
        <f t="shared" si="878"/>
        <v>1.3922447667725677E-4</v>
      </c>
      <c r="AZ558" s="13">
        <f t="shared" si="879"/>
        <v>6.9187628828285572E-5</v>
      </c>
      <c r="BA558" s="13">
        <f t="shared" si="880"/>
        <v>2.2921869760863151E-5</v>
      </c>
      <c r="BB558" s="13">
        <f t="shared" si="881"/>
        <v>5.6955136586409279E-6</v>
      </c>
      <c r="BC558" s="13">
        <f t="shared" si="882"/>
        <v>1.1321546165017161E-6</v>
      </c>
      <c r="BD558" s="13">
        <f t="shared" si="883"/>
        <v>1.9317267237734079E-4</v>
      </c>
      <c r="BE558" s="13">
        <f t="shared" si="884"/>
        <v>1.8198113917836502E-4</v>
      </c>
      <c r="BF558" s="13">
        <f t="shared" si="885"/>
        <v>8.5718995883550533E-5</v>
      </c>
      <c r="BG558" s="13">
        <f t="shared" si="886"/>
        <v>2.6917610943855066E-5</v>
      </c>
      <c r="BH558" s="13">
        <f t="shared" si="887"/>
        <v>6.3395321957783369E-6</v>
      </c>
      <c r="BI558" s="13">
        <f t="shared" si="888"/>
        <v>1.1944497911092626E-6</v>
      </c>
      <c r="BJ558" s="14">
        <f t="shared" si="889"/>
        <v>0.32893964003433879</v>
      </c>
      <c r="BK558" s="14">
        <f t="shared" si="890"/>
        <v>0.31463392119577482</v>
      </c>
      <c r="BL558" s="14">
        <f t="shared" si="891"/>
        <v>0.3328175545964776</v>
      </c>
      <c r="BM558" s="14">
        <f t="shared" si="892"/>
        <v>0.30585941441685677</v>
      </c>
      <c r="BN558" s="14">
        <f t="shared" si="893"/>
        <v>0.69400279503693207</v>
      </c>
    </row>
    <row r="559" spans="1:66" x14ac:dyDescent="0.25">
      <c r="A559" t="s">
        <v>341</v>
      </c>
      <c r="B559" t="s">
        <v>152</v>
      </c>
      <c r="C559" t="s">
        <v>145</v>
      </c>
      <c r="D559" s="11">
        <v>44430</v>
      </c>
      <c r="E559" s="10">
        <f>VLOOKUP(A559,home!$A$2:$E$405,3,FALSE)</f>
        <v>1.2963</v>
      </c>
      <c r="F559" s="10">
        <f>VLOOKUP(B559,home!$B$2:$E$405,3,FALSE)</f>
        <v>0.92569999999999997</v>
      </c>
      <c r="G559" s="10">
        <f>VLOOKUP(C559,away!$B$2:$E$405,4,FALSE)</f>
        <v>0.77139999999999997</v>
      </c>
      <c r="H559" s="10">
        <f>VLOOKUP(A559,away!$A$2:$E$405,3,FALSE)</f>
        <v>1.1852</v>
      </c>
      <c r="I559" s="10">
        <f>VLOOKUP(C559,away!$B$2:$E$405,3,FALSE)</f>
        <v>1.1812</v>
      </c>
      <c r="J559" s="10">
        <f>VLOOKUP(B559,home!$B$2:$E$405,4,FALSE)</f>
        <v>1.0125</v>
      </c>
      <c r="K559" s="12">
        <f t="shared" si="838"/>
        <v>0.92566835957399995</v>
      </c>
      <c r="L559" s="12">
        <f t="shared" si="839"/>
        <v>1.4174577180000001</v>
      </c>
      <c r="M559" s="13">
        <f t="shared" si="840"/>
        <v>9.6026980745020113E-2</v>
      </c>
      <c r="N559" s="13">
        <f t="shared" si="841"/>
        <v>8.8889137741086838E-2</v>
      </c>
      <c r="O559" s="13">
        <f t="shared" si="842"/>
        <v>0.13611418499326614</v>
      </c>
      <c r="P559" s="13">
        <f t="shared" si="843"/>
        <v>0.12599659433746863</v>
      </c>
      <c r="Q559" s="13">
        <f t="shared" si="844"/>
        <v>4.114093115836958E-2</v>
      </c>
      <c r="R559" s="13">
        <f t="shared" si="845"/>
        <v>9.646805102399246E-2</v>
      </c>
      <c r="S559" s="13">
        <f t="shared" si="846"/>
        <v>4.1329899319634461E-2</v>
      </c>
      <c r="T559" s="13">
        <f t="shared" si="847"/>
        <v>5.8315530396137641E-2</v>
      </c>
      <c r="U559" s="13">
        <f t="shared" si="848"/>
        <v>8.9297422542680013E-2</v>
      </c>
      <c r="V559" s="13">
        <f t="shared" si="849"/>
        <v>6.025420631417997E-3</v>
      </c>
      <c r="W559" s="13">
        <f t="shared" si="850"/>
        <v>1.2694286085571615E-2</v>
      </c>
      <c r="X559" s="13">
        <f t="shared" si="851"/>
        <v>1.7993613786493494E-2</v>
      </c>
      <c r="Y559" s="13">
        <f t="shared" si="852"/>
        <v>1.2752593368188207E-2</v>
      </c>
      <c r="Z559" s="13">
        <f t="shared" si="853"/>
        <v>4.5579794488125304E-2</v>
      </c>
      <c r="AA559" s="13">
        <f t="shared" si="854"/>
        <v>4.2191773593542994E-2</v>
      </c>
      <c r="AB559" s="13">
        <f t="shared" si="855"/>
        <v>1.9527794924926272E-2</v>
      </c>
      <c r="AC559" s="13">
        <f t="shared" si="856"/>
        <v>4.9412055413964857E-4</v>
      </c>
      <c r="AD559" s="13">
        <f t="shared" si="857"/>
        <v>2.9376747441985317E-3</v>
      </c>
      <c r="AE559" s="13">
        <f t="shared" si="858"/>
        <v>4.1640297391378842E-3</v>
      </c>
      <c r="AF559" s="13">
        <f t="shared" si="859"/>
        <v>2.9511680458612615E-3</v>
      </c>
      <c r="AG559" s="13">
        <f t="shared" si="860"/>
        <v>1.3943853079070076E-3</v>
      </c>
      <c r="AH559" s="13">
        <f t="shared" si="861"/>
        <v>1.6151857870511769E-2</v>
      </c>
      <c r="AI559" s="13">
        <f t="shared" si="862"/>
        <v>1.4951263779069027E-2</v>
      </c>
      <c r="AJ559" s="13">
        <f t="shared" si="863"/>
        <v>6.9199559079644937E-3</v>
      </c>
      <c r="AK559" s="13">
        <f t="shared" si="864"/>
        <v>2.1351947445499681E-3</v>
      </c>
      <c r="AL559" s="13">
        <f t="shared" si="865"/>
        <v>2.5933339372212685E-5</v>
      </c>
      <c r="AM559" s="13">
        <f t="shared" si="866"/>
        <v>5.4386251228484507E-4</v>
      </c>
      <c r="AN559" s="13">
        <f t="shared" si="867"/>
        <v>7.7090211556902349E-4</v>
      </c>
      <c r="AO559" s="13">
        <f t="shared" si="868"/>
        <v>5.4636057676792028E-4</v>
      </c>
      <c r="AP559" s="13">
        <f t="shared" si="869"/>
        <v>2.5814767211687335E-4</v>
      </c>
      <c r="AQ559" s="13">
        <f t="shared" si="870"/>
        <v>9.1478352556448886E-5</v>
      </c>
      <c r="AR559" s="13">
        <f t="shared" si="871"/>
        <v>4.5789151197191871E-3</v>
      </c>
      <c r="AS559" s="13">
        <f t="shared" si="872"/>
        <v>4.238556847499045E-3</v>
      </c>
      <c r="AT559" s="13">
        <f t="shared" si="873"/>
        <v>1.9617489819927923E-3</v>
      </c>
      <c r="AU559" s="13">
        <f t="shared" si="874"/>
        <v>6.0530965401907777E-4</v>
      </c>
      <c r="AV559" s="13">
        <f t="shared" si="875"/>
        <v>1.4007899861753623E-4</v>
      </c>
      <c r="AW559" s="13">
        <f t="shared" si="876"/>
        <v>9.4519512911480312E-7</v>
      </c>
      <c r="AX559" s="13">
        <f t="shared" si="877"/>
        <v>8.3906053263417798E-5</v>
      </c>
      <c r="AY559" s="13">
        <f t="shared" si="878"/>
        <v>1.1893328278515064E-4</v>
      </c>
      <c r="AZ559" s="13">
        <f t="shared" si="879"/>
        <v>8.4291449805444176E-5</v>
      </c>
      <c r="BA559" s="13">
        <f t="shared" si="880"/>
        <v>3.9826522029378812E-5</v>
      </c>
      <c r="BB559" s="13">
        <f t="shared" si="881"/>
        <v>1.4113102757910005E-5</v>
      </c>
      <c r="BC559" s="13">
        <f t="shared" si="882"/>
        <v>4.0009452858253217E-6</v>
      </c>
      <c r="BD559" s="13">
        <f t="shared" si="883"/>
        <v>1.0817364294188091E-3</v>
      </c>
      <c r="BE559" s="13">
        <f t="shared" si="884"/>
        <v>1.001329186111545E-3</v>
      </c>
      <c r="BF559" s="13">
        <f t="shared" si="885"/>
        <v>4.6344937255072112E-4</v>
      </c>
      <c r="BG559" s="13">
        <f t="shared" si="886"/>
        <v>1.4300014014487526E-4</v>
      </c>
      <c r="BH559" s="13">
        <f t="shared" si="887"/>
        <v>3.3092676286689682E-5</v>
      </c>
      <c r="BI559" s="13">
        <f t="shared" si="888"/>
        <v>6.1265686744426903E-6</v>
      </c>
      <c r="BJ559" s="14">
        <f t="shared" si="889"/>
        <v>0.24578917295817432</v>
      </c>
      <c r="BK559" s="14">
        <f t="shared" si="890"/>
        <v>0.27001788220983824</v>
      </c>
      <c r="BL559" s="14">
        <f t="shared" si="891"/>
        <v>0.43801084335553792</v>
      </c>
      <c r="BM559" s="14">
        <f t="shared" si="892"/>
        <v>0.41464382492481594</v>
      </c>
      <c r="BN559" s="14">
        <f t="shared" si="893"/>
        <v>0.58463587999920374</v>
      </c>
    </row>
    <row r="560" spans="1:66" x14ac:dyDescent="0.25">
      <c r="A560" t="s">
        <v>341</v>
      </c>
      <c r="B560" t="s">
        <v>148</v>
      </c>
      <c r="C560" t="s">
        <v>153</v>
      </c>
      <c r="D560" s="11">
        <v>44430</v>
      </c>
      <c r="E560" s="10">
        <f>VLOOKUP(A560,home!$A$2:$E$405,3,FALSE)</f>
        <v>1.2963</v>
      </c>
      <c r="F560" s="10">
        <f>VLOOKUP(B560,home!$B$2:$E$405,3,FALSE)</f>
        <v>1.2343</v>
      </c>
      <c r="G560" s="10">
        <f>VLOOKUP(C560,away!$B$2:$E$405,4,FALSE)</f>
        <v>0.96430000000000005</v>
      </c>
      <c r="H560" s="10">
        <f>VLOOKUP(A560,away!$A$2:$E$405,3,FALSE)</f>
        <v>1.1852</v>
      </c>
      <c r="I560" s="10">
        <f>VLOOKUP(C560,away!$B$2:$E$405,3,FALSE)</f>
        <v>0.2109</v>
      </c>
      <c r="J560" s="10">
        <f>VLOOKUP(B560,home!$B$2:$E$405,4,FALSE)</f>
        <v>0.84370000000000001</v>
      </c>
      <c r="K560" s="12">
        <f t="shared" si="838"/>
        <v>1.542902265687</v>
      </c>
      <c r="L560" s="12">
        <f t="shared" si="839"/>
        <v>0.21089013831600001</v>
      </c>
      <c r="M560" s="13">
        <f t="shared" si="840"/>
        <v>0.17311617051041067</v>
      </c>
      <c r="N560" s="13">
        <f t="shared" si="841"/>
        <v>0.26710133170756961</v>
      </c>
      <c r="O560" s="13">
        <f t="shared" si="842"/>
        <v>3.6508493143676747E-2</v>
      </c>
      <c r="P560" s="13">
        <f t="shared" si="843"/>
        <v>5.6329036788197166E-2</v>
      </c>
      <c r="Q560" s="13">
        <f t="shared" si="844"/>
        <v>0.20605562492981211</v>
      </c>
      <c r="R560" s="13">
        <f t="shared" si="845"/>
        <v>3.8496405843893634E-3</v>
      </c>
      <c r="S560" s="13">
        <f t="shared" si="846"/>
        <v>4.5821259448655281E-3</v>
      </c>
      <c r="T560" s="13">
        <f t="shared" si="847"/>
        <v>4.34550992422379E-2</v>
      </c>
      <c r="U560" s="13">
        <f t="shared" si="848"/>
        <v>5.9396191797349753E-3</v>
      </c>
      <c r="V560" s="13">
        <f t="shared" si="849"/>
        <v>1.6566058897873705E-4</v>
      </c>
      <c r="W560" s="13">
        <f t="shared" si="850"/>
        <v>0.10597456352058592</v>
      </c>
      <c r="X560" s="13">
        <f t="shared" si="851"/>
        <v>2.2348990358834097E-2</v>
      </c>
      <c r="Y560" s="13">
        <f t="shared" si="852"/>
        <v>2.3565908339987364E-3</v>
      </c>
      <c r="Z560" s="13">
        <f t="shared" si="853"/>
        <v>2.7061707843625322E-4</v>
      </c>
      <c r="AA560" s="13">
        <f t="shared" si="854"/>
        <v>4.1753570345289171E-4</v>
      </c>
      <c r="AB560" s="13">
        <f t="shared" si="855"/>
        <v>3.2210839143134105E-4</v>
      </c>
      <c r="AC560" s="13">
        <f t="shared" si="856"/>
        <v>3.3689448909599848E-6</v>
      </c>
      <c r="AD560" s="13">
        <f t="shared" si="857"/>
        <v>4.0877098540275721E-2</v>
      </c>
      <c r="AE560" s="13">
        <f t="shared" si="858"/>
        <v>8.6205769651155097E-3</v>
      </c>
      <c r="AF560" s="13">
        <f t="shared" si="859"/>
        <v>9.0899733426846657E-4</v>
      </c>
      <c r="AG560" s="13">
        <f t="shared" si="860"/>
        <v>6.3899524517584049E-5</v>
      </c>
      <c r="AH560" s="13">
        <f t="shared" si="861"/>
        <v>1.4267618275523322E-5</v>
      </c>
      <c r="AI560" s="13">
        <f t="shared" si="862"/>
        <v>2.2013540563262183E-5</v>
      </c>
      <c r="AJ560" s="13">
        <f t="shared" si="863"/>
        <v>1.6982370805424954E-5</v>
      </c>
      <c r="AK560" s="13">
        <f t="shared" si="864"/>
        <v>8.734046130808974E-6</v>
      </c>
      <c r="AL560" s="13">
        <f t="shared" si="865"/>
        <v>4.3847878598696636E-8</v>
      </c>
      <c r="AM560" s="13">
        <f t="shared" si="866"/>
        <v>1.2613873590500422E-2</v>
      </c>
      <c r="AN560" s="13">
        <f t="shared" si="867"/>
        <v>2.6601415462011741E-3</v>
      </c>
      <c r="AO560" s="13">
        <f t="shared" si="868"/>
        <v>2.8049880930925184E-4</v>
      </c>
      <c r="AP560" s="13">
        <f t="shared" si="869"/>
        <v>1.971814423090047E-5</v>
      </c>
      <c r="AQ560" s="13">
        <f t="shared" si="870"/>
        <v>1.03959054104736E-6</v>
      </c>
      <c r="AR560" s="13">
        <f t="shared" si="871"/>
        <v>6.0177999831300109E-7</v>
      </c>
      <c r="AS560" s="13">
        <f t="shared" si="872"/>
        <v>9.284877228422484E-7</v>
      </c>
      <c r="AT560" s="13">
        <f t="shared" si="873"/>
        <v>7.1628290561793431E-7</v>
      </c>
      <c r="AU560" s="13">
        <f t="shared" si="874"/>
        <v>3.6838483931692611E-7</v>
      </c>
      <c r="AV560" s="13">
        <f t="shared" si="875"/>
        <v>1.4209545080670666E-7</v>
      </c>
      <c r="AW560" s="13">
        <f t="shared" si="876"/>
        <v>3.9631524108736658E-10</v>
      </c>
      <c r="AX560" s="13">
        <f t="shared" si="877"/>
        <v>3.2436623569787539E-3</v>
      </c>
      <c r="AY560" s="13">
        <f t="shared" si="878"/>
        <v>6.8405640311365199E-4</v>
      </c>
      <c r="AZ560" s="13">
        <f t="shared" si="879"/>
        <v>7.2130374734291763E-5</v>
      </c>
      <c r="BA560" s="13">
        <f t="shared" si="880"/>
        <v>5.0705282348332319E-6</v>
      </c>
      <c r="BB560" s="13">
        <f t="shared" si="881"/>
        <v>2.6733110019479102E-7</v>
      </c>
      <c r="BC560" s="13">
        <f t="shared" si="882"/>
        <v>1.1275498539249596E-8</v>
      </c>
      <c r="BD560" s="13">
        <f t="shared" si="883"/>
        <v>2.1151577846671807E-8</v>
      </c>
      <c r="BE560" s="13">
        <f t="shared" si="884"/>
        <v>3.2634817382484886E-8</v>
      </c>
      <c r="BF560" s="13">
        <f t="shared" si="885"/>
        <v>2.5176166839858717E-8</v>
      </c>
      <c r="BG560" s="13">
        <f t="shared" si="886"/>
        <v>1.2948121619510645E-8</v>
      </c>
      <c r="BH560" s="13">
        <f t="shared" si="887"/>
        <v>4.9944215457834496E-9</v>
      </c>
      <c r="BI560" s="13">
        <f t="shared" si="888"/>
        <v>1.5411808637570491E-9</v>
      </c>
      <c r="BJ560" s="14">
        <f t="shared" si="889"/>
        <v>0.71734324290765861</v>
      </c>
      <c r="BK560" s="14">
        <f t="shared" si="890"/>
        <v>0.23488046302833532</v>
      </c>
      <c r="BL560" s="14">
        <f t="shared" si="891"/>
        <v>4.7102250055663333E-2</v>
      </c>
      <c r="BM560" s="14">
        <f t="shared" si="892"/>
        <v>0.25595221939923946</v>
      </c>
      <c r="BN560" s="14">
        <f t="shared" si="893"/>
        <v>0.74296029766405569</v>
      </c>
    </row>
    <row r="561" spans="1:66" x14ac:dyDescent="0.25">
      <c r="A561" t="s">
        <v>341</v>
      </c>
      <c r="B561" t="s">
        <v>319</v>
      </c>
      <c r="C561" t="s">
        <v>146</v>
      </c>
      <c r="D561" s="11">
        <v>44430</v>
      </c>
      <c r="E561" s="10">
        <f>VLOOKUP(A561,home!$A$2:$E$405,3,FALSE)</f>
        <v>1.2963</v>
      </c>
      <c r="F561" s="10">
        <f>VLOOKUP(B561,home!$B$2:$E$405,3,FALSE)</f>
        <v>0.96430000000000005</v>
      </c>
      <c r="G561" s="10">
        <f>VLOOKUP(C561,away!$B$2:$E$405,4,FALSE)</f>
        <v>0.77139999999999997</v>
      </c>
      <c r="H561" s="10">
        <f>VLOOKUP(A561,away!$A$2:$E$405,3,FALSE)</f>
        <v>1.1852</v>
      </c>
      <c r="I561" s="10">
        <f>VLOOKUP(C561,away!$B$2:$E$405,3,FALSE)</f>
        <v>0.4219</v>
      </c>
      <c r="J561" s="10">
        <f>VLOOKUP(B561,home!$B$2:$E$405,4,FALSE)</f>
        <v>1.4764999999999999</v>
      </c>
      <c r="K561" s="12">
        <f t="shared" si="838"/>
        <v>0.96426704022600007</v>
      </c>
      <c r="L561" s="12">
        <f t="shared" si="839"/>
        <v>0.7383029768199999</v>
      </c>
      <c r="M561" s="13">
        <f t="shared" si="840"/>
        <v>0.18221462707659472</v>
      </c>
      <c r="N561" s="13">
        <f t="shared" si="841"/>
        <v>0.17570355913703237</v>
      </c>
      <c r="O561" s="13">
        <f t="shared" si="842"/>
        <v>0.13452960159079605</v>
      </c>
      <c r="P561" s="13">
        <f t="shared" si="843"/>
        <v>0.12972246074873989</v>
      </c>
      <c r="Q561" s="13">
        <f t="shared" si="844"/>
        <v>8.4712575463120082E-2</v>
      </c>
      <c r="R561" s="13">
        <f t="shared" si="845"/>
        <v>4.9661802662446651E-2</v>
      </c>
      <c r="S561" s="13">
        <f t="shared" si="846"/>
        <v>2.3088043332046372E-2</v>
      </c>
      <c r="T561" s="13">
        <f t="shared" si="847"/>
        <v>6.2543546638510431E-2</v>
      </c>
      <c r="U561" s="13">
        <f t="shared" si="848"/>
        <v>4.7887239465605115E-2</v>
      </c>
      <c r="V561" s="13">
        <f t="shared" si="849"/>
        <v>1.8263186800692851E-3</v>
      </c>
      <c r="W561" s="13">
        <f t="shared" si="850"/>
        <v>2.7228514803914826E-2</v>
      </c>
      <c r="X561" s="13">
        <f t="shared" si="851"/>
        <v>2.010289353411775E-2</v>
      </c>
      <c r="Y561" s="13">
        <f t="shared" si="852"/>
        <v>7.4210130694673301E-3</v>
      </c>
      <c r="Z561" s="13">
        <f t="shared" si="853"/>
        <v>1.2221818913310587E-2</v>
      </c>
      <c r="AA561" s="13">
        <f t="shared" si="854"/>
        <v>1.1785097149716147E-2</v>
      </c>
      <c r="AB561" s="13">
        <f t="shared" si="855"/>
        <v>5.6819903736663293E-3</v>
      </c>
      <c r="AC561" s="13">
        <f t="shared" si="856"/>
        <v>8.1262189639690042E-5</v>
      </c>
      <c r="AD561" s="13">
        <f t="shared" si="857"/>
        <v>6.5638898449301934E-3</v>
      </c>
      <c r="AE561" s="13">
        <f t="shared" si="858"/>
        <v>4.8461394120305288E-3</v>
      </c>
      <c r="AF561" s="13">
        <f t="shared" si="859"/>
        <v>1.7889595769934315E-3</v>
      </c>
      <c r="AG561" s="13">
        <f t="shared" si="860"/>
        <v>4.4026472703496614E-4</v>
      </c>
      <c r="AH561" s="13">
        <f t="shared" si="861"/>
        <v>2.2558513214630455E-3</v>
      </c>
      <c r="AI561" s="13">
        <f t="shared" si="862"/>
        <v>2.1752430769370816E-3</v>
      </c>
      <c r="AJ561" s="13">
        <f t="shared" si="863"/>
        <v>1.0487576017851085E-3</v>
      </c>
      <c r="AK561" s="13">
        <f t="shared" si="864"/>
        <v>3.3709412952928153E-4</v>
      </c>
      <c r="AL561" s="13">
        <f t="shared" si="865"/>
        <v>2.3140911078362939E-6</v>
      </c>
      <c r="AM561" s="13">
        <f t="shared" si="866"/>
        <v>1.2658685266280678E-3</v>
      </c>
      <c r="AN561" s="13">
        <f t="shared" si="867"/>
        <v>9.3459450147224976E-4</v>
      </c>
      <c r="AO561" s="13">
        <f t="shared" si="868"/>
        <v>3.4500695127828284E-4</v>
      </c>
      <c r="AP561" s="13">
        <f t="shared" si="869"/>
        <v>8.4906553050782975E-5</v>
      </c>
      <c r="AQ561" s="13">
        <f t="shared" si="870"/>
        <v>1.5671690217229575E-5</v>
      </c>
      <c r="AR561" s="13">
        <f t="shared" si="871"/>
        <v>3.3310034917989948E-4</v>
      </c>
      <c r="AS561" s="13">
        <f t="shared" si="872"/>
        <v>3.2119768780194881E-4</v>
      </c>
      <c r="AT561" s="13">
        <f t="shared" si="873"/>
        <v>1.5486017187210999E-4</v>
      </c>
      <c r="AU561" s="13">
        <f t="shared" si="874"/>
        <v>4.9775519860003051E-5</v>
      </c>
      <c r="AV561" s="13">
        <f t="shared" si="875"/>
        <v>1.1999223302778906E-5</v>
      </c>
      <c r="AW561" s="13">
        <f t="shared" si="876"/>
        <v>4.5762516087250629E-8</v>
      </c>
      <c r="AX561" s="13">
        <f t="shared" si="877"/>
        <v>2.0343921624781566E-4</v>
      </c>
      <c r="AY561" s="13">
        <f t="shared" si="878"/>
        <v>1.5019977895768999E-4</v>
      </c>
      <c r="AZ561" s="13">
        <f t="shared" si="879"/>
        <v>5.5446471961084245E-5</v>
      </c>
      <c r="BA561" s="13">
        <f t="shared" si="880"/>
        <v>1.3645431767678386E-5</v>
      </c>
      <c r="BB561" s="13">
        <f t="shared" si="881"/>
        <v>2.518615723517786E-6</v>
      </c>
      <c r="BC561" s="13">
        <f t="shared" si="882"/>
        <v>3.7190029722776796E-7</v>
      </c>
      <c r="BD561" s="13">
        <f t="shared" si="883"/>
        <v>4.0988163229883523E-5</v>
      </c>
      <c r="BE561" s="13">
        <f t="shared" si="884"/>
        <v>3.952353484197995E-5</v>
      </c>
      <c r="BF561" s="13">
        <f t="shared" si="885"/>
        <v>1.9055620980672594E-5</v>
      </c>
      <c r="BG561" s="13">
        <f t="shared" si="886"/>
        <v>6.1249024142338777E-6</v>
      </c>
      <c r="BH561" s="13">
        <f t="shared" si="887"/>
        <v>1.4765103806615958E-6</v>
      </c>
      <c r="BI561" s="13">
        <f t="shared" si="888"/>
        <v>2.8475005892470444E-7</v>
      </c>
      <c r="BJ561" s="14">
        <f t="shared" si="889"/>
        <v>0.39442302584475353</v>
      </c>
      <c r="BK561" s="14">
        <f t="shared" si="890"/>
        <v>0.33708522589715545</v>
      </c>
      <c r="BL561" s="14">
        <f t="shared" si="891"/>
        <v>0.25634106380586791</v>
      </c>
      <c r="BM561" s="14">
        <f t="shared" si="892"/>
        <v>0.24337635376591621</v>
      </c>
      <c r="BN561" s="14">
        <f t="shared" si="893"/>
        <v>0.75654462667872979</v>
      </c>
    </row>
    <row r="562" spans="1:66" x14ac:dyDescent="0.25">
      <c r="A562" t="s">
        <v>351</v>
      </c>
      <c r="B562" t="s">
        <v>157</v>
      </c>
      <c r="C562" t="s">
        <v>163</v>
      </c>
      <c r="D562" s="11">
        <v>44430</v>
      </c>
      <c r="E562" s="10">
        <f>VLOOKUP(A562,home!$A$2:$E$405,3,FALSE)</f>
        <v>1.224</v>
      </c>
      <c r="F562" s="10">
        <f>VLOOKUP(B562,home!$B$2:$E$405,3,FALSE)</f>
        <v>0.89129999999999998</v>
      </c>
      <c r="G562" s="10">
        <f>VLOOKUP(C562,away!$B$2:$E$405,4,FALSE)</f>
        <v>0.66839999999999999</v>
      </c>
      <c r="H562" s="10">
        <f>VLOOKUP(A562,away!$A$2:$E$405,3,FALSE)</f>
        <v>1.1359999999999999</v>
      </c>
      <c r="I562" s="10">
        <f>VLOOKUP(C562,away!$B$2:$E$405,3,FALSE)</f>
        <v>1.6005</v>
      </c>
      <c r="J562" s="10">
        <f>VLOOKUP(B562,home!$B$2:$E$405,4,FALSE)</f>
        <v>1.4404999999999999</v>
      </c>
      <c r="K562" s="12">
        <f t="shared" si="838"/>
        <v>0.72919178207999991</v>
      </c>
      <c r="L562" s="12">
        <f t="shared" si="839"/>
        <v>2.6190710039999994</v>
      </c>
      <c r="M562" s="13">
        <f t="shared" si="840"/>
        <v>3.5145356100583239E-2</v>
      </c>
      <c r="N562" s="13">
        <f t="shared" si="841"/>
        <v>2.5627704846820486E-2</v>
      </c>
      <c r="O562" s="13">
        <f t="shared" si="842"/>
        <v>9.2048183088292032E-2</v>
      </c>
      <c r="P562" s="13">
        <f t="shared" si="843"/>
        <v>6.7120778663377775E-2</v>
      </c>
      <c r="Q562" s="13">
        <f t="shared" si="844"/>
        <v>9.3437558839366431E-3</v>
      </c>
      <c r="R562" s="13">
        <f t="shared" si="845"/>
        <v>0.12054036364871443</v>
      </c>
      <c r="S562" s="13">
        <f t="shared" si="846"/>
        <v>3.2046900559810999E-2</v>
      </c>
      <c r="T562" s="13">
        <f t="shared" si="847"/>
        <v>2.4471960104072838E-2</v>
      </c>
      <c r="U562" s="13">
        <f t="shared" si="848"/>
        <v>8.7897042581577309E-2</v>
      </c>
      <c r="V562" s="13">
        <f t="shared" si="849"/>
        <v>6.8003702906369208E-3</v>
      </c>
      <c r="W562" s="13">
        <f t="shared" si="850"/>
        <v>2.2711300014427484E-3</v>
      </c>
      <c r="X562" s="13">
        <f t="shared" si="851"/>
        <v>5.9482507330931786E-3</v>
      </c>
      <c r="Y562" s="13">
        <f t="shared" si="852"/>
        <v>7.7894455097830438E-3</v>
      </c>
      <c r="Z562" s="13">
        <f t="shared" si="853"/>
        <v>0.10523459041465449</v>
      </c>
      <c r="AA562" s="13">
        <f t="shared" si="854"/>
        <v>7.6736198520920784E-2</v>
      </c>
      <c r="AB562" s="13">
        <f t="shared" si="855"/>
        <v>2.7977702674757444E-2</v>
      </c>
      <c r="AC562" s="13">
        <f t="shared" si="856"/>
        <v>8.117113463734332E-4</v>
      </c>
      <c r="AD562" s="13">
        <f t="shared" si="857"/>
        <v>4.1402233327184757E-4</v>
      </c>
      <c r="AE562" s="13">
        <f t="shared" si="858"/>
        <v>1.08435388808072E-3</v>
      </c>
      <c r="AF562" s="13">
        <f t="shared" si="859"/>
        <v>1.4199999131734376E-3</v>
      </c>
      <c r="AG562" s="13">
        <f t="shared" si="860"/>
        <v>1.2396935327583555E-3</v>
      </c>
      <c r="AH562" s="13">
        <f t="shared" si="861"/>
        <v>6.8904216093209472E-2</v>
      </c>
      <c r="AI562" s="13">
        <f t="shared" si="862"/>
        <v>5.0244388125832824E-2</v>
      </c>
      <c r="AJ562" s="13">
        <f t="shared" si="863"/>
        <v>1.8318897458497616E-2</v>
      </c>
      <c r="AK562" s="13">
        <f t="shared" si="864"/>
        <v>4.4526631611675523E-3</v>
      </c>
      <c r="AL562" s="13">
        <f t="shared" si="865"/>
        <v>6.200841722878938E-5</v>
      </c>
      <c r="AM562" s="13">
        <f t="shared" si="866"/>
        <v>6.0380336603883656E-5</v>
      </c>
      <c r="AN562" s="13">
        <f t="shared" si="867"/>
        <v>1.5814038881099146E-4</v>
      </c>
      <c r="AO562" s="13">
        <f t="shared" si="868"/>
        <v>2.0709045344807688E-4</v>
      </c>
      <c r="AP562" s="13">
        <f t="shared" si="869"/>
        <v>1.8079486727702327E-4</v>
      </c>
      <c r="AQ562" s="13">
        <f t="shared" si="870"/>
        <v>1.1837864863932001E-4</v>
      </c>
      <c r="AR562" s="13">
        <f t="shared" si="871"/>
        <v>3.6093006884614996E-2</v>
      </c>
      <c r="AS562" s="13">
        <f t="shared" si="872"/>
        <v>2.6318724010818112E-2</v>
      </c>
      <c r="AT562" s="13">
        <f t="shared" si="873"/>
        <v>9.5956986317600728E-3</v>
      </c>
      <c r="AU562" s="13">
        <f t="shared" si="874"/>
        <v>2.3323681951985813E-3</v>
      </c>
      <c r="AV562" s="13">
        <f t="shared" si="875"/>
        <v>4.2518593018089158E-4</v>
      </c>
      <c r="AW562" s="13">
        <f t="shared" si="876"/>
        <v>3.2895552372145284E-6</v>
      </c>
      <c r="AX562" s="13">
        <f t="shared" si="877"/>
        <v>7.3381408751293574E-6</v>
      </c>
      <c r="AY562" s="13">
        <f t="shared" si="878"/>
        <v>1.9219111989318477E-5</v>
      </c>
      <c r="AZ562" s="13">
        <f t="shared" si="879"/>
        <v>2.5168109466926392E-5</v>
      </c>
      <c r="BA562" s="13">
        <f t="shared" si="880"/>
        <v>2.1972355243441596E-5</v>
      </c>
      <c r="BB562" s="13">
        <f t="shared" si="881"/>
        <v>1.4386789626921311E-5</v>
      </c>
      <c r="BC562" s="13">
        <f t="shared" si="882"/>
        <v>7.536004710503511E-6</v>
      </c>
      <c r="BD562" s="13">
        <f t="shared" si="883"/>
        <v>1.5755024629777924E-2</v>
      </c>
      <c r="BE562" s="13">
        <f t="shared" si="884"/>
        <v>1.1488434486502056E-2</v>
      </c>
      <c r="BF562" s="13">
        <f t="shared" si="885"/>
        <v>4.1886360082608815E-3</v>
      </c>
      <c r="BG562" s="13">
        <f t="shared" si="886"/>
        <v>1.0181063184494033E-3</v>
      </c>
      <c r="BH562" s="13">
        <f t="shared" si="887"/>
        <v>1.8559869017425703E-4</v>
      </c>
      <c r="BI562" s="13">
        <f t="shared" si="888"/>
        <v>2.706740792797606E-5</v>
      </c>
      <c r="BJ562" s="14">
        <f t="shared" si="889"/>
        <v>8.0430721953124812E-2</v>
      </c>
      <c r="BK562" s="14">
        <f t="shared" si="890"/>
        <v>0.14200634449000046</v>
      </c>
      <c r="BL562" s="14">
        <f t="shared" si="891"/>
        <v>0.65454750654663474</v>
      </c>
      <c r="BM562" s="14">
        <f t="shared" si="892"/>
        <v>0.63237709161593803</v>
      </c>
      <c r="BN562" s="14">
        <f t="shared" si="893"/>
        <v>0.34982614223172459</v>
      </c>
    </row>
    <row r="563" spans="1:66" x14ac:dyDescent="0.25">
      <c r="A563" t="s">
        <v>351</v>
      </c>
      <c r="B563" t="s">
        <v>165</v>
      </c>
      <c r="C563" t="s">
        <v>159</v>
      </c>
      <c r="D563" s="11">
        <v>44430</v>
      </c>
      <c r="E563" s="10">
        <f>VLOOKUP(A563,home!$A$2:$E$405,3,FALSE)</f>
        <v>1.224</v>
      </c>
      <c r="F563" s="10">
        <f>VLOOKUP(B563,home!$B$2:$E$405,3,FALSE)</f>
        <v>0.40849999999999997</v>
      </c>
      <c r="G563" s="10">
        <f>VLOOKUP(C563,away!$B$2:$E$405,4,FALSE)</f>
        <v>1.3071999999999999</v>
      </c>
      <c r="H563" s="10">
        <f>VLOOKUP(A563,away!$A$2:$E$405,3,FALSE)</f>
        <v>1.1359999999999999</v>
      </c>
      <c r="I563" s="10">
        <f>VLOOKUP(C563,away!$B$2:$E$405,3,FALSE)</f>
        <v>1.4085000000000001</v>
      </c>
      <c r="J563" s="10">
        <f>VLOOKUP(B563,home!$B$2:$E$405,4,FALSE)</f>
        <v>1.3204</v>
      </c>
      <c r="K563" s="12">
        <f t="shared" si="838"/>
        <v>0.65360522879999994</v>
      </c>
      <c r="L563" s="12">
        <f t="shared" si="839"/>
        <v>2.1127139424000001</v>
      </c>
      <c r="M563" s="13">
        <f t="shared" si="840"/>
        <v>6.2893077863282257E-2</v>
      </c>
      <c r="N563" s="13">
        <f t="shared" si="841"/>
        <v>4.11072445467668E-2</v>
      </c>
      <c r="O563" s="13">
        <f t="shared" si="842"/>
        <v>0.13287508248220523</v>
      </c>
      <c r="P563" s="13">
        <f t="shared" si="843"/>
        <v>8.6847848687600593E-2</v>
      </c>
      <c r="Q563" s="13">
        <f t="shared" si="844"/>
        <v>1.3433954988663531E-2</v>
      </c>
      <c r="R563" s="13">
        <f t="shared" si="845"/>
        <v>0.14036351967885252</v>
      </c>
      <c r="S563" s="13">
        <f t="shared" si="846"/>
        <v>2.9981633424191988E-2</v>
      </c>
      <c r="T563" s="13">
        <f t="shared" si="847"/>
        <v>2.8382104006123478E-2</v>
      </c>
      <c r="U563" s="13">
        <f t="shared" si="848"/>
        <v>9.1742330394869676E-2</v>
      </c>
      <c r="V563" s="13">
        <f t="shared" si="849"/>
        <v>4.6001182597755581E-3</v>
      </c>
      <c r="W563" s="13">
        <f t="shared" si="850"/>
        <v>2.9268344080181099E-3</v>
      </c>
      <c r="X563" s="13">
        <f t="shared" si="851"/>
        <v>6.183563860915911E-3</v>
      </c>
      <c r="Y563" s="13">
        <f t="shared" si="852"/>
        <v>6.5320507913389112E-3</v>
      </c>
      <c r="Z563" s="13">
        <f t="shared" si="853"/>
        <v>9.8849321676616184E-2</v>
      </c>
      <c r="AA563" s="13">
        <f t="shared" si="854"/>
        <v>6.4608433511169489E-2</v>
      </c>
      <c r="AB563" s="13">
        <f t="shared" si="855"/>
        <v>2.1114204983738758E-2</v>
      </c>
      <c r="AC563" s="13">
        <f t="shared" si="856"/>
        <v>3.9701345933343082E-4</v>
      </c>
      <c r="AD563" s="13">
        <f t="shared" si="857"/>
        <v>4.7824856822809719E-4</v>
      </c>
      <c r="AE563" s="13">
        <f t="shared" si="858"/>
        <v>1.0104024180283386E-3</v>
      </c>
      <c r="AF563" s="13">
        <f t="shared" si="859"/>
        <v>1.0673456380015723E-3</v>
      </c>
      <c r="AG563" s="13">
        <f t="shared" si="860"/>
        <v>7.5166533692191517E-4</v>
      </c>
      <c r="AH563" s="13">
        <f t="shared" si="861"/>
        <v>5.2210085025742377E-2</v>
      </c>
      <c r="AI563" s="13">
        <f t="shared" si="862"/>
        <v>3.4124784568917786E-2</v>
      </c>
      <c r="AJ563" s="13">
        <f t="shared" si="863"/>
        <v>1.1152068812959107E-2</v>
      </c>
      <c r="AK563" s="13">
        <f t="shared" si="864"/>
        <v>2.4296834960291611E-3</v>
      </c>
      <c r="AL563" s="13">
        <f t="shared" si="865"/>
        <v>2.1929131799263021E-5</v>
      </c>
      <c r="AM563" s="13">
        <f t="shared" si="866"/>
        <v>6.2517152971999594E-5</v>
      </c>
      <c r="AN563" s="13">
        <f t="shared" si="867"/>
        <v>1.3208086072309715E-4</v>
      </c>
      <c r="AO563" s="13">
        <f t="shared" si="868"/>
        <v>1.3952453798693996E-4</v>
      </c>
      <c r="AP563" s="13">
        <f t="shared" si="869"/>
        <v>9.8258478903975511E-5</v>
      </c>
      <c r="AQ563" s="13">
        <f t="shared" si="870"/>
        <v>5.1898014584861324E-5</v>
      </c>
      <c r="AR563" s="13">
        <f t="shared" si="871"/>
        <v>2.2060994913555083E-2</v>
      </c>
      <c r="AS563" s="13">
        <f t="shared" si="872"/>
        <v>1.4419181628029801E-2</v>
      </c>
      <c r="AT563" s="13">
        <f t="shared" si="873"/>
        <v>4.7122262535485866E-3</v>
      </c>
      <c r="AU563" s="13">
        <f t="shared" si="874"/>
        <v>1.026645239535997E-3</v>
      </c>
      <c r="AV563" s="13">
        <f t="shared" si="875"/>
        <v>1.6775517417083897E-4</v>
      </c>
      <c r="AW563" s="13">
        <f t="shared" si="876"/>
        <v>8.4115330028531563E-7</v>
      </c>
      <c r="AX563" s="13">
        <f t="shared" si="877"/>
        <v>6.8102563453647292E-6</v>
      </c>
      <c r="AY563" s="13">
        <f t="shared" si="878"/>
        <v>1.4388123532170133E-5</v>
      </c>
      <c r="AZ563" s="13">
        <f t="shared" si="879"/>
        <v>1.519899459569469E-5</v>
      </c>
      <c r="BA563" s="13">
        <f t="shared" si="880"/>
        <v>1.0703709264262143E-5</v>
      </c>
      <c r="BB563" s="13">
        <f t="shared" si="881"/>
        <v>5.6534689495006677E-6</v>
      </c>
      <c r="BC563" s="13">
        <f t="shared" si="882"/>
        <v>2.3888325345071093E-6</v>
      </c>
      <c r="BD563" s="13">
        <f t="shared" si="883"/>
        <v>7.7680952561805438E-3</v>
      </c>
      <c r="BE563" s="13">
        <f t="shared" si="884"/>
        <v>5.0772676772560766E-3</v>
      </c>
      <c r="BF563" s="13">
        <f t="shared" si="885"/>
        <v>1.6592643509359011E-3</v>
      </c>
      <c r="BG563" s="13">
        <f t="shared" si="886"/>
        <v>3.6150128524438109E-4</v>
      </c>
      <c r="BH563" s="13">
        <f t="shared" si="887"/>
        <v>5.9069782563411926E-5</v>
      </c>
      <c r="BI563" s="13">
        <f t="shared" si="888"/>
        <v>7.7216637495050229E-6</v>
      </c>
      <c r="BJ563" s="14">
        <f t="shared" si="889"/>
        <v>0.10241283699339902</v>
      </c>
      <c r="BK563" s="14">
        <f t="shared" si="890"/>
        <v>0.18475600894951524</v>
      </c>
      <c r="BL563" s="14">
        <f t="shared" si="891"/>
        <v>0.60793991617925425</v>
      </c>
      <c r="BM563" s="14">
        <f t="shared" si="892"/>
        <v>0.51642380858118186</v>
      </c>
      <c r="BN563" s="14">
        <f t="shared" si="893"/>
        <v>0.47752072824737091</v>
      </c>
    </row>
    <row r="564" spans="1:66" x14ac:dyDescent="0.25">
      <c r="A564" t="s">
        <v>343</v>
      </c>
      <c r="B564" t="s">
        <v>185</v>
      </c>
      <c r="C564" t="s">
        <v>177</v>
      </c>
      <c r="D564" s="11">
        <v>44430</v>
      </c>
      <c r="E564" s="10">
        <f>VLOOKUP(A564,home!$A$2:$E$405,3,FALSE)</f>
        <v>1.2842</v>
      </c>
      <c r="F564" s="10">
        <f>VLOOKUP(B564,home!$B$2:$E$405,3,FALSE)</f>
        <v>0.88249999999999995</v>
      </c>
      <c r="G564" s="10">
        <f>VLOOKUP(C564,away!$B$2:$E$405,4,FALSE)</f>
        <v>0.93440000000000001</v>
      </c>
      <c r="H564" s="10">
        <f>VLOOKUP(A564,away!$A$2:$E$405,3,FALSE)</f>
        <v>1.1267</v>
      </c>
      <c r="I564" s="10">
        <f>VLOOKUP(C564,away!$B$2:$E$405,3,FALSE)</f>
        <v>0.94669999999999999</v>
      </c>
      <c r="J564" s="10">
        <f>VLOOKUP(B564,home!$B$2:$E$405,4,FALSE)</f>
        <v>0.65090000000000003</v>
      </c>
      <c r="K564" s="12">
        <f t="shared" si="838"/>
        <v>1.0589615936000001</v>
      </c>
      <c r="L564" s="12">
        <f t="shared" si="839"/>
        <v>0.69428046070100013</v>
      </c>
      <c r="M564" s="13">
        <f t="shared" si="840"/>
        <v>0.17321147116520047</v>
      </c>
      <c r="N564" s="13">
        <f t="shared" si="841"/>
        <v>0.18342429553490114</v>
      </c>
      <c r="O564" s="13">
        <f t="shared" si="842"/>
        <v>0.1202573399992734</v>
      </c>
      <c r="P564" s="13">
        <f t="shared" si="843"/>
        <v>0.12734790440772759</v>
      </c>
      <c r="Q564" s="13">
        <f t="shared" si="844"/>
        <v>9.7119642152298138E-2</v>
      </c>
      <c r="R564" s="13">
        <f t="shared" si="845"/>
        <v>4.1746160708686163E-2</v>
      </c>
      <c r="S564" s="13">
        <f t="shared" si="846"/>
        <v>2.340706514404621E-2</v>
      </c>
      <c r="T564" s="13">
        <f t="shared" si="847"/>
        <v>6.7428269896613838E-2</v>
      </c>
      <c r="U564" s="13">
        <f t="shared" si="848"/>
        <v>4.4207580870752008E-2</v>
      </c>
      <c r="V564" s="13">
        <f t="shared" si="849"/>
        <v>1.9121396485766568E-3</v>
      </c>
      <c r="W564" s="13">
        <f t="shared" si="850"/>
        <v>3.4281990341153125E-2</v>
      </c>
      <c r="X564" s="13">
        <f t="shared" si="851"/>
        <v>2.3801316047803035E-2</v>
      </c>
      <c r="Y564" s="13">
        <f t="shared" si="852"/>
        <v>8.262394335479397E-3</v>
      </c>
      <c r="Z564" s="13">
        <f t="shared" si="853"/>
        <v>9.6611812297748741E-3</v>
      </c>
      <c r="AA564" s="13">
        <f t="shared" si="854"/>
        <v>1.0230819871140809E-2</v>
      </c>
      <c r="AB564" s="13">
        <f t="shared" si="855"/>
        <v>5.4170226572889096E-3</v>
      </c>
      <c r="AC564" s="13">
        <f t="shared" si="856"/>
        <v>8.7864769991518392E-5</v>
      </c>
      <c r="AD564" s="13">
        <f t="shared" si="857"/>
        <v>9.0758277808618299E-3</v>
      </c>
      <c r="AE564" s="13">
        <f t="shared" si="858"/>
        <v>6.301169892939688E-3</v>
      </c>
      <c r="AF564" s="13">
        <f t="shared" si="859"/>
        <v>2.1873895681127188E-3</v>
      </c>
      <c r="AG564" s="13">
        <f t="shared" si="860"/>
        <v>5.0622061236062004E-4</v>
      </c>
      <c r="AH564" s="13">
        <f t="shared" si="861"/>
        <v>1.6768923387809882E-3</v>
      </c>
      <c r="AI564" s="13">
        <f t="shared" si="862"/>
        <v>1.7757645833711463E-3</v>
      </c>
      <c r="AJ564" s="13">
        <f t="shared" si="863"/>
        <v>9.4023324653257469E-4</v>
      </c>
      <c r="AK564" s="13">
        <f t="shared" si="864"/>
        <v>3.3189029903461233E-4</v>
      </c>
      <c r="AL564" s="13">
        <f t="shared" si="865"/>
        <v>2.5839845951114817E-6</v>
      </c>
      <c r="AM564" s="13">
        <f t="shared" si="866"/>
        <v>1.9221906100121199E-3</v>
      </c>
      <c r="AN564" s="13">
        <f t="shared" si="867"/>
        <v>1.3345393822743513E-3</v>
      </c>
      <c r="AO564" s="13">
        <f t="shared" si="868"/>
        <v>4.6327230857453228E-4</v>
      </c>
      <c r="AP564" s="13">
        <f t="shared" si="869"/>
        <v>1.0721363727571407E-4</v>
      </c>
      <c r="AQ564" s="13">
        <f t="shared" si="870"/>
        <v>1.8609083370303165E-5</v>
      </c>
      <c r="AR564" s="13">
        <f t="shared" si="871"/>
        <v>2.3284671710296852E-4</v>
      </c>
      <c r="AS564" s="13">
        <f t="shared" si="872"/>
        <v>2.4657573060788795E-4</v>
      </c>
      <c r="AT564" s="13">
        <f t="shared" si="873"/>
        <v>1.3055711431380666E-4</v>
      </c>
      <c r="AU564" s="13">
        <f t="shared" si="874"/>
        <v>4.6084989943188697E-5</v>
      </c>
      <c r="AV564" s="13">
        <f t="shared" si="875"/>
        <v>1.2200558597819767E-5</v>
      </c>
      <c r="AW564" s="13">
        <f t="shared" si="876"/>
        <v>5.2771880682366651E-8</v>
      </c>
      <c r="AX564" s="13">
        <f t="shared" si="877"/>
        <v>3.3925433859689839E-4</v>
      </c>
      <c r="AY564" s="13">
        <f t="shared" si="878"/>
        <v>2.3553765849586774E-4</v>
      </c>
      <c r="AZ564" s="13">
        <f t="shared" si="879"/>
        <v>8.1764597026472936E-5</v>
      </c>
      <c r="BA564" s="13">
        <f t="shared" si="880"/>
        <v>1.8922520697523753E-5</v>
      </c>
      <c r="BB564" s="13">
        <f t="shared" si="881"/>
        <v>3.2843840968752495E-6</v>
      </c>
      <c r="BC564" s="13">
        <f t="shared" si="882"/>
        <v>4.5605674077951749E-7</v>
      </c>
      <c r="BD564" s="13">
        <f t="shared" si="883"/>
        <v>2.6943487670494064E-5</v>
      </c>
      <c r="BE564" s="13">
        <f t="shared" si="884"/>
        <v>2.8532118640688349E-5</v>
      </c>
      <c r="BF564" s="13">
        <f t="shared" si="885"/>
        <v>1.51072089122638E-5</v>
      </c>
      <c r="BG564" s="13">
        <f t="shared" si="886"/>
        <v>5.3326513415263329E-6</v>
      </c>
      <c r="BH564" s="13">
        <f t="shared" si="887"/>
        <v>1.4117682406839757E-6</v>
      </c>
      <c r="BI564" s="13">
        <f t="shared" si="888"/>
        <v>2.990016691897144E-7</v>
      </c>
      <c r="BJ564" s="14">
        <f t="shared" si="889"/>
        <v>0.4369135607396849</v>
      </c>
      <c r="BK564" s="14">
        <f t="shared" si="890"/>
        <v>0.32620456677863346</v>
      </c>
      <c r="BL564" s="14">
        <f t="shared" si="891"/>
        <v>0.22732959592190113</v>
      </c>
      <c r="BM564" s="14">
        <f t="shared" si="892"/>
        <v>0.25676660581529226</v>
      </c>
      <c r="BN564" s="14">
        <f t="shared" si="893"/>
        <v>0.74310681396808698</v>
      </c>
    </row>
    <row r="565" spans="1:66" x14ac:dyDescent="0.25">
      <c r="A565" t="s">
        <v>344</v>
      </c>
      <c r="B565" t="s">
        <v>200</v>
      </c>
      <c r="C565" t="s">
        <v>211</v>
      </c>
      <c r="D565" s="11">
        <v>44430</v>
      </c>
      <c r="E565" s="10">
        <f>VLOOKUP(A565,home!$A$2:$E$405,3,FALSE)</f>
        <v>1.3976999999999999</v>
      </c>
      <c r="F565" s="10">
        <f>VLOOKUP(B565,home!$B$2:$E$405,3,FALSE)</f>
        <v>1.2264999999999999</v>
      </c>
      <c r="G565" s="10">
        <f>VLOOKUP(C565,away!$B$2:$E$405,4,FALSE)</f>
        <v>0.85860000000000003</v>
      </c>
      <c r="H565" s="10">
        <f>VLOOKUP(A565,away!$A$2:$E$405,3,FALSE)</f>
        <v>1.0585</v>
      </c>
      <c r="I565" s="10">
        <f>VLOOKUP(C565,away!$B$2:$E$405,3,FALSE)</f>
        <v>0.70850000000000002</v>
      </c>
      <c r="J565" s="10">
        <f>VLOOKUP(B565,home!$B$2:$E$405,4,FALSE)</f>
        <v>0.8548</v>
      </c>
      <c r="K565" s="12">
        <f t="shared" si="838"/>
        <v>1.4718799923299999</v>
      </c>
      <c r="L565" s="12">
        <f t="shared" si="839"/>
        <v>0.64105490930000009</v>
      </c>
      <c r="M565" s="13">
        <f t="shared" si="840"/>
        <v>0.12088266656819081</v>
      </c>
      <c r="N565" s="13">
        <f t="shared" si="841"/>
        <v>0.17792477834121861</v>
      </c>
      <c r="O565" s="13">
        <f t="shared" si="842"/>
        <v>7.7492426852813726E-2</v>
      </c>
      <c r="P565" s="13">
        <f t="shared" si="843"/>
        <v>0.11405955264175253</v>
      </c>
      <c r="Q565" s="13">
        <f t="shared" si="844"/>
        <v>0.13094196069009492</v>
      </c>
      <c r="R565" s="13">
        <f t="shared" si="845"/>
        <v>2.483845033378369E-2</v>
      </c>
      <c r="S565" s="13">
        <f t="shared" si="846"/>
        <v>2.6905390818579258E-2</v>
      </c>
      <c r="T565" s="13">
        <f t="shared" si="847"/>
        <v>8.3940986733752984E-2</v>
      </c>
      <c r="U565" s="13">
        <f t="shared" si="848"/>
        <v>3.6559218086778617E-2</v>
      </c>
      <c r="V565" s="13">
        <f t="shared" si="849"/>
        <v>2.8207489015231002E-3</v>
      </c>
      <c r="W565" s="13">
        <f t="shared" si="850"/>
        <v>6.4243617365404015E-2</v>
      </c>
      <c r="X565" s="13">
        <f t="shared" si="851"/>
        <v>4.1183686303282986E-2</v>
      </c>
      <c r="Y565" s="13">
        <f t="shared" si="852"/>
        <v>1.3200502143895362E-2</v>
      </c>
      <c r="Z565" s="13">
        <f t="shared" si="853"/>
        <v>5.3076035086254214E-3</v>
      </c>
      <c r="AA565" s="13">
        <f t="shared" si="854"/>
        <v>7.8121554115662649E-3</v>
      </c>
      <c r="AB565" s="13">
        <f t="shared" si="855"/>
        <v>5.7492776236284619E-3</v>
      </c>
      <c r="AC565" s="13">
        <f t="shared" si="856"/>
        <v>1.6634589089378844E-4</v>
      </c>
      <c r="AD565" s="13">
        <f t="shared" si="857"/>
        <v>2.363972375876058E-2</v>
      </c>
      <c r="AE565" s="13">
        <f t="shared" si="858"/>
        <v>1.5154360970049323E-2</v>
      </c>
      <c r="AF565" s="13">
        <f t="shared" si="859"/>
        <v>4.8573887485772139E-3</v>
      </c>
      <c r="AG565" s="13">
        <f t="shared" si="860"/>
        <v>1.0379509678846691E-3</v>
      </c>
      <c r="AH565" s="13">
        <f t="shared" si="861"/>
        <v>8.506163214555577E-4</v>
      </c>
      <c r="AI565" s="13">
        <f t="shared" si="862"/>
        <v>1.2520051446997789E-3</v>
      </c>
      <c r="AJ565" s="13">
        <f t="shared" si="863"/>
        <v>9.214006613889157E-4</v>
      </c>
      <c r="AK565" s="13">
        <f t="shared" si="864"/>
        <v>4.5206373280599134E-4</v>
      </c>
      <c r="AL565" s="13">
        <f t="shared" si="865"/>
        <v>6.2782658383652656E-6</v>
      </c>
      <c r="AM565" s="13">
        <f t="shared" si="866"/>
        <v>6.9589672849455671E-3</v>
      </c>
      <c r="AN565" s="13">
        <f t="shared" si="867"/>
        <v>4.461080141672449E-3</v>
      </c>
      <c r="AO565" s="13">
        <f t="shared" si="868"/>
        <v>1.4298986627999312E-3</v>
      </c>
      <c r="AP565" s="13">
        <f t="shared" si="869"/>
        <v>3.0554785252980048E-4</v>
      </c>
      <c r="AQ565" s="13">
        <f t="shared" si="870"/>
        <v>4.8968237722575257E-5</v>
      </c>
      <c r="AR565" s="13">
        <f t="shared" si="871"/>
        <v>1.0905835375995847E-4</v>
      </c>
      <c r="AS565" s="13">
        <f t="shared" si="872"/>
        <v>1.6052080889573009E-4</v>
      </c>
      <c r="AT565" s="13">
        <f t="shared" si="873"/>
        <v>1.1813368348312631E-4</v>
      </c>
      <c r="AU565" s="13">
        <f t="shared" si="874"/>
        <v>5.7959535046352864E-5</v>
      </c>
      <c r="AV565" s="13">
        <f t="shared" si="875"/>
        <v>2.1327369999869055E-5</v>
      </c>
      <c r="AW565" s="13">
        <f t="shared" si="876"/>
        <v>1.6455263172399047E-7</v>
      </c>
      <c r="AX565" s="13">
        <f t="shared" si="877"/>
        <v>1.7071274523317343E-3</v>
      </c>
      <c r="AY565" s="13">
        <f t="shared" si="878"/>
        <v>1.0943624341180603E-3</v>
      </c>
      <c r="AZ565" s="13">
        <f t="shared" si="879"/>
        <v>3.5077320547244014E-4</v>
      </c>
      <c r="BA565" s="13">
        <f t="shared" si="880"/>
        <v>7.4954961806335152E-5</v>
      </c>
      <c r="BB565" s="13">
        <f t="shared" si="881"/>
        <v>1.2012561560586285E-5</v>
      </c>
      <c r="BC565" s="13">
        <f t="shared" si="882"/>
        <v>1.5401423123364619E-6</v>
      </c>
      <c r="BD565" s="13">
        <f t="shared" si="883"/>
        <v>1.1652065512999581E-5</v>
      </c>
      <c r="BE565" s="13">
        <f t="shared" si="884"/>
        <v>1.715044209790248E-5</v>
      </c>
      <c r="BF565" s="13">
        <f t="shared" si="885"/>
        <v>1.2621696291758405E-5</v>
      </c>
      <c r="BG565" s="13">
        <f t="shared" si="886"/>
        <v>6.1925407470349834E-6</v>
      </c>
      <c r="BH565" s="13">
        <f t="shared" si="887"/>
        <v>2.2786692068122663E-6</v>
      </c>
      <c r="BI565" s="13">
        <f t="shared" si="888"/>
        <v>6.7078552292908894E-7</v>
      </c>
      <c r="BJ565" s="14">
        <f t="shared" si="889"/>
        <v>0.57257018896019252</v>
      </c>
      <c r="BK565" s="14">
        <f t="shared" si="890"/>
        <v>0.26593534552089593</v>
      </c>
      <c r="BL565" s="14">
        <f t="shared" si="891"/>
        <v>0.15644518011948552</v>
      </c>
      <c r="BM565" s="14">
        <f t="shared" si="892"/>
        <v>0.35302428479985853</v>
      </c>
      <c r="BN565" s="14">
        <f t="shared" si="893"/>
        <v>0.64613983542785436</v>
      </c>
    </row>
    <row r="566" spans="1:66" x14ac:dyDescent="0.25">
      <c r="A566" t="s">
        <v>344</v>
      </c>
      <c r="B566" t="s">
        <v>197</v>
      </c>
      <c r="C566" t="s">
        <v>202</v>
      </c>
      <c r="D566" s="11">
        <v>44430</v>
      </c>
      <c r="E566" s="10">
        <f>VLOOKUP(A566,home!$A$2:$E$405,3,FALSE)</f>
        <v>1.3976999999999999</v>
      </c>
      <c r="F566" s="10">
        <f>VLOOKUP(B566,home!$B$2:$E$405,3,FALSE)</f>
        <v>0.79959999999999998</v>
      </c>
      <c r="G566" s="10">
        <f>VLOOKUP(C566,away!$B$2:$E$405,4,FALSE)</f>
        <v>0.6179</v>
      </c>
      <c r="H566" s="10">
        <f>VLOOKUP(A566,away!$A$2:$E$405,3,FALSE)</f>
        <v>1.0585</v>
      </c>
      <c r="I566" s="10">
        <f>VLOOKUP(C566,away!$B$2:$E$405,3,FALSE)</f>
        <v>1.0736000000000001</v>
      </c>
      <c r="J566" s="10">
        <f>VLOOKUP(B566,home!$B$2:$E$405,4,FALSE)</f>
        <v>1.8339000000000001</v>
      </c>
      <c r="K566" s="12">
        <f t="shared" si="838"/>
        <v>0.69056560846799997</v>
      </c>
      <c r="L566" s="12">
        <f t="shared" si="839"/>
        <v>2.08405422984</v>
      </c>
      <c r="M566" s="13">
        <f t="shared" si="840"/>
        <v>6.2373184078262041E-2</v>
      </c>
      <c r="N566" s="13">
        <f t="shared" si="841"/>
        <v>4.3072775815091592E-2</v>
      </c>
      <c r="O566" s="13">
        <f t="shared" si="842"/>
        <v>0.12998909810689097</v>
      </c>
      <c r="P566" s="13">
        <f t="shared" si="843"/>
        <v>8.9766000628391698E-2</v>
      </c>
      <c r="Q566" s="13">
        <f t="shared" si="844"/>
        <v>1.4872288819577239E-2</v>
      </c>
      <c r="R566" s="13">
        <f t="shared" si="845"/>
        <v>0.13545216487137643</v>
      </c>
      <c r="S566" s="13">
        <f t="shared" si="846"/>
        <v>3.2297272409188761E-2</v>
      </c>
      <c r="T566" s="13">
        <f t="shared" si="847"/>
        <v>3.0994656421842084E-2</v>
      </c>
      <c r="U566" s="13">
        <f t="shared" si="848"/>
        <v>9.3538606652709924E-2</v>
      </c>
      <c r="V566" s="13">
        <f t="shared" si="849"/>
        <v>5.1646072270431715E-3</v>
      </c>
      <c r="W566" s="13">
        <f t="shared" si="850"/>
        <v>3.4234303926677302E-3</v>
      </c>
      <c r="X566" s="13">
        <f t="shared" si="851"/>
        <v>7.1346145904019956E-3</v>
      </c>
      <c r="Y566" s="13">
        <f t="shared" si="852"/>
        <v>7.4344618577027299E-3</v>
      </c>
      <c r="Z566" s="13">
        <f t="shared" si="853"/>
        <v>9.4096552380392356E-2</v>
      </c>
      <c r="AA566" s="13">
        <f t="shared" si="854"/>
        <v>6.4979842949306671E-2</v>
      </c>
      <c r="AB566" s="13">
        <f t="shared" si="855"/>
        <v>2.2436422392221517E-2</v>
      </c>
      <c r="AC566" s="13">
        <f t="shared" si="856"/>
        <v>4.6454873039514965E-4</v>
      </c>
      <c r="AD566" s="13">
        <f t="shared" si="857"/>
        <v>5.9102582304010852E-4</v>
      </c>
      <c r="AE566" s="13">
        <f t="shared" si="858"/>
        <v>1.2317298664514056E-3</v>
      </c>
      <c r="AF566" s="13">
        <f t="shared" si="859"/>
        <v>1.2834959190991552E-3</v>
      </c>
      <c r="AG566" s="13">
        <f t="shared" si="860"/>
        <v>8.9162503306032417E-4</v>
      </c>
      <c r="AH566" s="13">
        <f t="shared" si="861"/>
        <v>4.9025579500429455E-2</v>
      </c>
      <c r="AI566" s="13">
        <f t="shared" si="862"/>
        <v>3.3855379138210372E-2</v>
      </c>
      <c r="AJ566" s="13">
        <f t="shared" si="863"/>
        <v>1.1689680247246538E-2</v>
      </c>
      <c r="AK566" s="13">
        <f t="shared" si="864"/>
        <v>2.6908303842453894E-3</v>
      </c>
      <c r="AL566" s="13">
        <f t="shared" si="865"/>
        <v>2.6742698639367904E-5</v>
      </c>
      <c r="AM566" s="13">
        <f t="shared" si="866"/>
        <v>8.1628421421598625E-5</v>
      </c>
      <c r="AN566" s="13">
        <f t="shared" si="867"/>
        <v>1.701180569388447E-4</v>
      </c>
      <c r="AO566" s="13">
        <f t="shared" si="868"/>
        <v>1.7726762806778064E-4</v>
      </c>
      <c r="AP566" s="13">
        <f t="shared" si="869"/>
        <v>1.2314511669612069E-4</v>
      </c>
      <c r="AQ566" s="13">
        <f t="shared" si="870"/>
        <v>6.4160275333672686E-5</v>
      </c>
      <c r="AR566" s="13">
        <f t="shared" si="871"/>
        <v>2.0434393265645428E-2</v>
      </c>
      <c r="AS566" s="13">
        <f t="shared" si="872"/>
        <v>1.4111289219164836E-2</v>
      </c>
      <c r="AT566" s="13">
        <f t="shared" si="873"/>
        <v>4.8723855129502464E-3</v>
      </c>
      <c r="AU566" s="13">
        <f t="shared" si="874"/>
        <v>1.1215672888137186E-3</v>
      </c>
      <c r="AV566" s="13">
        <f t="shared" si="875"/>
        <v>1.9362894930936256E-4</v>
      </c>
      <c r="AW566" s="13">
        <f t="shared" si="876"/>
        <v>1.0690959666320183E-6</v>
      </c>
      <c r="AX566" s="13">
        <f t="shared" si="877"/>
        <v>9.3949634178814288E-6</v>
      </c>
      <c r="AY566" s="13">
        <f t="shared" si="878"/>
        <v>1.9579613250227855E-5</v>
      </c>
      <c r="AZ566" s="13">
        <f t="shared" si="879"/>
        <v>2.040248790638434E-5</v>
      </c>
      <c r="BA566" s="13">
        <f t="shared" si="880"/>
        <v>1.4173297073519906E-5</v>
      </c>
      <c r="BB566" s="13">
        <f t="shared" si="881"/>
        <v>7.3844799292120146E-6</v>
      </c>
      <c r="BC566" s="13">
        <f t="shared" si="882"/>
        <v>3.0779313263285748E-6</v>
      </c>
      <c r="BD566" s="13">
        <f t="shared" si="883"/>
        <v>7.0977306199137297E-3</v>
      </c>
      <c r="BE566" s="13">
        <f t="shared" si="884"/>
        <v>4.9014486642826793E-3</v>
      </c>
      <c r="BF566" s="13">
        <f t="shared" si="885"/>
        <v>1.6923859396125169E-3</v>
      </c>
      <c r="BG566" s="13">
        <f t="shared" si="886"/>
        <v>3.8956784205040196E-4</v>
      </c>
      <c r="BH566" s="13">
        <f t="shared" si="887"/>
        <v>6.725553847127536E-5</v>
      </c>
      <c r="BI566" s="13">
        <f t="shared" si="888"/>
        <v>9.2888723694518516E-6</v>
      </c>
      <c r="BJ566" s="14">
        <f t="shared" si="889"/>
        <v>0.11162043681029592</v>
      </c>
      <c r="BK566" s="14">
        <f t="shared" si="890"/>
        <v>0.19011193538517041</v>
      </c>
      <c r="BL566" s="14">
        <f t="shared" si="891"/>
        <v>0.598548545955221</v>
      </c>
      <c r="BM566" s="14">
        <f t="shared" si="892"/>
        <v>0.51883344769420636</v>
      </c>
      <c r="BN566" s="14">
        <f t="shared" si="893"/>
        <v>0.47552551231958995</v>
      </c>
    </row>
    <row r="567" spans="1:66" x14ac:dyDescent="0.25">
      <c r="A567" t="s">
        <v>344</v>
      </c>
      <c r="B567" t="s">
        <v>206</v>
      </c>
      <c r="C567" t="s">
        <v>203</v>
      </c>
      <c r="D567" s="11">
        <v>44430</v>
      </c>
      <c r="E567" s="10">
        <f>VLOOKUP(A567,home!$A$2:$E$405,3,FALSE)</f>
        <v>1.3976999999999999</v>
      </c>
      <c r="F567" s="10">
        <f>VLOOKUP(B567,home!$B$2:$E$405,3,FALSE)</f>
        <v>0.97909999999999997</v>
      </c>
      <c r="G567" s="10">
        <f>VLOOKUP(C567,away!$B$2:$E$405,4,FALSE)</f>
        <v>0.89429999999999998</v>
      </c>
      <c r="H567" s="10">
        <f>VLOOKUP(A567,away!$A$2:$E$405,3,FALSE)</f>
        <v>1.0585</v>
      </c>
      <c r="I567" s="10">
        <f>VLOOKUP(C567,away!$B$2:$E$405,3,FALSE)</f>
        <v>1.1809000000000001</v>
      </c>
      <c r="J567" s="10">
        <f>VLOOKUP(B567,home!$B$2:$E$405,4,FALSE)</f>
        <v>0.89500000000000002</v>
      </c>
      <c r="K567" s="12">
        <f t="shared" si="838"/>
        <v>1.2238388810009999</v>
      </c>
      <c r="L567" s="12">
        <f t="shared" si="839"/>
        <v>1.1187344717500001</v>
      </c>
      <c r="M567" s="13">
        <f t="shared" si="840"/>
        <v>9.6080071912006931E-2</v>
      </c>
      <c r="N567" s="13">
        <f t="shared" si="841"/>
        <v>0.11758652769528617</v>
      </c>
      <c r="O567" s="13">
        <f t="shared" si="842"/>
        <v>0.10748808849618108</v>
      </c>
      <c r="P567" s="13">
        <f t="shared" si="843"/>
        <v>0.13154810194610272</v>
      </c>
      <c r="Q567" s="13">
        <f t="shared" si="844"/>
        <v>7.195348223769607E-2</v>
      </c>
      <c r="R567" s="13">
        <f t="shared" si="845"/>
        <v>6.0125314951596218E-2</v>
      </c>
      <c r="S567" s="13">
        <f t="shared" si="846"/>
        <v>4.5027295414262911E-2</v>
      </c>
      <c r="T567" s="13">
        <f t="shared" si="847"/>
        <v>8.0496840941761919E-2</v>
      </c>
      <c r="U567" s="13">
        <f t="shared" si="848"/>
        <v>7.3583698170194209E-2</v>
      </c>
      <c r="V567" s="13">
        <f t="shared" si="849"/>
        <v>6.8499061131907174E-3</v>
      </c>
      <c r="W567" s="13">
        <f t="shared" si="850"/>
        <v>2.9353156395302431E-2</v>
      </c>
      <c r="X567" s="13">
        <f t="shared" si="851"/>
        <v>3.2838387914093797E-2</v>
      </c>
      <c r="Y567" s="13">
        <f t="shared" si="852"/>
        <v>1.8368718278097662E-2</v>
      </c>
      <c r="Z567" s="13">
        <f t="shared" si="853"/>
        <v>2.242142082039212E-2</v>
      </c>
      <c r="AA567" s="13">
        <f t="shared" si="854"/>
        <v>2.7440206567281213E-2</v>
      </c>
      <c r="AB567" s="13">
        <f t="shared" si="855"/>
        <v>1.6791195849868868E-2</v>
      </c>
      <c r="AC567" s="13">
        <f t="shared" si="856"/>
        <v>5.8615962821906308E-4</v>
      </c>
      <c r="AD567" s="13">
        <f t="shared" si="857"/>
        <v>8.9808835191685678E-3</v>
      </c>
      <c r="AE567" s="13">
        <f t="shared" si="858"/>
        <v>1.0047223979665329E-2</v>
      </c>
      <c r="AF567" s="13">
        <f t="shared" si="859"/>
        <v>5.6200879057224139E-3</v>
      </c>
      <c r="AG567" s="13">
        <f t="shared" si="860"/>
        <v>2.0957953581323091E-3</v>
      </c>
      <c r="AH567" s="13">
        <f t="shared" si="861"/>
        <v>6.2709040943464602E-3</v>
      </c>
      <c r="AI567" s="13">
        <f t="shared" si="862"/>
        <v>7.6745762496895614E-3</v>
      </c>
      <c r="AJ567" s="13">
        <f t="shared" si="863"/>
        <v>4.6962224047884631E-3</v>
      </c>
      <c r="AK567" s="13">
        <f t="shared" si="864"/>
        <v>1.9158065242693794E-3</v>
      </c>
      <c r="AL567" s="13">
        <f t="shared" si="865"/>
        <v>3.2101635644181811E-5</v>
      </c>
      <c r="AM567" s="13">
        <f t="shared" si="866"/>
        <v>2.1982308872999148E-3</v>
      </c>
      <c r="AN567" s="13">
        <f t="shared" si="867"/>
        <v>2.4592366704880042E-3</v>
      </c>
      <c r="AO567" s="13">
        <f t="shared" si="868"/>
        <v>1.3756164187333133E-3</v>
      </c>
      <c r="AP567" s="13">
        <f t="shared" si="869"/>
        <v>5.1298316918074662E-4</v>
      </c>
      <c r="AQ567" s="13">
        <f t="shared" si="870"/>
        <v>1.4347298869751593E-4</v>
      </c>
      <c r="AR567" s="13">
        <f t="shared" si="871"/>
        <v>1.4030953158767185E-3</v>
      </c>
      <c r="AS567" s="13">
        <f t="shared" si="872"/>
        <v>1.7171626013203077E-3</v>
      </c>
      <c r="AT567" s="13">
        <f t="shared" si="873"/>
        <v>1.050765178248306E-3</v>
      </c>
      <c r="AU567" s="13">
        <f t="shared" si="874"/>
        <v>4.2865575998074105E-4</v>
      </c>
      <c r="AV567" s="13">
        <f t="shared" si="875"/>
        <v>1.3115139640736584E-4</v>
      </c>
      <c r="AW567" s="13">
        <f t="shared" si="876"/>
        <v>1.2208882868681521E-6</v>
      </c>
      <c r="AX567" s="13">
        <f t="shared" si="877"/>
        <v>4.4838007154916087E-4</v>
      </c>
      <c r="AY567" s="13">
        <f t="shared" si="878"/>
        <v>5.0161824248777769E-4</v>
      </c>
      <c r="AZ567" s="13">
        <f t="shared" si="879"/>
        <v>2.805888097648638E-4</v>
      </c>
      <c r="BA567" s="13">
        <f t="shared" si="880"/>
        <v>1.0463479129041869E-4</v>
      </c>
      <c r="BB567" s="13">
        <f t="shared" si="881"/>
        <v>2.926463699023953E-5</v>
      </c>
      <c r="BC567" s="13">
        <f t="shared" si="882"/>
        <v>6.547871640846219E-6</v>
      </c>
      <c r="BD567" s="13">
        <f t="shared" si="883"/>
        <v>2.6161518283704047E-4</v>
      </c>
      <c r="BE567" s="13">
        <f t="shared" si="884"/>
        <v>3.201748326161556E-4</v>
      </c>
      <c r="BF567" s="13">
        <f t="shared" si="885"/>
        <v>1.9592120443681922E-4</v>
      </c>
      <c r="BG567" s="13">
        <f t="shared" si="886"/>
        <v>7.9925329200775002E-5</v>
      </c>
      <c r="BH567" s="13">
        <f t="shared" si="887"/>
        <v>2.4453931363178256E-5</v>
      </c>
      <c r="BI567" s="13">
        <f t="shared" si="888"/>
        <v>5.9855343991174611E-6</v>
      </c>
      <c r="BJ567" s="14">
        <f t="shared" si="889"/>
        <v>0.38540167878304954</v>
      </c>
      <c r="BK567" s="14">
        <f t="shared" si="890"/>
        <v>0.28062525489191426</v>
      </c>
      <c r="BL567" s="14">
        <f t="shared" si="891"/>
        <v>0.31160491957490194</v>
      </c>
      <c r="BM567" s="14">
        <f t="shared" si="892"/>
        <v>0.41477128947718772</v>
      </c>
      <c r="BN567" s="14">
        <f t="shared" si="893"/>
        <v>0.58478158723886919</v>
      </c>
    </row>
    <row r="568" spans="1:66" x14ac:dyDescent="0.25">
      <c r="A568" t="s">
        <v>344</v>
      </c>
      <c r="B568" t="s">
        <v>214</v>
      </c>
      <c r="C568" t="s">
        <v>209</v>
      </c>
      <c r="D568" s="11">
        <v>44430</v>
      </c>
      <c r="E568" s="10">
        <f>VLOOKUP(A568,home!$A$2:$E$405,3,FALSE)</f>
        <v>1.3976999999999999</v>
      </c>
      <c r="F568" s="10">
        <f>VLOOKUP(B568,home!$B$2:$E$405,3,FALSE)</f>
        <v>1.0731999999999999</v>
      </c>
      <c r="G568" s="10">
        <f>VLOOKUP(C568,away!$B$2:$E$405,4,FALSE)</f>
        <v>0.98799999999999999</v>
      </c>
      <c r="H568" s="10">
        <f>VLOOKUP(A568,away!$A$2:$E$405,3,FALSE)</f>
        <v>1.0585</v>
      </c>
      <c r="I568" s="10">
        <f>VLOOKUP(C568,away!$B$2:$E$405,3,FALSE)</f>
        <v>1.2146999999999999</v>
      </c>
      <c r="J568" s="10">
        <f>VLOOKUP(B568,home!$B$2:$E$405,4,FALSE)</f>
        <v>0.6613</v>
      </c>
      <c r="K568" s="12">
        <f t="shared" si="838"/>
        <v>1.4820115003199998</v>
      </c>
      <c r="L568" s="12">
        <f t="shared" si="839"/>
        <v>0.85027305493499994</v>
      </c>
      <c r="M568" s="13">
        <f t="shared" si="840"/>
        <v>9.7073723288616215E-2</v>
      </c>
      <c r="N568" s="13">
        <f t="shared" si="841"/>
        <v>0.14386437429261065</v>
      </c>
      <c r="O568" s="13">
        <f t="shared" si="842"/>
        <v>8.2539171254526561E-2</v>
      </c>
      <c r="P568" s="13">
        <f t="shared" si="843"/>
        <v>0.12232400102609031</v>
      </c>
      <c r="Q568" s="13">
        <f t="shared" si="844"/>
        <v>0.10660432859399498</v>
      </c>
      <c r="R568" s="13">
        <f t="shared" si="845"/>
        <v>3.5090416647194714E-2</v>
      </c>
      <c r="S568" s="13">
        <f t="shared" si="846"/>
        <v>3.8535560191049319E-2</v>
      </c>
      <c r="T568" s="13">
        <f t="shared" si="847"/>
        <v>9.0642788142910671E-2</v>
      </c>
      <c r="U568" s="13">
        <f t="shared" si="848"/>
        <v>5.2004401022162937E-2</v>
      </c>
      <c r="V568" s="13">
        <f t="shared" si="849"/>
        <v>5.3954684527482526E-3</v>
      </c>
      <c r="W568" s="13">
        <f t="shared" si="850"/>
        <v>5.2662946986730887E-2</v>
      </c>
      <c r="X568" s="13">
        <f t="shared" si="851"/>
        <v>4.4777884816287618E-2</v>
      </c>
      <c r="Y568" s="13">
        <f t="shared" si="852"/>
        <v>1.9036714458136209E-2</v>
      </c>
      <c r="Z568" s="13">
        <f t="shared" si="853"/>
        <v>9.9454785871840763E-3</v>
      </c>
      <c r="AA568" s="13">
        <f t="shared" si="854"/>
        <v>1.4739313642393106E-2</v>
      </c>
      <c r="AB568" s="13">
        <f t="shared" si="855"/>
        <v>1.0921916162425025E-2</v>
      </c>
      <c r="AC568" s="13">
        <f t="shared" si="856"/>
        <v>4.2493173370662115E-4</v>
      </c>
      <c r="AD568" s="13">
        <f t="shared" si="857"/>
        <v>1.951177326876944E-2</v>
      </c>
      <c r="AE568" s="13">
        <f t="shared" si="858"/>
        <v>1.6590335064435659E-2</v>
      </c>
      <c r="AF568" s="13">
        <f t="shared" si="859"/>
        <v>7.0531574388164788E-3</v>
      </c>
      <c r="AG568" s="13">
        <f t="shared" si="860"/>
        <v>1.9990365741466691E-3</v>
      </c>
      <c r="AH568" s="13">
        <f t="shared" si="861"/>
        <v>2.1140931152789076E-3</v>
      </c>
      <c r="AI568" s="13">
        <f t="shared" si="862"/>
        <v>3.1331103095906762E-3</v>
      </c>
      <c r="AJ568" s="13">
        <f t="shared" si="863"/>
        <v>2.3216527552922688E-3</v>
      </c>
      <c r="AK568" s="13">
        <f t="shared" si="864"/>
        <v>1.1469053610309182E-3</v>
      </c>
      <c r="AL568" s="13">
        <f t="shared" si="865"/>
        <v>2.1418504645342113E-5</v>
      </c>
      <c r="AM568" s="13">
        <f t="shared" si="866"/>
        <v>5.7833344751905278E-3</v>
      </c>
      <c r="AN568" s="13">
        <f t="shared" si="867"/>
        <v>4.9174134719311546E-3</v>
      </c>
      <c r="AO568" s="13">
        <f t="shared" si="868"/>
        <v>2.0905720875787136E-3</v>
      </c>
      <c r="AP568" s="13">
        <f t="shared" si="869"/>
        <v>5.9251903848913105E-4</v>
      </c>
      <c r="AQ568" s="13">
        <f t="shared" si="870"/>
        <v>1.2595074324082555E-4</v>
      </c>
      <c r="AR568" s="13">
        <f t="shared" si="871"/>
        <v>3.5951128230904964E-4</v>
      </c>
      <c r="AS568" s="13">
        <f t="shared" si="872"/>
        <v>5.3279985487680176E-4</v>
      </c>
      <c r="AT568" s="13">
        <f t="shared" si="873"/>
        <v>3.9480775614812361E-4</v>
      </c>
      <c r="AU568" s="13">
        <f t="shared" si="874"/>
        <v>1.9503654500901765E-4</v>
      </c>
      <c r="AV568" s="13">
        <f t="shared" si="875"/>
        <v>7.2261600671510949E-5</v>
      </c>
      <c r="AW568" s="13">
        <f t="shared" si="876"/>
        <v>7.4971575309956901E-7</v>
      </c>
      <c r="AX568" s="13">
        <f t="shared" si="877"/>
        <v>1.428494700404915E-3</v>
      </c>
      <c r="AY568" s="13">
        <f t="shared" si="878"/>
        <v>1.2146105528717446E-3</v>
      </c>
      <c r="AZ568" s="13">
        <f t="shared" si="879"/>
        <v>5.1637531267327368E-4</v>
      </c>
      <c r="BA568" s="13">
        <f t="shared" si="880"/>
        <v>1.4635333819990675E-4</v>
      </c>
      <c r="BB568" s="13">
        <f t="shared" si="881"/>
        <v>3.1110074992792479E-5</v>
      </c>
      <c r="BC568" s="13">
        <f t="shared" si="882"/>
        <v>5.2904117006757229E-6</v>
      </c>
      <c r="BD568" s="13">
        <f t="shared" si="883"/>
        <v>5.0947126048752455E-5</v>
      </c>
      <c r="BE568" s="13">
        <f t="shared" si="884"/>
        <v>7.5504226712503779E-5</v>
      </c>
      <c r="BF568" s="13">
        <f t="shared" si="885"/>
        <v>5.5949066155349573E-5</v>
      </c>
      <c r="BG568" s="13">
        <f t="shared" si="886"/>
        <v>2.7639053158130832E-5</v>
      </c>
      <c r="BH568" s="13">
        <f t="shared" si="887"/>
        <v>1.024034865957644E-5</v>
      </c>
      <c r="BI568" s="13">
        <f t="shared" si="888"/>
        <v>3.0352628961557533E-6</v>
      </c>
      <c r="BJ568" s="14">
        <f t="shared" si="889"/>
        <v>0.51959536384411298</v>
      </c>
      <c r="BK568" s="14">
        <f t="shared" si="890"/>
        <v>0.2649897137497278</v>
      </c>
      <c r="BL568" s="14">
        <f t="shared" si="891"/>
        <v>0.20578871239254012</v>
      </c>
      <c r="BM568" s="14">
        <f t="shared" si="892"/>
        <v>0.41160939263341279</v>
      </c>
      <c r="BN568" s="14">
        <f t="shared" si="893"/>
        <v>0.5874960151030334</v>
      </c>
    </row>
    <row r="569" spans="1:66" x14ac:dyDescent="0.25">
      <c r="A569" t="s">
        <v>344</v>
      </c>
      <c r="B569" t="s">
        <v>199</v>
      </c>
      <c r="C569" t="s">
        <v>201</v>
      </c>
      <c r="D569" s="11">
        <v>44430</v>
      </c>
      <c r="E569" s="10">
        <f>VLOOKUP(A569,home!$A$2:$E$405,3,FALSE)</f>
        <v>1.3976999999999999</v>
      </c>
      <c r="F569" s="10">
        <f>VLOOKUP(B569,home!$B$2:$E$405,3,FALSE)</f>
        <v>1.4309000000000001</v>
      </c>
      <c r="G569" s="10">
        <f>VLOOKUP(C569,away!$B$2:$E$405,4,FALSE)</f>
        <v>1.2625999999999999</v>
      </c>
      <c r="H569" s="10">
        <f>VLOOKUP(A569,away!$A$2:$E$405,3,FALSE)</f>
        <v>1.0585</v>
      </c>
      <c r="I569" s="10">
        <f>VLOOKUP(C569,away!$B$2:$E$405,3,FALSE)</f>
        <v>0.61129999999999995</v>
      </c>
      <c r="J569" s="10">
        <f>VLOOKUP(B569,home!$B$2:$E$405,4,FALSE)</f>
        <v>0.89500000000000002</v>
      </c>
      <c r="K569" s="12">
        <f t="shared" si="838"/>
        <v>2.5251607710180002</v>
      </c>
      <c r="L569" s="12">
        <f t="shared" si="839"/>
        <v>0.57911963974999991</v>
      </c>
      <c r="M569" s="13">
        <f t="shared" si="840"/>
        <v>4.4856785408197888E-2</v>
      </c>
      <c r="N569" s="13">
        <f t="shared" si="841"/>
        <v>0.11327059482675395</v>
      </c>
      <c r="O569" s="13">
        <f t="shared" si="842"/>
        <v>2.5977445405938611E-2</v>
      </c>
      <c r="P569" s="13">
        <f t="shared" si="843"/>
        <v>6.5597226070337938E-2</v>
      </c>
      <c r="Q569" s="13">
        <f t="shared" si="844"/>
        <v>0.14301323128319679</v>
      </c>
      <c r="R569" s="13">
        <f t="shared" si="845"/>
        <v>7.5220244125562292E-3</v>
      </c>
      <c r="S569" s="13">
        <f t="shared" si="846"/>
        <v>2.3981857086757621E-2</v>
      </c>
      <c r="T569" s="13">
        <f t="shared" si="847"/>
        <v>8.282177098020832E-2</v>
      </c>
      <c r="U569" s="13">
        <f t="shared" si="848"/>
        <v>1.8994320965226703E-2</v>
      </c>
      <c r="V569" s="13">
        <f t="shared" si="849"/>
        <v>3.8967058943279939E-3</v>
      </c>
      <c r="W569" s="13">
        <f t="shared" si="850"/>
        <v>0.1203771337909509</v>
      </c>
      <c r="X569" s="13">
        <f t="shared" si="851"/>
        <v>6.9712762355153016E-2</v>
      </c>
      <c r="Y569" s="13">
        <f t="shared" si="852"/>
        <v>2.0186014910546786E-2</v>
      </c>
      <c r="Z569" s="13">
        <f t="shared" si="853"/>
        <v>1.4520506893300894E-3</v>
      </c>
      <c r="AA569" s="13">
        <f t="shared" si="854"/>
        <v>3.6666614382259866E-3</v>
      </c>
      <c r="AB569" s="13">
        <f t="shared" si="855"/>
        <v>4.6294548122063524E-3</v>
      </c>
      <c r="AC569" s="13">
        <f t="shared" si="856"/>
        <v>3.5615166015822087E-4</v>
      </c>
      <c r="AD569" s="13">
        <f t="shared" si="857"/>
        <v>7.5992903994123617E-2</v>
      </c>
      <c r="AE569" s="13">
        <f t="shared" si="858"/>
        <v>4.4008983184633199E-2</v>
      </c>
      <c r="AF569" s="13">
        <f t="shared" si="859"/>
        <v>1.274323324382429E-2</v>
      </c>
      <c r="AG569" s="13">
        <f t="shared" si="860"/>
        <v>2.4599522151379154E-3</v>
      </c>
      <c r="AH569" s="13">
        <f t="shared" si="861"/>
        <v>2.1022776802589506E-4</v>
      </c>
      <c r="AI569" s="13">
        <f t="shared" si="862"/>
        <v>5.3085891279766237E-4</v>
      </c>
      <c r="AJ569" s="13">
        <f t="shared" si="863"/>
        <v>6.7025205077096142E-4</v>
      </c>
      <c r="AK569" s="13">
        <f t="shared" si="864"/>
        <v>5.641647284337322E-4</v>
      </c>
      <c r="AL569" s="13">
        <f t="shared" si="865"/>
        <v>2.0833022923176603E-5</v>
      </c>
      <c r="AM569" s="13">
        <f t="shared" si="866"/>
        <v>3.8378860008339628E-2</v>
      </c>
      <c r="AN569" s="13">
        <f t="shared" si="867"/>
        <v>2.2225951582045322E-2</v>
      </c>
      <c r="AO569" s="13">
        <f t="shared" si="868"/>
        <v>6.4357425366475133E-3</v>
      </c>
      <c r="AP569" s="13">
        <f t="shared" si="869"/>
        <v>1.2423549664490195E-3</v>
      </c>
      <c r="AQ569" s="13">
        <f t="shared" si="870"/>
        <v>1.7986804015289484E-4</v>
      </c>
      <c r="AR569" s="13">
        <f t="shared" si="871"/>
        <v>2.4349405856920588E-5</v>
      </c>
      <c r="AS569" s="13">
        <f t="shared" si="872"/>
        <v>6.1486164467491791E-5</v>
      </c>
      <c r="AT569" s="13">
        <f t="shared" si="873"/>
        <v>7.7631225236835587E-5</v>
      </c>
      <c r="AU569" s="13">
        <f t="shared" si="874"/>
        <v>6.5343774858039915E-5</v>
      </c>
      <c r="AV569" s="13">
        <f t="shared" si="875"/>
        <v>4.1250884225438671E-5</v>
      </c>
      <c r="AW569" s="13">
        <f t="shared" si="876"/>
        <v>8.4626643933091012E-7</v>
      </c>
      <c r="AX569" s="13">
        <f t="shared" si="877"/>
        <v>1.6152131954908472E-2</v>
      </c>
      <c r="AY569" s="13">
        <f t="shared" si="878"/>
        <v>9.3540168389210556E-3</v>
      </c>
      <c r="AZ569" s="13">
        <f t="shared" si="879"/>
        <v>2.7085474309856972E-3</v>
      </c>
      <c r="BA569" s="13">
        <f t="shared" si="880"/>
        <v>5.2285767082607486E-4</v>
      </c>
      <c r="BB569" s="13">
        <f t="shared" si="881"/>
        <v>7.5699286492330125E-5</v>
      </c>
      <c r="BC569" s="13">
        <f t="shared" si="882"/>
        <v>8.7677887045540534E-6</v>
      </c>
      <c r="BD569" s="13">
        <f t="shared" si="883"/>
        <v>2.3502031913310643E-6</v>
      </c>
      <c r="BE569" s="13">
        <f t="shared" si="884"/>
        <v>5.9346409026705141E-6</v>
      </c>
      <c r="BF569" s="13">
        <f t="shared" si="885"/>
        <v>7.4929611987512193E-6</v>
      </c>
      <c r="BG569" s="13">
        <f t="shared" si="886"/>
        <v>6.3069772259488622E-6</v>
      </c>
      <c r="BH569" s="13">
        <f t="shared" si="887"/>
        <v>3.9815328686674985E-6</v>
      </c>
      <c r="BI569" s="13">
        <f t="shared" si="888"/>
        <v>2.0108021216955867E-6</v>
      </c>
      <c r="BJ569" s="14">
        <f t="shared" si="889"/>
        <v>0.78187137888900127</v>
      </c>
      <c r="BK569" s="14">
        <f t="shared" si="890"/>
        <v>0.14806357598162392</v>
      </c>
      <c r="BL569" s="14">
        <f t="shared" si="891"/>
        <v>6.3063549066335933E-2</v>
      </c>
      <c r="BM569" s="14">
        <f t="shared" si="892"/>
        <v>0.58486007664682782</v>
      </c>
      <c r="BN569" s="14">
        <f t="shared" si="893"/>
        <v>0.40023730740698138</v>
      </c>
    </row>
    <row r="570" spans="1:66" x14ac:dyDescent="0.25">
      <c r="A570" t="s">
        <v>345</v>
      </c>
      <c r="B570" t="s">
        <v>215</v>
      </c>
      <c r="C570" t="s">
        <v>218</v>
      </c>
      <c r="D570" s="11">
        <v>44430</v>
      </c>
      <c r="E570" s="10">
        <f>VLOOKUP(A570,home!$A$2:$E$405,3,FALSE)</f>
        <v>1.8543000000000001</v>
      </c>
      <c r="F570" s="10">
        <f>VLOOKUP(B570,home!$B$2:$E$405,3,FALSE)</f>
        <v>1.4020999999999999</v>
      </c>
      <c r="G570" s="10">
        <f>VLOOKUP(C570,away!$B$2:$E$405,4,FALSE)</f>
        <v>0.83889999999999998</v>
      </c>
      <c r="H570" s="10">
        <f>VLOOKUP(A570,away!$A$2:$E$405,3,FALSE)</f>
        <v>1.2583</v>
      </c>
      <c r="I570" s="10">
        <f>VLOOKUP(C570,away!$B$2:$E$405,3,FALSE)</f>
        <v>0.61809999999999998</v>
      </c>
      <c r="J570" s="10">
        <f>VLOOKUP(B570,home!$B$2:$E$405,4,FALSE)</f>
        <v>0.79469999999999996</v>
      </c>
      <c r="K570" s="12">
        <f t="shared" si="838"/>
        <v>2.1810678797669998</v>
      </c>
      <c r="L570" s="12">
        <f t="shared" si="839"/>
        <v>0.61808208128099995</v>
      </c>
      <c r="M570" s="13">
        <f t="shared" si="840"/>
        <v>6.0861775522997867E-2</v>
      </c>
      <c r="N570" s="13">
        <f t="shared" si="841"/>
        <v>0.13274366369880003</v>
      </c>
      <c r="O570" s="13">
        <f t="shared" si="842"/>
        <v>3.7617572885711534E-2</v>
      </c>
      <c r="P570" s="13">
        <f t="shared" si="843"/>
        <v>8.2046479935819427E-2</v>
      </c>
      <c r="Q570" s="13">
        <f t="shared" si="844"/>
        <v>0.14476147056802277</v>
      </c>
      <c r="R570" s="13">
        <f t="shared" si="845"/>
        <v>1.1625373870970146E-2</v>
      </c>
      <c r="S570" s="13">
        <f t="shared" si="846"/>
        <v>2.7651283634155321E-2</v>
      </c>
      <c r="T570" s="13">
        <f t="shared" si="847"/>
        <v>8.9474471017981713E-2</v>
      </c>
      <c r="U570" s="13">
        <f t="shared" si="848"/>
        <v>2.5355729540255535E-2</v>
      </c>
      <c r="V570" s="13">
        <f t="shared" si="849"/>
        <v>4.1417904540321064E-3</v>
      </c>
      <c r="W570" s="13">
        <f t="shared" si="850"/>
        <v>0.1052448645612501</v>
      </c>
      <c r="X570" s="13">
        <f t="shared" si="851"/>
        <v>6.5049964932154397E-2</v>
      </c>
      <c r="Y570" s="13">
        <f t="shared" si="852"/>
        <v>2.0103108856261025E-2</v>
      </c>
      <c r="Z570" s="13">
        <f t="shared" si="853"/>
        <v>2.395145092612995E-3</v>
      </c>
      <c r="AA570" s="13">
        <f t="shared" si="854"/>
        <v>5.223974028879759E-3</v>
      </c>
      <c r="AB570" s="13">
        <f t="shared" si="855"/>
        <v>5.6969209795633248E-3</v>
      </c>
      <c r="AC570" s="13">
        <f t="shared" si="856"/>
        <v>3.4896628925234243E-4</v>
      </c>
      <c r="AD570" s="13">
        <f t="shared" si="857"/>
        <v>5.7386548401242722E-2</v>
      </c>
      <c r="AE570" s="13">
        <f t="shared" si="858"/>
        <v>3.5469597273372934E-2</v>
      </c>
      <c r="AF570" s="13">
        <f t="shared" si="859"/>
        <v>1.096156125246261E-2</v>
      </c>
      <c r="AG570" s="13">
        <f t="shared" si="860"/>
        <v>2.2583815310037521E-3</v>
      </c>
      <c r="AH570" s="13">
        <f t="shared" si="861"/>
        <v>3.7009906595305322E-4</v>
      </c>
      <c r="AI570" s="13">
        <f t="shared" si="862"/>
        <v>8.0721118508197281E-4</v>
      </c>
      <c r="AJ570" s="13">
        <f t="shared" si="863"/>
        <v>8.8029119398547304E-4</v>
      </c>
      <c r="AK570" s="13">
        <f t="shared" si="864"/>
        <v>6.3999161601448532E-4</v>
      </c>
      <c r="AL570" s="13">
        <f t="shared" si="865"/>
        <v>1.8817364694594378E-5</v>
      </c>
      <c r="AM570" s="13">
        <f t="shared" si="866"/>
        <v>2.5032791489728968E-2</v>
      </c>
      <c r="AN570" s="13">
        <f t="shared" si="867"/>
        <v>1.5472319864244979E-2</v>
      </c>
      <c r="AO570" s="13">
        <f t="shared" si="868"/>
        <v>4.7815818319689478E-3</v>
      </c>
      <c r="AP570" s="13">
        <f t="shared" si="869"/>
        <v>9.8513668350626153E-4</v>
      </c>
      <c r="AQ570" s="13">
        <f t="shared" si="870"/>
        <v>1.5222383292195292E-4</v>
      </c>
      <c r="AR570" s="13">
        <f t="shared" si="871"/>
        <v>4.5750320192883459E-5</v>
      </c>
      <c r="AS570" s="13">
        <f t="shared" si="872"/>
        <v>9.978455386175368E-5</v>
      </c>
      <c r="AT570" s="13">
        <f t="shared" si="873"/>
        <v>1.0881844266237557E-4</v>
      </c>
      <c r="AU570" s="13">
        <f t="shared" si="874"/>
        <v>7.9113470005724769E-5</v>
      </c>
      <c r="AV570" s="13">
        <f t="shared" si="875"/>
        <v>4.3137962071599074E-5</v>
      </c>
      <c r="AW570" s="13">
        <f t="shared" si="876"/>
        <v>7.0464704725174029E-7</v>
      </c>
      <c r="AX570" s="13">
        <f t="shared" si="877"/>
        <v>9.0997029098587503E-3</v>
      </c>
      <c r="AY570" s="13">
        <f t="shared" si="878"/>
        <v>5.6243633135642668E-3</v>
      </c>
      <c r="AZ570" s="13">
        <f t="shared" si="879"/>
        <v>1.7381590913641515E-3</v>
      </c>
      <c r="BA570" s="13">
        <f t="shared" si="880"/>
        <v>3.5810832959594889E-4</v>
      </c>
      <c r="BB570" s="13">
        <f t="shared" si="881"/>
        <v>5.5335085420181587E-5</v>
      </c>
      <c r="BC570" s="13">
        <f t="shared" si="882"/>
        <v>6.840324952873553E-6</v>
      </c>
      <c r="BD570" s="13">
        <f t="shared" si="883"/>
        <v>4.7129088540149251E-6</v>
      </c>
      <c r="BE570" s="13">
        <f t="shared" si="884"/>
        <v>1.0279174121761454E-5</v>
      </c>
      <c r="BF570" s="13">
        <f t="shared" si="885"/>
        <v>1.1209788253753037E-5</v>
      </c>
      <c r="BG570" s="13">
        <f t="shared" si="886"/>
        <v>8.14976969975005E-6</v>
      </c>
      <c r="BH570" s="13">
        <f t="shared" si="887"/>
        <v>4.4438002299057963E-6</v>
      </c>
      <c r="BI570" s="13">
        <f t="shared" si="888"/>
        <v>1.9384459891097494E-6</v>
      </c>
      <c r="BJ570" s="14">
        <f t="shared" si="889"/>
        <v>0.72676019484967935</v>
      </c>
      <c r="BK570" s="14">
        <f t="shared" si="890"/>
        <v>0.18069347651451592</v>
      </c>
      <c r="BL570" s="14">
        <f t="shared" si="891"/>
        <v>8.8634503002357909E-2</v>
      </c>
      <c r="BM570" s="14">
        <f t="shared" si="892"/>
        <v>0.52320332431032757</v>
      </c>
      <c r="BN570" s="14">
        <f t="shared" si="893"/>
        <v>0.4696563364823218</v>
      </c>
    </row>
    <row r="571" spans="1:66" x14ac:dyDescent="0.25">
      <c r="A571" t="s">
        <v>345</v>
      </c>
      <c r="B571" t="s">
        <v>217</v>
      </c>
      <c r="C571" t="s">
        <v>219</v>
      </c>
      <c r="D571" s="11">
        <v>44430</v>
      </c>
      <c r="E571" s="10">
        <f>VLOOKUP(A571,home!$A$2:$E$405,3,FALSE)</f>
        <v>1.8543000000000001</v>
      </c>
      <c r="F571" s="10">
        <f>VLOOKUP(B571,home!$B$2:$E$405,3,FALSE)</f>
        <v>1.0786</v>
      </c>
      <c r="G571" s="10">
        <f>VLOOKUP(C571,away!$B$2:$E$405,4,FALSE)</f>
        <v>0.755</v>
      </c>
      <c r="H571" s="10">
        <f>VLOOKUP(A571,away!$A$2:$E$405,3,FALSE)</f>
        <v>1.2583</v>
      </c>
      <c r="I571" s="10">
        <f>VLOOKUP(C571,away!$B$2:$E$405,3,FALSE)</f>
        <v>1.4305000000000001</v>
      </c>
      <c r="J571" s="10">
        <f>VLOOKUP(B571,home!$B$2:$E$405,4,FALSE)</f>
        <v>0.70640000000000003</v>
      </c>
      <c r="K571" s="12">
        <f t="shared" si="838"/>
        <v>1.5100362249000001</v>
      </c>
      <c r="L571" s="12">
        <f t="shared" si="839"/>
        <v>1.2715186931600002</v>
      </c>
      <c r="M571" s="13">
        <f t="shared" si="840"/>
        <v>6.1942117540391639E-2</v>
      </c>
      <c r="N571" s="13">
        <f t="shared" si="841"/>
        <v>9.3534841333005075E-2</v>
      </c>
      <c r="O571" s="13">
        <f t="shared" si="842"/>
        <v>7.8760560346521916E-2</v>
      </c>
      <c r="P571" s="13">
        <f t="shared" si="843"/>
        <v>0.1189312992166706</v>
      </c>
      <c r="Q571" s="13">
        <f t="shared" si="844"/>
        <v>7.0620499351555746E-2</v>
      </c>
      <c r="R571" s="13">
        <f t="shared" si="845"/>
        <v>5.0072762382179441E-2</v>
      </c>
      <c r="S571" s="13">
        <f t="shared" si="846"/>
        <v>5.7088191746680644E-2</v>
      </c>
      <c r="T571" s="13">
        <f t="shared" si="847"/>
        <v>8.9795285045796813E-2</v>
      </c>
      <c r="U571" s="13">
        <f t="shared" si="848"/>
        <v>7.5611685077900989E-2</v>
      </c>
      <c r="V571" s="13">
        <f t="shared" si="849"/>
        <v>1.2179063443895823E-2</v>
      </c>
      <c r="W571" s="13">
        <f t="shared" si="850"/>
        <v>3.5546504080458716E-2</v>
      </c>
      <c r="X571" s="13">
        <f t="shared" si="851"/>
        <v>4.5198044414791486E-2</v>
      </c>
      <c r="Y571" s="13">
        <f t="shared" si="852"/>
        <v>2.8735079183841664E-2</v>
      </c>
      <c r="Z571" s="13">
        <f t="shared" si="853"/>
        <v>2.1222817795700004E-2</v>
      </c>
      <c r="AA571" s="13">
        <f t="shared" si="854"/>
        <v>3.2047223665959378E-2</v>
      </c>
      <c r="AB571" s="13">
        <f t="shared" si="855"/>
        <v>2.4196234321535625E-2</v>
      </c>
      <c r="AC571" s="13">
        <f t="shared" si="856"/>
        <v>1.461517518431886E-3</v>
      </c>
      <c r="AD571" s="13">
        <f t="shared" si="857"/>
        <v>1.3419127207512085E-2</v>
      </c>
      <c r="AE571" s="13">
        <f t="shared" si="858"/>
        <v>1.7062671090243571E-2</v>
      </c>
      <c r="AF571" s="13">
        <f t="shared" si="859"/>
        <v>1.0847752623242713E-2</v>
      </c>
      <c r="AG571" s="13">
        <f t="shared" si="860"/>
        <v>4.5977067464095115E-3</v>
      </c>
      <c r="AH571" s="13">
        <f t="shared" si="861"/>
        <v>6.7463023871903224E-3</v>
      </c>
      <c r="AI571" s="13">
        <f t="shared" si="862"/>
        <v>1.0187160988786734E-2</v>
      </c>
      <c r="AJ571" s="13">
        <f t="shared" si="863"/>
        <v>7.6914910609780359E-3</v>
      </c>
      <c r="AK571" s="13">
        <f t="shared" si="864"/>
        <v>3.8714767085237904E-3</v>
      </c>
      <c r="AL571" s="13">
        <f t="shared" si="865"/>
        <v>1.1224684217918935E-4</v>
      </c>
      <c r="AM571" s="13">
        <f t="shared" si="866"/>
        <v>4.0526736379768854E-3</v>
      </c>
      <c r="AN571" s="13">
        <f t="shared" si="867"/>
        <v>5.153050287964353E-3</v>
      </c>
      <c r="AO571" s="13">
        <f t="shared" si="868"/>
        <v>3.2760998839700991E-3</v>
      </c>
      <c r="AP571" s="13">
        <f t="shared" si="869"/>
        <v>1.388540747709096E-3</v>
      </c>
      <c r="AQ571" s="13">
        <f t="shared" si="870"/>
        <v>4.413888792316202E-4</v>
      </c>
      <c r="AR571" s="13">
        <f t="shared" si="871"/>
        <v>1.7156099190044852E-3</v>
      </c>
      <c r="AS571" s="13">
        <f t="shared" si="872"/>
        <v>2.5906331254945281E-3</v>
      </c>
      <c r="AT571" s="13">
        <f t="shared" si="873"/>
        <v>1.9559749324613231E-3</v>
      </c>
      <c r="AU571" s="13">
        <f t="shared" si="874"/>
        <v>9.8453100100430956E-4</v>
      </c>
      <c r="AV571" s="13">
        <f t="shared" si="875"/>
        <v>3.7166936901339155E-4</v>
      </c>
      <c r="AW571" s="13">
        <f t="shared" si="876"/>
        <v>5.9866207461230147E-6</v>
      </c>
      <c r="AX571" s="13">
        <f t="shared" si="877"/>
        <v>1.019947333507062E-3</v>
      </c>
      <c r="AY571" s="13">
        <f t="shared" si="878"/>
        <v>1.2968821005929264E-3</v>
      </c>
      <c r="AZ571" s="13">
        <f t="shared" si="879"/>
        <v>8.2450491686425693E-4</v>
      </c>
      <c r="BA571" s="13">
        <f t="shared" si="880"/>
        <v>3.4945780479841146E-4</v>
      </c>
      <c r="BB571" s="13">
        <f t="shared" si="881"/>
        <v>1.1108553281795974E-4</v>
      </c>
      <c r="BC571" s="13">
        <f t="shared" si="882"/>
        <v>2.8249466303534895E-5</v>
      </c>
      <c r="BD571" s="13">
        <f t="shared" si="883"/>
        <v>3.635716803641522E-4</v>
      </c>
      <c r="BE571" s="13">
        <f t="shared" si="884"/>
        <v>5.4900640769763389E-4</v>
      </c>
      <c r="BF571" s="13">
        <f t="shared" si="885"/>
        <v>4.1450978166282276E-4</v>
      </c>
      <c r="BG571" s="13">
        <f t="shared" si="886"/>
        <v>2.0864159529541742E-4</v>
      </c>
      <c r="BH571" s="13">
        <f t="shared" si="887"/>
        <v>7.8764091729251453E-5</v>
      </c>
      <c r="BI571" s="13">
        <f t="shared" si="888"/>
        <v>2.3787326346503231E-5</v>
      </c>
      <c r="BJ571" s="14">
        <f t="shared" si="889"/>
        <v>0.42729939166859365</v>
      </c>
      <c r="BK571" s="14">
        <f t="shared" si="890"/>
        <v>0.25301131840884272</v>
      </c>
      <c r="BL571" s="14">
        <f t="shared" si="891"/>
        <v>0.29844159616965005</v>
      </c>
      <c r="BM571" s="14">
        <f t="shared" si="892"/>
        <v>0.5248221483926151</v>
      </c>
      <c r="BN571" s="14">
        <f t="shared" si="893"/>
        <v>0.47386208017032444</v>
      </c>
    </row>
    <row r="572" spans="1:66" x14ac:dyDescent="0.25">
      <c r="A572" t="s">
        <v>345</v>
      </c>
      <c r="B572" t="s">
        <v>224</v>
      </c>
      <c r="C572" t="s">
        <v>228</v>
      </c>
      <c r="D572" s="11">
        <v>44430</v>
      </c>
      <c r="E572" s="10">
        <f>VLOOKUP(A572,home!$A$2:$E$405,3,FALSE)</f>
        <v>1.8543000000000001</v>
      </c>
      <c r="F572" s="10">
        <f>VLOOKUP(B572,home!$B$2:$E$405,3,FALSE)</f>
        <v>0.755</v>
      </c>
      <c r="G572" s="10">
        <f>VLOOKUP(C572,away!$B$2:$E$405,4,FALSE)</f>
        <v>0.91679999999999995</v>
      </c>
      <c r="H572" s="10">
        <f>VLOOKUP(A572,away!$A$2:$E$405,3,FALSE)</f>
        <v>1.2583</v>
      </c>
      <c r="I572" s="10">
        <f>VLOOKUP(C572,away!$B$2:$E$405,3,FALSE)</f>
        <v>0.95369999999999999</v>
      </c>
      <c r="J572" s="10">
        <f>VLOOKUP(B572,home!$B$2:$E$405,4,FALSE)</f>
        <v>0.87419999999999998</v>
      </c>
      <c r="K572" s="12">
        <f t="shared" si="838"/>
        <v>1.2835167912000001</v>
      </c>
      <c r="L572" s="12">
        <f t="shared" si="839"/>
        <v>1.0490755886819998</v>
      </c>
      <c r="M572" s="13">
        <f t="shared" si="840"/>
        <v>9.7043846204640419E-2</v>
      </c>
      <c r="N572" s="13">
        <f t="shared" si="841"/>
        <v>0.12455740608628638</v>
      </c>
      <c r="O572" s="13">
        <f t="shared" si="842"/>
        <v>0.1018063300850986</v>
      </c>
      <c r="P572" s="13">
        <f t="shared" si="843"/>
        <v>0.13067013411467379</v>
      </c>
      <c r="Q572" s="13">
        <f t="shared" si="844"/>
        <v>7.9935761090032836E-2</v>
      </c>
      <c r="R572" s="13">
        <f t="shared" si="845"/>
        <v>5.3401267832789402E-2</v>
      </c>
      <c r="S572" s="13">
        <f t="shared" si="846"/>
        <v>4.3987034256506942E-2</v>
      </c>
      <c r="T572" s="13">
        <f t="shared" si="847"/>
        <v>8.3858655622269893E-2</v>
      </c>
      <c r="U572" s="13">
        <f t="shared" si="848"/>
        <v>6.854142393475364E-2</v>
      </c>
      <c r="V572" s="13">
        <f t="shared" si="849"/>
        <v>6.5809790458404441E-3</v>
      </c>
      <c r="W572" s="13">
        <f t="shared" si="850"/>
        <v>3.4199630525469579E-2</v>
      </c>
      <c r="X572" s="13">
        <f t="shared" si="851"/>
        <v>3.5877997526213894E-2</v>
      </c>
      <c r="Y572" s="13">
        <f t="shared" si="852"/>
        <v>1.8819365687772087E-2</v>
      </c>
      <c r="Z572" s="13">
        <f t="shared" si="853"/>
        <v>1.8673988829349564E-2</v>
      </c>
      <c r="AA572" s="13">
        <f t="shared" si="854"/>
        <v>2.3968378221151398E-2</v>
      </c>
      <c r="AB572" s="13">
        <f t="shared" si="855"/>
        <v>1.5381907952340105E-2</v>
      </c>
      <c r="AC572" s="13">
        <f t="shared" si="856"/>
        <v>5.5383304052611046E-4</v>
      </c>
      <c r="AD572" s="13">
        <f t="shared" si="857"/>
        <v>1.0973950008069066E-2</v>
      </c>
      <c r="AE572" s="13">
        <f t="shared" si="858"/>
        <v>1.1512503064881894E-2</v>
      </c>
      <c r="AF572" s="13">
        <f t="shared" si="859"/>
        <v>6.0387429649971496E-3</v>
      </c>
      <c r="AG572" s="13">
        <f t="shared" si="860"/>
        <v>2.1116992769678899E-3</v>
      </c>
      <c r="AH572" s="13">
        <f t="shared" si="861"/>
        <v>4.8976064560477435E-3</v>
      </c>
      <c r="AI572" s="13">
        <f t="shared" si="862"/>
        <v>6.2861601230268039E-3</v>
      </c>
      <c r="AJ572" s="13">
        <f t="shared" si="863"/>
        <v>4.0341960350383814E-3</v>
      </c>
      <c r="AK572" s="13">
        <f t="shared" si="864"/>
        <v>1.7259861166547415E-3</v>
      </c>
      <c r="AL572" s="13">
        <f t="shared" si="865"/>
        <v>2.9829583435955732E-5</v>
      </c>
      <c r="AM572" s="13">
        <f t="shared" si="866"/>
        <v>2.8170498202292047E-3</v>
      </c>
      <c r="AN572" s="13">
        <f t="shared" si="867"/>
        <v>2.9552981985034748E-3</v>
      </c>
      <c r="AO572" s="13">
        <f t="shared" si="868"/>
        <v>1.5501655986629431E-3</v>
      </c>
      <c r="AP572" s="13">
        <f t="shared" si="869"/>
        <v>5.4208029599063729E-4</v>
      </c>
      <c r="AQ572" s="13">
        <f t="shared" si="870"/>
        <v>1.4217080140732256E-4</v>
      </c>
      <c r="AR572" s="13">
        <f t="shared" si="871"/>
        <v>1.0275918752022102E-3</v>
      </c>
      <c r="AS572" s="13">
        <f t="shared" si="872"/>
        <v>1.3189314263227319E-3</v>
      </c>
      <c r="AT572" s="13">
        <f t="shared" si="873"/>
        <v>8.4643531606329618E-4</v>
      </c>
      <c r="AU572" s="13">
        <f t="shared" si="874"/>
        <v>3.6213798027730649E-4</v>
      </c>
      <c r="AV572" s="13">
        <f t="shared" si="875"/>
        <v>1.1620254460429427E-4</v>
      </c>
      <c r="AW572" s="13">
        <f t="shared" si="876"/>
        <v>1.1157143625177143E-6</v>
      </c>
      <c r="AX572" s="13">
        <f t="shared" si="877"/>
        <v>6.0262179098518828E-4</v>
      </c>
      <c r="AY572" s="13">
        <f t="shared" si="878"/>
        <v>6.3219581013038747E-4</v>
      </c>
      <c r="AZ572" s="13">
        <f t="shared" si="879"/>
        <v>3.3161059583741498E-4</v>
      </c>
      <c r="BA572" s="13">
        <f t="shared" si="880"/>
        <v>1.1596152701377496E-4</v>
      </c>
      <c r="BB572" s="13">
        <f t="shared" si="881"/>
        <v>3.0413101804109886E-5</v>
      </c>
      <c r="BC572" s="13">
        <f t="shared" si="882"/>
        <v>6.3811285357584363E-6</v>
      </c>
      <c r="BD572" s="13">
        <f t="shared" si="883"/>
        <v>1.7967025856709972E-4</v>
      </c>
      <c r="BE572" s="13">
        <f t="shared" si="884"/>
        <v>2.3060979375011818E-4</v>
      </c>
      <c r="BF572" s="13">
        <f t="shared" si="885"/>
        <v>1.4799577124672279E-4</v>
      </c>
      <c r="BG572" s="13">
        <f t="shared" si="886"/>
        <v>6.3318352473920933E-5</v>
      </c>
      <c r="BH572" s="13">
        <f t="shared" si="887"/>
        <v>2.0317542147849386E-5</v>
      </c>
      <c r="BI572" s="13">
        <f t="shared" si="888"/>
        <v>5.2155813005356797E-6</v>
      </c>
      <c r="BJ572" s="14">
        <f t="shared" si="889"/>
        <v>0.41761166052206089</v>
      </c>
      <c r="BK572" s="14">
        <f t="shared" si="890"/>
        <v>0.27949785205575406</v>
      </c>
      <c r="BL572" s="14">
        <f t="shared" si="891"/>
        <v>0.28436168319885691</v>
      </c>
      <c r="BM572" s="14">
        <f t="shared" si="892"/>
        <v>0.41209935909673207</v>
      </c>
      <c r="BN572" s="14">
        <f t="shared" si="893"/>
        <v>0.58741474541352146</v>
      </c>
    </row>
    <row r="573" spans="1:66" x14ac:dyDescent="0.25">
      <c r="A573" t="s">
        <v>345</v>
      </c>
      <c r="B573" t="s">
        <v>229</v>
      </c>
      <c r="C573" t="s">
        <v>230</v>
      </c>
      <c r="D573" s="11">
        <v>44430</v>
      </c>
      <c r="E573" s="10">
        <f>VLOOKUP(A573,home!$A$2:$E$405,3,FALSE)</f>
        <v>1.8543000000000001</v>
      </c>
      <c r="F573" s="10">
        <f>VLOOKUP(B573,home!$B$2:$E$405,3,FALSE)</f>
        <v>0.97070000000000001</v>
      </c>
      <c r="G573" s="10">
        <f>VLOOKUP(C573,away!$B$2:$E$405,4,FALSE)</f>
        <v>1.2583</v>
      </c>
      <c r="H573" s="10">
        <f>VLOOKUP(A573,away!$A$2:$E$405,3,FALSE)</f>
        <v>1.2583</v>
      </c>
      <c r="I573" s="10">
        <f>VLOOKUP(C573,away!$B$2:$E$405,3,FALSE)</f>
        <v>1.3245</v>
      </c>
      <c r="J573" s="10">
        <f>VLOOKUP(B573,home!$B$2:$E$405,4,FALSE)</f>
        <v>0.95369999999999999</v>
      </c>
      <c r="K573" s="12">
        <f t="shared" si="838"/>
        <v>2.2649010052829999</v>
      </c>
      <c r="L573" s="12">
        <f t="shared" si="839"/>
        <v>1.589453920395</v>
      </c>
      <c r="M573" s="13">
        <f t="shared" si="840"/>
        <v>2.1187266264252751E-2</v>
      </c>
      <c r="N573" s="13">
        <f t="shared" si="841"/>
        <v>4.7987060661104648E-2</v>
      </c>
      <c r="O573" s="13">
        <f t="shared" si="842"/>
        <v>3.3676183426169258E-2</v>
      </c>
      <c r="P573" s="13">
        <f t="shared" si="843"/>
        <v>7.6273221696025462E-2</v>
      </c>
      <c r="Q573" s="13">
        <f t="shared" si="844"/>
        <v>5.4342970965956111E-2</v>
      </c>
      <c r="R573" s="13">
        <f t="shared" si="845"/>
        <v>2.6763370885332934E-2</v>
      </c>
      <c r="S573" s="13">
        <f t="shared" si="846"/>
        <v>6.8645056367023366E-2</v>
      </c>
      <c r="T573" s="13">
        <f t="shared" si="847"/>
        <v>8.6375648247750597E-2</v>
      </c>
      <c r="U573" s="13">
        <f t="shared" si="848"/>
        <v>6.0616385622952337E-2</v>
      </c>
      <c r="V573" s="13">
        <f t="shared" si="849"/>
        <v>2.7457685287192037E-2</v>
      </c>
      <c r="W573" s="13">
        <f t="shared" si="850"/>
        <v>4.1027149856952959E-2</v>
      </c>
      <c r="X573" s="13">
        <f t="shared" si="851"/>
        <v>6.5210764182767042E-2</v>
      </c>
      <c r="Y573" s="13">
        <f t="shared" si="852"/>
        <v>5.1824752391126473E-2</v>
      </c>
      <c r="Z573" s="13">
        <f t="shared" si="853"/>
        <v>1.4179714925559275E-2</v>
      </c>
      <c r="AA573" s="13">
        <f t="shared" si="854"/>
        <v>3.2115650589525563E-2</v>
      </c>
      <c r="AB573" s="13">
        <f t="shared" si="855"/>
        <v>3.6369384652767012E-2</v>
      </c>
      <c r="AC573" s="13">
        <f t="shared" si="856"/>
        <v>6.1779033071363712E-3</v>
      </c>
      <c r="AD573" s="13">
        <f t="shared" si="857"/>
        <v>2.3230608238727257E-2</v>
      </c>
      <c r="AE573" s="13">
        <f t="shared" si="858"/>
        <v>3.6923981338205424E-2</v>
      </c>
      <c r="AF573" s="13">
        <f t="shared" si="859"/>
        <v>2.9344483447301221E-2</v>
      </c>
      <c r="AG573" s="13">
        <f t="shared" si="860"/>
        <v>1.5547234752426366E-2</v>
      </c>
      <c r="AH573" s="13">
        <f t="shared" si="861"/>
        <v>5.6345008696284237E-3</v>
      </c>
      <c r="AI573" s="13">
        <f t="shared" si="862"/>
        <v>1.2761586683889355E-2</v>
      </c>
      <c r="AJ573" s="13">
        <f t="shared" si="863"/>
        <v>1.4451865254673573E-2</v>
      </c>
      <c r="AK573" s="13">
        <f t="shared" si="864"/>
        <v>1.0910681381174878E-2</v>
      </c>
      <c r="AL573" s="13">
        <f t="shared" si="865"/>
        <v>8.8960714928446711E-4</v>
      </c>
      <c r="AM573" s="13">
        <f t="shared" si="866"/>
        <v>1.0523005590645779E-2</v>
      </c>
      <c r="AN573" s="13">
        <f t="shared" si="867"/>
        <v>1.6725832490390436E-2</v>
      </c>
      <c r="AO573" s="13">
        <f t="shared" si="868"/>
        <v>1.3292470011860576E-2</v>
      </c>
      <c r="AP573" s="13">
        <f t="shared" si="869"/>
        <v>7.0425895240282532E-3</v>
      </c>
      <c r="AQ573" s="13">
        <f t="shared" si="870"/>
        <v>2.7984678821748672E-3</v>
      </c>
      <c r="AR573" s="13">
        <f t="shared" si="871"/>
        <v>1.7911558993399868E-3</v>
      </c>
      <c r="AS573" s="13">
        <f t="shared" si="872"/>
        <v>4.0567907970337127E-3</v>
      </c>
      <c r="AT573" s="13">
        <f t="shared" si="873"/>
        <v>4.5941147772122388E-3</v>
      </c>
      <c r="AU573" s="13">
        <f t="shared" si="874"/>
        <v>3.4684050590978286E-3</v>
      </c>
      <c r="AV573" s="13">
        <f t="shared" si="875"/>
        <v>1.963898526269828E-3</v>
      </c>
      <c r="AW573" s="13">
        <f t="shared" si="876"/>
        <v>8.8959622247550957E-5</v>
      </c>
      <c r="AX573" s="13">
        <f t="shared" si="877"/>
        <v>3.972260990142043E-3</v>
      </c>
      <c r="AY573" s="13">
        <f t="shared" si="878"/>
        <v>6.3137258036133946E-3</v>
      </c>
      <c r="AZ573" s="13">
        <f t="shared" si="879"/>
        <v>5.0176881154261922E-3</v>
      </c>
      <c r="BA573" s="13">
        <f t="shared" si="880"/>
        <v>2.6584613487945197E-3</v>
      </c>
      <c r="BB573" s="13">
        <f t="shared" si="881"/>
        <v>1.0563754532650076E-3</v>
      </c>
      <c r="BC573" s="13">
        <f t="shared" si="882"/>
        <v>3.3581202112022227E-4</v>
      </c>
      <c r="BD573" s="13">
        <f t="shared" si="883"/>
        <v>4.7449329437409556E-4</v>
      </c>
      <c r="BE573" s="13">
        <f t="shared" si="884"/>
        <v>1.0746803394279315E-3</v>
      </c>
      <c r="BF573" s="13">
        <f t="shared" si="885"/>
        <v>1.2170222905640989E-3</v>
      </c>
      <c r="BG573" s="13">
        <f t="shared" si="886"/>
        <v>9.1881166978348221E-4</v>
      </c>
      <c r="BH573" s="13">
        <f t="shared" si="887"/>
        <v>5.2025436863959004E-4</v>
      </c>
      <c r="BI573" s="13">
        <f t="shared" si="888"/>
        <v>2.3566492850693598E-4</v>
      </c>
      <c r="BJ573" s="14">
        <f t="shared" si="889"/>
        <v>0.5215513433137795</v>
      </c>
      <c r="BK573" s="14">
        <f t="shared" si="890"/>
        <v>0.20694446587452783</v>
      </c>
      <c r="BL573" s="14">
        <f t="shared" si="891"/>
        <v>0.25361490131636311</v>
      </c>
      <c r="BM573" s="14">
        <f t="shared" si="892"/>
        <v>0.72983558535002269</v>
      </c>
      <c r="BN573" s="14">
        <f t="shared" si="893"/>
        <v>0.26023007389884117</v>
      </c>
    </row>
    <row r="574" spans="1:66" x14ac:dyDescent="0.25">
      <c r="A574" t="s">
        <v>345</v>
      </c>
      <c r="B574" t="s">
        <v>223</v>
      </c>
      <c r="C574" t="s">
        <v>222</v>
      </c>
      <c r="D574" s="11">
        <v>44430</v>
      </c>
      <c r="E574" s="10">
        <f>VLOOKUP(A574,home!$A$2:$E$405,3,FALSE)</f>
        <v>1.8543000000000001</v>
      </c>
      <c r="F574" s="10">
        <f>VLOOKUP(B574,home!$B$2:$E$405,3,FALSE)</f>
        <v>1.3782000000000001</v>
      </c>
      <c r="G574" s="10">
        <f>VLOOKUP(C574,away!$B$2:$E$405,4,FALSE)</f>
        <v>1.1863999999999999</v>
      </c>
      <c r="H574" s="10">
        <f>VLOOKUP(A574,away!$A$2:$E$405,3,FALSE)</f>
        <v>1.2583</v>
      </c>
      <c r="I574" s="10">
        <f>VLOOKUP(C574,away!$B$2:$E$405,3,FALSE)</f>
        <v>0.71530000000000005</v>
      </c>
      <c r="J574" s="10">
        <f>VLOOKUP(B574,home!$B$2:$E$405,4,FALSE)</f>
        <v>0.88300000000000001</v>
      </c>
      <c r="K574" s="12">
        <f t="shared" si="838"/>
        <v>3.031959402864</v>
      </c>
      <c r="L574" s="12">
        <f t="shared" si="839"/>
        <v>0.79475473717000011</v>
      </c>
      <c r="M574" s="13">
        <f t="shared" si="840"/>
        <v>2.178106771320577E-2</v>
      </c>
      <c r="N574" s="13">
        <f t="shared" si="841"/>
        <v>6.603931305747171E-2</v>
      </c>
      <c r="O574" s="13">
        <f t="shared" si="842"/>
        <v>1.7310606745690828E-2</v>
      </c>
      <c r="P574" s="13">
        <f t="shared" si="843"/>
        <v>5.2485056891878282E-2</v>
      </c>
      <c r="Q574" s="13">
        <f t="shared" si="844"/>
        <v>0.10011425809164036</v>
      </c>
      <c r="R574" s="13">
        <f t="shared" si="845"/>
        <v>6.8788433572123716E-3</v>
      </c>
      <c r="S574" s="13">
        <f t="shared" si="846"/>
        <v>3.1617839322834816E-2</v>
      </c>
      <c r="T574" s="13">
        <f t="shared" si="847"/>
        <v>7.9566280876591192E-2</v>
      </c>
      <c r="U574" s="13">
        <f t="shared" si="848"/>
        <v>2.0856373797728613E-2</v>
      </c>
      <c r="V574" s="13">
        <f t="shared" si="849"/>
        <v>8.465374698122842E-3</v>
      </c>
      <c r="W574" s="13">
        <f t="shared" si="850"/>
        <v>0.10118078872723411</v>
      </c>
      <c r="X574" s="13">
        <f t="shared" si="851"/>
        <v>8.041391115156625E-2</v>
      </c>
      <c r="Y574" s="13">
        <f t="shared" si="852"/>
        <v>3.195466841103739E-2</v>
      </c>
      <c r="Z574" s="13">
        <f t="shared" si="853"/>
        <v>1.8223311147983069E-3</v>
      </c>
      <c r="AA574" s="13">
        <f t="shared" si="854"/>
        <v>5.525233958644361E-3</v>
      </c>
      <c r="AB574" s="13">
        <f t="shared" si="855"/>
        <v>8.3761425269676271E-3</v>
      </c>
      <c r="AC574" s="13">
        <f t="shared" si="856"/>
        <v>1.2749193430628509E-3</v>
      </c>
      <c r="AD574" s="13">
        <f t="shared" si="857"/>
        <v>7.6694010942683327E-2</v>
      </c>
      <c r="AE574" s="13">
        <f t="shared" si="858"/>
        <v>6.0952928509265404E-2</v>
      </c>
      <c r="AF574" s="13">
        <f t="shared" si="859"/>
        <v>2.4221314338561513E-2</v>
      </c>
      <c r="AG574" s="13">
        <f t="shared" si="860"/>
        <v>6.4166681036851381E-3</v>
      </c>
      <c r="AH574" s="13">
        <f t="shared" si="861"/>
        <v>3.6207657154456034E-4</v>
      </c>
      <c r="AI574" s="13">
        <f t="shared" si="862"/>
        <v>1.0978014656512895E-3</v>
      </c>
      <c r="AJ574" s="13">
        <f t="shared" si="863"/>
        <v>1.664244738129654E-3</v>
      </c>
      <c r="AK574" s="13">
        <f t="shared" si="864"/>
        <v>1.6819741608130468E-3</v>
      </c>
      <c r="AL574" s="13">
        <f t="shared" si="865"/>
        <v>1.2288509476996855E-4</v>
      </c>
      <c r="AM574" s="13">
        <f t="shared" si="866"/>
        <v>4.6506625524204627E-2</v>
      </c>
      <c r="AN574" s="13">
        <f t="shared" si="867"/>
        <v>3.6961360945152864E-2</v>
      </c>
      <c r="AO574" s="13">
        <f t="shared" si="868"/>
        <v>1.4687608351705236E-2</v>
      </c>
      <c r="AP574" s="13">
        <f t="shared" si="869"/>
        <v>3.8910154384051315E-3</v>
      </c>
      <c r="AQ574" s="13">
        <f t="shared" si="870"/>
        <v>7.7310073801852063E-4</v>
      </c>
      <c r="AR574" s="13">
        <f t="shared" si="871"/>
        <v>5.7552414090662381E-5</v>
      </c>
      <c r="AS574" s="13">
        <f t="shared" si="872"/>
        <v>1.7449658305970634E-4</v>
      </c>
      <c r="AT574" s="13">
        <f t="shared" si="873"/>
        <v>2.645332778877579E-4</v>
      </c>
      <c r="AU574" s="13">
        <f t="shared" si="874"/>
        <v>2.6735138642074098E-4</v>
      </c>
      <c r="AV574" s="13">
        <f t="shared" si="875"/>
        <v>2.0264963748177313E-4</v>
      </c>
      <c r="AW574" s="13">
        <f t="shared" si="876"/>
        <v>8.2253278079854733E-6</v>
      </c>
      <c r="AX574" s="13">
        <f t="shared" si="877"/>
        <v>2.3501033425597867E-2</v>
      </c>
      <c r="AY574" s="13">
        <f t="shared" si="878"/>
        <v>1.867755764338442E-2</v>
      </c>
      <c r="AZ574" s="13">
        <f t="shared" si="879"/>
        <v>7.4220387079227557E-3</v>
      </c>
      <c r="BA574" s="13">
        <f t="shared" si="880"/>
        <v>1.9662334741935724E-3</v>
      </c>
      <c r="BB574" s="13">
        <f t="shared" si="881"/>
        <v>3.9066834199939212E-4</v>
      </c>
      <c r="BC574" s="13">
        <f t="shared" si="882"/>
        <v>6.2097103093273351E-5</v>
      </c>
      <c r="BD574" s="13">
        <f t="shared" si="883"/>
        <v>7.6233422890205625E-6</v>
      </c>
      <c r="BE574" s="13">
        <f t="shared" si="884"/>
        <v>2.311366433444666E-5</v>
      </c>
      <c r="BF574" s="13">
        <f t="shared" si="885"/>
        <v>3.5039845956733925E-5</v>
      </c>
      <c r="BG574" s="13">
        <f t="shared" si="886"/>
        <v>3.5413130141141842E-5</v>
      </c>
      <c r="BH574" s="13">
        <f t="shared" si="887"/>
        <v>2.6842793229070392E-5</v>
      </c>
      <c r="BI574" s="13">
        <f t="shared" si="888"/>
        <v>1.6277251866002809E-5</v>
      </c>
      <c r="BJ574" s="14">
        <f t="shared" si="889"/>
        <v>0.78239348190341396</v>
      </c>
      <c r="BK574" s="14">
        <f t="shared" si="890"/>
        <v>0.13442470070725895</v>
      </c>
      <c r="BL574" s="14">
        <f t="shared" si="891"/>
        <v>6.4864190649139411E-2</v>
      </c>
      <c r="BM574" s="14">
        <f t="shared" si="892"/>
        <v>0.70022622620193486</v>
      </c>
      <c r="BN574" s="14">
        <f t="shared" si="893"/>
        <v>0.26460914585709938</v>
      </c>
    </row>
    <row r="575" spans="1:66" x14ac:dyDescent="0.25">
      <c r="A575" t="s">
        <v>346</v>
      </c>
      <c r="B575" t="s">
        <v>237</v>
      </c>
      <c r="C575" t="s">
        <v>240</v>
      </c>
      <c r="D575" s="11">
        <v>44430</v>
      </c>
      <c r="E575" s="10">
        <f>VLOOKUP(A575,home!$A$2:$E$405,3,FALSE)</f>
        <v>1.5146999999999999</v>
      </c>
      <c r="F575" s="10">
        <f>VLOOKUP(B575,home!$B$2:$E$405,3,FALSE)</f>
        <v>1.1553</v>
      </c>
      <c r="G575" s="10">
        <f>VLOOKUP(C575,away!$B$2:$E$405,4,FALSE)</f>
        <v>0.66020000000000001</v>
      </c>
      <c r="H575" s="10">
        <f>VLOOKUP(A575,away!$A$2:$E$405,3,FALSE)</f>
        <v>1.0882000000000001</v>
      </c>
      <c r="I575" s="10">
        <f>VLOOKUP(C575,away!$B$2:$E$405,3,FALSE)</f>
        <v>1.6082000000000001</v>
      </c>
      <c r="J575" s="10">
        <f>VLOOKUP(B575,home!$B$2:$E$405,4,FALSE)</f>
        <v>1.8379000000000001</v>
      </c>
      <c r="K575" s="12">
        <f t="shared" si="838"/>
        <v>1.1553057071819999</v>
      </c>
      <c r="L575" s="12">
        <f t="shared" si="839"/>
        <v>3.2164044707960002</v>
      </c>
      <c r="M575" s="13">
        <f t="shared" si="840"/>
        <v>1.2629623185046374E-2</v>
      </c>
      <c r="N575" s="13">
        <f t="shared" si="841"/>
        <v>1.4591075745242182E-2</v>
      </c>
      <c r="O575" s="13">
        <f t="shared" si="842"/>
        <v>4.0621976476851972E-2</v>
      </c>
      <c r="P575" s="13">
        <f t="shared" si="843"/>
        <v>4.693080126072003E-2</v>
      </c>
      <c r="Q575" s="13">
        <f t="shared" si="844"/>
        <v>8.428576541201575E-3</v>
      </c>
      <c r="R575" s="13">
        <f t="shared" si="845"/>
        <v>6.5328353376358325E-2</v>
      </c>
      <c r="S575" s="13">
        <f t="shared" si="846"/>
        <v>4.3597898264712061E-2</v>
      </c>
      <c r="T575" s="13">
        <f t="shared" si="847"/>
        <v>2.710971126956703E-2</v>
      </c>
      <c r="U575" s="13">
        <f t="shared" si="848"/>
        <v>7.5474219496509246E-2</v>
      </c>
      <c r="V575" s="13">
        <f t="shared" si="849"/>
        <v>1.8000750817410521E-2</v>
      </c>
      <c r="W575" s="13">
        <f t="shared" si="850"/>
        <v>3.2458608604901671E-3</v>
      </c>
      <c r="X575" s="13">
        <f t="shared" si="851"/>
        <v>1.0440001383262324E-2</v>
      </c>
      <c r="Y575" s="13">
        <f t="shared" si="852"/>
        <v>1.6789633562120685E-2</v>
      </c>
      <c r="Z575" s="13">
        <f t="shared" si="853"/>
        <v>7.004080262315332E-2</v>
      </c>
      <c r="AA575" s="13">
        <f t="shared" si="854"/>
        <v>8.0918539006137019E-2</v>
      </c>
      <c r="AB575" s="13">
        <f t="shared" si="855"/>
        <v>4.6742824965309689E-2</v>
      </c>
      <c r="AC575" s="13">
        <f t="shared" si="856"/>
        <v>4.1805961210103545E-3</v>
      </c>
      <c r="AD575" s="13">
        <f t="shared" si="857"/>
        <v>9.3749039421074187E-4</v>
      </c>
      <c r="AE575" s="13">
        <f t="shared" si="858"/>
        <v>3.0153482952677349E-3</v>
      </c>
      <c r="AF575" s="13">
        <f t="shared" si="859"/>
        <v>4.8492898689531209E-3</v>
      </c>
      <c r="AG575" s="13">
        <f t="shared" si="860"/>
        <v>5.1990925382288562E-3</v>
      </c>
      <c r="AH575" s="13">
        <f t="shared" si="861"/>
        <v>5.631988767381263E-2</v>
      </c>
      <c r="AI575" s="13">
        <f t="shared" si="862"/>
        <v>6.5066687657404906E-2</v>
      </c>
      <c r="AJ575" s="13">
        <f t="shared" si="863"/>
        <v>3.758595779901424E-2</v>
      </c>
      <c r="AK575" s="13">
        <f t="shared" si="864"/>
        <v>1.4474423851700986E-2</v>
      </c>
      <c r="AL575" s="13">
        <f t="shared" si="865"/>
        <v>6.2139217562334108E-4</v>
      </c>
      <c r="AM575" s="13">
        <f t="shared" si="866"/>
        <v>2.166176005719944E-4</v>
      </c>
      <c r="AN575" s="13">
        <f t="shared" si="867"/>
        <v>6.9672981893286498E-4</v>
      </c>
      <c r="AO575" s="13">
        <f t="shared" si="868"/>
        <v>1.1204824522762775E-3</v>
      </c>
      <c r="AP575" s="13">
        <f t="shared" si="869"/>
        <v>1.2013082563166284E-3</v>
      </c>
      <c r="AQ575" s="13">
        <f t="shared" si="870"/>
        <v>9.6597331160523778E-4</v>
      </c>
      <c r="AR575" s="13">
        <f t="shared" si="871"/>
        <v>3.6229507701755904E-2</v>
      </c>
      <c r="AS575" s="13">
        <f t="shared" si="872"/>
        <v>4.1856157016232819E-2</v>
      </c>
      <c r="AT575" s="13">
        <f t="shared" si="873"/>
        <v>2.4178328540779847E-2</v>
      </c>
      <c r="AU575" s="13">
        <f t="shared" si="874"/>
        <v>9.3111203177614656E-3</v>
      </c>
      <c r="AV575" s="13">
        <f t="shared" si="875"/>
        <v>2.6892976108420247E-3</v>
      </c>
      <c r="AW575" s="13">
        <f t="shared" si="876"/>
        <v>6.4140280601197421E-5</v>
      </c>
      <c r="AX575" s="13">
        <f t="shared" si="877"/>
        <v>4.1709925036149347E-5</v>
      </c>
      <c r="AY575" s="13">
        <f t="shared" si="878"/>
        <v>1.3415598936283678E-4</v>
      </c>
      <c r="AZ575" s="13">
        <f t="shared" si="879"/>
        <v>2.1574996198534446E-4</v>
      </c>
      <c r="BA575" s="13">
        <f t="shared" si="880"/>
        <v>2.3131304743457639E-4</v>
      </c>
      <c r="BB575" s="13">
        <f t="shared" si="881"/>
        <v>1.8599907998050467E-4</v>
      </c>
      <c r="BC575" s="13">
        <f t="shared" si="882"/>
        <v>1.1964965448264764E-4</v>
      </c>
      <c r="BD575" s="13">
        <f t="shared" si="883"/>
        <v>1.9421458424444302E-2</v>
      </c>
      <c r="BE575" s="13">
        <f t="shared" si="884"/>
        <v>2.2437721759558434E-2</v>
      </c>
      <c r="BF575" s="13">
        <f t="shared" si="885"/>
        <v>1.2961214002489804E-2</v>
      </c>
      <c r="BG575" s="13">
        <f t="shared" si="886"/>
        <v>4.9913881696945746E-3</v>
      </c>
      <c r="BH575" s="13">
        <f t="shared" si="887"/>
        <v>1.441644809802215E-3</v>
      </c>
      <c r="BI575" s="13">
        <f t="shared" si="888"/>
        <v>3.3310809529876122E-4</v>
      </c>
      <c r="BJ575" s="14">
        <f t="shared" si="889"/>
        <v>9.9735769556529491E-2</v>
      </c>
      <c r="BK575" s="14">
        <f t="shared" si="890"/>
        <v>0.12609521781388552</v>
      </c>
      <c r="BL575" s="14">
        <f t="shared" si="891"/>
        <v>0.65838381675175917</v>
      </c>
      <c r="BM575" s="14">
        <f t="shared" si="892"/>
        <v>0.76565518445114522</v>
      </c>
      <c r="BN575" s="14">
        <f t="shared" si="893"/>
        <v>0.18853040658542047</v>
      </c>
    </row>
    <row r="576" spans="1:66" x14ac:dyDescent="0.25">
      <c r="A576" t="s">
        <v>346</v>
      </c>
      <c r="B576" t="s">
        <v>234</v>
      </c>
      <c r="C576" t="s">
        <v>235</v>
      </c>
      <c r="D576" s="11">
        <v>44430</v>
      </c>
      <c r="E576" s="10">
        <f>VLOOKUP(A576,home!$A$2:$E$405,3,FALSE)</f>
        <v>1.5146999999999999</v>
      </c>
      <c r="F576" s="10">
        <f>VLOOKUP(B576,home!$B$2:$E$405,3,FALSE)</f>
        <v>1.3204</v>
      </c>
      <c r="G576" s="10">
        <f>VLOOKUP(C576,away!$B$2:$E$405,4,FALSE)</f>
        <v>0.99029999999999996</v>
      </c>
      <c r="H576" s="10">
        <f>VLOOKUP(A576,away!$A$2:$E$405,3,FALSE)</f>
        <v>1.0882000000000001</v>
      </c>
      <c r="I576" s="10">
        <f>VLOOKUP(C576,away!$B$2:$E$405,3,FALSE)</f>
        <v>0.91890000000000005</v>
      </c>
      <c r="J576" s="10">
        <f>VLOOKUP(B576,home!$B$2:$E$405,4,FALSE)</f>
        <v>0.18379999999999999</v>
      </c>
      <c r="K576" s="12">
        <f t="shared" si="838"/>
        <v>1.9806097841639998</v>
      </c>
      <c r="L576" s="12">
        <f t="shared" si="839"/>
        <v>0.18379025492400003</v>
      </c>
      <c r="M576" s="13">
        <f t="shared" si="840"/>
        <v>0.11481880072911962</v>
      </c>
      <c r="N576" s="13">
        <f t="shared" si="841"/>
        <v>0.22741124013007089</v>
      </c>
      <c r="O576" s="13">
        <f t="shared" si="842"/>
        <v>2.1102576656072861E-2</v>
      </c>
      <c r="P576" s="13">
        <f t="shared" si="843"/>
        <v>4.1795969796088718E-2</v>
      </c>
      <c r="Q576" s="13">
        <f t="shared" si="844"/>
        <v>0.22520646361524368</v>
      </c>
      <c r="R576" s="13">
        <f t="shared" si="845"/>
        <v>1.9392239715864414E-3</v>
      </c>
      <c r="S576" s="13">
        <f t="shared" si="846"/>
        <v>3.803608555616368E-3</v>
      </c>
      <c r="T576" s="13">
        <f t="shared" si="847"/>
        <v>4.1390753358378177E-2</v>
      </c>
      <c r="U576" s="13">
        <f t="shared" si="848"/>
        <v>3.8408459718094756E-3</v>
      </c>
      <c r="V576" s="13">
        <f t="shared" si="849"/>
        <v>1.5384192532268598E-4</v>
      </c>
      <c r="W576" s="13">
        <f t="shared" si="850"/>
        <v>0.14868204176444177</v>
      </c>
      <c r="X576" s="13">
        <f t="shared" si="851"/>
        <v>2.7326310358507581E-2</v>
      </c>
      <c r="Y576" s="13">
        <f t="shared" si="852"/>
        <v>2.511154773461225E-3</v>
      </c>
      <c r="Z576" s="13">
        <f t="shared" si="853"/>
        <v>1.1880348936420124E-4</v>
      </c>
      <c r="AA576" s="13">
        <f t="shared" si="854"/>
        <v>2.3530335342756065E-4</v>
      </c>
      <c r="AB576" s="13">
        <f t="shared" si="855"/>
        <v>2.3302206202261319E-4</v>
      </c>
      <c r="AC576" s="13">
        <f t="shared" si="856"/>
        <v>3.5000651152771059E-6</v>
      </c>
      <c r="AD576" s="13">
        <f t="shared" si="857"/>
        <v>7.3620276662033468E-2</v>
      </c>
      <c r="AE576" s="13">
        <f t="shared" si="858"/>
        <v>1.3530689415290542E-2</v>
      </c>
      <c r="AF576" s="13">
        <f t="shared" si="859"/>
        <v>1.2434044284668588E-3</v>
      </c>
      <c r="AG576" s="13">
        <f t="shared" si="860"/>
        <v>7.6175205627184816E-5</v>
      </c>
      <c r="AH576" s="13">
        <f t="shared" si="861"/>
        <v>5.4587308990268199E-6</v>
      </c>
      <c r="AI576" s="13">
        <f t="shared" si="862"/>
        <v>1.0811615827730865E-5</v>
      </c>
      <c r="AJ576" s="13">
        <f t="shared" si="863"/>
        <v>1.0706796045513059E-5</v>
      </c>
      <c r="AK576" s="13">
        <f t="shared" si="864"/>
        <v>7.0686616682638601E-6</v>
      </c>
      <c r="AL576" s="13">
        <f t="shared" si="865"/>
        <v>5.0963296921238453E-8</v>
      </c>
      <c r="AM576" s="13">
        <f t="shared" si="866"/>
        <v>2.9162608053936806E-2</v>
      </c>
      <c r="AN576" s="13">
        <f t="shared" si="867"/>
        <v>5.3598031684817431E-3</v>
      </c>
      <c r="AO576" s="13">
        <f t="shared" si="868"/>
        <v>4.9253979533886135E-4</v>
      </c>
      <c r="AP576" s="13">
        <f t="shared" si="869"/>
        <v>3.0174671515181364E-5</v>
      </c>
      <c r="AQ576" s="13">
        <f t="shared" si="870"/>
        <v>1.3864526425057866E-6</v>
      </c>
      <c r="AR576" s="13">
        <f t="shared" si="871"/>
        <v>2.0065230869873121E-7</v>
      </c>
      <c r="AS576" s="13">
        <f t="shared" si="872"/>
        <v>3.9741392582380223E-7</v>
      </c>
      <c r="AT576" s="13">
        <f t="shared" si="873"/>
        <v>3.9356095492482451E-7</v>
      </c>
      <c r="AU576" s="13">
        <f t="shared" si="874"/>
        <v>2.5983022599634473E-7</v>
      </c>
      <c r="AV576" s="13">
        <f t="shared" si="875"/>
        <v>1.286555719574759E-7</v>
      </c>
      <c r="AW576" s="13">
        <f t="shared" si="876"/>
        <v>5.1531930826439409E-10</v>
      </c>
      <c r="AX576" s="13">
        <f t="shared" si="877"/>
        <v>9.6266244738945194E-3</v>
      </c>
      <c r="AY576" s="13">
        <f t="shared" si="878"/>
        <v>1.7692797661146916E-3</v>
      </c>
      <c r="AZ576" s="13">
        <f t="shared" si="879"/>
        <v>1.6258818962304716E-4</v>
      </c>
      <c r="BA576" s="13">
        <f t="shared" si="880"/>
        <v>9.9607082728171603E-6</v>
      </c>
      <c r="BB576" s="13">
        <f t="shared" si="881"/>
        <v>4.5767027817116566E-7</v>
      </c>
      <c r="BC576" s="13">
        <f t="shared" si="882"/>
        <v>1.6823067419243324E-8</v>
      </c>
      <c r="BD576" s="13">
        <f t="shared" si="883"/>
        <v>6.1463231611381488E-9</v>
      </c>
      <c r="BE576" s="13">
        <f t="shared" si="884"/>
        <v>1.2173467789584019E-8</v>
      </c>
      <c r="BF576" s="13">
        <f t="shared" si="885"/>
        <v>1.2055444705627707E-8</v>
      </c>
      <c r="BG576" s="13">
        <f t="shared" si="886"/>
        <v>7.9590439121381073E-9</v>
      </c>
      <c r="BH576" s="13">
        <f t="shared" si="887"/>
        <v>3.9409400612429134E-9</v>
      </c>
      <c r="BI576" s="13">
        <f t="shared" si="888"/>
        <v>1.5610928888203173E-9</v>
      </c>
      <c r="BJ576" s="14">
        <f t="shared" si="889"/>
        <v>0.80761394948468712</v>
      </c>
      <c r="BK576" s="14">
        <f t="shared" si="890"/>
        <v>0.16234505180067427</v>
      </c>
      <c r="BL576" s="14">
        <f t="shared" si="891"/>
        <v>2.7386441768659408E-2</v>
      </c>
      <c r="BM576" s="14">
        <f t="shared" si="892"/>
        <v>0.36342069239440755</v>
      </c>
      <c r="BN576" s="14">
        <f t="shared" si="893"/>
        <v>0.63227427489818222</v>
      </c>
    </row>
    <row r="577" spans="1:66" x14ac:dyDescent="0.25">
      <c r="A577" t="s">
        <v>347</v>
      </c>
      <c r="B577" t="s">
        <v>259</v>
      </c>
      <c r="C577" t="s">
        <v>253</v>
      </c>
      <c r="D577" s="11">
        <v>44430</v>
      </c>
      <c r="E577" s="10">
        <f>VLOOKUP(A577,home!$A$2:$E$405,3,FALSE)</f>
        <v>1.2639</v>
      </c>
      <c r="F577" s="10">
        <f>VLOOKUP(B577,home!$B$2:$E$405,3,FALSE)</f>
        <v>0.94940000000000002</v>
      </c>
      <c r="G577" s="10">
        <f>VLOOKUP(C577,away!$B$2:$E$405,4,FALSE)</f>
        <v>1.7802</v>
      </c>
      <c r="H577" s="10">
        <f>VLOOKUP(A577,away!$A$2:$E$405,3,FALSE)</f>
        <v>0.81940000000000002</v>
      </c>
      <c r="I577" s="10">
        <f>VLOOKUP(C577,away!$B$2:$E$405,3,FALSE)</f>
        <v>1.2203999999999999</v>
      </c>
      <c r="J577" s="10">
        <f>VLOOKUP(B577,home!$B$2:$E$405,4,FALSE)</f>
        <v>0.73219999999999996</v>
      </c>
      <c r="K577" s="12">
        <f t="shared" si="838"/>
        <v>2.1361450441319998</v>
      </c>
      <c r="L577" s="12">
        <f t="shared" si="839"/>
        <v>0.73219689547199995</v>
      </c>
      <c r="M577" s="13">
        <f t="shared" si="840"/>
        <v>5.6793014804929223E-2</v>
      </c>
      <c r="N577" s="13">
        <f t="shared" si="841"/>
        <v>0.12131811711686485</v>
      </c>
      <c r="O577" s="13">
        <f t="shared" si="842"/>
        <v>4.1583669124664512E-2</v>
      </c>
      <c r="P577" s="13">
        <f t="shared" si="843"/>
        <v>8.8828748717476952E-2</v>
      </c>
      <c r="Q577" s="13">
        <f t="shared" si="844"/>
        <v>0.12957654732130822</v>
      </c>
      <c r="R577" s="13">
        <f t="shared" si="845"/>
        <v>1.5223716717707104E-2</v>
      </c>
      <c r="S577" s="13">
        <f t="shared" si="846"/>
        <v>3.4733789999592604E-2</v>
      </c>
      <c r="T577" s="13">
        <f t="shared" si="847"/>
        <v>9.487554567464257E-2</v>
      </c>
      <c r="U577" s="13">
        <f t="shared" si="848"/>
        <v>3.2520067019799502E-2</v>
      </c>
      <c r="V577" s="13">
        <f t="shared" si="849"/>
        <v>6.0362648362007887E-3</v>
      </c>
      <c r="W577" s="13">
        <f t="shared" si="850"/>
        <v>9.2264766465382703E-2</v>
      </c>
      <c r="X577" s="13">
        <f t="shared" si="851"/>
        <v>6.755597556740231E-2</v>
      </c>
      <c r="Y577" s="13">
        <f t="shared" si="852"/>
        <v>2.4732137790517118E-2</v>
      </c>
      <c r="Z577" s="13">
        <f t="shared" si="853"/>
        <v>3.7155860394167757E-3</v>
      </c>
      <c r="AA577" s="13">
        <f t="shared" si="854"/>
        <v>7.9370307041461904E-3</v>
      </c>
      <c r="AB577" s="13">
        <f t="shared" si="855"/>
        <v>8.4773244018927028E-3</v>
      </c>
      <c r="AC577" s="13">
        <f t="shared" si="856"/>
        <v>5.9007460487077825E-4</v>
      </c>
      <c r="AD577" s="13">
        <f t="shared" si="857"/>
        <v>4.9272730908255909E-2</v>
      </c>
      <c r="AE577" s="13">
        <f t="shared" si="858"/>
        <v>3.6077340602452233E-2</v>
      </c>
      <c r="AF577" s="13">
        <f t="shared" si="859"/>
        <v>1.3207858393000727E-2</v>
      </c>
      <c r="AG577" s="13">
        <f t="shared" si="860"/>
        <v>3.2235843037296437E-3</v>
      </c>
      <c r="AH577" s="13">
        <f t="shared" si="861"/>
        <v>6.8013514073001673E-4</v>
      </c>
      <c r="AI577" s="13">
        <f t="shared" si="862"/>
        <v>1.4528673102104453E-3</v>
      </c>
      <c r="AJ577" s="13">
        <f t="shared" si="863"/>
        <v>1.551767652243716E-3</v>
      </c>
      <c r="AK577" s="13">
        <f t="shared" si="864"/>
        <v>1.1049335933282541E-3</v>
      </c>
      <c r="AL577" s="13">
        <f t="shared" si="865"/>
        <v>3.6916926478135526E-5</v>
      </c>
      <c r="AM577" s="13">
        <f t="shared" si="866"/>
        <v>2.1050739988104087E-2</v>
      </c>
      <c r="AN577" s="13">
        <f t="shared" si="867"/>
        <v>1.5413286466678099E-2</v>
      </c>
      <c r="AO577" s="13">
        <f t="shared" si="868"/>
        <v>5.6427802499611464E-3</v>
      </c>
      <c r="AP577" s="13">
        <f t="shared" si="869"/>
        <v>1.3772087269507559E-3</v>
      </c>
      <c r="AQ577" s="13">
        <f t="shared" si="870"/>
        <v>2.5209698857257216E-4</v>
      </c>
      <c r="AR577" s="13">
        <f t="shared" si="871"/>
        <v>9.9598567708786032E-5</v>
      </c>
      <c r="AS577" s="13">
        <f t="shared" si="872"/>
        <v>2.127569868137687E-4</v>
      </c>
      <c r="AT577" s="13">
        <f t="shared" si="873"/>
        <v>2.2723989149334468E-4</v>
      </c>
      <c r="AU577" s="13">
        <f t="shared" si="874"/>
        <v>1.6180578934753387E-4</v>
      </c>
      <c r="AV577" s="13">
        <f t="shared" si="875"/>
        <v>8.6410158756650222E-5</v>
      </c>
      <c r="AW577" s="13">
        <f t="shared" si="876"/>
        <v>1.6039161373060125E-6</v>
      </c>
      <c r="AX577" s="13">
        <f t="shared" si="877"/>
        <v>7.4945723168166395E-3</v>
      </c>
      <c r="AY577" s="13">
        <f t="shared" si="878"/>
        <v>5.4875025832635382E-3</v>
      </c>
      <c r="AZ577" s="13">
        <f t="shared" si="879"/>
        <v>2.0089661776800708E-3</v>
      </c>
      <c r="BA577" s="13">
        <f t="shared" si="880"/>
        <v>4.9031959946853278E-4</v>
      </c>
      <c r="BB577" s="13">
        <f t="shared" si="881"/>
        <v>8.975262212998352E-5</v>
      </c>
      <c r="BC577" s="13">
        <f t="shared" si="882"/>
        <v>1.3143318256809095E-5</v>
      </c>
      <c r="BD577" s="13">
        <f t="shared" si="883"/>
        <v>1.215429367830515E-5</v>
      </c>
      <c r="BE577" s="13">
        <f t="shared" si="884"/>
        <v>2.5963334205836439E-5</v>
      </c>
      <c r="BF577" s="13">
        <f t="shared" si="885"/>
        <v>2.7730723846470177E-5</v>
      </c>
      <c r="BG577" s="13">
        <f t="shared" si="886"/>
        <v>1.9745616104943445E-5</v>
      </c>
      <c r="BH577" s="13">
        <f t="shared" si="887"/>
        <v>1.0544874996476988E-5</v>
      </c>
      <c r="BI577" s="13">
        <f t="shared" si="888"/>
        <v>4.5050764929431493E-6</v>
      </c>
      <c r="BJ577" s="14">
        <f t="shared" si="889"/>
        <v>0.69142497318143858</v>
      </c>
      <c r="BK577" s="14">
        <f t="shared" si="890"/>
        <v>0.19250631247281202</v>
      </c>
      <c r="BL577" s="14">
        <f t="shared" si="891"/>
        <v>0.11141996697816751</v>
      </c>
      <c r="BM577" s="14">
        <f t="shared" si="892"/>
        <v>0.54025712620175781</v>
      </c>
      <c r="BN577" s="14">
        <f t="shared" si="893"/>
        <v>0.45332381380295089</v>
      </c>
    </row>
    <row r="578" spans="1:66" x14ac:dyDescent="0.25">
      <c r="A578" t="s">
        <v>347</v>
      </c>
      <c r="B578" t="s">
        <v>251</v>
      </c>
      <c r="C578" t="s">
        <v>323</v>
      </c>
      <c r="D578" s="11">
        <v>44430</v>
      </c>
      <c r="E578" s="10">
        <f>VLOOKUP(A578,home!$A$2:$E$405,3,FALSE)</f>
        <v>1.2639</v>
      </c>
      <c r="F578" s="10">
        <f>VLOOKUP(B578,home!$B$2:$E$405,3,FALSE)</f>
        <v>0.59340000000000004</v>
      </c>
      <c r="G578" s="10">
        <f>VLOOKUP(C578,away!$B$2:$E$405,4,FALSE)</f>
        <v>0.39560000000000001</v>
      </c>
      <c r="H578" s="10">
        <f>VLOOKUP(A578,away!$A$2:$E$405,3,FALSE)</f>
        <v>0.81940000000000002</v>
      </c>
      <c r="I578" s="10">
        <f>VLOOKUP(C578,away!$B$2:$E$405,3,FALSE)</f>
        <v>2.1356999999999999</v>
      </c>
      <c r="J578" s="10">
        <f>VLOOKUP(B578,home!$B$2:$E$405,4,FALSE)</f>
        <v>0.9153</v>
      </c>
      <c r="K578" s="12">
        <f t="shared" si="838"/>
        <v>0.296699311656</v>
      </c>
      <c r="L578" s="12">
        <f t="shared" si="839"/>
        <v>1.6017682084739999</v>
      </c>
      <c r="M578" s="13">
        <f t="shared" si="840"/>
        <v>0.14979800584107228</v>
      </c>
      <c r="N578" s="13">
        <f t="shared" si="841"/>
        <v>4.444496522048761E-2</v>
      </c>
      <c r="O578" s="13">
        <f t="shared" si="842"/>
        <v>0.23994168344903211</v>
      </c>
      <c r="P578" s="13">
        <f t="shared" si="843"/>
        <v>7.119053231690968E-2</v>
      </c>
      <c r="Q578" s="13">
        <f t="shared" si="844"/>
        <v>6.5933952937467667E-3</v>
      </c>
      <c r="R578" s="13">
        <f t="shared" si="845"/>
        <v>0.19216548021819593</v>
      </c>
      <c r="S578" s="13">
        <f t="shared" si="846"/>
        <v>8.4582098792121731E-3</v>
      </c>
      <c r="T578" s="13">
        <f t="shared" si="847"/>
        <v>1.0561090967425661E-2</v>
      </c>
      <c r="U578" s="13">
        <f t="shared" si="848"/>
        <v>5.7015365704783418E-2</v>
      </c>
      <c r="V578" s="13">
        <f t="shared" si="849"/>
        <v>4.4663438635870057E-4</v>
      </c>
      <c r="W578" s="13">
        <f t="shared" si="850"/>
        <v>6.5208528171019212E-4</v>
      </c>
      <c r="X578" s="13">
        <f t="shared" si="851"/>
        <v>1.0444894734571979E-3</v>
      </c>
      <c r="Y578" s="13">
        <f t="shared" si="852"/>
        <v>8.3651501633474391E-4</v>
      </c>
      <c r="Z578" s="13">
        <f t="shared" si="853"/>
        <v>0.10260151899321521</v>
      </c>
      <c r="AA578" s="13">
        <f t="shared" si="854"/>
        <v>3.0441800060146962E-2</v>
      </c>
      <c r="AB578" s="13">
        <f t="shared" si="855"/>
        <v>4.5160305617075909E-3</v>
      </c>
      <c r="AC578" s="13">
        <f t="shared" si="856"/>
        <v>1.3266256256794821E-5</v>
      </c>
      <c r="AD578" s="13">
        <f t="shared" si="857"/>
        <v>4.836831355610569E-5</v>
      </c>
      <c r="AE578" s="13">
        <f t="shared" si="858"/>
        <v>7.7474826951672094E-5</v>
      </c>
      <c r="AF578" s="13">
        <f t="shared" si="859"/>
        <v>6.2048357384106507E-5</v>
      </c>
      <c r="AG578" s="13">
        <f t="shared" si="860"/>
        <v>3.3129028748631589E-5</v>
      </c>
      <c r="AH578" s="13">
        <f t="shared" si="861"/>
        <v>4.1085962816118364E-2</v>
      </c>
      <c r="AI578" s="13">
        <f t="shared" si="862"/>
        <v>1.219017688626633E-2</v>
      </c>
      <c r="AJ578" s="13">
        <f t="shared" si="863"/>
        <v>1.8084085455600505E-3</v>
      </c>
      <c r="AK578" s="13">
        <f t="shared" si="864"/>
        <v>1.7885119022016511E-4</v>
      </c>
      <c r="AL578" s="13">
        <f t="shared" si="865"/>
        <v>2.5218809542117613E-7</v>
      </c>
      <c r="AM578" s="13">
        <f t="shared" si="866"/>
        <v>2.8701690676116262E-6</v>
      </c>
      <c r="AN578" s="13">
        <f t="shared" si="867"/>
        <v>4.5973455654457655E-6</v>
      </c>
      <c r="AO578" s="13">
        <f t="shared" si="868"/>
        <v>3.6819409850499768E-6</v>
      </c>
      <c r="AP578" s="13">
        <f t="shared" si="869"/>
        <v>1.9658720051101656E-6</v>
      </c>
      <c r="AQ578" s="13">
        <f t="shared" si="870"/>
        <v>7.8721781992862531E-7</v>
      </c>
      <c r="AR578" s="13">
        <f t="shared" si="871"/>
        <v>1.3162037810680644E-2</v>
      </c>
      <c r="AS578" s="13">
        <f t="shared" si="872"/>
        <v>3.9051675584191926E-3</v>
      </c>
      <c r="AT578" s="13">
        <f t="shared" si="873"/>
        <v>5.7933026324215819E-4</v>
      </c>
      <c r="AU578" s="13">
        <f t="shared" si="874"/>
        <v>5.7295630108479228E-5</v>
      </c>
      <c r="AV578" s="13">
        <f t="shared" si="875"/>
        <v>4.2498935035206419E-6</v>
      </c>
      <c r="AW578" s="13">
        <f t="shared" si="876"/>
        <v>3.3291877611784277E-9</v>
      </c>
      <c r="AX578" s="13">
        <f t="shared" si="877"/>
        <v>1.4192953111611884E-7</v>
      </c>
      <c r="AY578" s="13">
        <f t="shared" si="878"/>
        <v>2.273382107854205E-7</v>
      </c>
      <c r="AZ578" s="13">
        <f t="shared" si="879"/>
        <v>1.8207155930372381E-7</v>
      </c>
      <c r="BA578" s="13">
        <f t="shared" si="880"/>
        <v>9.7212145119997802E-8</v>
      </c>
      <c r="BB578" s="13">
        <f t="shared" si="881"/>
        <v>3.8927830882693354E-8</v>
      </c>
      <c r="BC578" s="13">
        <f t="shared" si="882"/>
        <v>1.2470672386550104E-8</v>
      </c>
      <c r="BD578" s="13">
        <f t="shared" si="883"/>
        <v>3.5137556206468351E-3</v>
      </c>
      <c r="BE578" s="13">
        <f t="shared" si="884"/>
        <v>1.0425288739733171E-3</v>
      </c>
      <c r="BF578" s="13">
        <f t="shared" si="885"/>
        <v>1.5465879964469395E-4</v>
      </c>
      <c r="BG578" s="13">
        <f t="shared" si="886"/>
        <v>1.5295719798707975E-5</v>
      </c>
      <c r="BH578" s="13">
        <f t="shared" si="887"/>
        <v>1.1345573838899265E-6</v>
      </c>
      <c r="BI578" s="13">
        <f t="shared" si="888"/>
        <v>6.7324478966874664E-8</v>
      </c>
      <c r="BJ578" s="14">
        <f t="shared" si="889"/>
        <v>6.4368164275195427E-2</v>
      </c>
      <c r="BK578" s="14">
        <f t="shared" si="890"/>
        <v>0.22990712820611586</v>
      </c>
      <c r="BL578" s="14">
        <f t="shared" si="891"/>
        <v>0.60177928148391135</v>
      </c>
      <c r="BM578" s="14">
        <f t="shared" si="892"/>
        <v>0.29452180660997046</v>
      </c>
      <c r="BN578" s="14">
        <f t="shared" si="893"/>
        <v>0.70413406233944431</v>
      </c>
    </row>
    <row r="579" spans="1:66" x14ac:dyDescent="0.25">
      <c r="A579" t="s">
        <v>348</v>
      </c>
      <c r="B579" t="s">
        <v>267</v>
      </c>
      <c r="C579" t="s">
        <v>266</v>
      </c>
      <c r="D579" s="11">
        <v>44430</v>
      </c>
      <c r="E579" s="10">
        <f>VLOOKUP(A579,home!$A$2:$E$405,3,FALSE)</f>
        <v>1.4218999999999999</v>
      </c>
      <c r="F579" s="10">
        <f>VLOOKUP(B579,home!$B$2:$E$405,3,FALSE)</f>
        <v>1.4066000000000001</v>
      </c>
      <c r="G579" s="10">
        <f>VLOOKUP(C579,away!$B$2:$E$405,4,FALSE)</f>
        <v>0.84389999999999998</v>
      </c>
      <c r="H579" s="10">
        <f>VLOOKUP(A579,away!$A$2:$E$405,3,FALSE)</f>
        <v>1.2968999999999999</v>
      </c>
      <c r="I579" s="10">
        <f>VLOOKUP(C579,away!$B$2:$E$405,3,FALSE)</f>
        <v>1.3878999999999999</v>
      </c>
      <c r="J579" s="10">
        <f>VLOOKUP(B579,home!$B$2:$E$405,4,FALSE)</f>
        <v>0.57830000000000004</v>
      </c>
      <c r="K579" s="12">
        <f t="shared" si="838"/>
        <v>1.6878375873060001</v>
      </c>
      <c r="L579" s="12">
        <f t="shared" si="839"/>
        <v>1.0409212110329999</v>
      </c>
      <c r="M579" s="13">
        <f t="shared" si="840"/>
        <v>6.530029021740201E-2</v>
      </c>
      <c r="N579" s="13">
        <f t="shared" si="841"/>
        <v>0.11021628429092138</v>
      </c>
      <c r="O579" s="13">
        <f t="shared" si="842"/>
        <v>6.7972457173904433E-2</v>
      </c>
      <c r="P579" s="13">
        <f t="shared" si="843"/>
        <v>0.11472646811966326</v>
      </c>
      <c r="Q579" s="13">
        <f t="shared" si="844"/>
        <v>9.3013593679710488E-2</v>
      </c>
      <c r="R579" s="13">
        <f t="shared" si="845"/>
        <v>3.5376986219174671E-2</v>
      </c>
      <c r="S579" s="13">
        <f t="shared" si="846"/>
        <v>5.0390903483705E-2</v>
      </c>
      <c r="T579" s="13">
        <f t="shared" si="847"/>
        <v>9.6819822575615611E-2</v>
      </c>
      <c r="U579" s="13">
        <f t="shared" si="848"/>
        <v>5.9710607066329378E-2</v>
      </c>
      <c r="V579" s="13">
        <f t="shared" si="849"/>
        <v>9.8368975472088883E-3</v>
      </c>
      <c r="W579" s="13">
        <f t="shared" si="850"/>
        <v>5.2330613181007728E-2</v>
      </c>
      <c r="X579" s="13">
        <f t="shared" si="851"/>
        <v>5.4472045246474018E-2</v>
      </c>
      <c r="Y579" s="13">
        <f t="shared" si="852"/>
        <v>2.8350553652702056E-2</v>
      </c>
      <c r="Z579" s="13">
        <f t="shared" si="853"/>
        <v>1.2274885112653684E-2</v>
      </c>
      <c r="AA579" s="13">
        <f t="shared" si="854"/>
        <v>2.0718012472999727E-2</v>
      </c>
      <c r="AB579" s="13">
        <f t="shared" si="855"/>
        <v>1.7484320093101743E-2</v>
      </c>
      <c r="AC579" s="13">
        <f t="shared" si="856"/>
        <v>1.0801564865648031E-3</v>
      </c>
      <c r="AD579" s="13">
        <f t="shared" si="857"/>
        <v>2.2081393973418916E-2</v>
      </c>
      <c r="AE579" s="13">
        <f t="shared" si="858"/>
        <v>2.2984991356108E-2</v>
      </c>
      <c r="AF579" s="13">
        <f t="shared" si="859"/>
        <v>1.1962782518991489E-2</v>
      </c>
      <c r="AG579" s="13">
        <f t="shared" si="860"/>
        <v>4.150771355664341E-3</v>
      </c>
      <c r="AH579" s="13">
        <f t="shared" si="861"/>
        <v>3.1942970691886032E-3</v>
      </c>
      <c r="AI579" s="13">
        <f t="shared" si="862"/>
        <v>5.391454658397919E-3</v>
      </c>
      <c r="AJ579" s="13">
        <f t="shared" si="863"/>
        <v>4.5499499113500199E-3</v>
      </c>
      <c r="AK579" s="13">
        <f t="shared" si="864"/>
        <v>2.5598588269120557E-3</v>
      </c>
      <c r="AL579" s="13">
        <f t="shared" si="865"/>
        <v>7.5909334128564126E-5</v>
      </c>
      <c r="AM579" s="13">
        <f t="shared" si="866"/>
        <v>7.4539613456897236E-3</v>
      </c>
      <c r="AN579" s="13">
        <f t="shared" si="867"/>
        <v>7.7589864709485153E-3</v>
      </c>
      <c r="AO579" s="13">
        <f t="shared" si="868"/>
        <v>4.0382467968641958E-3</v>
      </c>
      <c r="AP579" s="13">
        <f t="shared" si="869"/>
        <v>1.4011655820806706E-3</v>
      </c>
      <c r="AQ579" s="13">
        <f t="shared" si="870"/>
        <v>3.6462574363929249E-4</v>
      </c>
      <c r="AR579" s="13">
        <f t="shared" si="871"/>
        <v>6.6500231473179297E-4</v>
      </c>
      <c r="AS579" s="13">
        <f t="shared" si="872"/>
        <v>1.1224159024498144E-3</v>
      </c>
      <c r="AT579" s="13">
        <f t="shared" si="873"/>
        <v>9.4722787437239093E-4</v>
      </c>
      <c r="AU579" s="13">
        <f t="shared" si="874"/>
        <v>5.3292227003656246E-4</v>
      </c>
      <c r="AV579" s="13">
        <f t="shared" si="875"/>
        <v>2.2487155962003713E-4</v>
      </c>
      <c r="AW579" s="13">
        <f t="shared" si="876"/>
        <v>3.7045989011736898E-6</v>
      </c>
      <c r="AX579" s="13">
        <f t="shared" si="877"/>
        <v>2.0968460222635216E-3</v>
      </c>
      <c r="AY579" s="13">
        <f t="shared" si="878"/>
        <v>2.1826515008442735E-3</v>
      </c>
      <c r="AZ579" s="13">
        <f t="shared" si="879"/>
        <v>1.135984121760908E-3</v>
      </c>
      <c r="BA579" s="13">
        <f t="shared" si="880"/>
        <v>3.9415665591254113E-4</v>
      </c>
      <c r="BB579" s="13">
        <f t="shared" si="881"/>
        <v>1.0257150590229994E-4</v>
      </c>
      <c r="BC579" s="13">
        <f t="shared" si="882"/>
        <v>2.1353771228260119E-5</v>
      </c>
      <c r="BD579" s="13">
        <f t="shared" si="883"/>
        <v>1.1536916913172761E-4</v>
      </c>
      <c r="BE579" s="13">
        <f t="shared" si="884"/>
        <v>1.9472442007679295E-4</v>
      </c>
      <c r="BF579" s="13">
        <f t="shared" si="885"/>
        <v>1.6433159768598714E-4</v>
      </c>
      <c r="BG579" s="13">
        <f t="shared" si="886"/>
        <v>9.2455015785485612E-5</v>
      </c>
      <c r="BH579" s="13">
        <f t="shared" si="887"/>
        <v>3.9012262694428058E-5</v>
      </c>
      <c r="BI579" s="13">
        <f t="shared" si="888"/>
        <v>1.3169272668302259E-5</v>
      </c>
      <c r="BJ579" s="14">
        <f t="shared" si="889"/>
        <v>0.52333340134774819</v>
      </c>
      <c r="BK579" s="14">
        <f t="shared" si="890"/>
        <v>0.24359327668951683</v>
      </c>
      <c r="BL579" s="14">
        <f t="shared" si="891"/>
        <v>0.22106944515061192</v>
      </c>
      <c r="BM579" s="14">
        <f t="shared" si="892"/>
        <v>0.51148598169781112</v>
      </c>
      <c r="BN579" s="14">
        <f t="shared" si="893"/>
        <v>0.48660607970077624</v>
      </c>
    </row>
    <row r="580" spans="1:66" x14ac:dyDescent="0.25">
      <c r="A580" t="s">
        <v>348</v>
      </c>
      <c r="B580" t="s">
        <v>327</v>
      </c>
      <c r="C580" t="s">
        <v>264</v>
      </c>
      <c r="D580" s="11">
        <v>44430</v>
      </c>
      <c r="E580" s="10">
        <f>VLOOKUP(A580,home!$A$2:$E$405,3,FALSE)</f>
        <v>1.4218999999999999</v>
      </c>
      <c r="F580" s="10">
        <f>VLOOKUP(B580,home!$B$2:$E$405,3,FALSE)</f>
        <v>0.87909999999999999</v>
      </c>
      <c r="G580" s="10">
        <f>VLOOKUP(C580,away!$B$2:$E$405,4,FALSE)</f>
        <v>1.2306999999999999</v>
      </c>
      <c r="H580" s="10">
        <f>VLOOKUP(A580,away!$A$2:$E$405,3,FALSE)</f>
        <v>1.2968999999999999</v>
      </c>
      <c r="I580" s="10">
        <f>VLOOKUP(C580,away!$B$2:$E$405,3,FALSE)</f>
        <v>1.1566000000000001</v>
      </c>
      <c r="J580" s="10">
        <f>VLOOKUP(B580,home!$B$2:$E$405,4,FALSE)</f>
        <v>1.3493999999999999</v>
      </c>
      <c r="K580" s="12">
        <f t="shared" si="838"/>
        <v>1.5383655113029999</v>
      </c>
      <c r="L580" s="12">
        <f t="shared" si="839"/>
        <v>2.024092632276</v>
      </c>
      <c r="M580" s="13">
        <f t="shared" si="840"/>
        <v>2.8369003849831261E-2</v>
      </c>
      <c r="N580" s="13">
        <f t="shared" si="841"/>
        <v>4.364189711260244E-2</v>
      </c>
      <c r="O580" s="13">
        <f t="shared" si="842"/>
        <v>5.7421491677452925E-2</v>
      </c>
      <c r="P580" s="13">
        <f t="shared" si="843"/>
        <v>8.833524240416582E-2</v>
      </c>
      <c r="Q580" s="13">
        <f t="shared" si="844"/>
        <v>3.3568594682930795E-2</v>
      </c>
      <c r="R580" s="13">
        <f t="shared" si="845"/>
        <v>5.8113209119315078E-2</v>
      </c>
      <c r="S580" s="13">
        <f t="shared" si="846"/>
        <v>6.8764443509435696E-2</v>
      </c>
      <c r="T580" s="13">
        <f t="shared" si="847"/>
        <v>6.7945945173579506E-2</v>
      </c>
      <c r="U580" s="13">
        <f t="shared" si="848"/>
        <v>8.9399356660293305E-2</v>
      </c>
      <c r="V580" s="13">
        <f t="shared" si="849"/>
        <v>2.3790925783128369E-2</v>
      </c>
      <c r="W580" s="13">
        <f t="shared" si="850"/>
        <v>1.7213589441043325E-2</v>
      </c>
      <c r="X580" s="13">
        <f t="shared" si="851"/>
        <v>3.4841899562639736E-2</v>
      </c>
      <c r="Y580" s="13">
        <f t="shared" si="852"/>
        <v>3.5261616099619753E-2</v>
      </c>
      <c r="Z580" s="13">
        <f t="shared" si="853"/>
        <v>3.9208839472106689E-2</v>
      </c>
      <c r="AA580" s="13">
        <f t="shared" si="854"/>
        <v>6.0317526382104657E-2</v>
      </c>
      <c r="AB580" s="13">
        <f t="shared" si="855"/>
        <v>4.639520115666932E-2</v>
      </c>
      <c r="AC580" s="13">
        <f t="shared" si="856"/>
        <v>4.6300030642525232E-3</v>
      </c>
      <c r="AD580" s="13">
        <f t="shared" si="857"/>
        <v>6.620198080457637E-3</v>
      </c>
      <c r="AE580" s="13">
        <f t="shared" si="858"/>
        <v>1.3399894158862018E-2</v>
      </c>
      <c r="AF580" s="13">
        <f t="shared" si="859"/>
        <v>1.3561313520115414E-2</v>
      </c>
      <c r="AG580" s="13">
        <f t="shared" si="860"/>
        <v>9.1497849266835036E-3</v>
      </c>
      <c r="AH580" s="13">
        <f t="shared" si="861"/>
        <v>1.9840580773895902E-2</v>
      </c>
      <c r="AI580" s="13">
        <f t="shared" si="862"/>
        <v>3.052206518678284E-2</v>
      </c>
      <c r="AJ580" s="13">
        <f t="shared" si="863"/>
        <v>2.3477046208544346E-2</v>
      </c>
      <c r="AK580" s="13">
        <f t="shared" si="864"/>
        <v>1.2038759398163821E-2</v>
      </c>
      <c r="AL580" s="13">
        <f t="shared" si="865"/>
        <v>5.7667508549505832E-4</v>
      </c>
      <c r="AM580" s="13">
        <f t="shared" si="866"/>
        <v>2.0368568809940694E-3</v>
      </c>
      <c r="AN580" s="13">
        <f t="shared" si="867"/>
        <v>4.1227870058207685E-3</v>
      </c>
      <c r="AO580" s="13">
        <f t="shared" si="868"/>
        <v>4.1724514014625262E-3</v>
      </c>
      <c r="AP580" s="13">
        <f t="shared" si="869"/>
        <v>2.8151427134099891E-3</v>
      </c>
      <c r="AQ580" s="13">
        <f t="shared" si="870"/>
        <v>1.4245274062546574E-3</v>
      </c>
      <c r="AR580" s="13">
        <f t="shared" si="871"/>
        <v>8.0318346729039095E-3</v>
      </c>
      <c r="AS580" s="13">
        <f t="shared" si="872"/>
        <v>1.2355897453282985E-2</v>
      </c>
      <c r="AT580" s="13">
        <f t="shared" si="873"/>
        <v>9.5039432516635606E-3</v>
      </c>
      <c r="AU580" s="13">
        <f t="shared" si="874"/>
        <v>4.8735128399133671E-3</v>
      </c>
      <c r="AV580" s="13">
        <f t="shared" si="875"/>
        <v>1.8743110179537665E-3</v>
      </c>
      <c r="AW580" s="13">
        <f t="shared" si="876"/>
        <v>4.9879099792720468E-5</v>
      </c>
      <c r="AX580" s="13">
        <f t="shared" si="877"/>
        <v>5.2223839619691215E-4</v>
      </c>
      <c r="AY580" s="13">
        <f t="shared" si="878"/>
        <v>1.0570588900338043E-3</v>
      </c>
      <c r="AZ580" s="13">
        <f t="shared" si="879"/>
        <v>1.0697925555996353E-3</v>
      </c>
      <c r="BA580" s="13">
        <f t="shared" si="880"/>
        <v>7.2178640995097809E-4</v>
      </c>
      <c r="BB580" s="13">
        <f t="shared" si="881"/>
        <v>3.6524063861468009E-4</v>
      </c>
      <c r="BC580" s="13">
        <f t="shared" si="882"/>
        <v>1.4785617712555096E-4</v>
      </c>
      <c r="BD580" s="13">
        <f t="shared" si="883"/>
        <v>2.7095295641806185E-3</v>
      </c>
      <c r="BE580" s="13">
        <f t="shared" si="884"/>
        <v>4.1682468333913113E-3</v>
      </c>
      <c r="BF580" s="13">
        <f t="shared" si="885"/>
        <v>3.2061435855435683E-3</v>
      </c>
      <c r="BG580" s="13">
        <f t="shared" si="886"/>
        <v>1.6440735720951876E-3</v>
      </c>
      <c r="BH580" s="13">
        <f t="shared" si="887"/>
        <v>6.3229652033899104E-4</v>
      </c>
      <c r="BI580" s="13">
        <f t="shared" si="888"/>
        <v>1.9454063196127987E-4</v>
      </c>
      <c r="BJ580" s="14">
        <f t="shared" si="889"/>
        <v>0.29366047123399774</v>
      </c>
      <c r="BK580" s="14">
        <f t="shared" si="890"/>
        <v>0.2155233525863425</v>
      </c>
      <c r="BL580" s="14">
        <f t="shared" si="891"/>
        <v>0.44671956650645073</v>
      </c>
      <c r="BM580" s="14">
        <f t="shared" si="892"/>
        <v>0.68465561116235818</v>
      </c>
      <c r="BN580" s="14">
        <f t="shared" si="893"/>
        <v>0.30944943884629827</v>
      </c>
    </row>
    <row r="581" spans="1:66" x14ac:dyDescent="0.25">
      <c r="A581" t="s">
        <v>348</v>
      </c>
      <c r="B581" t="s">
        <v>265</v>
      </c>
      <c r="C581" t="s">
        <v>268</v>
      </c>
      <c r="D581" s="11">
        <v>44430</v>
      </c>
      <c r="E581" s="10">
        <f>VLOOKUP(A581,home!$A$2:$E$405,3,FALSE)</f>
        <v>1.4218999999999999</v>
      </c>
      <c r="F581" s="10">
        <f>VLOOKUP(B581,home!$B$2:$E$405,3,FALSE)</f>
        <v>0.70330000000000004</v>
      </c>
      <c r="G581" s="10">
        <f>VLOOKUP(C581,away!$B$2:$E$405,4,FALSE)</f>
        <v>0.70330000000000004</v>
      </c>
      <c r="H581" s="10">
        <f>VLOOKUP(A581,away!$A$2:$E$405,3,FALSE)</f>
        <v>1.2968999999999999</v>
      </c>
      <c r="I581" s="10">
        <f>VLOOKUP(C581,away!$B$2:$E$405,3,FALSE)</f>
        <v>1.0281</v>
      </c>
      <c r="J581" s="10">
        <f>VLOOKUP(B581,home!$B$2:$E$405,4,FALSE)</f>
        <v>1.1566000000000001</v>
      </c>
      <c r="K581" s="12">
        <f t="shared" si="838"/>
        <v>0.70331566249100008</v>
      </c>
      <c r="L581" s="12">
        <f t="shared" si="839"/>
        <v>1.5421443865740001</v>
      </c>
      <c r="M581" s="13">
        <f t="shared" si="840"/>
        <v>0.10587881971544465</v>
      </c>
      <c r="N581" s="13">
        <f t="shared" si="841"/>
        <v>7.4466232231933105E-2</v>
      </c>
      <c r="O581" s="13">
        <f t="shared" si="842"/>
        <v>0.16328042748125352</v>
      </c>
      <c r="P581" s="13">
        <f t="shared" si="843"/>
        <v>0.11483768202579152</v>
      </c>
      <c r="Q581" s="13">
        <f t="shared" si="844"/>
        <v>2.6186633727705348E-2</v>
      </c>
      <c r="R581" s="13">
        <f t="shared" si="845"/>
        <v>0.12590099733880916</v>
      </c>
      <c r="S581" s="13">
        <f t="shared" si="846"/>
        <v>3.1138648051847104E-2</v>
      </c>
      <c r="T581" s="13">
        <f t="shared" si="847"/>
        <v>4.0383570206450184E-2</v>
      </c>
      <c r="U581" s="13">
        <f t="shared" si="848"/>
        <v>8.8548143351622199E-2</v>
      </c>
      <c r="V581" s="13">
        <f t="shared" si="849"/>
        <v>3.7526025541919404E-3</v>
      </c>
      <c r="W581" s="13">
        <f t="shared" si="850"/>
        <v>6.1391565495367518E-3</v>
      </c>
      <c r="X581" s="13">
        <f t="shared" si="851"/>
        <v>9.4674658111671087E-3</v>
      </c>
      <c r="Y581" s="13">
        <f t="shared" si="852"/>
        <v>7.3000996278863115E-3</v>
      </c>
      <c r="Z581" s="13">
        <f t="shared" si="853"/>
        <v>6.4719172103370887E-2</v>
      </c>
      <c r="AA581" s="13">
        <f t="shared" si="854"/>
        <v>4.5518007403751344E-2</v>
      </c>
      <c r="AB581" s="13">
        <f t="shared" si="855"/>
        <v>1.600676376621981E-2</v>
      </c>
      <c r="AC581" s="13">
        <f t="shared" si="856"/>
        <v>2.5438289974191936E-4</v>
      </c>
      <c r="AD581" s="13">
        <f t="shared" si="857"/>
        <v>1.0794412389433506E-3</v>
      </c>
      <c r="AE581" s="13">
        <f t="shared" si="858"/>
        <v>1.6646542472729719E-3</v>
      </c>
      <c r="AF581" s="13">
        <f t="shared" si="859"/>
        <v>1.2835686015092908E-3</v>
      </c>
      <c r="AG581" s="13">
        <f t="shared" si="860"/>
        <v>6.5981603786673083E-4</v>
      </c>
      <c r="AH581" s="13">
        <f t="shared" si="861"/>
        <v>2.4951576990732523E-2</v>
      </c>
      <c r="AI581" s="13">
        <f t="shared" si="862"/>
        <v>1.7548834901432237E-2</v>
      </c>
      <c r="AJ581" s="13">
        <f t="shared" si="863"/>
        <v>6.1711852223229995E-3</v>
      </c>
      <c r="AK581" s="13">
        <f t="shared" si="864"/>
        <v>1.4467637409975899E-3</v>
      </c>
      <c r="AL581" s="13">
        <f t="shared" si="865"/>
        <v>1.1036293238580576E-5</v>
      </c>
      <c r="AM581" s="13">
        <f t="shared" si="866"/>
        <v>1.5183758601750976E-4</v>
      </c>
      <c r="AN581" s="13">
        <f t="shared" si="867"/>
        <v>2.3415548094784952E-4</v>
      </c>
      <c r="AO581" s="13">
        <f t="shared" si="868"/>
        <v>1.8055078026463076E-4</v>
      </c>
      <c r="AP581" s="13">
        <f t="shared" si="869"/>
        <v>9.281179075888535E-5</v>
      </c>
      <c r="AQ581" s="13">
        <f t="shared" si="870"/>
        <v>3.5782295531673946E-5</v>
      </c>
      <c r="AR581" s="13">
        <f t="shared" si="871"/>
        <v>7.6957868784854255E-3</v>
      </c>
      <c r="AS581" s="13">
        <f t="shared" si="872"/>
        <v>5.4125674468315224E-3</v>
      </c>
      <c r="AT581" s="13">
        <f t="shared" si="873"/>
        <v>1.9033717298227665E-3</v>
      </c>
      <c r="AU581" s="13">
        <f t="shared" si="874"/>
        <v>4.4622371637564662E-4</v>
      </c>
      <c r="AV581" s="13">
        <f t="shared" si="875"/>
        <v>7.8459032175483485E-5</v>
      </c>
      <c r="AW581" s="13">
        <f t="shared" si="876"/>
        <v>3.3250337431920072E-7</v>
      </c>
      <c r="AX581" s="13">
        <f t="shared" si="877"/>
        <v>1.7798292066823168E-5</v>
      </c>
      <c r="AY581" s="13">
        <f t="shared" si="878"/>
        <v>2.7447536201455907E-5</v>
      </c>
      <c r="AZ581" s="13">
        <f t="shared" si="879"/>
        <v>2.1164031939180947E-5</v>
      </c>
      <c r="BA581" s="13">
        <f t="shared" si="880"/>
        <v>1.0879331017426914E-5</v>
      </c>
      <c r="BB581" s="13">
        <f t="shared" si="881"/>
        <v>4.1943748145513333E-6</v>
      </c>
      <c r="BC581" s="13">
        <f t="shared" si="882"/>
        <v>1.2936663150895397E-6</v>
      </c>
      <c r="BD581" s="13">
        <f t="shared" si="883"/>
        <v>1.9780024224876898E-3</v>
      </c>
      <c r="BE581" s="13">
        <f t="shared" si="884"/>
        <v>1.3911600841807327E-3</v>
      </c>
      <c r="BF581" s="13">
        <f t="shared" si="885"/>
        <v>4.8921233811830369E-4</v>
      </c>
      <c r="BG581" s="13">
        <f t="shared" si="886"/>
        <v>1.1469023322748197E-4</v>
      </c>
      <c r="BH581" s="13">
        <f t="shared" si="887"/>
        <v>2.0165859340908444E-5</v>
      </c>
      <c r="BI581" s="13">
        <f t="shared" si="888"/>
        <v>2.83659294441027E-6</v>
      </c>
      <c r="BJ581" s="14">
        <f t="shared" si="889"/>
        <v>0.16940855344614622</v>
      </c>
      <c r="BK581" s="14">
        <f t="shared" si="890"/>
        <v>0.25590061907645717</v>
      </c>
      <c r="BL581" s="14">
        <f t="shared" si="891"/>
        <v>0.50890517653113188</v>
      </c>
      <c r="BM581" s="14">
        <f t="shared" si="892"/>
        <v>0.38835561360334148</v>
      </c>
      <c r="BN581" s="14">
        <f t="shared" si="893"/>
        <v>0.61055079252093736</v>
      </c>
    </row>
    <row r="582" spans="1:66" x14ac:dyDescent="0.25">
      <c r="A582" t="s">
        <v>349</v>
      </c>
      <c r="B582" t="s">
        <v>277</v>
      </c>
      <c r="C582" t="s">
        <v>281</v>
      </c>
      <c r="D582" s="11">
        <v>44430</v>
      </c>
      <c r="E582" s="10">
        <f>VLOOKUP(A582,home!$A$2:$E$405,3,FALSE)</f>
        <v>1.4875</v>
      </c>
      <c r="F582" s="10">
        <f>VLOOKUP(B582,home!$B$2:$E$405,3,FALSE)</f>
        <v>1.2222999999999999</v>
      </c>
      <c r="G582" s="10">
        <f>VLOOKUP(C582,away!$B$2:$E$405,4,FALSE)</f>
        <v>1.1204000000000001</v>
      </c>
      <c r="H582" s="10">
        <f>VLOOKUP(A582,away!$A$2:$E$405,3,FALSE)</f>
        <v>1.05</v>
      </c>
      <c r="I582" s="10">
        <f>VLOOKUP(C582,away!$B$2:$E$405,3,FALSE)</f>
        <v>1.2698</v>
      </c>
      <c r="J582" s="10">
        <f>VLOOKUP(B582,home!$B$2:$E$405,4,FALSE)</f>
        <v>1.1254999999999999</v>
      </c>
      <c r="K582" s="12">
        <f t="shared" si="838"/>
        <v>2.0370790685000002</v>
      </c>
      <c r="L582" s="12">
        <f t="shared" si="839"/>
        <v>1.500617895</v>
      </c>
      <c r="M582" s="13">
        <f t="shared" si="840"/>
        <v>2.9080222835566848E-2</v>
      </c>
      <c r="N582" s="13">
        <f t="shared" si="841"/>
        <v>5.9238713245648937E-2</v>
      </c>
      <c r="O582" s="13">
        <f t="shared" si="842"/>
        <v>4.3638302777639262E-2</v>
      </c>
      <c r="P582" s="13">
        <f t="shared" si="843"/>
        <v>8.8894673173194341E-2</v>
      </c>
      <c r="Q582" s="13">
        <f t="shared" si="844"/>
        <v>6.0336971398792606E-2</v>
      </c>
      <c r="R582" s="13">
        <f t="shared" si="845"/>
        <v>3.2742209027776838E-2</v>
      </c>
      <c r="S582" s="13">
        <f t="shared" si="846"/>
        <v>6.793502721120917E-2</v>
      </c>
      <c r="T582" s="13">
        <f t="shared" si="847"/>
        <v>9.0542739011131371E-2</v>
      </c>
      <c r="U582" s="13">
        <f t="shared" si="848"/>
        <v>6.6698468666935934E-2</v>
      </c>
      <c r="V582" s="13">
        <f t="shared" si="849"/>
        <v>2.307433808995733E-2</v>
      </c>
      <c r="W582" s="13">
        <f t="shared" si="850"/>
        <v>4.0970393831054525E-2</v>
      </c>
      <c r="X582" s="13">
        <f t="shared" si="851"/>
        <v>6.1480906148078038E-2</v>
      </c>
      <c r="Y582" s="13">
        <f t="shared" si="852"/>
        <v>4.6129673983310714E-2</v>
      </c>
      <c r="Z582" s="13">
        <f t="shared" si="853"/>
        <v>1.637784826297083E-2</v>
      </c>
      <c r="AA582" s="13">
        <f t="shared" si="854"/>
        <v>3.3362971883566954E-2</v>
      </c>
      <c r="AB582" s="13">
        <f t="shared" si="855"/>
        <v>3.3981505843484146E-2</v>
      </c>
      <c r="AC582" s="13">
        <f t="shared" si="856"/>
        <v>4.4084637753485176E-3</v>
      </c>
      <c r="AD582" s="13">
        <f t="shared" si="857"/>
        <v>2.0864982925360685E-2</v>
      </c>
      <c r="AE582" s="13">
        <f t="shared" si="858"/>
        <v>3.1310366756665695E-2</v>
      </c>
      <c r="AF582" s="13">
        <f t="shared" si="859"/>
        <v>2.3492448327032827E-2</v>
      </c>
      <c r="AG582" s="13">
        <f t="shared" si="860"/>
        <v>1.1751062785636092E-2</v>
      </c>
      <c r="AH582" s="13">
        <f t="shared" si="861"/>
        <v>6.144223046252173E-3</v>
      </c>
      <c r="AI582" s="13">
        <f t="shared" si="862"/>
        <v>1.2516268159715608E-2</v>
      </c>
      <c r="AJ582" s="13">
        <f t="shared" si="863"/>
        <v>1.2748313941944846E-2</v>
      </c>
      <c r="AK582" s="13">
        <f t="shared" si="864"/>
        <v>8.6564411632675236E-3</v>
      </c>
      <c r="AL582" s="13">
        <f t="shared" si="865"/>
        <v>5.3904531436556823E-4</v>
      </c>
      <c r="AM582" s="13">
        <f t="shared" si="866"/>
        <v>8.5007239963724307E-3</v>
      </c>
      <c r="AN582" s="13">
        <f t="shared" si="867"/>
        <v>1.2756338549412386E-2</v>
      </c>
      <c r="AO582" s="13">
        <f t="shared" si="868"/>
        <v>9.5711949509632837E-3</v>
      </c>
      <c r="AP582" s="13">
        <f t="shared" si="869"/>
        <v>4.7875688066497174E-3</v>
      </c>
      <c r="AQ582" s="13">
        <f t="shared" si="870"/>
        <v>1.7960778562005903E-3</v>
      </c>
      <c r="AR582" s="13">
        <f t="shared" si="871"/>
        <v>1.8440262108154835E-3</v>
      </c>
      <c r="AS582" s="13">
        <f t="shared" si="872"/>
        <v>3.7564271958175897E-3</v>
      </c>
      <c r="AT582" s="13">
        <f t="shared" si="873"/>
        <v>3.8260696064720827E-3</v>
      </c>
      <c r="AU582" s="13">
        <f t="shared" si="874"/>
        <v>2.5980021033227708E-3</v>
      </c>
      <c r="AV582" s="13">
        <f t="shared" si="875"/>
        <v>1.3230839261494482E-3</v>
      </c>
      <c r="AW582" s="13">
        <f t="shared" si="876"/>
        <v>4.577209408781311E-5</v>
      </c>
      <c r="AX582" s="13">
        <f t="shared" si="877"/>
        <v>2.8861078200176551E-3</v>
      </c>
      <c r="AY582" s="13">
        <f t="shared" si="878"/>
        <v>4.3309450416179332E-3</v>
      </c>
      <c r="AZ582" s="13">
        <f t="shared" si="879"/>
        <v>3.2495468158566946E-3</v>
      </c>
      <c r="BA582" s="13">
        <f t="shared" si="880"/>
        <v>1.6254427008382756E-3</v>
      </c>
      <c r="BB582" s="13">
        <f t="shared" si="881"/>
        <v>6.0979210104376196E-4</v>
      </c>
      <c r="BC582" s="13">
        <f t="shared" si="882"/>
        <v>1.8301298781118336E-4</v>
      </c>
      <c r="BD582" s="13">
        <f t="shared" si="883"/>
        <v>4.6119645513312626E-4</v>
      </c>
      <c r="BE582" s="13">
        <f t="shared" si="884"/>
        <v>9.3949364521809077E-4</v>
      </c>
      <c r="BF582" s="13">
        <f t="shared" si="885"/>
        <v>9.5691141983126943E-4</v>
      </c>
      <c r="BG582" s="13">
        <f t="shared" si="886"/>
        <v>6.4976807458229824E-4</v>
      </c>
      <c r="BH582" s="13">
        <f t="shared" si="887"/>
        <v>3.309072360277868E-4</v>
      </c>
      <c r="BI582" s="13">
        <f t="shared" si="888"/>
        <v>1.3481684082547872E-4</v>
      </c>
      <c r="BJ582" s="14">
        <f t="shared" si="889"/>
        <v>0.49641501003949545</v>
      </c>
      <c r="BK582" s="14">
        <f t="shared" si="890"/>
        <v>0.21826271544125969</v>
      </c>
      <c r="BL582" s="14">
        <f t="shared" si="891"/>
        <v>0.26730940722477875</v>
      </c>
      <c r="BM582" s="14">
        <f t="shared" si="892"/>
        <v>0.68014871556235557</v>
      </c>
      <c r="BN582" s="14">
        <f t="shared" si="893"/>
        <v>0.31393109245861889</v>
      </c>
    </row>
    <row r="583" spans="1:66" x14ac:dyDescent="0.25">
      <c r="A583" t="s">
        <v>349</v>
      </c>
      <c r="B583" t="s">
        <v>280</v>
      </c>
      <c r="C583" t="s">
        <v>285</v>
      </c>
      <c r="D583" s="11">
        <v>44430</v>
      </c>
      <c r="E583" s="10">
        <f>VLOOKUP(A583,home!$A$2:$E$405,3,FALSE)</f>
        <v>1.4875</v>
      </c>
      <c r="F583" s="10">
        <f>VLOOKUP(B583,home!$B$2:$E$405,3,FALSE)</f>
        <v>0.44819999999999999</v>
      </c>
      <c r="G583" s="10">
        <f>VLOOKUP(C583,away!$B$2:$E$405,4,FALSE)</f>
        <v>0.79449999999999998</v>
      </c>
      <c r="H583" s="10">
        <f>VLOOKUP(A583,away!$A$2:$E$405,3,FALSE)</f>
        <v>1.05</v>
      </c>
      <c r="I583" s="10">
        <f>VLOOKUP(C583,away!$B$2:$E$405,3,FALSE)</f>
        <v>1.3853</v>
      </c>
      <c r="J583" s="10">
        <f>VLOOKUP(B583,home!$B$2:$E$405,4,FALSE)</f>
        <v>0.52910000000000001</v>
      </c>
      <c r="K583" s="12">
        <f t="shared" si="838"/>
        <v>0.52969116375000003</v>
      </c>
      <c r="L583" s="12">
        <f t="shared" si="839"/>
        <v>0.76961034150000007</v>
      </c>
      <c r="M583" s="13">
        <f t="shared" si="840"/>
        <v>0.27272222155957521</v>
      </c>
      <c r="N583" s="13">
        <f t="shared" si="841"/>
        <v>0.14445855091837673</v>
      </c>
      <c r="O583" s="13">
        <f t="shared" si="842"/>
        <v>0.20988984206910336</v>
      </c>
      <c r="P583" s="13">
        <f t="shared" si="843"/>
        <v>0.11117679470488706</v>
      </c>
      <c r="Q583" s="13">
        <f t="shared" si="844"/>
        <v>3.8259208974796795E-2</v>
      </c>
      <c r="R583" s="13">
        <f t="shared" si="845"/>
        <v>8.0766696516091849E-2</v>
      </c>
      <c r="S583" s="13">
        <f t="shared" si="846"/>
        <v>1.1330466225093197E-2</v>
      </c>
      <c r="T583" s="13">
        <f t="shared" si="847"/>
        <v>2.944468288461323E-2</v>
      </c>
      <c r="U583" s="13">
        <f t="shared" si="848"/>
        <v>4.2781405469851763E-2</v>
      </c>
      <c r="V583" s="13">
        <f t="shared" si="849"/>
        <v>5.1321447157407375E-4</v>
      </c>
      <c r="W583" s="13">
        <f t="shared" si="850"/>
        <v>6.7551883086715211E-3</v>
      </c>
      <c r="X583" s="13">
        <f t="shared" si="851"/>
        <v>5.1988627811334976E-3</v>
      </c>
      <c r="Y583" s="13">
        <f t="shared" si="852"/>
        <v>2.0005492801998953E-3</v>
      </c>
      <c r="Z583" s="13">
        <f t="shared" si="853"/>
        <v>2.0719628295858775E-2</v>
      </c>
      <c r="AA583" s="13">
        <f t="shared" si="854"/>
        <v>1.0975004024500863E-2</v>
      </c>
      <c r="AB583" s="13">
        <f t="shared" si="855"/>
        <v>2.9066813269493976E-3</v>
      </c>
      <c r="AC583" s="13">
        <f t="shared" si="856"/>
        <v>1.3075928416164981E-5</v>
      </c>
      <c r="AD583" s="13">
        <f t="shared" si="857"/>
        <v>8.9454088914265283E-4</v>
      </c>
      <c r="AE583" s="13">
        <f t="shared" si="858"/>
        <v>6.8844791917879082E-4</v>
      </c>
      <c r="AF583" s="13">
        <f t="shared" si="859"/>
        <v>2.6491831909207682E-4</v>
      </c>
      <c r="AG583" s="13">
        <f t="shared" si="860"/>
        <v>6.7961292675353078E-5</v>
      </c>
      <c r="AH583" s="13">
        <f t="shared" si="861"/>
        <v>3.986510052132233E-3</v>
      </c>
      <c r="AI583" s="13">
        <f t="shared" si="862"/>
        <v>2.1116191488149954E-3</v>
      </c>
      <c r="AJ583" s="13">
        <f t="shared" si="863"/>
        <v>5.5925300216629959E-4</v>
      </c>
      <c r="AK583" s="13">
        <f t="shared" si="864"/>
        <v>9.8743791182716198E-5</v>
      </c>
      <c r="AL583" s="13">
        <f t="shared" si="865"/>
        <v>2.13219121021601E-7</v>
      </c>
      <c r="AM583" s="13">
        <f t="shared" si="866"/>
        <v>9.4766080918386324E-5</v>
      </c>
      <c r="AN583" s="13">
        <f t="shared" si="867"/>
        <v>7.2932955898215941E-5</v>
      </c>
      <c r="AO583" s="13">
        <f t="shared" si="868"/>
        <v>2.8064978547715203E-5</v>
      </c>
      <c r="AP583" s="13">
        <f t="shared" si="869"/>
        <v>7.1996992414324255E-6</v>
      </c>
      <c r="AQ583" s="13">
        <f t="shared" si="870"/>
        <v>1.3852407479740248E-6</v>
      </c>
      <c r="AR583" s="13">
        <f t="shared" si="871"/>
        <v>6.1361187252293435E-4</v>
      </c>
      <c r="AS583" s="13">
        <f t="shared" si="872"/>
        <v>3.2502478684748971E-4</v>
      </c>
      <c r="AT583" s="13">
        <f t="shared" si="873"/>
        <v>8.608137879642125E-5</v>
      </c>
      <c r="AU583" s="13">
        <f t="shared" si="874"/>
        <v>1.5198848570626986E-5</v>
      </c>
      <c r="AV583" s="13">
        <f t="shared" si="875"/>
        <v>2.0126739467588576E-6</v>
      </c>
      <c r="AW583" s="13">
        <f t="shared" si="876"/>
        <v>2.4144447446091139E-9</v>
      </c>
      <c r="AX583" s="13">
        <f t="shared" si="877"/>
        <v>8.3661259476144517E-6</v>
      </c>
      <c r="AY583" s="13">
        <f t="shared" si="878"/>
        <v>6.4386570475755703E-6</v>
      </c>
      <c r="AZ583" s="13">
        <f t="shared" si="879"/>
        <v>2.4776285245930085E-6</v>
      </c>
      <c r="BA583" s="13">
        <f t="shared" si="880"/>
        <v>6.3560284497405554E-7</v>
      </c>
      <c r="BB583" s="13">
        <f t="shared" si="881"/>
        <v>1.222916306447136E-7</v>
      </c>
      <c r="BC583" s="13">
        <f t="shared" si="882"/>
        <v>1.8823380724613986E-8</v>
      </c>
      <c r="BD583" s="13">
        <f t="shared" si="883"/>
        <v>7.8707007126804982E-5</v>
      </c>
      <c r="BE583" s="13">
        <f t="shared" si="884"/>
        <v>4.1690406200276874E-5</v>
      </c>
      <c r="BF583" s="13">
        <f t="shared" si="885"/>
        <v>1.1041519888717435E-5</v>
      </c>
      <c r="BG583" s="13">
        <f t="shared" si="886"/>
        <v>1.9495318398078366E-6</v>
      </c>
      <c r="BH583" s="13">
        <f t="shared" si="887"/>
        <v>2.5816244724887285E-7</v>
      </c>
      <c r="BI583" s="13">
        <f t="shared" si="888"/>
        <v>2.7349273423960693E-8</v>
      </c>
      <c r="BJ583" s="14">
        <f t="shared" si="889"/>
        <v>0.22825531965261037</v>
      </c>
      <c r="BK583" s="14">
        <f t="shared" si="890"/>
        <v>0.39576242476571433</v>
      </c>
      <c r="BL583" s="14">
        <f t="shared" si="891"/>
        <v>0.35525135893825399</v>
      </c>
      <c r="BM583" s="14">
        <f t="shared" si="892"/>
        <v>0.14270898066700366</v>
      </c>
      <c r="BN583" s="14">
        <f t="shared" si="893"/>
        <v>0.85727331474283097</v>
      </c>
    </row>
    <row r="584" spans="1:66" x14ac:dyDescent="0.25">
      <c r="A584" t="s">
        <v>349</v>
      </c>
      <c r="B584" t="s">
        <v>274</v>
      </c>
      <c r="C584" t="s">
        <v>279</v>
      </c>
      <c r="D584" s="11">
        <v>44430</v>
      </c>
      <c r="E584" s="10">
        <f>VLOOKUP(A584,home!$A$2:$E$405,3,FALSE)</f>
        <v>1.4875</v>
      </c>
      <c r="F584" s="10">
        <f>VLOOKUP(B584,home!$B$2:$E$405,3,FALSE)</f>
        <v>1.2222999999999999</v>
      </c>
      <c r="G584" s="10">
        <f>VLOOKUP(C584,away!$B$2:$E$405,4,FALSE)</f>
        <v>1.1001000000000001</v>
      </c>
      <c r="H584" s="10">
        <f>VLOOKUP(A584,away!$A$2:$E$405,3,FALSE)</f>
        <v>1.05</v>
      </c>
      <c r="I584" s="10">
        <f>VLOOKUP(C584,away!$B$2:$E$405,3,FALSE)</f>
        <v>1.0389999999999999</v>
      </c>
      <c r="J584" s="10">
        <f>VLOOKUP(B584,home!$B$2:$E$405,4,FALSE)</f>
        <v>0.51949999999999996</v>
      </c>
      <c r="K584" s="12">
        <f t="shared" si="838"/>
        <v>2.0001701921250001</v>
      </c>
      <c r="L584" s="12">
        <f t="shared" si="839"/>
        <v>0.56674852499999984</v>
      </c>
      <c r="M584" s="13">
        <f t="shared" si="840"/>
        <v>7.6771736788686054E-2</v>
      </c>
      <c r="N584" s="13">
        <f t="shared" si="841"/>
        <v>0.15355653952239609</v>
      </c>
      <c r="O584" s="13">
        <f t="shared" si="842"/>
        <v>4.3510268586676046E-2</v>
      </c>
      <c r="P584" s="13">
        <f t="shared" si="843"/>
        <v>8.7027942278422171E-2</v>
      </c>
      <c r="Q584" s="13">
        <f t="shared" si="844"/>
        <v>0.15356960657928062</v>
      </c>
      <c r="R584" s="13">
        <f t="shared" si="845"/>
        <v>1.2329690271926236E-2</v>
      </c>
      <c r="S584" s="13">
        <f t="shared" si="846"/>
        <v>2.4663577554795372E-2</v>
      </c>
      <c r="T584" s="13">
        <f t="shared" si="847"/>
        <v>8.7035348013637562E-2</v>
      </c>
      <c r="U584" s="13">
        <f t="shared" si="848"/>
        <v>2.466147896004044E-2</v>
      </c>
      <c r="V584" s="13">
        <f t="shared" si="849"/>
        <v>3.1064968171325507E-3</v>
      </c>
      <c r="W584" s="13">
        <f t="shared" si="850"/>
        <v>0.10238844983208013</v>
      </c>
      <c r="X584" s="13">
        <f t="shared" si="851"/>
        <v>5.8028502919367897E-2</v>
      </c>
      <c r="Y584" s="13">
        <f t="shared" si="852"/>
        <v>1.6443784218754965E-2</v>
      </c>
      <c r="Z584" s="13">
        <f t="shared" si="853"/>
        <v>2.3292779251070138E-3</v>
      </c>
      <c r="AA584" s="13">
        <f t="shared" si="854"/>
        <v>4.6589522749738172E-3</v>
      </c>
      <c r="AB584" s="13">
        <f t="shared" si="855"/>
        <v>4.6593487334677932E-3</v>
      </c>
      <c r="AC584" s="13">
        <f t="shared" si="856"/>
        <v>2.2009403867081386E-4</v>
      </c>
      <c r="AD584" s="13">
        <f t="shared" si="857"/>
        <v>5.1198581343003161E-2</v>
      </c>
      <c r="AE584" s="13">
        <f t="shared" si="858"/>
        <v>2.9016720458239553E-2</v>
      </c>
      <c r="AF584" s="13">
        <f t="shared" si="859"/>
        <v>8.2225917600222912E-3</v>
      </c>
      <c r="AG584" s="13">
        <f t="shared" si="860"/>
        <v>1.5533805838899288E-3</v>
      </c>
      <c r="AH584" s="13">
        <f t="shared" si="861"/>
        <v>3.3002870709236497E-4</v>
      </c>
      <c r="AI584" s="13">
        <f t="shared" si="862"/>
        <v>6.601135824717009E-4</v>
      </c>
      <c r="AJ584" s="13">
        <f t="shared" si="863"/>
        <v>6.6016975553837216E-4</v>
      </c>
      <c r="AK584" s="13">
        <f t="shared" si="864"/>
        <v>4.4015062225676672E-4</v>
      </c>
      <c r="AL584" s="13">
        <f t="shared" si="865"/>
        <v>9.9798869190575386E-6</v>
      </c>
      <c r="AM584" s="13">
        <f t="shared" si="866"/>
        <v>2.048117525627241E-2</v>
      </c>
      <c r="AN584" s="13">
        <f t="shared" si="867"/>
        <v>1.1607675866758883E-2</v>
      </c>
      <c r="AO584" s="13">
        <f t="shared" si="868"/>
        <v>3.2893165880818454E-3</v>
      </c>
      <c r="AP584" s="13">
        <f t="shared" si="869"/>
        <v>6.2140510818447267E-4</v>
      </c>
      <c r="AQ584" s="13">
        <f t="shared" si="870"/>
        <v>8.8045107122753771E-5</v>
      </c>
      <c r="AR584" s="13">
        <f t="shared" si="871"/>
        <v>3.7408656590450973E-5</v>
      </c>
      <c r="AS584" s="13">
        <f t="shared" si="872"/>
        <v>7.4823679839660463E-5</v>
      </c>
      <c r="AT584" s="13">
        <f t="shared" si="873"/>
        <v>7.4830047040196594E-5</v>
      </c>
      <c r="AU584" s="13">
        <f t="shared" si="874"/>
        <v>4.9890943188370937E-5</v>
      </c>
      <c r="AV584" s="13">
        <f t="shared" si="875"/>
        <v>2.4947594355595343E-5</v>
      </c>
      <c r="AW584" s="13">
        <f t="shared" si="876"/>
        <v>3.1425375009481538E-7</v>
      </c>
      <c r="AX584" s="13">
        <f t="shared" si="877"/>
        <v>6.8276393745473731E-3</v>
      </c>
      <c r="AY584" s="13">
        <f t="shared" si="878"/>
        <v>3.8695545447566451E-3</v>
      </c>
      <c r="AZ584" s="13">
        <f t="shared" si="879"/>
        <v>1.0965321653239369E-3</v>
      </c>
      <c r="BA584" s="13">
        <f t="shared" si="880"/>
        <v>2.0715266243746577E-4</v>
      </c>
      <c r="BB584" s="13">
        <f t="shared" si="881"/>
        <v>2.9350866471564141E-5</v>
      </c>
      <c r="BC584" s="13">
        <f t="shared" si="882"/>
        <v>3.3269120560461857E-6</v>
      </c>
      <c r="BD584" s="13">
        <f t="shared" si="883"/>
        <v>3.5335501574782677E-6</v>
      </c>
      <c r="BE584" s="13">
        <f t="shared" si="884"/>
        <v>7.0677016973666304E-6</v>
      </c>
      <c r="BF584" s="13">
        <f t="shared" si="885"/>
        <v>7.0683031309520031E-6</v>
      </c>
      <c r="BG584" s="13">
        <f t="shared" si="886"/>
        <v>4.7126030771446686E-6</v>
      </c>
      <c r="BH584" s="13">
        <f t="shared" si="887"/>
        <v>2.3565020505553299E-6</v>
      </c>
      <c r="BI584" s="13">
        <f t="shared" si="888"/>
        <v>9.4268103184044197E-7</v>
      </c>
      <c r="BJ584" s="14">
        <f t="shared" si="889"/>
        <v>0.7091346796826854</v>
      </c>
      <c r="BK584" s="14">
        <f t="shared" si="890"/>
        <v>0.19566938190938268</v>
      </c>
      <c r="BL584" s="14">
        <f t="shared" si="891"/>
        <v>9.2197783756603133E-2</v>
      </c>
      <c r="BM584" s="14">
        <f t="shared" si="892"/>
        <v>0.46869609895538467</v>
      </c>
      <c r="BN584" s="14">
        <f t="shared" si="893"/>
        <v>0.52676578402738727</v>
      </c>
    </row>
    <row r="585" spans="1:66" x14ac:dyDescent="0.25">
      <c r="A585" t="s">
        <v>349</v>
      </c>
      <c r="B585" t="s">
        <v>286</v>
      </c>
      <c r="C585" t="s">
        <v>288</v>
      </c>
      <c r="D585" s="11">
        <v>44430</v>
      </c>
      <c r="E585" s="10">
        <f>VLOOKUP(A585,home!$A$2:$E$405,3,FALSE)</f>
        <v>1.4875</v>
      </c>
      <c r="F585" s="10">
        <f>VLOOKUP(B585,home!$B$2:$E$405,3,FALSE)</f>
        <v>0.53779999999999994</v>
      </c>
      <c r="G585" s="10">
        <f>VLOOKUP(C585,away!$B$2:$E$405,4,FALSE)</f>
        <v>1.4117999999999999</v>
      </c>
      <c r="H585" s="10">
        <f>VLOOKUP(A585,away!$A$2:$E$405,3,FALSE)</f>
        <v>1.05</v>
      </c>
      <c r="I585" s="10">
        <f>VLOOKUP(C585,away!$B$2:$E$405,3,FALSE)</f>
        <v>1.0476000000000001</v>
      </c>
      <c r="J585" s="10">
        <f>VLOOKUP(B585,home!$B$2:$E$405,4,FALSE)</f>
        <v>1.3332999999999999</v>
      </c>
      <c r="K585" s="12">
        <f t="shared" si="838"/>
        <v>1.1294082344999998</v>
      </c>
      <c r="L585" s="12">
        <f t="shared" si="839"/>
        <v>1.4666033340000002</v>
      </c>
      <c r="M585" s="13">
        <f t="shared" si="840"/>
        <v>7.4570404836143064E-2</v>
      </c>
      <c r="N585" s="13">
        <f t="shared" si="841"/>
        <v>8.4220429271938582E-2</v>
      </c>
      <c r="O585" s="13">
        <f t="shared" si="842"/>
        <v>0.10936520435041716</v>
      </c>
      <c r="P585" s="13">
        <f t="shared" si="843"/>
        <v>0.12351796236113634</v>
      </c>
      <c r="Q585" s="13">
        <f t="shared" si="844"/>
        <v>4.7559623166426139E-2</v>
      </c>
      <c r="R585" s="13">
        <f t="shared" si="845"/>
        <v>8.0197686661956563E-2</v>
      </c>
      <c r="S585" s="13">
        <f t="shared" si="846"/>
        <v>5.1148599298110643E-2</v>
      </c>
      <c r="T585" s="13">
        <f t="shared" si="847"/>
        <v>6.9751101899664214E-2</v>
      </c>
      <c r="U585" s="13">
        <f t="shared" si="848"/>
        <v>9.057592770386455E-2</v>
      </c>
      <c r="V585" s="13">
        <f t="shared" si="849"/>
        <v>9.4135807731874355E-3</v>
      </c>
      <c r="W585" s="13">
        <f t="shared" si="850"/>
        <v>1.7904743344626217E-2</v>
      </c>
      <c r="X585" s="13">
        <f t="shared" si="851"/>
        <v>2.6259156283643122E-2</v>
      </c>
      <c r="Y585" s="13">
        <f t="shared" si="852"/>
        <v>1.9255883076809029E-2</v>
      </c>
      <c r="Z585" s="13">
        <f t="shared" si="853"/>
        <v>3.920606487917095E-2</v>
      </c>
      <c r="AA585" s="13">
        <f t="shared" si="854"/>
        <v>4.4279652516876912E-2</v>
      </c>
      <c r="AB585" s="13">
        <f t="shared" si="855"/>
        <v>2.5004902086679714E-2</v>
      </c>
      <c r="AC585" s="13">
        <f t="shared" si="856"/>
        <v>9.7453735012321496E-4</v>
      </c>
      <c r="AD585" s="13">
        <f t="shared" si="857"/>
        <v>5.0554411425074823E-3</v>
      </c>
      <c r="AE585" s="13">
        <f t="shared" si="858"/>
        <v>7.4143268344422442E-3</v>
      </c>
      <c r="AF585" s="13">
        <f t="shared" si="859"/>
        <v>5.4369382273793312E-3</v>
      </c>
      <c r="AG585" s="13">
        <f t="shared" si="860"/>
        <v>2.6579439103421925E-3</v>
      </c>
      <c r="AH585" s="13">
        <f t="shared" si="861"/>
        <v>1.4374936366203116E-2</v>
      </c>
      <c r="AI585" s="13">
        <f t="shared" si="862"/>
        <v>1.6235171502403303E-2</v>
      </c>
      <c r="AJ585" s="13">
        <f t="shared" si="863"/>
        <v>9.1680681916670136E-3</v>
      </c>
      <c r="AK585" s="13">
        <f t="shared" si="864"/>
        <v>3.4514972367087498E-3</v>
      </c>
      <c r="AL585" s="13">
        <f t="shared" si="865"/>
        <v>6.4568708187405646E-5</v>
      </c>
      <c r="AM585" s="13">
        <f t="shared" si="866"/>
        <v>1.1419313710756061E-3</v>
      </c>
      <c r="AN585" s="13">
        <f t="shared" si="867"/>
        <v>1.6747603560186754E-3</v>
      </c>
      <c r="AO585" s="13">
        <f t="shared" si="868"/>
        <v>1.2281045608940084E-3</v>
      </c>
      <c r="AP585" s="13">
        <f t="shared" si="869"/>
        <v>6.0038074783591957E-4</v>
      </c>
      <c r="AQ585" s="13">
        <f t="shared" si="870"/>
        <v>2.2013010161139342E-4</v>
      </c>
      <c r="AR585" s="13">
        <f t="shared" si="871"/>
        <v>4.2164659201422653E-3</v>
      </c>
      <c r="AS585" s="13">
        <f t="shared" si="872"/>
        <v>4.7621113306972928E-3</v>
      </c>
      <c r="AT585" s="13">
        <f t="shared" si="873"/>
        <v>2.6891838752476373E-3</v>
      </c>
      <c r="AU585" s="13">
        <f t="shared" si="874"/>
        <v>1.0123954709297675E-3</v>
      </c>
      <c r="AV585" s="13">
        <f t="shared" si="875"/>
        <v>2.8585194535964636E-4</v>
      </c>
      <c r="AW585" s="13">
        <f t="shared" si="876"/>
        <v>2.9708670339138926E-6</v>
      </c>
      <c r="AX585" s="13">
        <f t="shared" si="877"/>
        <v>2.1495111562111111E-4</v>
      </c>
      <c r="AY585" s="13">
        <f t="shared" si="878"/>
        <v>3.1524802281694111E-4</v>
      </c>
      <c r="AZ585" s="13">
        <f t="shared" si="879"/>
        <v>2.3117190065011697E-4</v>
      </c>
      <c r="BA585" s="13">
        <f t="shared" si="880"/>
        <v>1.1301249340685946E-4</v>
      </c>
      <c r="BB585" s="13">
        <f t="shared" si="881"/>
        <v>4.1436124903538305E-5</v>
      </c>
      <c r="BC585" s="13">
        <f t="shared" si="882"/>
        <v>1.2154071786313936E-5</v>
      </c>
      <c r="BD585" s="13">
        <f t="shared" si="883"/>
        <v>1.0306471626963375E-3</v>
      </c>
      <c r="BE585" s="13">
        <f t="shared" si="884"/>
        <v>1.1640213924133044E-3</v>
      </c>
      <c r="BF585" s="13">
        <f t="shared" si="885"/>
        <v>6.5732767286287097E-4</v>
      </c>
      <c r="BG585" s="13">
        <f t="shared" si="886"/>
        <v>2.4746376216534956E-4</v>
      </c>
      <c r="BH585" s="13">
        <f t="shared" si="887"/>
        <v>6.9871902682473876E-5</v>
      </c>
      <c r="BI585" s="13">
        <f t="shared" si="888"/>
        <v>1.5782780449953703E-5</v>
      </c>
      <c r="BJ585" s="14">
        <f t="shared" si="889"/>
        <v>0.29130886802439904</v>
      </c>
      <c r="BK585" s="14">
        <f t="shared" si="890"/>
        <v>0.26000490134970505</v>
      </c>
      <c r="BL585" s="14">
        <f t="shared" si="891"/>
        <v>0.4088041698324239</v>
      </c>
      <c r="BM585" s="14">
        <f t="shared" si="892"/>
        <v>0.47958041628189807</v>
      </c>
      <c r="BN585" s="14">
        <f t="shared" si="893"/>
        <v>0.51943131064801784</v>
      </c>
    </row>
    <row r="586" spans="1:66" x14ac:dyDescent="0.25">
      <c r="A586" t="s">
        <v>357</v>
      </c>
      <c r="B586" t="s">
        <v>330</v>
      </c>
      <c r="C586" t="s">
        <v>335</v>
      </c>
      <c r="D586" s="11">
        <v>44430</v>
      </c>
      <c r="E586" s="10">
        <f>VLOOKUP(A586,home!$A$2:$E$405,3,FALSE)</f>
        <v>1.8529</v>
      </c>
      <c r="F586" s="10">
        <f>VLOOKUP(B586,home!$B$2:$E$405,3,FALSE)</f>
        <v>0.67459999999999998</v>
      </c>
      <c r="G586" s="10">
        <f>VLOOKUP(C586,away!$B$2:$E$405,4,FALSE)</f>
        <v>0.40479999999999999</v>
      </c>
      <c r="H586" s="10">
        <f>VLOOKUP(A586,away!$A$2:$E$405,3,FALSE)</f>
        <v>1.5588</v>
      </c>
      <c r="I586" s="10">
        <f>VLOOKUP(C586,away!$B$2:$E$405,3,FALSE)</f>
        <v>1.1227</v>
      </c>
      <c r="J586" s="10">
        <f>VLOOKUP(B586,home!$B$2:$E$405,4,FALSE)</f>
        <v>1.7642</v>
      </c>
      <c r="K586" s="12">
        <f t="shared" si="838"/>
        <v>0.5059863744319999</v>
      </c>
      <c r="L586" s="12">
        <f t="shared" si="839"/>
        <v>3.0874642495920002</v>
      </c>
      <c r="M586" s="13">
        <f t="shared" si="840"/>
        <v>2.7503263076432961E-2</v>
      </c>
      <c r="N586" s="13">
        <f t="shared" si="841"/>
        <v>1.3916276369093806E-2</v>
      </c>
      <c r="O586" s="13">
        <f t="shared" si="842"/>
        <v>8.4915341495610447E-2</v>
      </c>
      <c r="P586" s="13">
        <f t="shared" si="843"/>
        <v>4.296600577701909E-2</v>
      </c>
      <c r="Q586" s="13">
        <f t="shared" si="844"/>
        <v>3.5207231127957449E-3</v>
      </c>
      <c r="R586" s="13">
        <f t="shared" si="845"/>
        <v>0.13108654055479674</v>
      </c>
      <c r="S586" s="13">
        <f t="shared" si="846"/>
        <v>1.6780532979854927E-2</v>
      </c>
      <c r="T586" s="13">
        <f t="shared" si="847"/>
        <v>1.0870106743469124E-2</v>
      </c>
      <c r="U586" s="13">
        <f t="shared" si="848"/>
        <v>6.6328003392154916E-2</v>
      </c>
      <c r="V586" s="13">
        <f t="shared" si="849"/>
        <v>2.9127552972340095E-3</v>
      </c>
      <c r="W586" s="13">
        <f t="shared" si="850"/>
        <v>5.9381264107415447E-4</v>
      </c>
      <c r="X586" s="13">
        <f t="shared" si="851"/>
        <v>1.8333753002722579E-3</v>
      </c>
      <c r="Y586" s="13">
        <f t="shared" si="852"/>
        <v>2.8302403478377984E-3</v>
      </c>
      <c r="Z586" s="13">
        <f t="shared" si="853"/>
        <v>0.13490833585520889</v>
      </c>
      <c r="AA586" s="13">
        <f t="shared" si="854"/>
        <v>6.8261779740031725E-2</v>
      </c>
      <c r="AB586" s="13">
        <f t="shared" si="855"/>
        <v>1.7269765221467198E-2</v>
      </c>
      <c r="AC586" s="13">
        <f t="shared" si="856"/>
        <v>2.8439684724909442E-4</v>
      </c>
      <c r="AD586" s="13">
        <f t="shared" si="857"/>
        <v>7.5115276337250474E-5</v>
      </c>
      <c r="AE586" s="13">
        <f t="shared" si="858"/>
        <v>2.3191573028948475E-4</v>
      </c>
      <c r="AF586" s="13">
        <f t="shared" si="859"/>
        <v>3.5801576309340248E-4</v>
      </c>
      <c r="AG586" s="13">
        <f t="shared" si="860"/>
        <v>3.6845362311375968E-4</v>
      </c>
      <c r="AH586" s="13">
        <f t="shared" si="861"/>
        <v>0.10413116598122703</v>
      </c>
      <c r="AI586" s="13">
        <f t="shared" si="862"/>
        <v>5.268895114021787E-2</v>
      </c>
      <c r="AJ586" s="13">
        <f t="shared" si="863"/>
        <v>1.3329945680031811E-2</v>
      </c>
      <c r="AK586" s="13">
        <f t="shared" si="864"/>
        <v>2.2482569620049311E-3</v>
      </c>
      <c r="AL586" s="13">
        <f t="shared" si="865"/>
        <v>1.7771559029795538E-5</v>
      </c>
      <c r="AM586" s="13">
        <f t="shared" si="866"/>
        <v>7.6014612676686344E-6</v>
      </c>
      <c r="AN586" s="13">
        <f t="shared" si="867"/>
        <v>2.3469239908585194E-5</v>
      </c>
      <c r="AO586" s="13">
        <f t="shared" si="868"/>
        <v>3.6230219591427321E-5</v>
      </c>
      <c r="AP586" s="13">
        <f t="shared" si="869"/>
        <v>3.7286502581133173E-5</v>
      </c>
      <c r="AQ586" s="13">
        <f t="shared" si="870"/>
        <v>2.8780185927892127E-5</v>
      </c>
      <c r="AR586" s="13">
        <f t="shared" si="871"/>
        <v>6.4300250447073812E-2</v>
      </c>
      <c r="AS586" s="13">
        <f t="shared" si="872"/>
        <v>3.2535050598784455E-2</v>
      </c>
      <c r="AT586" s="13">
        <f t="shared" si="873"/>
        <v>8.2311461472203071E-3</v>
      </c>
      <c r="AU586" s="13">
        <f t="shared" si="874"/>
        <v>1.3882825988173089E-3</v>
      </c>
      <c r="AV586" s="13">
        <f t="shared" si="875"/>
        <v>1.7561301971565118E-4</v>
      </c>
      <c r="AW586" s="13">
        <f t="shared" si="876"/>
        <v>7.711942577492458E-7</v>
      </c>
      <c r="AX586" s="13">
        <f t="shared" si="877"/>
        <v>6.4103930453548707E-7</v>
      </c>
      <c r="AY586" s="13">
        <f t="shared" si="878"/>
        <v>1.9791859353366354E-6</v>
      </c>
      <c r="AZ586" s="13">
        <f t="shared" si="879"/>
        <v>3.055332909323584E-6</v>
      </c>
      <c r="BA586" s="13">
        <f t="shared" si="880"/>
        <v>3.1444103760461598E-6</v>
      </c>
      <c r="BB586" s="13">
        <f t="shared" si="881"/>
        <v>2.427063655522164E-6</v>
      </c>
      <c r="BC586" s="13">
        <f t="shared" si="882"/>
        <v>1.4986944535817507E-6</v>
      </c>
      <c r="BD586" s="13">
        <f t="shared" si="883"/>
        <v>3.3087454082525412E-2</v>
      </c>
      <c r="BE586" s="13">
        <f t="shared" si="884"/>
        <v>1.6741800930402308E-2</v>
      </c>
      <c r="BF586" s="13">
        <f t="shared" si="885"/>
        <v>4.2355615771182721E-3</v>
      </c>
      <c r="BG586" s="13">
        <f t="shared" si="886"/>
        <v>7.1437881536318593E-4</v>
      </c>
      <c r="BH586" s="13">
        <f t="shared" si="887"/>
        <v>9.0366486689161379E-5</v>
      </c>
      <c r="BI586" s="13">
        <f t="shared" si="888"/>
        <v>9.1448421940012727E-6</v>
      </c>
      <c r="BJ586" s="14">
        <f t="shared" si="889"/>
        <v>3.4744148243287844E-2</v>
      </c>
      <c r="BK586" s="14">
        <f t="shared" si="890"/>
        <v>9.0466704722755198E-2</v>
      </c>
      <c r="BL586" s="14">
        <f t="shared" si="891"/>
        <v>0.70176879971344652</v>
      </c>
      <c r="BM586" s="14">
        <f t="shared" si="892"/>
        <v>0.6579786301572722</v>
      </c>
      <c r="BN586" s="14">
        <f t="shared" si="893"/>
        <v>0.30390815038574881</v>
      </c>
    </row>
    <row r="587" spans="1:66" x14ac:dyDescent="0.25">
      <c r="A587" t="s">
        <v>357</v>
      </c>
      <c r="B587" t="s">
        <v>337</v>
      </c>
      <c r="C587" t="s">
        <v>328</v>
      </c>
      <c r="D587" s="11">
        <v>44430</v>
      </c>
      <c r="E587" s="10">
        <f>VLOOKUP(A587,home!$A$2:$E$405,3,FALSE)</f>
        <v>1.8529</v>
      </c>
      <c r="F587" s="10">
        <f>VLOOKUP(B587,home!$B$2:$E$405,3,FALSE)</f>
        <v>1.6191</v>
      </c>
      <c r="G587" s="10">
        <f>VLOOKUP(C587,away!$B$2:$E$405,4,FALSE)</f>
        <v>1.2593000000000001</v>
      </c>
      <c r="H587" s="10">
        <f>VLOOKUP(A587,away!$A$2:$E$405,3,FALSE)</f>
        <v>1.5588</v>
      </c>
      <c r="I587" s="10">
        <f>VLOOKUP(C587,away!$B$2:$E$405,3,FALSE)</f>
        <v>0.85540000000000005</v>
      </c>
      <c r="J587" s="10">
        <f>VLOOKUP(B587,home!$B$2:$E$405,4,FALSE)</f>
        <v>0.85540000000000005</v>
      </c>
      <c r="K587" s="12">
        <f t="shared" si="838"/>
        <v>3.7779382701270001</v>
      </c>
      <c r="L587" s="12">
        <f t="shared" si="839"/>
        <v>1.1405882386080002</v>
      </c>
      <c r="M587" s="13">
        <f t="shared" si="840"/>
        <v>7.3098939800774702E-3</v>
      </c>
      <c r="N587" s="13">
        <f t="shared" si="841"/>
        <v>2.7616328217905647E-2</v>
      </c>
      <c r="O587" s="13">
        <f t="shared" si="842"/>
        <v>8.3375790991477849E-3</v>
      </c>
      <c r="P587" s="13">
        <f t="shared" si="843"/>
        <v>3.1498859158881412E-2</v>
      </c>
      <c r="Q587" s="13">
        <f t="shared" si="844"/>
        <v>5.2166391627406959E-2</v>
      </c>
      <c r="R587" s="13">
        <f t="shared" si="845"/>
        <v>4.7548723294759242E-3</v>
      </c>
      <c r="S587" s="13">
        <f t="shared" si="846"/>
        <v>3.3932712670496641E-2</v>
      </c>
      <c r="T587" s="13">
        <f t="shared" si="847"/>
        <v>5.9500372740839226E-2</v>
      </c>
      <c r="U587" s="13">
        <f t="shared" si="848"/>
        <v>1.7963614143095014E-2</v>
      </c>
      <c r="V587" s="13">
        <f t="shared" si="849"/>
        <v>1.62465000662847E-2</v>
      </c>
      <c r="W587" s="13">
        <f t="shared" si="850"/>
        <v>6.569380244787118E-2</v>
      </c>
      <c r="X587" s="13">
        <f t="shared" si="851"/>
        <v>7.4929578421479306E-2</v>
      </c>
      <c r="Y587" s="13">
        <f t="shared" si="852"/>
        <v>4.2731897935697552E-2</v>
      </c>
      <c r="Z587" s="13">
        <f t="shared" si="853"/>
        <v>1.8077838183609542E-3</v>
      </c>
      <c r="AA587" s="13">
        <f t="shared" si="854"/>
        <v>6.8296956715021657E-3</v>
      </c>
      <c r="AB587" s="13">
        <f t="shared" si="855"/>
        <v>1.2901084325344377E-2</v>
      </c>
      <c r="AC587" s="13">
        <f t="shared" si="856"/>
        <v>4.3754586147844842E-3</v>
      </c>
      <c r="AD587" s="13">
        <f t="shared" si="857"/>
        <v>6.2046782594493824E-2</v>
      </c>
      <c r="AE587" s="13">
        <f t="shared" si="858"/>
        <v>7.0769830470747225E-2</v>
      </c>
      <c r="AF587" s="13">
        <f t="shared" si="859"/>
        <v>4.0359618141608183E-2</v>
      </c>
      <c r="AG587" s="13">
        <f t="shared" si="860"/>
        <v>1.5344568589009453E-2</v>
      </c>
      <c r="AH587" s="13">
        <f t="shared" si="861"/>
        <v>5.1548424029209132E-4</v>
      </c>
      <c r="AI587" s="13">
        <f t="shared" si="862"/>
        <v>1.9474676390468344E-3</v>
      </c>
      <c r="AJ587" s="13">
        <f t="shared" si="863"/>
        <v>3.6787062616944551E-3</v>
      </c>
      <c r="AK587" s="13">
        <f t="shared" si="864"/>
        <v>4.6326417235371059E-3</v>
      </c>
      <c r="AL587" s="13">
        <f t="shared" si="865"/>
        <v>7.5416664065571144E-4</v>
      </c>
      <c r="AM587" s="13">
        <f t="shared" si="866"/>
        <v>4.6881782900397601E-2</v>
      </c>
      <c r="AN587" s="13">
        <f t="shared" si="867"/>
        <v>5.3472810181167153E-2</v>
      </c>
      <c r="AO587" s="13">
        <f t="shared" si="868"/>
        <v>3.0495229188978693E-2</v>
      </c>
      <c r="AP587" s="13">
        <f t="shared" si="869"/>
        <v>1.1594166582201491E-2</v>
      </c>
      <c r="AQ587" s="13">
        <f t="shared" si="870"/>
        <v>3.3060425100302341E-3</v>
      </c>
      <c r="AR587" s="13">
        <f t="shared" si="871"/>
        <v>1.1759105233298795E-4</v>
      </c>
      <c r="AS587" s="13">
        <f t="shared" si="872"/>
        <v>4.4425173683330205E-4</v>
      </c>
      <c r="AT587" s="13">
        <f t="shared" si="873"/>
        <v>8.3917781907646017E-4</v>
      </c>
      <c r="AU587" s="13">
        <f t="shared" si="874"/>
        <v>1.0567873327102237E-3</v>
      </c>
      <c r="AV587" s="13">
        <f t="shared" si="875"/>
        <v>9.9811932690784737E-4</v>
      </c>
      <c r="AW587" s="13">
        <f t="shared" si="876"/>
        <v>9.0271064506256799E-5</v>
      </c>
      <c r="AX587" s="13">
        <f t="shared" si="877"/>
        <v>2.9519413631866272E-2</v>
      </c>
      <c r="AY587" s="13">
        <f t="shared" si="878"/>
        <v>3.3669495999111336E-2</v>
      </c>
      <c r="AZ587" s="13">
        <f t="shared" si="879"/>
        <v>1.9201515568222756E-2</v>
      </c>
      <c r="BA587" s="13">
        <f t="shared" si="880"/>
        <v>7.3003409401877616E-3</v>
      </c>
      <c r="BB587" s="13">
        <f t="shared" si="881"/>
        <v>2.0816707535516576E-3</v>
      </c>
      <c r="BC587" s="13">
        <f t="shared" si="882"/>
        <v>4.7486583563105479E-4</v>
      </c>
      <c r="BD587" s="13">
        <f t="shared" si="883"/>
        <v>2.2353828542757309E-5</v>
      </c>
      <c r="BE587" s="13">
        <f t="shared" si="884"/>
        <v>8.4451384335540114E-5</v>
      </c>
      <c r="BF587" s="13">
        <f t="shared" si="885"/>
        <v>1.5952605842322039E-4</v>
      </c>
      <c r="BG587" s="13">
        <f t="shared" si="886"/>
        <v>2.0089320039986673E-4</v>
      </c>
      <c r="BH587" s="13">
        <f t="shared" si="887"/>
        <v>1.8974052749973731E-4</v>
      </c>
      <c r="BI587" s="13">
        <f t="shared" si="888"/>
        <v>1.4336560004706838E-4</v>
      </c>
      <c r="BJ587" s="14">
        <f t="shared" si="889"/>
        <v>0.74915650527840438</v>
      </c>
      <c r="BK587" s="14">
        <f t="shared" si="890"/>
        <v>0.12778708713029174</v>
      </c>
      <c r="BL587" s="14">
        <f t="shared" si="891"/>
        <v>6.5817403300244756E-2</v>
      </c>
      <c r="BM587" s="14">
        <f t="shared" si="892"/>
        <v>0.77930563017980148</v>
      </c>
      <c r="BN587" s="14">
        <f t="shared" si="893"/>
        <v>0.1316839244128952</v>
      </c>
    </row>
    <row r="588" spans="1:66" x14ac:dyDescent="0.25">
      <c r="A588" t="s">
        <v>290</v>
      </c>
      <c r="B588" t="s">
        <v>297</v>
      </c>
      <c r="C588" t="s">
        <v>291</v>
      </c>
      <c r="D588" s="11">
        <v>44430</v>
      </c>
      <c r="E588" s="10">
        <f>VLOOKUP(A588,home!$A$2:$E$405,3,FALSE)</f>
        <v>1.6083000000000001</v>
      </c>
      <c r="F588" s="10">
        <f>VLOOKUP(B588,home!$B$2:$E$405,3,FALSE)</f>
        <v>1.1870000000000001</v>
      </c>
      <c r="G588" s="10">
        <f>VLOOKUP(C588,away!$B$2:$E$405,4,FALSE)</f>
        <v>0.98450000000000004</v>
      </c>
      <c r="H588" s="10">
        <f>VLOOKUP(A588,away!$A$2:$E$405,3,FALSE)</f>
        <v>1.1513</v>
      </c>
      <c r="I588" s="10">
        <f>VLOOKUP(C588,away!$B$2:$E$405,3,FALSE)</f>
        <v>1.0857000000000001</v>
      </c>
      <c r="J588" s="10">
        <f>VLOOKUP(B588,home!$B$2:$E$405,4,FALSE)</f>
        <v>0.63170000000000004</v>
      </c>
      <c r="K588" s="12">
        <f t="shared" si="838"/>
        <v>1.8794617924500003</v>
      </c>
      <c r="L588" s="12">
        <f t="shared" si="839"/>
        <v>0.78960378119700014</v>
      </c>
      <c r="M588" s="13">
        <f t="shared" si="840"/>
        <v>6.9316966656978812E-2</v>
      </c>
      <c r="N588" s="13">
        <f t="shared" si="841"/>
        <v>0.1302785904003223</v>
      </c>
      <c r="O588" s="13">
        <f t="shared" si="842"/>
        <v>5.4732938973456859E-2</v>
      </c>
      <c r="P588" s="13">
        <f t="shared" si="843"/>
        <v>0.10286846758910971</v>
      </c>
      <c r="Q588" s="13">
        <f t="shared" si="844"/>
        <v>0.12242681651582461</v>
      </c>
      <c r="R588" s="13">
        <f t="shared" si="845"/>
        <v>2.1608667784733089E-2</v>
      </c>
      <c r="S588" s="13">
        <f t="shared" si="846"/>
        <v>3.8164976536326577E-2</v>
      </c>
      <c r="T588" s="13">
        <f t="shared" si="847"/>
        <v>9.6668677240806467E-2</v>
      </c>
      <c r="U588" s="13">
        <f t="shared" si="848"/>
        <v>4.0612665487151034E-2</v>
      </c>
      <c r="V588" s="13">
        <f t="shared" si="849"/>
        <v>6.2931083770494936E-3</v>
      </c>
      <c r="W588" s="13">
        <f t="shared" si="850"/>
        <v>7.6698841337593027E-2</v>
      </c>
      <c r="X588" s="13">
        <f t="shared" si="851"/>
        <v>6.0561695133592233E-2</v>
      </c>
      <c r="Y588" s="13">
        <f t="shared" si="852"/>
        <v>2.3909871736592189E-2</v>
      </c>
      <c r="Z588" s="13">
        <f t="shared" si="853"/>
        <v>5.6874285964850189E-3</v>
      </c>
      <c r="AA588" s="13">
        <f t="shared" si="854"/>
        <v>1.0689304744381123E-2</v>
      </c>
      <c r="AB588" s="13">
        <f t="shared" si="855"/>
        <v>1.004506992745942E-2</v>
      </c>
      <c r="AC588" s="13">
        <f t="shared" si="856"/>
        <v>5.8369765580157395E-4</v>
      </c>
      <c r="AD588" s="13">
        <f t="shared" si="857"/>
        <v>3.6038135454797678E-2</v>
      </c>
      <c r="AE588" s="13">
        <f t="shared" si="858"/>
        <v>2.8455848022397923E-2</v>
      </c>
      <c r="AF588" s="13">
        <f t="shared" si="859"/>
        <v>1.1234422597826286E-2</v>
      </c>
      <c r="AG588" s="13">
        <f t="shared" si="860"/>
        <v>2.9569141876028878E-3</v>
      </c>
      <c r="AH588" s="13">
        <f t="shared" si="861"/>
        <v>1.1227037812681295E-3</v>
      </c>
      <c r="AI588" s="13">
        <f t="shared" si="862"/>
        <v>2.1100788611325919E-3</v>
      </c>
      <c r="AJ588" s="13">
        <f t="shared" si="863"/>
        <v>1.9829062992775585E-3</v>
      </c>
      <c r="AK588" s="13">
        <f t="shared" si="864"/>
        <v>1.2422655425001993E-3</v>
      </c>
      <c r="AL588" s="13">
        <f t="shared" si="865"/>
        <v>3.4648996506034141E-5</v>
      </c>
      <c r="AM588" s="13">
        <f t="shared" si="866"/>
        <v>1.3546459731686005E-2</v>
      </c>
      <c r="AN588" s="13">
        <f t="shared" si="867"/>
        <v>1.069633582597217E-2</v>
      </c>
      <c r="AO588" s="13">
        <f t="shared" si="868"/>
        <v>4.2229336065702809E-3</v>
      </c>
      <c r="AP588" s="13">
        <f t="shared" si="869"/>
        <v>1.111481447830593E-3</v>
      </c>
      <c r="AQ588" s="13">
        <f t="shared" si="870"/>
        <v>2.1940748848433813E-4</v>
      </c>
      <c r="AR588" s="13">
        <f t="shared" si="871"/>
        <v>1.77298230170697E-4</v>
      </c>
      <c r="AS588" s="13">
        <f t="shared" si="872"/>
        <v>3.3322524947483091E-4</v>
      </c>
      <c r="AT588" s="13">
        <f t="shared" si="873"/>
        <v>3.1314206233378221E-4</v>
      </c>
      <c r="AU588" s="13">
        <f t="shared" si="874"/>
        <v>1.9617951392178004E-4</v>
      </c>
      <c r="AV588" s="13">
        <f t="shared" si="875"/>
        <v>9.2177975219349606E-5</v>
      </c>
      <c r="AW588" s="13">
        <f t="shared" si="876"/>
        <v>1.428337640669943E-6</v>
      </c>
      <c r="AX588" s="13">
        <f t="shared" si="877"/>
        <v>4.2433422481110523E-3</v>
      </c>
      <c r="AY588" s="13">
        <f t="shared" si="878"/>
        <v>3.3505590840214663E-3</v>
      </c>
      <c r="AZ588" s="13">
        <f t="shared" si="879"/>
        <v>1.3228070609336534E-3</v>
      </c>
      <c r="BA588" s="13">
        <f t="shared" si="880"/>
        <v>3.4816448570243447E-4</v>
      </c>
      <c r="BB588" s="13">
        <f t="shared" si="881"/>
        <v>6.8727998597287781E-5</v>
      </c>
      <c r="BC588" s="13">
        <f t="shared" si="882"/>
        <v>1.0853577513304113E-5</v>
      </c>
      <c r="BD588" s="13">
        <f t="shared" si="883"/>
        <v>2.3332558823719723E-5</v>
      </c>
      <c r="BE588" s="13">
        <f t="shared" si="884"/>
        <v>4.3852652829273339E-5</v>
      </c>
      <c r="BF588" s="13">
        <f t="shared" si="885"/>
        <v>4.1209692745096833E-5</v>
      </c>
      <c r="BG588" s="13">
        <f t="shared" si="886"/>
        <v>2.5817347664337827E-5</v>
      </c>
      <c r="BH588" s="13">
        <f t="shared" si="887"/>
        <v>1.2130679629380298E-5</v>
      </c>
      <c r="BI588" s="13">
        <f t="shared" si="888"/>
        <v>4.5598297759743649E-6</v>
      </c>
      <c r="BJ588" s="14">
        <f t="shared" si="889"/>
        <v>0.62837088518277828</v>
      </c>
      <c r="BK588" s="14">
        <f t="shared" si="890"/>
        <v>0.22061242489579366</v>
      </c>
      <c r="BL588" s="14">
        <f t="shared" si="891"/>
        <v>0.14540952719394828</v>
      </c>
      <c r="BM588" s="14">
        <f t="shared" si="892"/>
        <v>0.49549868720219881</v>
      </c>
      <c r="BN588" s="14">
        <f t="shared" si="893"/>
        <v>0.50123244792042543</v>
      </c>
    </row>
    <row r="589" spans="1:66" x14ac:dyDescent="0.25">
      <c r="A589" t="s">
        <v>290</v>
      </c>
      <c r="B589" t="s">
        <v>301</v>
      </c>
      <c r="C589" t="s">
        <v>316</v>
      </c>
      <c r="D589" s="11">
        <v>44430</v>
      </c>
      <c r="E589" s="10">
        <f>VLOOKUP(A589,home!$A$2:$E$405,3,FALSE)</f>
        <v>1.6083000000000001</v>
      </c>
      <c r="F589" s="10">
        <f>VLOOKUP(B589,home!$B$2:$E$405,3,FALSE)</f>
        <v>0.755</v>
      </c>
      <c r="G589" s="10">
        <f>VLOOKUP(C589,away!$B$2:$E$405,4,FALSE)</f>
        <v>1.5544</v>
      </c>
      <c r="H589" s="10">
        <f>VLOOKUP(A589,away!$A$2:$E$405,3,FALSE)</f>
        <v>1.1513</v>
      </c>
      <c r="I589" s="10">
        <f>VLOOKUP(C589,away!$B$2:$E$405,3,FALSE)</f>
        <v>0.86860000000000004</v>
      </c>
      <c r="J589" s="10">
        <f>VLOOKUP(B589,home!$B$2:$E$405,4,FALSE)</f>
        <v>1.9233</v>
      </c>
      <c r="K589" s="12">
        <f t="shared" si="838"/>
        <v>1.8874558476000003</v>
      </c>
      <c r="L589" s="12">
        <f t="shared" si="839"/>
        <v>1.9233368888940001</v>
      </c>
      <c r="M589" s="13">
        <f t="shared" si="840"/>
        <v>2.2130628244766595E-2</v>
      </c>
      <c r="N589" s="13">
        <f t="shared" si="841"/>
        <v>4.1770583691646442E-2</v>
      </c>
      <c r="O589" s="13">
        <f t="shared" si="842"/>
        <v>4.2564653677559065E-2</v>
      </c>
      <c r="P589" s="13">
        <f t="shared" si="843"/>
        <v>8.0338904484777721E-2</v>
      </c>
      <c r="Q589" s="13">
        <f t="shared" si="844"/>
        <v>3.9420066223231645E-2</v>
      </c>
      <c r="R589" s="13">
        <f t="shared" si="845"/>
        <v>4.0933084290523516E-2</v>
      </c>
      <c r="S589" s="13">
        <f t="shared" si="846"/>
        <v>7.2911843062346729E-2</v>
      </c>
      <c r="T589" s="13">
        <f t="shared" si="847"/>
        <v>7.5818067529785801E-2</v>
      </c>
      <c r="U589" s="13">
        <f t="shared" si="848"/>
        <v>7.7259389304452308E-2</v>
      </c>
      <c r="V589" s="13">
        <f t="shared" si="849"/>
        <v>2.9409505991268424E-2</v>
      </c>
      <c r="W589" s="13">
        <f t="shared" si="850"/>
        <v>2.4801211501939275E-2</v>
      </c>
      <c r="X589" s="13">
        <f t="shared" si="851"/>
        <v>4.770108497094197E-2</v>
      </c>
      <c r="Y589" s="13">
        <f t="shared" si="852"/>
        <v>4.5872628182439944E-2</v>
      </c>
      <c r="Z589" s="13">
        <f t="shared" si="853"/>
        <v>2.6242703664057121E-2</v>
      </c>
      <c r="AA589" s="13">
        <f t="shared" si="854"/>
        <v>4.9531944487558564E-2</v>
      </c>
      <c r="AB589" s="13">
        <f t="shared" si="855"/>
        <v>4.6744679133020516E-2</v>
      </c>
      <c r="AC589" s="13">
        <f t="shared" si="856"/>
        <v>6.6726740273848392E-3</v>
      </c>
      <c r="AD589" s="13">
        <f t="shared" si="857"/>
        <v>1.1702797919224923E-2</v>
      </c>
      <c r="AE589" s="13">
        <f t="shared" si="858"/>
        <v>2.2508422941317236E-2</v>
      </c>
      <c r="AF589" s="13">
        <f t="shared" si="859"/>
        <v>2.1645640076931719E-2</v>
      </c>
      <c r="AG589" s="13">
        <f t="shared" si="860"/>
        <v>1.3877286014561712E-2</v>
      </c>
      <c r="AH589" s="13">
        <f t="shared" si="861"/>
        <v>1.2618390005348708E-2</v>
      </c>
      <c r="AI589" s="13">
        <f t="shared" si="862"/>
        <v>2.3816654002892818E-2</v>
      </c>
      <c r="AJ589" s="13">
        <f t="shared" si="863"/>
        <v>2.2476441434013002E-2</v>
      </c>
      <c r="AK589" s="13">
        <f t="shared" si="864"/>
        <v>1.4141096939288925E-2</v>
      </c>
      <c r="AL589" s="13">
        <f t="shared" si="865"/>
        <v>9.6892924216174833E-4</v>
      </c>
      <c r="AM589" s="13">
        <f t="shared" si="866"/>
        <v>4.417702873184437E-3</v>
      </c>
      <c r="AN589" s="13">
        <f t="shared" si="867"/>
        <v>8.4967309001686385E-3</v>
      </c>
      <c r="AO589" s="13">
        <f t="shared" si="868"/>
        <v>8.1710379876499348E-3</v>
      </c>
      <c r="AP589" s="13">
        <f t="shared" si="869"/>
        <v>5.238552927400439E-3</v>
      </c>
      <c r="AQ589" s="13">
        <f t="shared" si="870"/>
        <v>2.5188755224232308E-3</v>
      </c>
      <c r="AR589" s="13">
        <f t="shared" si="871"/>
        <v>4.8538829951477016E-3</v>
      </c>
      <c r="AS589" s="13">
        <f t="shared" si="872"/>
        <v>9.1614898427577317E-3</v>
      </c>
      <c r="AT589" s="13">
        <f t="shared" si="873"/>
        <v>8.6459537882205457E-3</v>
      </c>
      <c r="AU589" s="13">
        <f t="shared" si="874"/>
        <v>5.4396186785520802E-3</v>
      </c>
      <c r="AV589" s="13">
        <f t="shared" si="875"/>
        <v>2.5667600208868287E-3</v>
      </c>
      <c r="AW589" s="13">
        <f t="shared" si="876"/>
        <v>9.7706110405495025E-5</v>
      </c>
      <c r="AX589" s="13">
        <f t="shared" si="877"/>
        <v>1.3897031868252145E-3</v>
      </c>
      <c r="AY589" s="13">
        <f t="shared" si="878"/>
        <v>2.6728674038344852E-3</v>
      </c>
      <c r="AZ589" s="13">
        <f t="shared" si="879"/>
        <v>2.5704122384586016E-3</v>
      </c>
      <c r="BA589" s="13">
        <f t="shared" si="880"/>
        <v>1.6479228926306764E-3</v>
      </c>
      <c r="BB589" s="13">
        <f t="shared" si="881"/>
        <v>7.923777223623721E-4</v>
      </c>
      <c r="BC589" s="13">
        <f t="shared" si="882"/>
        <v>3.0480186067147143E-4</v>
      </c>
      <c r="BD589" s="13">
        <f t="shared" si="883"/>
        <v>1.555942036490478E-3</v>
      </c>
      <c r="BE589" s="13">
        <f t="shared" si="884"/>
        <v>2.9367718953006057E-3</v>
      </c>
      <c r="BF589" s="13">
        <f t="shared" si="885"/>
        <v>2.7715136434262326E-3</v>
      </c>
      <c r="BG589" s="13">
        <f t="shared" si="886"/>
        <v>1.7437032109960079E-3</v>
      </c>
      <c r="BH589" s="13">
        <f t="shared" si="887"/>
        <v>8.2279070551832844E-4</v>
      </c>
      <c r="BI589" s="13">
        <f t="shared" si="888"/>
        <v>3.105962256962996E-4</v>
      </c>
      <c r="BJ589" s="14">
        <f t="shared" si="889"/>
        <v>0.3833387745676301</v>
      </c>
      <c r="BK589" s="14">
        <f t="shared" si="890"/>
        <v>0.21510535245654056</v>
      </c>
      <c r="BL589" s="14">
        <f t="shared" si="891"/>
        <v>0.37089535631765025</v>
      </c>
      <c r="BM589" s="14">
        <f t="shared" si="892"/>
        <v>0.72584910509994383</v>
      </c>
      <c r="BN589" s="14">
        <f t="shared" si="893"/>
        <v>0.26715792061250498</v>
      </c>
    </row>
    <row r="590" spans="1:66" x14ac:dyDescent="0.25">
      <c r="A590" t="s">
        <v>290</v>
      </c>
      <c r="B590" t="s">
        <v>306</v>
      </c>
      <c r="C590" t="s">
        <v>298</v>
      </c>
      <c r="D590" s="11">
        <v>44430</v>
      </c>
      <c r="E590" s="10">
        <f>VLOOKUP(A590,home!$A$2:$E$405,3,FALSE)</f>
        <v>1.6083000000000001</v>
      </c>
      <c r="F590" s="10">
        <f>VLOOKUP(B590,home!$B$2:$E$405,3,FALSE)</f>
        <v>1.2435</v>
      </c>
      <c r="G590" s="10">
        <f>VLOOKUP(C590,away!$B$2:$E$405,4,FALSE)</f>
        <v>1.4826999999999999</v>
      </c>
      <c r="H590" s="10">
        <f>VLOOKUP(A590,away!$A$2:$E$405,3,FALSE)</f>
        <v>1.1513</v>
      </c>
      <c r="I590" s="10">
        <f>VLOOKUP(C590,away!$B$2:$E$405,3,FALSE)</f>
        <v>1.0022</v>
      </c>
      <c r="J590" s="10">
        <f>VLOOKUP(B590,home!$B$2:$E$405,4,FALSE)</f>
        <v>0.93540000000000001</v>
      </c>
      <c r="K590" s="12">
        <f t="shared" si="838"/>
        <v>2.9652829408350003</v>
      </c>
      <c r="L590" s="12">
        <f t="shared" si="839"/>
        <v>1.079295257244</v>
      </c>
      <c r="M590" s="13">
        <f t="shared" si="840"/>
        <v>1.7517091840709091E-2</v>
      </c>
      <c r="N590" s="13">
        <f t="shared" si="841"/>
        <v>5.1943133608294646E-2</v>
      </c>
      <c r="O590" s="13">
        <f t="shared" si="842"/>
        <v>1.8906114144384895E-2</v>
      </c>
      <c r="P590" s="13">
        <f t="shared" si="843"/>
        <v>5.6061977749823834E-2</v>
      </c>
      <c r="Q590" s="13">
        <f t="shared" si="844"/>
        <v>7.7013043991094654E-2</v>
      </c>
      <c r="R590" s="13">
        <f t="shared" si="845"/>
        <v>1.0202639664474157E-2</v>
      </c>
      <c r="S590" s="13">
        <f t="shared" si="846"/>
        <v>4.4855410044686329E-2</v>
      </c>
      <c r="T590" s="13">
        <f t="shared" si="847"/>
        <v>8.311981312551199E-2</v>
      </c>
      <c r="U590" s="13">
        <f t="shared" si="848"/>
        <v>3.0253713348551751E-2</v>
      </c>
      <c r="V590" s="13">
        <f t="shared" si="849"/>
        <v>1.5950662629971721E-2</v>
      </c>
      <c r="W590" s="13">
        <f t="shared" si="850"/>
        <v>7.6121821856189473E-2</v>
      </c>
      <c r="X590" s="13">
        <f t="shared" si="851"/>
        <v>8.215792130215796E-2</v>
      </c>
      <c r="Y590" s="13">
        <f t="shared" si="852"/>
        <v>4.4336327403222429E-2</v>
      </c>
      <c r="Z590" s="13">
        <f t="shared" si="853"/>
        <v>3.6705535337454923E-3</v>
      </c>
      <c r="AA590" s="13">
        <f t="shared" si="854"/>
        <v>1.0884229777037136E-2</v>
      </c>
      <c r="AB590" s="13">
        <f t="shared" si="855"/>
        <v>1.6137410440988282E-2</v>
      </c>
      <c r="AC590" s="13">
        <f t="shared" si="856"/>
        <v>3.1905470582247026E-3</v>
      </c>
      <c r="AD590" s="13">
        <f t="shared" si="857"/>
        <v>5.6430684943859888E-2</v>
      </c>
      <c r="AE590" s="13">
        <f t="shared" si="858"/>
        <v>6.0905370622938375E-2</v>
      </c>
      <c r="AF590" s="13">
        <f t="shared" si="859"/>
        <v>3.2867438827012714E-2</v>
      </c>
      <c r="AG590" s="13">
        <f t="shared" si="860"/>
        <v>1.1824556947917375E-2</v>
      </c>
      <c r="AH590" s="13">
        <f t="shared" si="861"/>
        <v>9.9040275510792848E-4</v>
      </c>
      <c r="AI590" s="13">
        <f t="shared" si="862"/>
        <v>2.9368243942775249E-3</v>
      </c>
      <c r="AJ590" s="13">
        <f t="shared" si="863"/>
        <v>4.3542576382896141E-3</v>
      </c>
      <c r="AK590" s="13">
        <f t="shared" si="864"/>
        <v>4.3038686316068967E-3</v>
      </c>
      <c r="AL590" s="13">
        <f t="shared" si="865"/>
        <v>4.0844309047298677E-4</v>
      </c>
      <c r="AM590" s="13">
        <f t="shared" si="866"/>
        <v>3.3466589480732417E-2</v>
      </c>
      <c r="AN590" s="13">
        <f t="shared" si="867"/>
        <v>3.6120331302686437E-2</v>
      </c>
      <c r="AO590" s="13">
        <f t="shared" si="868"/>
        <v>1.9492251132535728E-2</v>
      </c>
      <c r="AP590" s="13">
        <f t="shared" si="869"/>
        <v>7.0126314001182685E-3</v>
      </c>
      <c r="AQ590" s="13">
        <f t="shared" si="870"/>
        <v>1.8921749527369995E-3</v>
      </c>
      <c r="AR590" s="13">
        <f t="shared" si="871"/>
        <v>2.1378739926987566E-4</v>
      </c>
      <c r="AS590" s="13">
        <f t="shared" si="872"/>
        <v>6.3394012802044325E-4</v>
      </c>
      <c r="AT590" s="13">
        <f t="shared" si="873"/>
        <v>9.3990592356488841E-4</v>
      </c>
      <c r="AU590" s="13">
        <f t="shared" si="874"/>
        <v>9.2902900037890985E-4</v>
      </c>
      <c r="AV590" s="13">
        <f t="shared" si="875"/>
        <v>6.8870846159114368E-4</v>
      </c>
      <c r="AW590" s="13">
        <f t="shared" si="876"/>
        <v>3.6310770167897539E-5</v>
      </c>
      <c r="AX590" s="13">
        <f t="shared" si="877"/>
        <v>1.6539651145857336E-2</v>
      </c>
      <c r="AY590" s="13">
        <f t="shared" si="878"/>
        <v>1.7851167038194112E-2</v>
      </c>
      <c r="AZ590" s="13">
        <f t="shared" si="879"/>
        <v>9.6333399602966628E-3</v>
      </c>
      <c r="BA590" s="13">
        <f t="shared" si="880"/>
        <v>3.4657393768557647E-3</v>
      </c>
      <c r="BB590" s="13">
        <f t="shared" si="881"/>
        <v>9.351390180710506E-4</v>
      </c>
      <c r="BC590" s="13">
        <f t="shared" si="882"/>
        <v>2.0185822141357927E-4</v>
      </c>
      <c r="BD590" s="13">
        <f t="shared" si="883"/>
        <v>3.8456621015084347E-5</v>
      </c>
      <c r="BE590" s="13">
        <f t="shared" si="884"/>
        <v>1.1403476225818638E-4</v>
      </c>
      <c r="BF590" s="13">
        <f t="shared" si="885"/>
        <v>1.6907266759318753E-4</v>
      </c>
      <c r="BG590" s="13">
        <f t="shared" si="886"/>
        <v>1.6711609899184852E-4</v>
      </c>
      <c r="BH590" s="13">
        <f t="shared" si="887"/>
        <v>1.2388662936985544E-4</v>
      </c>
      <c r="BI590" s="13">
        <f t="shared" si="888"/>
        <v>7.3471781733596071E-5</v>
      </c>
      <c r="BJ590" s="14">
        <f t="shared" si="889"/>
        <v>0.72333098565769793</v>
      </c>
      <c r="BK590" s="14">
        <f t="shared" si="890"/>
        <v>0.15583529945208277</v>
      </c>
      <c r="BL590" s="14">
        <f t="shared" si="891"/>
        <v>0.10306087026850516</v>
      </c>
      <c r="BM590" s="14">
        <f t="shared" si="892"/>
        <v>0.73643885164522405</v>
      </c>
      <c r="BN590" s="14">
        <f t="shared" si="893"/>
        <v>0.23164400099878127</v>
      </c>
    </row>
    <row r="591" spans="1:66" x14ac:dyDescent="0.25">
      <c r="A591" t="s">
        <v>290</v>
      </c>
      <c r="B591" t="s">
        <v>308</v>
      </c>
      <c r="C591" t="s">
        <v>307</v>
      </c>
      <c r="D591" s="11">
        <v>44430</v>
      </c>
      <c r="E591" s="10">
        <f>VLOOKUP(A591,home!$A$2:$E$405,3,FALSE)</f>
        <v>1.6083000000000001</v>
      </c>
      <c r="F591" s="10">
        <f>VLOOKUP(B591,home!$B$2:$E$405,3,FALSE)</f>
        <v>0.7772</v>
      </c>
      <c r="G591" s="10">
        <f>VLOOKUP(C591,away!$B$2:$E$405,4,FALSE)</f>
        <v>0.8609</v>
      </c>
      <c r="H591" s="10">
        <f>VLOOKUP(A591,away!$A$2:$E$405,3,FALSE)</f>
        <v>1.1513</v>
      </c>
      <c r="I591" s="10">
        <f>VLOOKUP(C591,away!$B$2:$E$405,3,FALSE)</f>
        <v>1.0022</v>
      </c>
      <c r="J591" s="10">
        <f>VLOOKUP(B591,home!$B$2:$E$405,4,FALSE)</f>
        <v>0.7238</v>
      </c>
      <c r="K591" s="12">
        <f t="shared" si="838"/>
        <v>1.0760998272840001</v>
      </c>
      <c r="L591" s="12">
        <f t="shared" si="839"/>
        <v>0.83514422406800004</v>
      </c>
      <c r="M591" s="13">
        <f t="shared" si="840"/>
        <v>0.14789628153213452</v>
      </c>
      <c r="N591" s="13">
        <f t="shared" si="841"/>
        <v>0.15915116301267582</v>
      </c>
      <c r="O591" s="13">
        <f t="shared" si="842"/>
        <v>0.12351472528269697</v>
      </c>
      <c r="P591" s="13">
        <f t="shared" si="843"/>
        <v>0.13291417454374094</v>
      </c>
      <c r="Q591" s="13">
        <f t="shared" si="844"/>
        <v>8.5631269514994085E-2</v>
      </c>
      <c r="R591" s="13">
        <f t="shared" si="845"/>
        <v>5.1576304703595061E-2</v>
      </c>
      <c r="S591" s="13">
        <f t="shared" si="846"/>
        <v>2.9862444159567264E-2</v>
      </c>
      <c r="T591" s="13">
        <f t="shared" si="847"/>
        <v>7.1514460135057523E-2</v>
      </c>
      <c r="U591" s="13">
        <f t="shared" si="848"/>
        <v>5.5501252583485615E-2</v>
      </c>
      <c r="V591" s="13">
        <f t="shared" si="849"/>
        <v>2.9819261581374859E-3</v>
      </c>
      <c r="W591" s="13">
        <f t="shared" si="850"/>
        <v>3.0715931445064935E-2</v>
      </c>
      <c r="X591" s="13">
        <f t="shared" si="851"/>
        <v>2.5652232733214639E-2</v>
      </c>
      <c r="Y591" s="13">
        <f t="shared" si="852"/>
        <v>1.0711657000796144E-2</v>
      </c>
      <c r="Z591" s="13">
        <f t="shared" si="853"/>
        <v>1.4357884323992882E-2</v>
      </c>
      <c r="AA591" s="13">
        <f t="shared" si="854"/>
        <v>1.5450516841212396E-2</v>
      </c>
      <c r="AB591" s="13">
        <f t="shared" si="855"/>
        <v>8.3131492521385953E-3</v>
      </c>
      <c r="AC591" s="13">
        <f t="shared" si="856"/>
        <v>1.6749079564126697E-4</v>
      </c>
      <c r="AD591" s="13">
        <f t="shared" si="857"/>
        <v>8.2633521307253904E-3</v>
      </c>
      <c r="AE591" s="13">
        <f t="shared" si="858"/>
        <v>6.9010908034153112E-3</v>
      </c>
      <c r="AF591" s="13">
        <f t="shared" si="859"/>
        <v>2.881703062120545E-3</v>
      </c>
      <c r="AG591" s="13">
        <f t="shared" si="860"/>
        <v>8.0221255593634759E-4</v>
      </c>
      <c r="AH591" s="13">
        <f t="shared" si="861"/>
        <v>2.9977260407547833E-3</v>
      </c>
      <c r="AI591" s="13">
        <f t="shared" si="862"/>
        <v>3.2258524747009721E-3</v>
      </c>
      <c r="AJ591" s="13">
        <f t="shared" si="863"/>
        <v>1.7356696454346901E-3</v>
      </c>
      <c r="AK591" s="13">
        <f t="shared" si="864"/>
        <v>6.2258460189145055E-4</v>
      </c>
      <c r="AL591" s="13">
        <f t="shared" si="865"/>
        <v>6.0209494425987733E-6</v>
      </c>
      <c r="AM591" s="13">
        <f t="shared" si="866"/>
        <v>1.7784383601320941E-3</v>
      </c>
      <c r="AN591" s="13">
        <f t="shared" si="867"/>
        <v>1.4852525243252842E-3</v>
      </c>
      <c r="AO591" s="13">
        <f t="shared" si="868"/>
        <v>6.2020003348633882E-4</v>
      </c>
      <c r="AP591" s="13">
        <f t="shared" si="869"/>
        <v>1.7265215857763206E-4</v>
      </c>
      <c r="AQ591" s="13">
        <f t="shared" si="870"/>
        <v>3.6047363252245445E-5</v>
      </c>
      <c r="AR591" s="13">
        <f t="shared" si="871"/>
        <v>5.0070671765491842E-4</v>
      </c>
      <c r="AS591" s="13">
        <f t="shared" si="872"/>
        <v>5.3881041238839646E-4</v>
      </c>
      <c r="AT591" s="13">
        <f t="shared" si="873"/>
        <v>2.8990689585498708E-4</v>
      </c>
      <c r="AU591" s="13">
        <f t="shared" si="874"/>
        <v>1.0398958685266408E-4</v>
      </c>
      <c r="AV591" s="13">
        <f t="shared" si="875"/>
        <v>2.7975794112871583E-5</v>
      </c>
      <c r="AW591" s="13">
        <f t="shared" si="876"/>
        <v>1.5030607126272777E-7</v>
      </c>
      <c r="AX591" s="13">
        <f t="shared" si="877"/>
        <v>3.1896286869556432E-4</v>
      </c>
      <c r="AY591" s="13">
        <f t="shared" si="878"/>
        <v>2.6637999748326045E-4</v>
      </c>
      <c r="AZ591" s="13">
        <f t="shared" si="879"/>
        <v>1.1123285815269666E-4</v>
      </c>
      <c r="BA591" s="13">
        <f t="shared" si="880"/>
        <v>3.096515967093326E-5</v>
      </c>
      <c r="BB591" s="13">
        <f t="shared" si="881"/>
        <v>6.4650935616308193E-6</v>
      </c>
      <c r="BC591" s="13">
        <f t="shared" si="882"/>
        <v>1.0798571092110391E-6</v>
      </c>
      <c r="BD591" s="13">
        <f t="shared" si="883"/>
        <v>6.9693720533591991E-5</v>
      </c>
      <c r="BE591" s="13">
        <f t="shared" si="884"/>
        <v>7.499740062897772E-5</v>
      </c>
      <c r="BF591" s="13">
        <f t="shared" si="885"/>
        <v>4.0352344931795938E-5</v>
      </c>
      <c r="BG591" s="13">
        <f t="shared" si="886"/>
        <v>1.4474383803870002E-5</v>
      </c>
      <c r="BH591" s="13">
        <f t="shared" si="887"/>
        <v>3.8939704778467092E-6</v>
      </c>
      <c r="BI591" s="13">
        <f t="shared" si="888"/>
        <v>8.3806019173196816E-7</v>
      </c>
      <c r="BJ591" s="14">
        <f t="shared" si="889"/>
        <v>0.40705274866844759</v>
      </c>
      <c r="BK591" s="14">
        <f t="shared" si="890"/>
        <v>0.31409471813614726</v>
      </c>
      <c r="BL591" s="14">
        <f t="shared" si="891"/>
        <v>0.2646034207133422</v>
      </c>
      <c r="BM591" s="14">
        <f t="shared" si="892"/>
        <v>0.29915862356068057</v>
      </c>
      <c r="BN591" s="14">
        <f t="shared" si="893"/>
        <v>0.70068391858983747</v>
      </c>
    </row>
    <row r="592" spans="1:66" x14ac:dyDescent="0.25">
      <c r="A592" t="s">
        <v>290</v>
      </c>
      <c r="B592" t="s">
        <v>309</v>
      </c>
      <c r="C592" t="s">
        <v>293</v>
      </c>
      <c r="D592" s="11">
        <v>44430</v>
      </c>
      <c r="E592" s="10">
        <f>VLOOKUP(A592,home!$A$2:$E$405,3,FALSE)</f>
        <v>1.6083000000000001</v>
      </c>
      <c r="F592" s="10">
        <f>VLOOKUP(B592,home!$B$2:$E$405,3,FALSE)</f>
        <v>1.1001000000000001</v>
      </c>
      <c r="G592" s="10">
        <f>VLOOKUP(C592,away!$B$2:$E$405,4,FALSE)</f>
        <v>1.2954000000000001</v>
      </c>
      <c r="H592" s="10">
        <f>VLOOKUP(A592,away!$A$2:$E$405,3,FALSE)</f>
        <v>1.1513</v>
      </c>
      <c r="I592" s="10">
        <f>VLOOKUP(C592,away!$B$2:$E$405,3,FALSE)</f>
        <v>0.43430000000000002</v>
      </c>
      <c r="J592" s="10">
        <f>VLOOKUP(B592,home!$B$2:$E$405,4,FALSE)</f>
        <v>0.86860000000000004</v>
      </c>
      <c r="K592" s="12">
        <f t="shared" si="838"/>
        <v>2.2919393411820002</v>
      </c>
      <c r="L592" s="12">
        <f t="shared" si="839"/>
        <v>0.43430832987400003</v>
      </c>
      <c r="M592" s="13">
        <f t="shared" si="840"/>
        <v>6.5464473614183172E-2</v>
      </c>
      <c r="N592" s="13">
        <f t="shared" si="841"/>
        <v>0.15004060252611742</v>
      </c>
      <c r="O592" s="13">
        <f t="shared" si="842"/>
        <v>2.8431766201456436E-2</v>
      </c>
      <c r="P592" s="13">
        <f t="shared" si="843"/>
        <v>6.5163883496406713E-2</v>
      </c>
      <c r="Q592" s="13">
        <f t="shared" si="844"/>
        <v>0.17194197985212997</v>
      </c>
      <c r="R592" s="13">
        <f t="shared" si="845"/>
        <v>6.1740764471612929E-3</v>
      </c>
      <c r="S592" s="13">
        <f t="shared" si="846"/>
        <v>1.6216168396003424E-2</v>
      </c>
      <c r="T592" s="13">
        <f t="shared" si="847"/>
        <v>7.4675834104807534E-2</v>
      </c>
      <c r="U592" s="13">
        <f t="shared" si="848"/>
        <v>1.4150608704714157E-2</v>
      </c>
      <c r="V592" s="13">
        <f t="shared" si="849"/>
        <v>1.793523264988347E-3</v>
      </c>
      <c r="W592" s="13">
        <f t="shared" si="850"/>
        <v>0.13136019600793983</v>
      </c>
      <c r="X592" s="13">
        <f t="shared" si="851"/>
        <v>5.7050827340129624E-2</v>
      </c>
      <c r="Y592" s="13">
        <f t="shared" si="852"/>
        <v>1.2388824770010817E-2</v>
      </c>
      <c r="Z592" s="13">
        <f t="shared" si="853"/>
        <v>8.938176100936737E-4</v>
      </c>
      <c r="AA592" s="13">
        <f t="shared" si="854"/>
        <v>2.0485757444149641E-3</v>
      </c>
      <c r="AB592" s="13">
        <f t="shared" si="855"/>
        <v>2.3476056710079298E-3</v>
      </c>
      <c r="AC592" s="13">
        <f t="shared" si="856"/>
        <v>1.1158050183122021E-4</v>
      </c>
      <c r="AD592" s="13">
        <f t="shared" si="857"/>
        <v>7.5267400273994048E-2</v>
      </c>
      <c r="AE592" s="13">
        <f t="shared" si="858"/>
        <v>3.2689258906956203E-2</v>
      </c>
      <c r="AF592" s="13">
        <f t="shared" si="859"/>
        <v>7.0986087203494634E-3</v>
      </c>
      <c r="AG592" s="13">
        <f t="shared" si="860"/>
        <v>1.0276616325879961E-3</v>
      </c>
      <c r="AH592" s="13">
        <f t="shared" si="861"/>
        <v>9.7048108362938397E-5</v>
      </c>
      <c r="AI592" s="13">
        <f t="shared" si="862"/>
        <v>2.2242837754431237E-4</v>
      </c>
      <c r="AJ592" s="13">
        <f t="shared" si="863"/>
        <v>2.548961745445463E-4</v>
      </c>
      <c r="AK592" s="13">
        <f t="shared" si="864"/>
        <v>1.9473552345181314E-4</v>
      </c>
      <c r="AL592" s="13">
        <f t="shared" si="865"/>
        <v>4.4427265173793024E-6</v>
      </c>
      <c r="AM592" s="13">
        <f t="shared" si="866"/>
        <v>3.450166315929197E-2</v>
      </c>
      <c r="AN592" s="13">
        <f t="shared" si="867"/>
        <v>1.4984359704587408E-2</v>
      </c>
      <c r="AO592" s="13">
        <f t="shared" si="868"/>
        <v>3.2539161187653109E-3</v>
      </c>
      <c r="AP592" s="13">
        <f t="shared" si="869"/>
        <v>4.7106762503035021E-4</v>
      </c>
      <c r="AQ592" s="13">
        <f t="shared" si="870"/>
        <v>5.1147148371160772E-5</v>
      </c>
      <c r="AR592" s="13">
        <f t="shared" si="871"/>
        <v>8.4297603721077477E-6</v>
      </c>
      <c r="AS592" s="13">
        <f t="shared" si="872"/>
        <v>1.9320499433570765E-5</v>
      </c>
      <c r="AT592" s="13">
        <f t="shared" si="873"/>
        <v>2.2140706371542697E-5</v>
      </c>
      <c r="AU592" s="13">
        <f t="shared" si="874"/>
        <v>1.6915051991499224E-5</v>
      </c>
      <c r="AV592" s="13">
        <f t="shared" si="875"/>
        <v>9.6920682793640079E-6</v>
      </c>
      <c r="AW592" s="13">
        <f t="shared" si="876"/>
        <v>1.2284241835550104E-7</v>
      </c>
      <c r="AX592" s="13">
        <f t="shared" si="877"/>
        <v>1.3179286521831807E-2</v>
      </c>
      <c r="AY592" s="13">
        <f t="shared" si="878"/>
        <v>5.7238739182276909E-3</v>
      </c>
      <c r="AZ592" s="13">
        <f t="shared" si="879"/>
        <v>1.2429630609174084E-3</v>
      </c>
      <c r="BA592" s="13">
        <f t="shared" si="880"/>
        <v>1.7994307036070487E-4</v>
      </c>
      <c r="BB592" s="13">
        <f t="shared" si="881"/>
        <v>1.9537693590189354E-5</v>
      </c>
      <c r="BC592" s="13">
        <f t="shared" si="882"/>
        <v>1.6970766145490185E-6</v>
      </c>
      <c r="BD592" s="13">
        <f t="shared" si="883"/>
        <v>6.1018585807469089E-7</v>
      </c>
      <c r="BE592" s="13">
        <f t="shared" si="884"/>
        <v>1.3985089735542804E-6</v>
      </c>
      <c r="BF592" s="13">
        <f t="shared" si="885"/>
        <v>1.6026488677425566E-6</v>
      </c>
      <c r="BG592" s="13">
        <f t="shared" si="886"/>
        <v>1.224391330026651E-6</v>
      </c>
      <c r="BH592" s="13">
        <f t="shared" si="887"/>
        <v>7.0155766457255927E-7</v>
      </c>
      <c r="BI592" s="13">
        <f t="shared" si="888"/>
        <v>3.2158552230832287E-7</v>
      </c>
      <c r="BJ592" s="14">
        <f t="shared" si="889"/>
        <v>0.78715064923261169</v>
      </c>
      <c r="BK592" s="14">
        <f t="shared" si="890"/>
        <v>0.15447794591815794</v>
      </c>
      <c r="BL592" s="14">
        <f t="shared" si="891"/>
        <v>5.400409791732276E-2</v>
      </c>
      <c r="BM592" s="14">
        <f t="shared" si="892"/>
        <v>0.50358597746492151</v>
      </c>
      <c r="BN592" s="14">
        <f t="shared" si="893"/>
        <v>0.48721678213745501</v>
      </c>
    </row>
    <row r="593" spans="1:66" x14ac:dyDescent="0.25">
      <c r="A593" t="s">
        <v>290</v>
      </c>
      <c r="B593" t="s">
        <v>310</v>
      </c>
      <c r="C593" t="s">
        <v>294</v>
      </c>
      <c r="D593" s="11">
        <v>44430</v>
      </c>
      <c r="E593" s="10">
        <f>VLOOKUP(A593,home!$A$2:$E$405,3,FALSE)</f>
        <v>1.6083000000000001</v>
      </c>
      <c r="F593" s="10">
        <f>VLOOKUP(B593,home!$B$2:$E$405,3,FALSE)</f>
        <v>0.8609</v>
      </c>
      <c r="G593" s="10">
        <f>VLOOKUP(C593,away!$B$2:$E$405,4,FALSE)</f>
        <v>0.76529999999999998</v>
      </c>
      <c r="H593" s="10">
        <f>VLOOKUP(A593,away!$A$2:$E$405,3,FALSE)</f>
        <v>1.1513</v>
      </c>
      <c r="I593" s="10">
        <f>VLOOKUP(C593,away!$B$2:$E$405,3,FALSE)</f>
        <v>0.93540000000000001</v>
      </c>
      <c r="J593" s="10">
        <f>VLOOKUP(B593,home!$B$2:$E$405,4,FALSE)</f>
        <v>0.66810000000000003</v>
      </c>
      <c r="K593" s="12">
        <f t="shared" si="838"/>
        <v>1.0596232601910001</v>
      </c>
      <c r="L593" s="12">
        <f t="shared" si="839"/>
        <v>0.71949427396199994</v>
      </c>
      <c r="M593" s="13">
        <f t="shared" si="840"/>
        <v>0.16878703035651971</v>
      </c>
      <c r="N593" s="13">
        <f t="shared" si="841"/>
        <v>0.1788506633843327</v>
      </c>
      <c r="O593" s="13">
        <f t="shared" si="842"/>
        <v>0.12144130186056616</v>
      </c>
      <c r="P593" s="13">
        <f t="shared" si="843"/>
        <v>0.12868202819933247</v>
      </c>
      <c r="Q593" s="13">
        <f t="shared" si="844"/>
        <v>9.4757161511314858E-2</v>
      </c>
      <c r="R593" s="13">
        <f t="shared" si="845"/>
        <v>4.3688160655584063E-2</v>
      </c>
      <c r="S593" s="13">
        <f t="shared" si="846"/>
        <v>2.452656514324144E-2</v>
      </c>
      <c r="T593" s="13">
        <f t="shared" si="847"/>
        <v>6.8177235124283447E-2</v>
      </c>
      <c r="U593" s="13">
        <f t="shared" si="848"/>
        <v>4.6292991225618162E-2</v>
      </c>
      <c r="V593" s="13">
        <f t="shared" si="849"/>
        <v>2.0776531498031985E-3</v>
      </c>
      <c r="W593" s="13">
        <f t="shared" si="850"/>
        <v>3.3468964135688208E-2</v>
      </c>
      <c r="X593" s="13">
        <f t="shared" si="851"/>
        <v>2.4080728051067198E-2</v>
      </c>
      <c r="Y593" s="13">
        <f t="shared" si="852"/>
        <v>8.6629729727894806E-3</v>
      </c>
      <c r="Z593" s="13">
        <f t="shared" si="853"/>
        <v>1.0477793810541557E-2</v>
      </c>
      <c r="AA593" s="13">
        <f t="shared" si="854"/>
        <v>1.1102514037135124E-2</v>
      </c>
      <c r="AB593" s="13">
        <f t="shared" si="855"/>
        <v>5.8822410601727312E-3</v>
      </c>
      <c r="AC593" s="13">
        <f t="shared" si="856"/>
        <v>9.8999246508560274E-5</v>
      </c>
      <c r="AD593" s="13">
        <f t="shared" si="857"/>
        <v>8.8661232231683953E-3</v>
      </c>
      <c r="AE593" s="13">
        <f t="shared" si="858"/>
        <v>6.3791248913111706E-3</v>
      </c>
      <c r="AF593" s="13">
        <f t="shared" si="859"/>
        <v>2.2948719160934264E-3</v>
      </c>
      <c r="AG593" s="13">
        <f t="shared" si="860"/>
        <v>5.5038240103514116E-4</v>
      </c>
      <c r="AH593" s="13">
        <f t="shared" si="861"/>
        <v>1.8846781626097832E-3</v>
      </c>
      <c r="AI593" s="13">
        <f t="shared" si="862"/>
        <v>1.9970488190753622E-3</v>
      </c>
      <c r="AJ593" s="13">
        <f t="shared" si="863"/>
        <v>1.0580596902146108E-3</v>
      </c>
      <c r="AK593" s="13">
        <f t="shared" si="864"/>
        <v>3.7371488614062857E-4</v>
      </c>
      <c r="AL593" s="13">
        <f t="shared" si="865"/>
        <v>3.0190527800669133E-6</v>
      </c>
      <c r="AM593" s="13">
        <f t="shared" si="866"/>
        <v>1.8789500789977674E-3</v>
      </c>
      <c r="AN593" s="13">
        <f t="shared" si="867"/>
        <v>1.351893822899341E-3</v>
      </c>
      <c r="AO593" s="13">
        <f t="shared" si="868"/>
        <v>4.8633993229033691E-4</v>
      </c>
      <c r="AP593" s="13">
        <f t="shared" si="869"/>
        <v>1.1663959882732139E-4</v>
      </c>
      <c r="AQ593" s="13">
        <f t="shared" si="870"/>
        <v>2.0980380868370634E-5</v>
      </c>
      <c r="AR593" s="13">
        <f t="shared" si="871"/>
        <v>2.7120302925179247E-4</v>
      </c>
      <c r="AS593" s="13">
        <f t="shared" si="872"/>
        <v>2.8737303802945947E-4</v>
      </c>
      <c r="AT593" s="13">
        <f t="shared" si="873"/>
        <v>1.5225357772388407E-4</v>
      </c>
      <c r="AU593" s="13">
        <f t="shared" si="874"/>
        <v>5.3777144134508626E-5</v>
      </c>
      <c r="AV593" s="13">
        <f t="shared" si="875"/>
        <v>1.4245878197892331E-5</v>
      </c>
      <c r="AW593" s="13">
        <f t="shared" si="876"/>
        <v>6.3936230789909321E-8</v>
      </c>
      <c r="AX593" s="13">
        <f t="shared" si="877"/>
        <v>3.3182986807395848E-4</v>
      </c>
      <c r="AY593" s="13">
        <f t="shared" si="878"/>
        <v>2.3874969000877894E-4</v>
      </c>
      <c r="AZ593" s="13">
        <f t="shared" si="879"/>
        <v>8.5889517435759472E-5</v>
      </c>
      <c r="BA593" s="13">
        <f t="shared" si="880"/>
        <v>2.0599005329462766E-5</v>
      </c>
      <c r="BB593" s="13">
        <f t="shared" si="881"/>
        <v>3.7052165959652947E-6</v>
      </c>
      <c r="BC593" s="13">
        <f t="shared" si="882"/>
        <v>5.3317642491720069E-7</v>
      </c>
      <c r="BD593" s="13">
        <f t="shared" si="883"/>
        <v>3.2521504437968897E-5</v>
      </c>
      <c r="BE593" s="13">
        <f t="shared" si="884"/>
        <v>3.4460542558876677E-5</v>
      </c>
      <c r="BF593" s="13">
        <f t="shared" si="885"/>
        <v>1.8257596227093808E-5</v>
      </c>
      <c r="BG593" s="13">
        <f t="shared" si="886"/>
        <v>6.4487245458013484E-6</v>
      </c>
      <c r="BH593" s="13">
        <f t="shared" si="887"/>
        <v>1.7083046318239371E-6</v>
      </c>
      <c r="BI593" s="13">
        <f t="shared" si="888"/>
        <v>3.6203186467453342E-7</v>
      </c>
      <c r="BJ593" s="14">
        <f t="shared" si="889"/>
        <v>0.43062433789883603</v>
      </c>
      <c r="BK593" s="14">
        <f t="shared" si="890"/>
        <v>0.32441404483819414</v>
      </c>
      <c r="BL593" s="14">
        <f t="shared" si="891"/>
        <v>0.23459332176872047</v>
      </c>
      <c r="BM593" s="14">
        <f t="shared" si="892"/>
        <v>0.26366446659486414</v>
      </c>
      <c r="BN593" s="14">
        <f t="shared" si="893"/>
        <v>0.73620634596765</v>
      </c>
    </row>
    <row r="594" spans="1:66" x14ac:dyDescent="0.25">
      <c r="A594" t="s">
        <v>290</v>
      </c>
      <c r="B594" t="s">
        <v>300</v>
      </c>
      <c r="C594" t="s">
        <v>299</v>
      </c>
      <c r="D594" s="11">
        <v>44430</v>
      </c>
      <c r="E594" s="10">
        <f>VLOOKUP(A594,home!$A$2:$E$405,3,FALSE)</f>
        <v>1.6083000000000001</v>
      </c>
      <c r="F594" s="10">
        <f>VLOOKUP(B594,home!$B$2:$E$405,3,FALSE)</f>
        <v>0.90869999999999995</v>
      </c>
      <c r="G594" s="10">
        <f>VLOOKUP(C594,away!$B$2:$E$405,4,FALSE)</f>
        <v>1.3768</v>
      </c>
      <c r="H594" s="10">
        <f>VLOOKUP(A594,away!$A$2:$E$405,3,FALSE)</f>
        <v>1.1513</v>
      </c>
      <c r="I594" s="10">
        <f>VLOOKUP(C594,away!$B$2:$E$405,3,FALSE)</f>
        <v>1.1788000000000001</v>
      </c>
      <c r="J594" s="10">
        <f>VLOOKUP(B594,home!$B$2:$E$405,4,FALSE)</f>
        <v>1.1357999999999999</v>
      </c>
      <c r="K594" s="12">
        <f t="shared" si="838"/>
        <v>2.0121411707279999</v>
      </c>
      <c r="L594" s="12">
        <f t="shared" si="839"/>
        <v>1.541453741352</v>
      </c>
      <c r="M594" s="13">
        <f t="shared" si="840"/>
        <v>2.8621562487836965E-2</v>
      </c>
      <c r="N594" s="13">
        <f t="shared" si="841"/>
        <v>5.7590624252340863E-2</v>
      </c>
      <c r="O594" s="13">
        <f t="shared" si="842"/>
        <v>4.411881458021634E-2</v>
      </c>
      <c r="P594" s="13">
        <f t="shared" si="843"/>
        <v>8.8773283220568044E-2</v>
      </c>
      <c r="Q594" s="13">
        <f t="shared" si="844"/>
        <v>5.7940233053030768E-2</v>
      </c>
      <c r="R594" s="13">
        <f t="shared" si="845"/>
        <v>3.4003555899344833E-2</v>
      </c>
      <c r="S594" s="13">
        <f t="shared" si="846"/>
        <v>6.8835303952292787E-2</v>
      </c>
      <c r="T594" s="13">
        <f t="shared" si="847"/>
        <v>8.9312189014401078E-2</v>
      </c>
      <c r="U594" s="13">
        <f t="shared" si="848"/>
        <v>6.8419954776222688E-2</v>
      </c>
      <c r="V594" s="13">
        <f t="shared" si="849"/>
        <v>2.3722347777047841E-2</v>
      </c>
      <c r="W594" s="13">
        <f t="shared" si="850"/>
        <v>3.88613094558595E-2</v>
      </c>
      <c r="X594" s="13">
        <f t="shared" si="851"/>
        <v>5.9902910854572472E-2</v>
      </c>
      <c r="Y594" s="13">
        <f t="shared" si="852"/>
        <v>4.6168783027328041E-2</v>
      </c>
      <c r="Z594" s="13">
        <f t="shared" si="853"/>
        <v>1.7471636153438986E-2</v>
      </c>
      <c r="AA594" s="13">
        <f t="shared" si="854"/>
        <v>3.5155398424314366E-2</v>
      </c>
      <c r="AB594" s="13">
        <f t="shared" si="855"/>
        <v>3.5368812271454601E-2</v>
      </c>
      <c r="AC594" s="13">
        <f t="shared" si="856"/>
        <v>4.5986105291325619E-3</v>
      </c>
      <c r="AD594" s="13">
        <f t="shared" si="857"/>
        <v>1.9548610176134056E-2</v>
      </c>
      <c r="AE594" s="13">
        <f t="shared" si="858"/>
        <v>3.013327829423362E-2</v>
      </c>
      <c r="AF594" s="13">
        <f t="shared" si="859"/>
        <v>2.3224527282923717E-2</v>
      </c>
      <c r="AG594" s="13">
        <f t="shared" si="860"/>
        <v>1.1933178157131453E-2</v>
      </c>
      <c r="AH594" s="13">
        <f t="shared" si="861"/>
        <v>6.7329297290648496E-3</v>
      </c>
      <c r="AI594" s="13">
        <f t="shared" si="862"/>
        <v>1.35476051074699E-2</v>
      </c>
      <c r="AJ594" s="13">
        <f t="shared" si="863"/>
        <v>1.3629847000752562E-2</v>
      </c>
      <c r="AK594" s="13">
        <f t="shared" si="864"/>
        <v>9.1417254336459263E-3</v>
      </c>
      <c r="AL594" s="13">
        <f t="shared" si="865"/>
        <v>5.7052616201125155E-4</v>
      </c>
      <c r="AM594" s="13">
        <f t="shared" si="866"/>
        <v>7.8669126731823313E-3</v>
      </c>
      <c r="AN594" s="13">
        <f t="shared" si="867"/>
        <v>1.2126481972966367E-2</v>
      </c>
      <c r="AO594" s="13">
        <f t="shared" si="868"/>
        <v>9.3462055033332967E-3</v>
      </c>
      <c r="AP594" s="13">
        <f t="shared" si="869"/>
        <v>4.8022478135192536E-3</v>
      </c>
      <c r="AQ594" s="13">
        <f t="shared" si="870"/>
        <v>1.8506107147621793E-3</v>
      </c>
      <c r="AR594" s="13">
        <f t="shared" si="871"/>
        <v>2.0756999442254221E-3</v>
      </c>
      <c r="AS594" s="13">
        <f t="shared" si="872"/>
        <v>4.1766013158537844E-3</v>
      </c>
      <c r="AT594" s="13">
        <f t="shared" si="873"/>
        <v>4.2019557306730701E-3</v>
      </c>
      <c r="AU594" s="13">
        <f t="shared" si="874"/>
        <v>2.8183093744212468E-3</v>
      </c>
      <c r="AV594" s="13">
        <f t="shared" si="875"/>
        <v>1.4177090810304162E-3</v>
      </c>
      <c r="AW594" s="13">
        <f t="shared" si="876"/>
        <v>4.9154355592427334E-5</v>
      </c>
      <c r="AX594" s="13">
        <f t="shared" si="877"/>
        <v>2.6382231460386754E-3</v>
      </c>
      <c r="AY594" s="13">
        <f t="shared" si="878"/>
        <v>4.0666989389827593E-3</v>
      </c>
      <c r="AZ594" s="13">
        <f t="shared" si="879"/>
        <v>3.1343141472235923E-3</v>
      </c>
      <c r="BA594" s="13">
        <f t="shared" si="880"/>
        <v>1.610466756270103E-3</v>
      </c>
      <c r="BB594" s="13">
        <f t="shared" si="881"/>
        <v>6.2061500169389267E-4</v>
      </c>
      <c r="BC594" s="13">
        <f t="shared" si="882"/>
        <v>1.9132986326004554E-4</v>
      </c>
      <c r="BD594" s="13">
        <f t="shared" si="883"/>
        <v>5.3326590749173616E-4</v>
      </c>
      <c r="BE594" s="13">
        <f t="shared" si="884"/>
        <v>1.0730062874097512E-3</v>
      </c>
      <c r="BF594" s="13">
        <f t="shared" si="885"/>
        <v>1.079520063673581E-3</v>
      </c>
      <c r="BG594" s="13">
        <f t="shared" si="886"/>
        <v>7.2404892158150819E-4</v>
      </c>
      <c r="BH594" s="13">
        <f t="shared" si="887"/>
        <v>3.6422216118384046E-4</v>
      </c>
      <c r="BI594" s="13">
        <f t="shared" si="888"/>
        <v>1.4657328116190693E-4</v>
      </c>
      <c r="BJ594" s="14">
        <f t="shared" si="889"/>
        <v>0.48286975009918803</v>
      </c>
      <c r="BK594" s="14">
        <f t="shared" si="890"/>
        <v>0.21918833306787222</v>
      </c>
      <c r="BL594" s="14">
        <f t="shared" si="891"/>
        <v>0.27872955529119231</v>
      </c>
      <c r="BM594" s="14">
        <f t="shared" si="892"/>
        <v>0.68319365653496311</v>
      </c>
      <c r="BN594" s="14">
        <f t="shared" si="893"/>
        <v>0.3110480734933378</v>
      </c>
    </row>
    <row r="595" spans="1:66" x14ac:dyDescent="0.25">
      <c r="A595" t="s">
        <v>290</v>
      </c>
      <c r="B595" t="s">
        <v>292</v>
      </c>
      <c r="C595" t="s">
        <v>311</v>
      </c>
      <c r="D595" s="11">
        <v>44430</v>
      </c>
      <c r="E595" s="10">
        <f>VLOOKUP(A595,home!$A$2:$E$405,3,FALSE)</f>
        <v>1.6083000000000001</v>
      </c>
      <c r="F595" s="10">
        <f>VLOOKUP(B595,home!$B$2:$E$405,3,FALSE)</f>
        <v>0.93269999999999997</v>
      </c>
      <c r="G595" s="10">
        <f>VLOOKUP(C595,away!$B$2:$E$405,4,FALSE)</f>
        <v>1.1478999999999999</v>
      </c>
      <c r="H595" s="10">
        <f>VLOOKUP(A595,away!$A$2:$E$405,3,FALSE)</f>
        <v>1.1513</v>
      </c>
      <c r="I595" s="10">
        <f>VLOOKUP(C595,away!$B$2:$E$405,3,FALSE)</f>
        <v>1.0022</v>
      </c>
      <c r="J595" s="10">
        <f>VLOOKUP(B595,home!$B$2:$E$405,4,FALSE)</f>
        <v>1.52</v>
      </c>
      <c r="K595" s="12">
        <f t="shared" si="838"/>
        <v>1.7219204925389999</v>
      </c>
      <c r="L595" s="12">
        <f t="shared" si="839"/>
        <v>1.7538259472000002</v>
      </c>
      <c r="M595" s="13">
        <f t="shared" si="840"/>
        <v>3.0938731303411036E-2</v>
      </c>
      <c r="N595" s="13">
        <f t="shared" si="841"/>
        <v>5.3274035444501308E-2</v>
      </c>
      <c r="O595" s="13">
        <f t="shared" si="842"/>
        <v>5.426114973337115E-2</v>
      </c>
      <c r="P595" s="13">
        <f t="shared" si="843"/>
        <v>9.3433385674618882E-2</v>
      </c>
      <c r="Q595" s="13">
        <f t="shared" si="844"/>
        <v>4.5866826676067923E-2</v>
      </c>
      <c r="R595" s="13">
        <f t="shared" si="845"/>
        <v>4.7582306163645359E-2</v>
      </c>
      <c r="S595" s="13">
        <f t="shared" si="846"/>
        <v>7.0541011144012303E-2</v>
      </c>
      <c r="T595" s="13">
        <f t="shared" si="847"/>
        <v>8.0442430740213053E-2</v>
      </c>
      <c r="U595" s="13">
        <f t="shared" si="848"/>
        <v>8.193294806544571E-2</v>
      </c>
      <c r="V595" s="13">
        <f t="shared" si="849"/>
        <v>2.3670027188252809E-2</v>
      </c>
      <c r="W595" s="13">
        <f t="shared" si="850"/>
        <v>2.6326342927085262E-2</v>
      </c>
      <c r="X595" s="13">
        <f t="shared" si="851"/>
        <v>4.6171823320407333E-2</v>
      </c>
      <c r="Y595" s="13">
        <f t="shared" si="852"/>
        <v>4.0488670884432233E-2</v>
      </c>
      <c r="Z595" s="13">
        <f t="shared" si="853"/>
        <v>2.781702772580524E-2</v>
      </c>
      <c r="AA595" s="13">
        <f t="shared" si="854"/>
        <v>4.7898710082589578E-2</v>
      </c>
      <c r="AB595" s="13">
        <f t="shared" si="855"/>
        <v>4.1238885228697716E-2</v>
      </c>
      <c r="AC595" s="13">
        <f t="shared" si="856"/>
        <v>4.4676419451403632E-3</v>
      </c>
      <c r="AD595" s="13">
        <f t="shared" si="857"/>
        <v>1.1332967344939325E-2</v>
      </c>
      <c r="AE595" s="13">
        <f t="shared" si="858"/>
        <v>1.9876052188324878E-2</v>
      </c>
      <c r="AF595" s="13">
        <f t="shared" si="859"/>
        <v>1.7429568027892764E-2</v>
      </c>
      <c r="AG595" s="13">
        <f t="shared" si="860"/>
        <v>1.0189476218601954E-2</v>
      </c>
      <c r="AH595" s="13">
        <f t="shared" si="861"/>
        <v>1.2196556249874762E-2</v>
      </c>
      <c r="AI595" s="13">
        <f t="shared" si="862"/>
        <v>2.1001500145063971E-2</v>
      </c>
      <c r="AJ595" s="13">
        <f t="shared" si="863"/>
        <v>1.808145673692322E-2</v>
      </c>
      <c r="AK595" s="13">
        <f t="shared" si="864"/>
        <v>1.0378276963421812E-2</v>
      </c>
      <c r="AL595" s="13">
        <f t="shared" si="865"/>
        <v>5.3968200418144738E-4</v>
      </c>
      <c r="AM595" s="13">
        <f t="shared" si="866"/>
        <v>3.902893742505264E-3</v>
      </c>
      <c r="AN595" s="13">
        <f t="shared" si="867"/>
        <v>6.8449963147702471E-3</v>
      </c>
      <c r="AO595" s="13">
        <f t="shared" si="868"/>
        <v>6.0024660726662208E-3</v>
      </c>
      <c r="AP595" s="13">
        <f t="shared" si="869"/>
        <v>3.5090935818099002E-3</v>
      </c>
      <c r="AQ595" s="13">
        <f t="shared" si="870"/>
        <v>1.5385848437327976E-3</v>
      </c>
      <c r="AR595" s="13">
        <f t="shared" si="871"/>
        <v>4.2781273635029357E-3</v>
      </c>
      <c r="AS595" s="13">
        <f t="shared" si="872"/>
        <v>7.3665951769075495E-3</v>
      </c>
      <c r="AT595" s="13">
        <f t="shared" si="873"/>
        <v>6.3423455976780356E-3</v>
      </c>
      <c r="AU595" s="13">
        <f t="shared" si="874"/>
        <v>3.6403382851354386E-3</v>
      </c>
      <c r="AV595" s="13">
        <f t="shared" si="875"/>
        <v>1.5670932732372491E-3</v>
      </c>
      <c r="AW595" s="13">
        <f t="shared" si="876"/>
        <v>4.5272556718482589E-5</v>
      </c>
      <c r="AX595" s="13">
        <f t="shared" si="877"/>
        <v>1.1200787859036731E-3</v>
      </c>
      <c r="AY595" s="13">
        <f t="shared" si="878"/>
        <v>1.9644232376261356E-3</v>
      </c>
      <c r="AZ595" s="13">
        <f t="shared" si="879"/>
        <v>1.7226282227156744E-3</v>
      </c>
      <c r="BA595" s="13">
        <f t="shared" si="880"/>
        <v>1.0070633581259235E-3</v>
      </c>
      <c r="BB595" s="13">
        <f t="shared" si="881"/>
        <v>4.4155346198890277E-4</v>
      </c>
      <c r="BC595" s="13">
        <f t="shared" si="882"/>
        <v>1.5488158374242527E-4</v>
      </c>
      <c r="BD595" s="13">
        <f t="shared" si="883"/>
        <v>1.2505151292562977E-3</v>
      </c>
      <c r="BE595" s="13">
        <f t="shared" si="884"/>
        <v>2.1532876272964754E-3</v>
      </c>
      <c r="BF595" s="13">
        <f t="shared" si="885"/>
        <v>1.8538950458862411E-3</v>
      </c>
      <c r="BG595" s="13">
        <f t="shared" si="886"/>
        <v>1.0640866235093491E-3</v>
      </c>
      <c r="BH595" s="13">
        <f t="shared" si="887"/>
        <v>4.5806814071434513E-4</v>
      </c>
      <c r="BI595" s="13">
        <f t="shared" si="888"/>
        <v>1.5775138369505379E-4</v>
      </c>
      <c r="BJ595" s="14">
        <f t="shared" si="889"/>
        <v>0.3796068569780533</v>
      </c>
      <c r="BK595" s="14">
        <f t="shared" si="890"/>
        <v>0.22555490249724294</v>
      </c>
      <c r="BL595" s="14">
        <f t="shared" si="891"/>
        <v>0.36470389301585232</v>
      </c>
      <c r="BM595" s="14">
        <f t="shared" si="892"/>
        <v>0.67040709454043046</v>
      </c>
      <c r="BN595" s="14">
        <f t="shared" si="893"/>
        <v>0.32535643499561562</v>
      </c>
    </row>
    <row r="596" spans="1:66" x14ac:dyDescent="0.25">
      <c r="A596" t="s">
        <v>290</v>
      </c>
      <c r="B596" t="s">
        <v>295</v>
      </c>
      <c r="C596" t="s">
        <v>312</v>
      </c>
      <c r="D596" s="11">
        <v>44430</v>
      </c>
      <c r="E596" s="10">
        <f>VLOOKUP(A596,home!$A$2:$E$405,3,FALSE)</f>
        <v>1.6083000000000001</v>
      </c>
      <c r="F596" s="10">
        <f>VLOOKUP(B596,home!$B$2:$E$405,3,FALSE)</f>
        <v>1.0363</v>
      </c>
      <c r="G596" s="10">
        <f>VLOOKUP(C596,away!$B$2:$E$405,4,FALSE)</f>
        <v>1.1917</v>
      </c>
      <c r="H596" s="10">
        <f>VLOOKUP(A596,away!$A$2:$E$405,3,FALSE)</f>
        <v>1.1513</v>
      </c>
      <c r="I596" s="10">
        <f>VLOOKUP(C596,away!$B$2:$E$405,3,FALSE)</f>
        <v>1.4476</v>
      </c>
      <c r="J596" s="10">
        <f>VLOOKUP(B596,home!$B$2:$E$405,4,FALSE)</f>
        <v>0.79620000000000002</v>
      </c>
      <c r="K596" s="12">
        <f t="shared" si="838"/>
        <v>1.9861840932930002</v>
      </c>
      <c r="L596" s="12">
        <f t="shared" si="839"/>
        <v>1.3269643408559999</v>
      </c>
      <c r="M596" s="13">
        <f t="shared" si="840"/>
        <v>3.64013857813104E-2</v>
      </c>
      <c r="N596" s="13">
        <f t="shared" si="841"/>
        <v>7.2299853412660708E-2</v>
      </c>
      <c r="O596" s="13">
        <f t="shared" si="842"/>
        <v>4.8303340889541531E-2</v>
      </c>
      <c r="P596" s="13">
        <f t="shared" si="843"/>
        <v>9.5939327327716747E-2</v>
      </c>
      <c r="Q596" s="13">
        <f t="shared" si="844"/>
        <v>7.1800409397821174E-2</v>
      </c>
      <c r="R596" s="13">
        <f t="shared" si="845"/>
        <v>3.2048405452316575E-2</v>
      </c>
      <c r="S596" s="13">
        <f t="shared" si="846"/>
        <v>6.3214314033207625E-2</v>
      </c>
      <c r="T596" s="13">
        <f t="shared" si="847"/>
        <v>9.5276582929770731E-2</v>
      </c>
      <c r="U596" s="13">
        <f t="shared" si="848"/>
        <v>6.3654033124795839E-2</v>
      </c>
      <c r="V596" s="13">
        <f t="shared" si="849"/>
        <v>1.851192882925538E-2</v>
      </c>
      <c r="W596" s="13">
        <f t="shared" si="850"/>
        <v>4.7536277012625874E-2</v>
      </c>
      <c r="X596" s="13">
        <f t="shared" si="851"/>
        <v>6.3078944492807321E-2</v>
      </c>
      <c r="Y596" s="13">
        <f t="shared" si="852"/>
        <v>4.1851755000395147E-2</v>
      </c>
      <c r="Z596" s="13">
        <f t="shared" si="853"/>
        <v>1.4175697072173034E-2</v>
      </c>
      <c r="AA596" s="13">
        <f t="shared" si="854"/>
        <v>2.8155544036090233E-2</v>
      </c>
      <c r="AB596" s="13">
        <f t="shared" si="855"/>
        <v>2.7961046851246514E-2</v>
      </c>
      <c r="AC596" s="13">
        <f t="shared" si="856"/>
        <v>3.049372230783989E-3</v>
      </c>
      <c r="AD596" s="13">
        <f t="shared" si="857"/>
        <v>2.3603949314211805E-2</v>
      </c>
      <c r="AE596" s="13">
        <f t="shared" si="858"/>
        <v>3.1321599043331504E-2</v>
      </c>
      <c r="AF596" s="13">
        <f t="shared" si="859"/>
        <v>2.0781322514545154E-2</v>
      </c>
      <c r="AG596" s="13">
        <f t="shared" si="860"/>
        <v>9.192024644209788E-3</v>
      </c>
      <c r="AH596" s="13">
        <f t="shared" si="861"/>
        <v>4.7026611303876073E-3</v>
      </c>
      <c r="AI596" s="13">
        <f t="shared" si="862"/>
        <v>9.3403507333231443E-3</v>
      </c>
      <c r="AJ596" s="13">
        <f t="shared" si="863"/>
        <v>9.2758280261520196E-3</v>
      </c>
      <c r="AK596" s="13">
        <f t="shared" si="864"/>
        <v>6.1411673592215157E-3</v>
      </c>
      <c r="AL596" s="13">
        <f t="shared" si="865"/>
        <v>3.2147646504539538E-4</v>
      </c>
      <c r="AM596" s="13">
        <f t="shared" si="866"/>
        <v>9.376357733356341E-3</v>
      </c>
      <c r="AN596" s="13">
        <f t="shared" si="867"/>
        <v>1.2442092359273257E-2</v>
      </c>
      <c r="AO596" s="13">
        <f t="shared" si="868"/>
        <v>8.2551064431962556E-3</v>
      </c>
      <c r="AP596" s="13">
        <f t="shared" si="869"/>
        <v>3.6514106266973458E-3</v>
      </c>
      <c r="AQ596" s="13">
        <f t="shared" si="870"/>
        <v>1.2113229238625101E-3</v>
      </c>
      <c r="AR596" s="13">
        <f t="shared" si="871"/>
        <v>1.2480527254307835E-3</v>
      </c>
      <c r="AS596" s="13">
        <f t="shared" si="872"/>
        <v>2.4788624708415984E-3</v>
      </c>
      <c r="AT596" s="13">
        <f t="shared" si="873"/>
        <v>2.4617386045232832E-3</v>
      </c>
      <c r="AU596" s="13">
        <f t="shared" si="874"/>
        <v>1.6298220193831506E-3</v>
      </c>
      <c r="AV596" s="13">
        <f t="shared" si="875"/>
        <v>8.0928164244937247E-4</v>
      </c>
      <c r="AW596" s="13">
        <f t="shared" si="876"/>
        <v>2.3535608715435541E-5</v>
      </c>
      <c r="AX596" s="13">
        <f t="shared" si="877"/>
        <v>3.103862097169527E-3</v>
      </c>
      <c r="AY596" s="13">
        <f t="shared" si="878"/>
        <v>4.1187143218784838E-3</v>
      </c>
      <c r="AZ596" s="13">
        <f t="shared" si="879"/>
        <v>2.7326935176528247E-3</v>
      </c>
      <c r="BA596" s="13">
        <f t="shared" si="880"/>
        <v>1.208728950804548E-3</v>
      </c>
      <c r="BB596" s="13">
        <f t="shared" si="881"/>
        <v>4.0098505386948057E-4</v>
      </c>
      <c r="BC596" s="13">
        <f t="shared" si="882"/>
        <v>1.064185735402045E-4</v>
      </c>
      <c r="BD596" s="13">
        <f t="shared" si="883"/>
        <v>2.7602024369246565E-4</v>
      </c>
      <c r="BE596" s="13">
        <f t="shared" si="884"/>
        <v>5.4822701744883283E-4</v>
      </c>
      <c r="BF596" s="13">
        <f t="shared" si="885"/>
        <v>5.4443989078516804E-4</v>
      </c>
      <c r="BG596" s="13">
        <f t="shared" si="886"/>
        <v>3.6045261694389293E-4</v>
      </c>
      <c r="BH596" s="13">
        <f t="shared" si="887"/>
        <v>1.7898131353994879E-4</v>
      </c>
      <c r="BI596" s="13">
        <f t="shared" si="888"/>
        <v>7.109796758994667E-5</v>
      </c>
      <c r="BJ596" s="14">
        <f t="shared" si="889"/>
        <v>0.52335041036367991</v>
      </c>
      <c r="BK596" s="14">
        <f t="shared" si="890"/>
        <v>0.22155651898919804</v>
      </c>
      <c r="BL596" s="14">
        <f t="shared" si="891"/>
        <v>0.24018935411570336</v>
      </c>
      <c r="BM596" s="14">
        <f t="shared" si="892"/>
        <v>0.63838407956622434</v>
      </c>
      <c r="BN596" s="14">
        <f t="shared" si="893"/>
        <v>0.35679272226136716</v>
      </c>
    </row>
    <row r="597" spans="1:66" x14ac:dyDescent="0.25">
      <c r="A597" t="s">
        <v>290</v>
      </c>
      <c r="B597" t="s">
        <v>317</v>
      </c>
      <c r="C597" t="s">
        <v>302</v>
      </c>
      <c r="D597" s="11">
        <v>44430</v>
      </c>
      <c r="E597" s="10">
        <f>VLOOKUP(A597,home!$A$2:$E$405,3,FALSE)</f>
        <v>1.6083000000000001</v>
      </c>
      <c r="F597" s="10">
        <f>VLOOKUP(B597,home!$B$2:$E$405,3,FALSE)</f>
        <v>0.82899999999999996</v>
      </c>
      <c r="G597" s="10">
        <f>VLOOKUP(C597,away!$B$2:$E$405,4,FALSE)</f>
        <v>0.88080000000000003</v>
      </c>
      <c r="H597" s="10">
        <f>VLOOKUP(A597,away!$A$2:$E$405,3,FALSE)</f>
        <v>1.1513</v>
      </c>
      <c r="I597" s="10">
        <f>VLOOKUP(C597,away!$B$2:$E$405,3,FALSE)</f>
        <v>0.86860000000000004</v>
      </c>
      <c r="J597" s="10">
        <f>VLOOKUP(B597,home!$B$2:$E$405,4,FALSE)</f>
        <v>1.0133000000000001</v>
      </c>
      <c r="K597" s="12">
        <f t="shared" si="838"/>
        <v>1.1743536405600001</v>
      </c>
      <c r="L597" s="12">
        <f t="shared" si="839"/>
        <v>1.013319435094</v>
      </c>
      <c r="M597" s="13">
        <f t="shared" si="840"/>
        <v>0.11217747365048233</v>
      </c>
      <c r="N597" s="13">
        <f t="shared" si="841"/>
        <v>0.13173602457026742</v>
      </c>
      <c r="O597" s="13">
        <f t="shared" si="842"/>
        <v>0.11367161422977883</v>
      </c>
      <c r="P597" s="13">
        <f t="shared" si="843"/>
        <v>0.13349067399907269</v>
      </c>
      <c r="Q597" s="13">
        <f t="shared" si="844"/>
        <v>7.7352340023497612E-2</v>
      </c>
      <c r="R597" s="13">
        <f t="shared" si="845"/>
        <v>5.7592827958771284E-2</v>
      </c>
      <c r="S597" s="13">
        <f t="shared" si="846"/>
        <v>3.9713320920938044E-2</v>
      </c>
      <c r="T597" s="13">
        <f t="shared" si="847"/>
        <v>7.8382629495809611E-2</v>
      </c>
      <c r="U597" s="13">
        <f t="shared" si="848"/>
        <v>6.7634347183528815E-2</v>
      </c>
      <c r="V597" s="13">
        <f t="shared" si="849"/>
        <v>5.2509631033363282E-3</v>
      </c>
      <c r="W597" s="13">
        <f t="shared" si="850"/>
        <v>3.0279667370809799E-2</v>
      </c>
      <c r="X597" s="13">
        <f t="shared" si="851"/>
        <v>3.0682975435023213E-2</v>
      </c>
      <c r="Y597" s="13">
        <f t="shared" si="852"/>
        <v>1.5545827667410399E-2</v>
      </c>
      <c r="Z597" s="13">
        <f t="shared" si="853"/>
        <v>1.9453310630882684E-2</v>
      </c>
      <c r="AA597" s="13">
        <f t="shared" si="854"/>
        <v>2.2845066160321635E-2</v>
      </c>
      <c r="AB597" s="13">
        <f t="shared" si="855"/>
        <v>1.3414093307103895E-2</v>
      </c>
      <c r="AC597" s="13">
        <f t="shared" si="856"/>
        <v>3.9053886054288875E-4</v>
      </c>
      <c r="AD597" s="13">
        <f t="shared" si="857"/>
        <v>8.8897594029640845E-3</v>
      </c>
      <c r="AE597" s="13">
        <f t="shared" si="858"/>
        <v>9.0081659763331413E-3</v>
      </c>
      <c r="AF597" s="13">
        <f t="shared" si="859"/>
        <v>4.5640748291854447E-3</v>
      </c>
      <c r="AG597" s="13">
        <f t="shared" si="860"/>
        <v>1.5416219092123135E-3</v>
      </c>
      <c r="AH597" s="13">
        <f t="shared" si="861"/>
        <v>4.9281044347985357E-3</v>
      </c>
      <c r="AI597" s="13">
        <f t="shared" si="862"/>
        <v>5.7873373840655424E-3</v>
      </c>
      <c r="AJ597" s="13">
        <f t="shared" si="863"/>
        <v>3.3981903630631804E-3</v>
      </c>
      <c r="AK597" s="13">
        <f t="shared" si="864"/>
        <v>1.3302257413930511E-3</v>
      </c>
      <c r="AL597" s="13">
        <f t="shared" si="865"/>
        <v>1.858957739737828E-5</v>
      </c>
      <c r="AM597" s="13">
        <f t="shared" si="866"/>
        <v>2.0879442637146738E-3</v>
      </c>
      <c r="AN597" s="13">
        <f t="shared" si="867"/>
        <v>2.1157545018151112E-3</v>
      </c>
      <c r="AO597" s="13">
        <f t="shared" si="868"/>
        <v>1.071967578288438E-3</v>
      </c>
      <c r="AP597" s="13">
        <f t="shared" si="869"/>
        <v>3.6208186029010781E-4</v>
      </c>
      <c r="AQ597" s="13">
        <f t="shared" si="870"/>
        <v>9.1726146531739144E-5</v>
      </c>
      <c r="AR597" s="13">
        <f t="shared" si="871"/>
        <v>9.9874880039085802E-4</v>
      </c>
      <c r="AS597" s="13">
        <f t="shared" si="872"/>
        <v>1.1728842897439371E-3</v>
      </c>
      <c r="AT597" s="13">
        <f t="shared" si="873"/>
        <v>6.886904678082116E-4</v>
      </c>
      <c r="AU597" s="13">
        <f t="shared" si="874"/>
        <v>2.6958871936318086E-4</v>
      </c>
      <c r="AV597" s="13">
        <f t="shared" si="875"/>
        <v>7.9148123509514921E-5</v>
      </c>
      <c r="AW597" s="13">
        <f t="shared" si="876"/>
        <v>6.144864163751138E-7</v>
      </c>
      <c r="AX597" s="13">
        <f t="shared" si="877"/>
        <v>4.0866415789661569E-4</v>
      </c>
      <c r="AY597" s="13">
        <f t="shared" si="878"/>
        <v>4.1410733362296382E-4</v>
      </c>
      <c r="AZ597" s="13">
        <f t="shared" si="879"/>
        <v>2.0981150468755215E-4</v>
      </c>
      <c r="BA597" s="13">
        <f t="shared" si="880"/>
        <v>7.0868691802070843E-5</v>
      </c>
      <c r="BB597" s="13">
        <f t="shared" si="881"/>
        <v>1.7953155685681299E-5</v>
      </c>
      <c r="BC597" s="13">
        <f t="shared" si="882"/>
        <v>3.6384563155138428E-6</v>
      </c>
      <c r="BD597" s="13">
        <f t="shared" si="883"/>
        <v>1.6867526170214571E-4</v>
      </c>
      <c r="BE597" s="13">
        <f t="shared" si="884"/>
        <v>1.9808440765232559E-4</v>
      </c>
      <c r="BF597" s="13">
        <f t="shared" si="885"/>
        <v>1.1631057263233989E-4</v>
      </c>
      <c r="BG597" s="13">
        <f t="shared" si="886"/>
        <v>4.5529914802135543E-5</v>
      </c>
      <c r="BH597" s="13">
        <f t="shared" si="887"/>
        <v>1.336705530056863E-5</v>
      </c>
      <c r="BI597" s="13">
        <f t="shared" si="888"/>
        <v>3.1395300111579245E-6</v>
      </c>
      <c r="BJ597" s="14">
        <f t="shared" si="889"/>
        <v>0.39483760433116361</v>
      </c>
      <c r="BK597" s="14">
        <f t="shared" si="890"/>
        <v>0.29145566744539264</v>
      </c>
      <c r="BL597" s="14">
        <f t="shared" si="891"/>
        <v>0.29435597390574114</v>
      </c>
      <c r="BM597" s="14">
        <f t="shared" si="892"/>
        <v>0.37366810903410336</v>
      </c>
      <c r="BN597" s="14">
        <f t="shared" si="893"/>
        <v>0.62602095443187011</v>
      </c>
    </row>
    <row r="598" spans="1:66" x14ac:dyDescent="0.25">
      <c r="A598" t="s">
        <v>338</v>
      </c>
      <c r="B598" t="s">
        <v>81</v>
      </c>
      <c r="C598" t="s">
        <v>90</v>
      </c>
      <c r="D598" s="11">
        <v>44431</v>
      </c>
      <c r="E598" s="10">
        <f>VLOOKUP(A598,home!$A$2:$E$405,3,FALSE)</f>
        <v>1.2436</v>
      </c>
      <c r="F598" s="10">
        <f>VLOOKUP(B598,home!$B$2:$E$405,3,FALSE)</f>
        <v>0.68920000000000003</v>
      </c>
      <c r="G598" s="10">
        <f>VLOOKUP(C598,away!$B$2:$E$405,4,FALSE)</f>
        <v>0.80410000000000004</v>
      </c>
      <c r="H598" s="10">
        <f>VLOOKUP(A598,away!$A$2:$E$405,3,FALSE)</f>
        <v>0.89739999999999998</v>
      </c>
      <c r="I598" s="10">
        <f>VLOOKUP(C598,away!$B$2:$E$405,3,FALSE)</f>
        <v>2.4514999999999998</v>
      </c>
      <c r="J598" s="10">
        <f>VLOOKUP(B598,home!$B$2:$E$405,4,FALSE)</f>
        <v>0.47760000000000002</v>
      </c>
      <c r="K598" s="12">
        <f t="shared" si="838"/>
        <v>0.68918536139200004</v>
      </c>
      <c r="L598" s="12">
        <f t="shared" si="839"/>
        <v>1.05070858536</v>
      </c>
      <c r="M598" s="13">
        <f t="shared" si="840"/>
        <v>0.17553901611267198</v>
      </c>
      <c r="N598" s="13">
        <f t="shared" si="841"/>
        <v>0.12097892025800795</v>
      </c>
      <c r="O598" s="13">
        <f t="shared" si="842"/>
        <v>0.18444035129523181</v>
      </c>
      <c r="P598" s="13">
        <f t="shared" si="843"/>
        <v>0.12711359016267179</v>
      </c>
      <c r="Q598" s="13">
        <f t="shared" si="844"/>
        <v>4.1688450439414583E-2</v>
      </c>
      <c r="R598" s="13">
        <f t="shared" si="845"/>
        <v>9.6896530296357225E-2</v>
      </c>
      <c r="S598" s="13">
        <f t="shared" si="846"/>
        <v>2.3011785587416865E-2</v>
      </c>
      <c r="T598" s="13">
        <f t="shared" si="847"/>
        <v>4.3802412787047766E-2</v>
      </c>
      <c r="U598" s="13">
        <f t="shared" si="848"/>
        <v>6.6779670249925843E-2</v>
      </c>
      <c r="V598" s="13">
        <f t="shared" si="849"/>
        <v>1.8515103092476323E-3</v>
      </c>
      <c r="W598" s="13">
        <f t="shared" si="850"/>
        <v>9.5770232606534767E-3</v>
      </c>
      <c r="X598" s="13">
        <f t="shared" si="851"/>
        <v>1.0062660562161027E-2</v>
      </c>
      <c r="Y598" s="13">
        <f t="shared" si="852"/>
        <v>5.2864619221130379E-3</v>
      </c>
      <c r="Z598" s="13">
        <f t="shared" si="853"/>
        <v>3.3936672091325969E-2</v>
      </c>
      <c r="AA598" s="13">
        <f t="shared" si="854"/>
        <v>2.3388657619702286E-2</v>
      </c>
      <c r="AB598" s="13">
        <f t="shared" si="855"/>
        <v>8.059560227054138E-3</v>
      </c>
      <c r="AC598" s="13">
        <f t="shared" si="856"/>
        <v>8.3796229409407088E-5</v>
      </c>
      <c r="AD598" s="13">
        <f t="shared" si="857"/>
        <v>1.6500860592382634E-3</v>
      </c>
      <c r="AE598" s="13">
        <f t="shared" si="858"/>
        <v>1.7337595890244929E-3</v>
      </c>
      <c r="AF598" s="13">
        <f t="shared" si="859"/>
        <v>9.1083804256912994E-4</v>
      </c>
      <c r="AG598" s="13">
        <f t="shared" si="860"/>
        <v>3.1900845039996067E-4</v>
      </c>
      <c r="AH598" s="13">
        <f t="shared" si="861"/>
        <v>8.9143881812258213E-3</v>
      </c>
      <c r="AI598" s="13">
        <f t="shared" si="862"/>
        <v>6.1436658402666926E-3</v>
      </c>
      <c r="AJ598" s="13">
        <f t="shared" si="863"/>
        <v>2.1170622811979428E-3</v>
      </c>
      <c r="AK598" s="13">
        <f t="shared" si="864"/>
        <v>4.8634944445225887E-4</v>
      </c>
      <c r="AL598" s="13">
        <f t="shared" si="865"/>
        <v>2.4271845195914082E-6</v>
      </c>
      <c r="AM598" s="13">
        <f t="shared" si="866"/>
        <v>2.2744303141280484E-4</v>
      </c>
      <c r="AN598" s="13">
        <f t="shared" si="867"/>
        <v>2.3897634578573822E-4</v>
      </c>
      <c r="AO598" s="13">
        <f t="shared" si="868"/>
        <v>1.255472491075176E-4</v>
      </c>
      <c r="AP598" s="13">
        <f t="shared" si="869"/>
        <v>4.3971190835199785E-5</v>
      </c>
      <c r="AQ598" s="13">
        <f t="shared" si="870"/>
        <v>1.1550226929761836E-5</v>
      </c>
      <c r="AR598" s="13">
        <f t="shared" si="871"/>
        <v>1.8732848390491381E-3</v>
      </c>
      <c r="AS598" s="13">
        <f t="shared" si="872"/>
        <v>1.2910404887902349E-3</v>
      </c>
      <c r="AT598" s="13">
        <f t="shared" si="873"/>
        <v>4.448831029193012E-4</v>
      </c>
      <c r="AU598" s="13">
        <f t="shared" si="874"/>
        <v>1.0220230735421101E-4</v>
      </c>
      <c r="AV598" s="13">
        <f t="shared" si="875"/>
        <v>1.7609083532252035E-5</v>
      </c>
      <c r="AW598" s="13">
        <f t="shared" si="876"/>
        <v>4.8822343048936427E-8</v>
      </c>
      <c r="AX598" s="13">
        <f t="shared" si="877"/>
        <v>2.6125067966720978E-5</v>
      </c>
      <c r="AY598" s="13">
        <f t="shared" si="878"/>
        <v>2.744983320574725E-5</v>
      </c>
      <c r="AZ598" s="13">
        <f t="shared" si="879"/>
        <v>1.4420887707989323E-5</v>
      </c>
      <c r="BA598" s="13">
        <f t="shared" si="880"/>
        <v>5.0507168410989582E-6</v>
      </c>
      <c r="BB598" s="13">
        <f t="shared" si="881"/>
        <v>1.3267078867912532E-6</v>
      </c>
      <c r="BC598" s="13">
        <f t="shared" si="882"/>
        <v>2.7879667338327869E-7</v>
      </c>
      <c r="BD598" s="13">
        <f t="shared" si="883"/>
        <v>3.2804607720227574E-4</v>
      </c>
      <c r="BE598" s="13">
        <f t="shared" si="884"/>
        <v>2.2608455426987835E-4</v>
      </c>
      <c r="BF598" s="13">
        <f t="shared" si="885"/>
        <v>7.7907082619817683E-5</v>
      </c>
      <c r="BG598" s="13">
        <f t="shared" si="886"/>
        <v>1.789747363011182E-5</v>
      </c>
      <c r="BH598" s="13">
        <f t="shared" si="887"/>
        <v>3.0836692079431E-6</v>
      </c>
      <c r="BI598" s="13">
        <f t="shared" si="888"/>
        <v>4.2504393549792978E-7</v>
      </c>
      <c r="BJ598" s="14">
        <f t="shared" si="889"/>
        <v>0.23673176142498248</v>
      </c>
      <c r="BK598" s="14">
        <f t="shared" si="890"/>
        <v>0.32762957541914295</v>
      </c>
      <c r="BL598" s="14">
        <f t="shared" si="891"/>
        <v>0.40160869915792469</v>
      </c>
      <c r="BM598" s="14">
        <f t="shared" si="892"/>
        <v>0.25322244851815801</v>
      </c>
      <c r="BN598" s="14">
        <f t="shared" si="893"/>
        <v>0.74665685856435537</v>
      </c>
    </row>
    <row r="599" spans="1:66" x14ac:dyDescent="0.25">
      <c r="A599" t="s">
        <v>339</v>
      </c>
      <c r="B599" t="s">
        <v>128</v>
      </c>
      <c r="C599" t="s">
        <v>127</v>
      </c>
      <c r="D599" s="11">
        <v>44431</v>
      </c>
      <c r="E599" s="10">
        <f>VLOOKUP(A599,home!$A$2:$E$405,3,FALSE)</f>
        <v>1.1578999999999999</v>
      </c>
      <c r="F599" s="10">
        <f>VLOOKUP(B599,home!$B$2:$E$405,3,FALSE)</f>
        <v>0.157</v>
      </c>
      <c r="G599" s="10">
        <f>VLOOKUP(C599,away!$B$2:$E$405,4,FALSE)</f>
        <v>1.2235</v>
      </c>
      <c r="H599" s="10">
        <f>VLOOKUP(A599,away!$A$2:$E$405,3,FALSE)</f>
        <v>1.0478000000000001</v>
      </c>
      <c r="I599" s="10">
        <f>VLOOKUP(C599,away!$B$2:$E$405,3,FALSE)</f>
        <v>0.79530000000000001</v>
      </c>
      <c r="J599" s="10">
        <f>VLOOKUP(B599,home!$B$2:$E$405,4,FALSE)</f>
        <v>0.78090000000000004</v>
      </c>
      <c r="K599" s="12">
        <f t="shared" si="838"/>
        <v>0.22242043204999998</v>
      </c>
      <c r="L599" s="12">
        <f t="shared" si="839"/>
        <v>0.65073594900600007</v>
      </c>
      <c r="M599" s="13">
        <f t="shared" si="840"/>
        <v>0.41763126327316985</v>
      </c>
      <c r="N599" s="13">
        <f t="shared" si="841"/>
        <v>9.2889726014805718E-2</v>
      </c>
      <c r="O599" s="13">
        <f t="shared" si="842"/>
        <v>0.27176767644064082</v>
      </c>
      <c r="P599" s="13">
        <f t="shared" si="843"/>
        <v>6.0446684011151927E-2</v>
      </c>
      <c r="Q599" s="13">
        <f t="shared" si="844"/>
        <v>1.0330286496609603E-2</v>
      </c>
      <c r="R599" s="13">
        <f t="shared" si="845"/>
        <v>8.8424498418877964E-2</v>
      </c>
      <c r="S599" s="13">
        <f t="shared" si="846"/>
        <v>2.1872174866097859E-3</v>
      </c>
      <c r="T599" s="13">
        <f t="shared" si="847"/>
        <v>6.7222887868751179E-3</v>
      </c>
      <c r="U599" s="13">
        <f t="shared" si="848"/>
        <v>1.9667415142131377E-2</v>
      </c>
      <c r="V599" s="13">
        <f t="shared" si="849"/>
        <v>3.517458153038753E-5</v>
      </c>
      <c r="W599" s="13">
        <f t="shared" si="850"/>
        <v>7.6588892859206278E-4</v>
      </c>
      <c r="X599" s="13">
        <f t="shared" si="851"/>
        <v>4.9839145878054453E-4</v>
      </c>
      <c r="Y599" s="13">
        <f t="shared" si="852"/>
        <v>1.6216061945302119E-4</v>
      </c>
      <c r="Z599" s="13">
        <f t="shared" si="853"/>
        <v>1.9180333297996038E-2</v>
      </c>
      <c r="AA599" s="13">
        <f t="shared" si="854"/>
        <v>4.2660980190032793E-3</v>
      </c>
      <c r="AB599" s="13">
        <f t="shared" si="855"/>
        <v>4.7443368227717916E-4</v>
      </c>
      <c r="AC599" s="13">
        <f t="shared" si="856"/>
        <v>3.1819139902385479E-7</v>
      </c>
      <c r="AD599" s="13">
        <f t="shared" si="857"/>
        <v>4.2587336599939542E-5</v>
      </c>
      <c r="AE599" s="13">
        <f t="shared" si="858"/>
        <v>2.7713110897999616E-5</v>
      </c>
      <c r="AF599" s="13">
        <f t="shared" si="859"/>
        <v>9.0169587600591506E-6</v>
      </c>
      <c r="AG599" s="13">
        <f t="shared" si="860"/>
        <v>1.9558864052916859E-6</v>
      </c>
      <c r="AH599" s="13">
        <f t="shared" si="861"/>
        <v>3.1203330977307088E-3</v>
      </c>
      <c r="AI599" s="13">
        <f t="shared" si="862"/>
        <v>6.9402583573717903E-4</v>
      </c>
      <c r="AJ599" s="13">
        <f t="shared" si="863"/>
        <v>7.7182763119262816E-5</v>
      </c>
      <c r="AK599" s="13">
        <f t="shared" si="864"/>
        <v>5.7223411732664135E-6</v>
      </c>
      <c r="AL599" s="13">
        <f t="shared" si="865"/>
        <v>1.8421623708070675E-9</v>
      </c>
      <c r="AM599" s="13">
        <f t="shared" si="866"/>
        <v>1.894458761283467E-6</v>
      </c>
      <c r="AN599" s="13">
        <f t="shared" si="867"/>
        <v>1.2327924198765283E-6</v>
      </c>
      <c r="AO599" s="13">
        <f t="shared" si="868"/>
        <v>4.0111117263787789E-7</v>
      </c>
      <c r="AP599" s="13">
        <f t="shared" si="869"/>
        <v>8.7005819861139669E-8</v>
      </c>
      <c r="AQ599" s="13">
        <f t="shared" si="870"/>
        <v>1.4154453689095954E-8</v>
      </c>
      <c r="AR599" s="13">
        <f t="shared" si="871"/>
        <v>4.0610258391332506E-4</v>
      </c>
      <c r="AS599" s="13">
        <f t="shared" si="872"/>
        <v>9.0325512170623133E-5</v>
      </c>
      <c r="AT599" s="13">
        <f t="shared" si="873"/>
        <v>1.0045119721063763E-5</v>
      </c>
      <c r="AU599" s="13">
        <f t="shared" si="874"/>
        <v>7.4474662278432569E-7</v>
      </c>
      <c r="AV599" s="13">
        <f t="shared" si="875"/>
        <v>4.1411716401867016E-8</v>
      </c>
      <c r="AW599" s="13">
        <f t="shared" si="876"/>
        <v>7.4063611530238878E-12</v>
      </c>
      <c r="AX599" s="13">
        <f t="shared" si="877"/>
        <v>7.0227722697595989E-8</v>
      </c>
      <c r="AY599" s="13">
        <f t="shared" si="878"/>
        <v>4.5699703776150339E-8</v>
      </c>
      <c r="AZ599" s="13">
        <f t="shared" si="879"/>
        <v>1.4869220053033134E-8</v>
      </c>
      <c r="BA599" s="13">
        <f t="shared" si="880"/>
        <v>3.2253120073965214E-9</v>
      </c>
      <c r="BB599" s="13">
        <f t="shared" si="881"/>
        <v>5.2470661749340563E-10</v>
      </c>
      <c r="BC599" s="13">
        <f t="shared" si="882"/>
        <v>6.8289091736859937E-11</v>
      </c>
      <c r="BD599" s="13">
        <f t="shared" si="883"/>
        <v>4.4044258389437702E-5</v>
      </c>
      <c r="BE599" s="13">
        <f t="shared" si="884"/>
        <v>9.796342980300569E-6</v>
      </c>
      <c r="BF599" s="13">
        <f t="shared" si="885"/>
        <v>1.0894534190942182E-6</v>
      </c>
      <c r="BG599" s="13">
        <f t="shared" si="886"/>
        <v>8.0772233391095231E-8</v>
      </c>
      <c r="BH599" s="13">
        <f t="shared" si="887"/>
        <v>4.4913487621227089E-9</v>
      </c>
      <c r="BI599" s="13">
        <f t="shared" si="888"/>
        <v>1.9979354643171319E-10</v>
      </c>
      <c r="BJ599" s="14">
        <f t="shared" si="889"/>
        <v>0.11145377973536091</v>
      </c>
      <c r="BK599" s="14">
        <f t="shared" si="890"/>
        <v>0.48030070508572714</v>
      </c>
      <c r="BL599" s="14">
        <f t="shared" si="891"/>
        <v>0.38905966063299974</v>
      </c>
      <c r="BM599" s="14">
        <f t="shared" si="892"/>
        <v>5.85042984045306E-2</v>
      </c>
      <c r="BN599" s="14">
        <f t="shared" si="893"/>
        <v>0.94149013465525599</v>
      </c>
    </row>
    <row r="600" spans="1:66" x14ac:dyDescent="0.25">
      <c r="A600" t="s">
        <v>341</v>
      </c>
      <c r="B600" t="s">
        <v>150</v>
      </c>
      <c r="C600" t="s">
        <v>154</v>
      </c>
      <c r="D600" s="11">
        <v>44431</v>
      </c>
      <c r="E600" s="10">
        <f>VLOOKUP(A600,home!$A$2:$E$405,3,FALSE)</f>
        <v>1.2963</v>
      </c>
      <c r="F600" s="10">
        <f>VLOOKUP(B600,home!$B$2:$E$405,3,FALSE)</f>
        <v>1.35</v>
      </c>
      <c r="G600" s="10">
        <f>VLOOKUP(C600,away!$B$2:$E$405,4,FALSE)</f>
        <v>1.7357</v>
      </c>
      <c r="H600" s="10">
        <f>VLOOKUP(A600,away!$A$2:$E$405,3,FALSE)</f>
        <v>1.1852</v>
      </c>
      <c r="I600" s="10">
        <f>VLOOKUP(C600,away!$B$2:$E$405,3,FALSE)</f>
        <v>0.4219</v>
      </c>
      <c r="J600" s="10">
        <f>VLOOKUP(B600,home!$B$2:$E$405,4,FALSE)</f>
        <v>0.84370000000000001</v>
      </c>
      <c r="K600" s="12">
        <f t="shared" si="838"/>
        <v>3.0374836785000001</v>
      </c>
      <c r="L600" s="12">
        <f t="shared" si="839"/>
        <v>0.42188027195599997</v>
      </c>
      <c r="M600" s="13">
        <f t="shared" si="840"/>
        <v>3.1449759263112546E-2</v>
      </c>
      <c r="N600" s="13">
        <f t="shared" si="841"/>
        <v>9.5528130454458543E-2</v>
      </c>
      <c r="O600" s="13">
        <f t="shared" si="842"/>
        <v>1.326803299087265E-2</v>
      </c>
      <c r="P600" s="13">
        <f t="shared" si="843"/>
        <v>4.0301433655575217E-2</v>
      </c>
      <c r="Q600" s="13">
        <f t="shared" si="844"/>
        <v>0.14508256854651835</v>
      </c>
      <c r="R600" s="13">
        <f t="shared" si="845"/>
        <v>2.7987606832552666E-3</v>
      </c>
      <c r="S600" s="13">
        <f t="shared" si="846"/>
        <v>1.2911112777576672E-2</v>
      </c>
      <c r="T600" s="13">
        <f t="shared" si="847"/>
        <v>6.1207473474480169E-2</v>
      </c>
      <c r="U600" s="13">
        <f t="shared" si="848"/>
        <v>8.50118989541538E-3</v>
      </c>
      <c r="V600" s="13">
        <f t="shared" si="849"/>
        <v>1.8383336442947624E-3</v>
      </c>
      <c r="W600" s="13">
        <f t="shared" si="850"/>
        <v>0.14689531133163564</v>
      </c>
      <c r="X600" s="13">
        <f t="shared" si="851"/>
        <v>6.1972233893651731E-2</v>
      </c>
      <c r="Y600" s="13">
        <f t="shared" si="852"/>
        <v>1.3072431444387316E-2</v>
      </c>
      <c r="Z600" s="13">
        <f t="shared" si="853"/>
        <v>3.9358063939716416E-4</v>
      </c>
      <c r="AA600" s="13">
        <f t="shared" si="854"/>
        <v>1.1954947683424802E-3</v>
      </c>
      <c r="AB600" s="13">
        <f t="shared" si="855"/>
        <v>1.8156479232862113E-3</v>
      </c>
      <c r="AC600" s="13">
        <f t="shared" si="856"/>
        <v>1.4723380070760678E-4</v>
      </c>
      <c r="AD600" s="13">
        <f t="shared" si="857"/>
        <v>0.11154802765450483</v>
      </c>
      <c r="AE600" s="13">
        <f t="shared" si="858"/>
        <v>4.7059912243037912E-2</v>
      </c>
      <c r="AF600" s="13">
        <f t="shared" si="859"/>
        <v>9.9268242876591629E-3</v>
      </c>
      <c r="AG600" s="13">
        <f t="shared" si="860"/>
        <v>1.3959771100456914E-3</v>
      </c>
      <c r="AH600" s="13">
        <f t="shared" si="861"/>
        <v>4.1510976796372988E-5</v>
      </c>
      <c r="AI600" s="13">
        <f t="shared" si="862"/>
        <v>1.2608891449757516E-4</v>
      </c>
      <c r="AJ600" s="13">
        <f t="shared" si="863"/>
        <v>1.9149650991308331E-4</v>
      </c>
      <c r="AK600" s="13">
        <f t="shared" si="864"/>
        <v>1.9388917445023468E-4</v>
      </c>
      <c r="AL600" s="13">
        <f t="shared" si="865"/>
        <v>7.5469363074400143E-6</v>
      </c>
      <c r="AM600" s="13">
        <f t="shared" si="866"/>
        <v>6.7765062673885018E-2</v>
      </c>
      <c r="AN600" s="13">
        <f t="shared" si="867"/>
        <v>2.8588743069973995E-2</v>
      </c>
      <c r="AO600" s="13">
        <f t="shared" si="868"/>
        <v>6.0305133506204185E-3</v>
      </c>
      <c r="AP600" s="13">
        <f t="shared" si="869"/>
        <v>8.480515374646771E-4</v>
      </c>
      <c r="AQ600" s="13">
        <f t="shared" si="870"/>
        <v>8.9444053314575458E-5</v>
      </c>
      <c r="AR600" s="13">
        <f t="shared" si="871"/>
        <v>3.5025324360026096E-6</v>
      </c>
      <c r="AS600" s="13">
        <f t="shared" si="872"/>
        <v>1.0638885107774771E-5</v>
      </c>
      <c r="AT600" s="13">
        <f t="shared" si="873"/>
        <v>1.6157719936151294E-5</v>
      </c>
      <c r="AU600" s="13">
        <f t="shared" si="874"/>
        <v>1.6359603529277875E-5</v>
      </c>
      <c r="AV600" s="13">
        <f t="shared" si="875"/>
        <v>1.2423007176728134E-5</v>
      </c>
      <c r="AW600" s="13">
        <f t="shared" si="876"/>
        <v>2.6864041783857525E-7</v>
      </c>
      <c r="AX600" s="13">
        <f t="shared" si="877"/>
        <v>3.4305878640742575E-2</v>
      </c>
      <c r="AY600" s="13">
        <f t="shared" si="878"/>
        <v>1.447297341064601E-2</v>
      </c>
      <c r="AZ600" s="13">
        <f t="shared" si="879"/>
        <v>3.0529309792476475E-3</v>
      </c>
      <c r="BA600" s="13">
        <f t="shared" si="880"/>
        <v>4.2932378392929833E-4</v>
      </c>
      <c r="BB600" s="13">
        <f t="shared" si="881"/>
        <v>4.5280808680317833E-5</v>
      </c>
      <c r="BC600" s="13">
        <f t="shared" si="882"/>
        <v>3.8206159760880201E-6</v>
      </c>
      <c r="BD600" s="13">
        <f t="shared" si="883"/>
        <v>2.4627488943924852E-7</v>
      </c>
      <c r="BE600" s="13">
        <f t="shared" si="884"/>
        <v>7.4805595709610943E-7</v>
      </c>
      <c r="BF600" s="13">
        <f t="shared" si="885"/>
        <v>1.1361038801420645E-6</v>
      </c>
      <c r="BG600" s="13">
        <f t="shared" si="886"/>
        <v>1.1502989976706806E-6</v>
      </c>
      <c r="BH600" s="13">
        <f t="shared" si="887"/>
        <v>8.7350360770490033E-7</v>
      </c>
      <c r="BI600" s="13">
        <f t="shared" si="888"/>
        <v>5.3065059030290033E-7</v>
      </c>
      <c r="BJ600" s="14">
        <f t="shared" si="889"/>
        <v>0.84932091336485993</v>
      </c>
      <c r="BK600" s="14">
        <f t="shared" si="890"/>
        <v>0.10112839348822025</v>
      </c>
      <c r="BL600" s="14">
        <f t="shared" si="891"/>
        <v>2.8195878472937554E-2</v>
      </c>
      <c r="BM600" s="14">
        <f t="shared" si="892"/>
        <v>0.63613737560139405</v>
      </c>
      <c r="BN600" s="14">
        <f t="shared" si="893"/>
        <v>0.32842868559379257</v>
      </c>
    </row>
    <row r="601" spans="1:66" x14ac:dyDescent="0.25">
      <c r="A601" t="s">
        <v>351</v>
      </c>
      <c r="B601" t="s">
        <v>164</v>
      </c>
      <c r="C601" t="s">
        <v>158</v>
      </c>
      <c r="D601" s="11">
        <v>44431</v>
      </c>
      <c r="E601" s="10">
        <f>VLOOKUP(A601,home!$A$2:$E$405,3,FALSE)</f>
        <v>1.224</v>
      </c>
      <c r="F601" s="10">
        <f>VLOOKUP(B601,home!$B$2:$E$405,3,FALSE)</f>
        <v>1.0398000000000001</v>
      </c>
      <c r="G601" s="10">
        <f>VLOOKUP(C601,away!$B$2:$E$405,4,FALSE)</f>
        <v>0.29709999999999998</v>
      </c>
      <c r="H601" s="10">
        <f>VLOOKUP(A601,away!$A$2:$E$405,3,FALSE)</f>
        <v>1.1359999999999999</v>
      </c>
      <c r="I601" s="10">
        <f>VLOOKUP(C601,away!$B$2:$E$405,3,FALSE)</f>
        <v>1.2003999999999999</v>
      </c>
      <c r="J601" s="10">
        <f>VLOOKUP(B601,home!$B$2:$E$405,4,FALSE)</f>
        <v>0.88029999999999997</v>
      </c>
      <c r="K601" s="12">
        <f t="shared" si="838"/>
        <v>0.37812368591999995</v>
      </c>
      <c r="L601" s="12">
        <f t="shared" si="839"/>
        <v>1.2004249683199997</v>
      </c>
      <c r="M601" s="13">
        <f t="shared" si="840"/>
        <v>0.20627425632875376</v>
      </c>
      <c r="N601" s="13">
        <f t="shared" si="841"/>
        <v>7.7997182113435246E-2</v>
      </c>
      <c r="O601" s="13">
        <f t="shared" si="842"/>
        <v>0.24761676761867571</v>
      </c>
      <c r="P601" s="13">
        <f t="shared" si="843"/>
        <v>9.3629764867569742E-2</v>
      </c>
      <c r="Q601" s="13">
        <f t="shared" si="844"/>
        <v>1.4746290996052817E-2</v>
      </c>
      <c r="R601" s="13">
        <f t="shared" si="845"/>
        <v>0.14862267521207481</v>
      </c>
      <c r="S601" s="13">
        <f t="shared" si="846"/>
        <v>1.0624850896546882E-2</v>
      </c>
      <c r="T601" s="13">
        <f t="shared" si="847"/>
        <v>1.7701815901774196E-2</v>
      </c>
      <c r="U601" s="13">
        <f t="shared" si="848"/>
        <v>5.6197753762480734E-2</v>
      </c>
      <c r="V601" s="13">
        <f t="shared" si="849"/>
        <v>5.3585740595072718E-4</v>
      </c>
      <c r="W601" s="13">
        <f t="shared" si="850"/>
        <v>1.8586406350254662E-3</v>
      </c>
      <c r="X601" s="13">
        <f t="shared" si="851"/>
        <v>2.231158625418709E-3</v>
      </c>
      <c r="Y601" s="13">
        <f t="shared" si="852"/>
        <v>1.3391692611175745E-3</v>
      </c>
      <c r="Z601" s="13">
        <f t="shared" si="853"/>
        <v>5.9470123394362834E-2</v>
      </c>
      <c r="AA601" s="13">
        <f t="shared" si="854"/>
        <v>2.2487062259993692E-2</v>
      </c>
      <c r="AB601" s="13">
        <f t="shared" si="855"/>
        <v>4.25144543363067E-3</v>
      </c>
      <c r="AC601" s="13">
        <f t="shared" si="856"/>
        <v>1.5201910012509474E-5</v>
      </c>
      <c r="AD601" s="13">
        <f t="shared" si="857"/>
        <v>1.7569901192912967E-4</v>
      </c>
      <c r="AE601" s="13">
        <f t="shared" si="858"/>
        <v>2.1091348082888072E-4</v>
      </c>
      <c r="AF601" s="13">
        <f t="shared" si="859"/>
        <v>1.2659290427113505E-4</v>
      </c>
      <c r="AG601" s="13">
        <f t="shared" si="860"/>
        <v>5.0655094366404673E-5</v>
      </c>
      <c r="AH601" s="13">
        <f t="shared" si="861"/>
        <v>1.784735524791611E-2</v>
      </c>
      <c r="AI601" s="13">
        <f t="shared" si="862"/>
        <v>6.7485077502656933E-3</v>
      </c>
      <c r="AJ601" s="13">
        <f t="shared" si="863"/>
        <v>1.2758853124950754E-3</v>
      </c>
      <c r="AK601" s="13">
        <f t="shared" si="864"/>
        <v>1.6081415239060966E-4</v>
      </c>
      <c r="AL601" s="13">
        <f t="shared" si="865"/>
        <v>2.7601142000787964E-7</v>
      </c>
      <c r="AM601" s="13">
        <f t="shared" si="866"/>
        <v>1.3287191600628916E-5</v>
      </c>
      <c r="AN601" s="13">
        <f t="shared" si="867"/>
        <v>1.5950276556246729E-5</v>
      </c>
      <c r="AO601" s="13">
        <f t="shared" si="868"/>
        <v>9.5735551148638607E-6</v>
      </c>
      <c r="AP601" s="13">
        <f t="shared" si="869"/>
        <v>3.8307781984900735E-6</v>
      </c>
      <c r="AQ601" s="13">
        <f t="shared" si="870"/>
        <v>1.1496404493908473E-6</v>
      </c>
      <c r="AR601" s="13">
        <f t="shared" si="871"/>
        <v>4.2848821716150957E-3</v>
      </c>
      <c r="AS601" s="13">
        <f t="shared" si="872"/>
        <v>1.6202154404639936E-3</v>
      </c>
      <c r="AT601" s="13">
        <f t="shared" si="873"/>
        <v>3.063209171663708E-4</v>
      </c>
      <c r="AU601" s="13">
        <f t="shared" si="874"/>
        <v>3.8609064757781042E-5</v>
      </c>
      <c r="AV601" s="13">
        <f t="shared" si="875"/>
        <v>3.6497504690340346E-6</v>
      </c>
      <c r="AW601" s="13">
        <f t="shared" si="876"/>
        <v>3.4801138617923562E-9</v>
      </c>
      <c r="AX601" s="13">
        <f t="shared" si="877"/>
        <v>8.3736697725917766E-7</v>
      </c>
      <c r="AY601" s="13">
        <f t="shared" si="878"/>
        <v>1.0051962271485621E-6</v>
      </c>
      <c r="AZ601" s="13">
        <f t="shared" si="879"/>
        <v>6.0333132456509806E-7</v>
      </c>
      <c r="BA601" s="13">
        <f t="shared" si="880"/>
        <v>2.4141799539250711E-7</v>
      </c>
      <c r="BB601" s="13">
        <f t="shared" si="881"/>
        <v>7.2451047367732012E-8</v>
      </c>
      <c r="BC601" s="13">
        <f t="shared" si="882"/>
        <v>1.7394409248232099E-8</v>
      </c>
      <c r="BD601" s="13">
        <f t="shared" si="883"/>
        <v>8.5727992418599755E-4</v>
      </c>
      <c r="BE601" s="13">
        <f t="shared" si="884"/>
        <v>3.2415784479842744E-4</v>
      </c>
      <c r="BF601" s="13">
        <f t="shared" si="885"/>
        <v>6.1285879547532348E-5</v>
      </c>
      <c r="BG601" s="13">
        <f t="shared" si="886"/>
        <v>7.7245475564540245E-6</v>
      </c>
      <c r="BH601" s="13">
        <f t="shared" si="887"/>
        <v>7.3020859852768117E-7</v>
      </c>
      <c r="BI601" s="13">
        <f t="shared" si="888"/>
        <v>5.522183335315287E-8</v>
      </c>
      <c r="BJ601" s="14">
        <f t="shared" si="889"/>
        <v>0.11648468662412016</v>
      </c>
      <c r="BK601" s="14">
        <f t="shared" si="890"/>
        <v>0.31108121261648081</v>
      </c>
      <c r="BL601" s="14">
        <f t="shared" si="891"/>
        <v>0.51271317772091585</v>
      </c>
      <c r="BM601" s="14">
        <f t="shared" si="892"/>
        <v>0.21086126150320408</v>
      </c>
      <c r="BN601" s="14">
        <f t="shared" si="893"/>
        <v>0.78888693713656211</v>
      </c>
    </row>
    <row r="602" spans="1:66" x14ac:dyDescent="0.25">
      <c r="A602" t="s">
        <v>344</v>
      </c>
      <c r="B602" t="s">
        <v>207</v>
      </c>
      <c r="C602" t="s">
        <v>204</v>
      </c>
      <c r="D602" s="11">
        <v>44431</v>
      </c>
      <c r="E602" s="10">
        <f>VLOOKUP(A602,home!$A$2:$E$405,3,FALSE)</f>
        <v>1.3976999999999999</v>
      </c>
      <c r="F602" s="10">
        <f>VLOOKUP(B602,home!$B$2:$E$405,3,FALSE)</f>
        <v>0.6734</v>
      </c>
      <c r="G602" s="10">
        <f>VLOOKUP(C602,away!$B$2:$E$405,4,FALSE)</f>
        <v>1.2625999999999999</v>
      </c>
      <c r="H602" s="10">
        <f>VLOOKUP(A602,away!$A$2:$E$405,3,FALSE)</f>
        <v>1.0585</v>
      </c>
      <c r="I602" s="10">
        <f>VLOOKUP(C602,away!$B$2:$E$405,3,FALSE)</f>
        <v>0.83360000000000001</v>
      </c>
      <c r="J602" s="10">
        <f>VLOOKUP(B602,home!$B$2:$E$405,4,FALSE)</f>
        <v>1.2782</v>
      </c>
      <c r="K602" s="12">
        <f t="shared" si="838"/>
        <v>1.1883732358679999</v>
      </c>
      <c r="L602" s="12">
        <f t="shared" si="839"/>
        <v>1.1278397099199999</v>
      </c>
      <c r="M602" s="13">
        <f t="shared" si="840"/>
        <v>9.864645860013907E-2</v>
      </c>
      <c r="N602" s="13">
        <f t="shared" si="841"/>
        <v>0.11722881121356594</v>
      </c>
      <c r="O602" s="13">
        <f t="shared" si="842"/>
        <v>0.11125739325221612</v>
      </c>
      <c r="P602" s="13">
        <f t="shared" si="843"/>
        <v>0.13221530843337465</v>
      </c>
      <c r="Q602" s="13">
        <f t="shared" si="844"/>
        <v>6.965579085941212E-2</v>
      </c>
      <c r="R602" s="13">
        <f t="shared" si="845"/>
        <v>6.2740253066017396E-2</v>
      </c>
      <c r="S602" s="13">
        <f t="shared" si="846"/>
        <v>4.4301863524038733E-2</v>
      </c>
      <c r="T602" s="13">
        <f t="shared" si="847"/>
        <v>7.8560566957127542E-2</v>
      </c>
      <c r="U602" s="13">
        <f t="shared" si="848"/>
        <v>7.4558837555240287E-2</v>
      </c>
      <c r="V602" s="13">
        <f t="shared" si="849"/>
        <v>6.5975050173274867E-3</v>
      </c>
      <c r="W602" s="13">
        <f t="shared" si="850"/>
        <v>2.759235919351475E-2</v>
      </c>
      <c r="X602" s="13">
        <f t="shared" si="851"/>
        <v>3.1119758388822118E-2</v>
      </c>
      <c r="Y602" s="13">
        <f t="shared" si="852"/>
        <v>1.7549049637014813E-2</v>
      </c>
      <c r="Z602" s="13">
        <f t="shared" si="853"/>
        <v>2.3586982939428142E-2</v>
      </c>
      <c r="AA602" s="13">
        <f t="shared" si="854"/>
        <v>2.8030139240091526E-2</v>
      </c>
      <c r="AB602" s="13">
        <f t="shared" si="855"/>
        <v>1.6655133635289084E-2</v>
      </c>
      <c r="AC602" s="13">
        <f t="shared" si="856"/>
        <v>5.5266249109135594E-4</v>
      </c>
      <c r="AD602" s="13">
        <f t="shared" si="857"/>
        <v>8.1975052950073179E-3</v>
      </c>
      <c r="AE602" s="13">
        <f t="shared" si="858"/>
        <v>9.2454719939887176E-3</v>
      </c>
      <c r="AF602" s="13">
        <f t="shared" si="859"/>
        <v>5.2137052258868595E-3</v>
      </c>
      <c r="AG602" s="13">
        <f t="shared" si="860"/>
        <v>1.9600745965242072E-3</v>
      </c>
      <c r="AH602" s="13">
        <f t="shared" si="861"/>
        <v>6.6505839990731591E-3</v>
      </c>
      <c r="AI602" s="13">
        <f t="shared" si="862"/>
        <v>7.9033760273905119E-3</v>
      </c>
      <c r="AJ602" s="13">
        <f t="shared" si="863"/>
        <v>4.6960802719758213E-3</v>
      </c>
      <c r="AK602" s="13">
        <f t="shared" si="864"/>
        <v>1.860232036234595E-3</v>
      </c>
      <c r="AL602" s="13">
        <f t="shared" si="865"/>
        <v>2.9629220452967293E-5</v>
      </c>
      <c r="AM602" s="13">
        <f t="shared" si="866"/>
        <v>1.9483391786945831E-3</v>
      </c>
      <c r="AN602" s="13">
        <f t="shared" si="867"/>
        <v>2.1974142941246695E-3</v>
      </c>
      <c r="AO602" s="13">
        <f t="shared" si="868"/>
        <v>1.2391655500298144E-3</v>
      </c>
      <c r="AP602" s="13">
        <f t="shared" si="869"/>
        <v>4.6586003816282751E-4</v>
      </c>
      <c r="AQ602" s="13">
        <f t="shared" si="870"/>
        <v>1.3135386257622094E-4</v>
      </c>
      <c r="AR602" s="13">
        <f t="shared" si="871"/>
        <v>1.5001585456626521E-3</v>
      </c>
      <c r="AS602" s="13">
        <f t="shared" si="872"/>
        <v>1.7827482652241584E-3</v>
      </c>
      <c r="AT602" s="13">
        <f t="shared" si="873"/>
        <v>1.0592851623412484E-3</v>
      </c>
      <c r="AU602" s="13">
        <f t="shared" si="874"/>
        <v>4.1960871202614304E-4</v>
      </c>
      <c r="AV602" s="13">
        <f t="shared" si="875"/>
        <v>1.246629407272278E-4</v>
      </c>
      <c r="AW602" s="13">
        <f t="shared" si="876"/>
        <v>1.1031078325400719E-6</v>
      </c>
      <c r="AX602" s="13">
        <f t="shared" si="877"/>
        <v>3.8589235572561328E-4</v>
      </c>
      <c r="AY602" s="13">
        <f t="shared" si="878"/>
        <v>4.352247225419211E-4</v>
      </c>
      <c r="AZ602" s="13">
        <f t="shared" si="879"/>
        <v>2.4543186241084641E-4</v>
      </c>
      <c r="BA602" s="13">
        <f t="shared" si="880"/>
        <v>9.2269266835524752E-5</v>
      </c>
      <c r="BB602" s="13">
        <f t="shared" si="881"/>
        <v>2.6016235785577338E-5</v>
      </c>
      <c r="BC602" s="13">
        <f t="shared" si="882"/>
        <v>5.8684287643231695E-6</v>
      </c>
      <c r="BD602" s="13">
        <f t="shared" si="883"/>
        <v>2.8198972982902926E-4</v>
      </c>
      <c r="BE602" s="13">
        <f t="shared" si="884"/>
        <v>3.3510904771846654E-4</v>
      </c>
      <c r="BF602" s="13">
        <f t="shared" si="885"/>
        <v>1.9911731170291905E-4</v>
      </c>
      <c r="BG602" s="13">
        <f t="shared" si="886"/>
        <v>7.8875228008578373E-5</v>
      </c>
      <c r="BH602" s="13">
        <f t="shared" si="887"/>
        <v>2.3433302484595142E-5</v>
      </c>
      <c r="BI602" s="13">
        <f t="shared" si="888"/>
        <v>5.5695019001383979E-6</v>
      </c>
      <c r="BJ602" s="14">
        <f t="shared" si="889"/>
        <v>0.37349592915651642</v>
      </c>
      <c r="BK602" s="14">
        <f t="shared" si="890"/>
        <v>0.28277865200896618</v>
      </c>
      <c r="BL602" s="14">
        <f t="shared" si="891"/>
        <v>0.32016258683115356</v>
      </c>
      <c r="BM602" s="14">
        <f t="shared" si="892"/>
        <v>0.40784601389662961</v>
      </c>
      <c r="BN602" s="14">
        <f t="shared" si="893"/>
        <v>0.59174401542472532</v>
      </c>
    </row>
    <row r="603" spans="1:66" x14ac:dyDescent="0.25">
      <c r="A603" t="s">
        <v>344</v>
      </c>
      <c r="B603" t="s">
        <v>210</v>
      </c>
      <c r="C603" t="s">
        <v>208</v>
      </c>
      <c r="D603" s="11">
        <v>44431</v>
      </c>
      <c r="E603" s="10">
        <f>VLOOKUP(A603,home!$A$2:$E$405,3,FALSE)</f>
        <v>1.3976999999999999</v>
      </c>
      <c r="F603" s="10">
        <f>VLOOKUP(B603,home!$B$2:$E$405,3,FALSE)</f>
        <v>1.1783999999999999</v>
      </c>
      <c r="G603" s="10">
        <f>VLOOKUP(C603,away!$B$2:$E$405,4,FALSE)</f>
        <v>0.68140000000000001</v>
      </c>
      <c r="H603" s="10">
        <f>VLOOKUP(A603,away!$A$2:$E$405,3,FALSE)</f>
        <v>1.0585</v>
      </c>
      <c r="I603" s="10">
        <f>VLOOKUP(C603,away!$B$2:$E$405,3,FALSE)</f>
        <v>1.1247</v>
      </c>
      <c r="J603" s="10">
        <f>VLOOKUP(B603,home!$B$2:$E$405,4,FALSE)</f>
        <v>0.94469999999999998</v>
      </c>
      <c r="K603" s="12">
        <f t="shared" si="838"/>
        <v>1.1222996519519999</v>
      </c>
      <c r="L603" s="12">
        <f t="shared" si="839"/>
        <v>1.124660579265</v>
      </c>
      <c r="M603" s="13">
        <f t="shared" si="840"/>
        <v>0.10572010128287955</v>
      </c>
      <c r="N603" s="13">
        <f t="shared" si="841"/>
        <v>0.11864963287410588</v>
      </c>
      <c r="O603" s="13">
        <f t="shared" si="842"/>
        <v>0.1188992303487578</v>
      </c>
      <c r="P603" s="13">
        <f t="shared" si="843"/>
        <v>0.1334405648377715</v>
      </c>
      <c r="Q603" s="13">
        <f t="shared" si="844"/>
        <v>6.658022083942082E-2</v>
      </c>
      <c r="R603" s="13">
        <f t="shared" si="845"/>
        <v>6.6860638639098316E-2</v>
      </c>
      <c r="S603" s="13">
        <f t="shared" si="846"/>
        <v>4.2107376289250445E-2</v>
      </c>
      <c r="T603" s="13">
        <f t="shared" si="847"/>
        <v>7.488014973685464E-2</v>
      </c>
      <c r="U603" s="13">
        <f t="shared" si="848"/>
        <v>7.503767147394845E-2</v>
      </c>
      <c r="V603" s="13">
        <f t="shared" si="849"/>
        <v>5.9053544928662702E-3</v>
      </c>
      <c r="W603" s="13">
        <f t="shared" si="850"/>
        <v>2.4907652891656425E-2</v>
      </c>
      <c r="X603" s="13">
        <f t="shared" si="851"/>
        <v>2.8012655329261865E-2</v>
      </c>
      <c r="Y603" s="13">
        <f t="shared" si="852"/>
        <v>1.5752364584679223E-2</v>
      </c>
      <c r="Z603" s="13">
        <f t="shared" si="853"/>
        <v>2.5065174860625389E-2</v>
      </c>
      <c r="AA603" s="13">
        <f t="shared" si="854"/>
        <v>2.8130637022195887E-2</v>
      </c>
      <c r="AB603" s="13">
        <f t="shared" si="855"/>
        <v>1.578550206959925E-2</v>
      </c>
      <c r="AC603" s="13">
        <f t="shared" si="856"/>
        <v>4.6586093227130628E-4</v>
      </c>
      <c r="AD603" s="13">
        <f t="shared" si="857"/>
        <v>6.9884625428118076E-3</v>
      </c>
      <c r="AE603" s="13">
        <f t="shared" si="858"/>
        <v>7.8596483315704832E-3</v>
      </c>
      <c r="AF603" s="13">
        <f t="shared" si="859"/>
        <v>4.4197183227016254E-3</v>
      </c>
      <c r="AG603" s="13">
        <f t="shared" si="860"/>
        <v>1.6568943229992486E-3</v>
      </c>
      <c r="AH603" s="13">
        <f t="shared" si="861"/>
        <v>7.0474535195323672E-3</v>
      </c>
      <c r="AI603" s="13">
        <f t="shared" si="862"/>
        <v>7.909354632119071E-3</v>
      </c>
      <c r="AJ603" s="13">
        <f t="shared" si="863"/>
        <v>4.4383329753960874E-3</v>
      </c>
      <c r="AK603" s="13">
        <f t="shared" si="864"/>
        <v>1.6603798511780376E-3</v>
      </c>
      <c r="AL603" s="13">
        <f t="shared" si="865"/>
        <v>2.3520501847343912E-5</v>
      </c>
      <c r="AM603" s="13">
        <f t="shared" si="866"/>
        <v>1.568629815895456E-3</v>
      </c>
      <c r="AN603" s="13">
        <f t="shared" si="867"/>
        <v>1.7641761173973337E-3</v>
      </c>
      <c r="AO603" s="13">
        <f t="shared" si="868"/>
        <v>9.9204966705878218E-4</v>
      </c>
      <c r="AP603" s="13">
        <f t="shared" si="869"/>
        <v>3.719063844046602E-4</v>
      </c>
      <c r="AQ603" s="13">
        <f t="shared" si="870"/>
        <v>1.0456711242922423E-4</v>
      </c>
      <c r="AR603" s="13">
        <f t="shared" si="871"/>
        <v>1.5851986315240849E-3</v>
      </c>
      <c r="AS603" s="13">
        <f t="shared" si="872"/>
        <v>1.7790678724342668E-3</v>
      </c>
      <c r="AT603" s="13">
        <f t="shared" si="873"/>
        <v>9.9832362701598163E-4</v>
      </c>
      <c r="AU603" s="13">
        <f t="shared" si="874"/>
        <v>3.7347275304516476E-4</v>
      </c>
      <c r="AV603" s="13">
        <f t="shared" si="875"/>
        <v>1.0478708518903592E-4</v>
      </c>
      <c r="AW603" s="13">
        <f t="shared" si="876"/>
        <v>8.2465896417144288E-7</v>
      </c>
      <c r="AX603" s="13">
        <f t="shared" si="877"/>
        <v>2.9341211607016661E-4</v>
      </c>
      <c r="AY603" s="13">
        <f t="shared" si="878"/>
        <v>3.2998904042284301E-4</v>
      </c>
      <c r="AZ603" s="13">
        <f t="shared" si="879"/>
        <v>1.8556283267652808E-4</v>
      </c>
      <c r="BA603" s="13">
        <f t="shared" si="880"/>
        <v>6.9565067629346136E-5</v>
      </c>
      <c r="BB603" s="13">
        <f t="shared" si="881"/>
        <v>1.9559272314157332E-5</v>
      </c>
      <c r="BC603" s="13">
        <f t="shared" si="882"/>
        <v>4.3995085061684064E-6</v>
      </c>
      <c r="BD603" s="13">
        <f t="shared" si="883"/>
        <v>2.9713506852999387E-4</v>
      </c>
      <c r="BE603" s="13">
        <f t="shared" si="884"/>
        <v>3.334745839939457E-4</v>
      </c>
      <c r="BF603" s="13">
        <f t="shared" si="885"/>
        <v>1.8712920477562169E-4</v>
      </c>
      <c r="BG603" s="13">
        <f t="shared" si="886"/>
        <v>7.0005013796578237E-5</v>
      </c>
      <c r="BH603" s="13">
        <f t="shared" si="887"/>
        <v>1.9641650654698679E-5</v>
      </c>
      <c r="BI603" s="13">
        <f t="shared" si="888"/>
        <v>4.4087635387062193E-6</v>
      </c>
      <c r="BJ603" s="14">
        <f t="shared" si="889"/>
        <v>0.35541121671086662</v>
      </c>
      <c r="BK603" s="14">
        <f t="shared" si="890"/>
        <v>0.28799276737730928</v>
      </c>
      <c r="BL603" s="14">
        <f t="shared" si="891"/>
        <v>0.33152184478632335</v>
      </c>
      <c r="BM603" s="14">
        <f t="shared" si="892"/>
        <v>0.389511450531632</v>
      </c>
      <c r="BN603" s="14">
        <f t="shared" si="893"/>
        <v>0.61015038882203376</v>
      </c>
    </row>
    <row r="604" spans="1:66" x14ac:dyDescent="0.25">
      <c r="A604" t="s">
        <v>347</v>
      </c>
      <c r="B604" t="s">
        <v>256</v>
      </c>
      <c r="C604" t="s">
        <v>325</v>
      </c>
      <c r="D604" s="11">
        <v>44431</v>
      </c>
      <c r="E604" s="10">
        <f>VLOOKUP(A604,home!$A$2:$E$405,3,FALSE)</f>
        <v>1.2639</v>
      </c>
      <c r="F604" s="10">
        <f>VLOOKUP(B604,home!$B$2:$E$405,3,FALSE)</f>
        <v>0.1978</v>
      </c>
      <c r="G604" s="10">
        <f>VLOOKUP(C604,away!$B$2:$E$405,4,FALSE)</f>
        <v>1.2659</v>
      </c>
      <c r="H604" s="10">
        <f>VLOOKUP(A604,away!$A$2:$E$405,3,FALSE)</f>
        <v>0.81940000000000002</v>
      </c>
      <c r="I604" s="10">
        <f>VLOOKUP(C604,away!$B$2:$E$405,3,FALSE)</f>
        <v>1.2203999999999999</v>
      </c>
      <c r="J604" s="10">
        <f>VLOOKUP(B604,home!$B$2:$E$405,4,FALSE)</f>
        <v>1.2203999999999999</v>
      </c>
      <c r="K604" s="12">
        <f t="shared" si="838"/>
        <v>0.31647426577800003</v>
      </c>
      <c r="L604" s="12">
        <f t="shared" si="839"/>
        <v>1.220394825504</v>
      </c>
      <c r="M604" s="13">
        <f t="shared" si="840"/>
        <v>0.21505336092882074</v>
      </c>
      <c r="N604" s="13">
        <f t="shared" si="841"/>
        <v>6.8058854503039792E-2</v>
      </c>
      <c r="O604" s="13">
        <f t="shared" si="842"/>
        <v>0.26245000888477693</v>
      </c>
      <c r="P604" s="13">
        <f t="shared" si="843"/>
        <v>8.305867386523938E-2</v>
      </c>
      <c r="Q604" s="13">
        <f t="shared" si="844"/>
        <v>1.0769438004270623E-2</v>
      </c>
      <c r="R604" s="13">
        <f t="shared" si="845"/>
        <v>0.16014631639823032</v>
      </c>
      <c r="S604" s="13">
        <f t="shared" si="846"/>
        <v>8.0198041017080085E-3</v>
      </c>
      <c r="T604" s="13">
        <f t="shared" si="847"/>
        <v>1.3142966413997995E-2</v>
      </c>
      <c r="U604" s="13">
        <f t="shared" si="848"/>
        <v>5.0682187899181233E-2</v>
      </c>
      <c r="V604" s="13">
        <f t="shared" si="849"/>
        <v>3.4415969571970957E-4</v>
      </c>
      <c r="W604" s="13">
        <f t="shared" si="850"/>
        <v>1.1360833284144117E-3</v>
      </c>
      <c r="X604" s="13">
        <f t="shared" si="851"/>
        <v>1.3864702153383098E-3</v>
      </c>
      <c r="Y604" s="13">
        <f t="shared" si="852"/>
        <v>8.4602053825714497E-4</v>
      </c>
      <c r="Z604" s="13">
        <f t="shared" si="853"/>
        <v>6.5147245285308894E-2</v>
      </c>
      <c r="AA604" s="13">
        <f t="shared" si="854"/>
        <v>2.061742661912741E-2</v>
      </c>
      <c r="AB604" s="13">
        <f t="shared" si="855"/>
        <v>3.2624424757600697E-3</v>
      </c>
      <c r="AC604" s="13">
        <f t="shared" si="856"/>
        <v>8.3076613523040591E-6</v>
      </c>
      <c r="AD604" s="13">
        <f t="shared" si="857"/>
        <v>8.9885284305644346E-5</v>
      </c>
      <c r="AE604" s="13">
        <f t="shared" si="858"/>
        <v>1.0969553585556428E-4</v>
      </c>
      <c r="AF604" s="13">
        <f t="shared" si="859"/>
        <v>6.6935932169509573E-5</v>
      </c>
      <c r="AG604" s="13">
        <f t="shared" si="860"/>
        <v>2.7229421753318745E-5</v>
      </c>
      <c r="AH604" s="13">
        <f t="shared" si="861"/>
        <v>1.9876340260507702E-2</v>
      </c>
      <c r="AI604" s="13">
        <f t="shared" si="862"/>
        <v>6.2903501902978765E-3</v>
      </c>
      <c r="AJ604" s="13">
        <f t="shared" si="863"/>
        <v>9.9536697898051159E-4</v>
      </c>
      <c r="AK604" s="13">
        <f t="shared" si="864"/>
        <v>1.0500267795084113E-4</v>
      </c>
      <c r="AL604" s="13">
        <f t="shared" si="865"/>
        <v>1.283445805010718E-7</v>
      </c>
      <c r="AM604" s="13">
        <f t="shared" si="866"/>
        <v>5.6892758709751211E-6</v>
      </c>
      <c r="AN604" s="13">
        <f t="shared" si="867"/>
        <v>6.9431628338028009E-6</v>
      </c>
      <c r="AO604" s="13">
        <f t="shared" si="868"/>
        <v>4.2366999975023146E-6</v>
      </c>
      <c r="AP604" s="13">
        <f t="shared" si="869"/>
        <v>1.7234822513882115E-6</v>
      </c>
      <c r="AQ604" s="13">
        <f t="shared" si="870"/>
        <v>5.2583220536053909E-7</v>
      </c>
      <c r="AR604" s="13">
        <f t="shared" si="871"/>
        <v>4.8513965607760879E-3</v>
      </c>
      <c r="AS604" s="13">
        <f t="shared" si="872"/>
        <v>1.5353421645695271E-3</v>
      </c>
      <c r="AT604" s="13">
        <f t="shared" si="873"/>
        <v>2.4294814212507315E-4</v>
      </c>
      <c r="AU604" s="13">
        <f t="shared" si="874"/>
        <v>2.5628944967053909E-5</v>
      </c>
      <c r="AV604" s="13">
        <f t="shared" si="875"/>
        <v>2.0277253852782886E-6</v>
      </c>
      <c r="AW604" s="13">
        <f t="shared" si="876"/>
        <v>1.3769361200205427E-9</v>
      </c>
      <c r="AX604" s="13">
        <f t="shared" si="877"/>
        <v>3.0008490067922356E-7</v>
      </c>
      <c r="AY604" s="13">
        <f t="shared" si="878"/>
        <v>3.6622206000080623E-7</v>
      </c>
      <c r="AZ604" s="13">
        <f t="shared" si="879"/>
        <v>2.234677535051997E-7</v>
      </c>
      <c r="BA604" s="13">
        <f t="shared" si="880"/>
        <v>9.0906296681583029E-8</v>
      </c>
      <c r="BB604" s="13">
        <f t="shared" si="881"/>
        <v>2.7735393518983833E-8</v>
      </c>
      <c r="BC604" s="13">
        <f t="shared" si="882"/>
        <v>6.7696261467770135E-9</v>
      </c>
      <c r="BD604" s="13">
        <f t="shared" si="883"/>
        <v>9.8676987653984068E-4</v>
      </c>
      <c r="BE604" s="13">
        <f t="shared" si="884"/>
        <v>3.1228727216979388E-4</v>
      </c>
      <c r="BF604" s="13">
        <f t="shared" si="885"/>
        <v>4.9415442585874979E-5</v>
      </c>
      <c r="BG604" s="13">
        <f t="shared" si="886"/>
        <v>5.2129053034865662E-6</v>
      </c>
      <c r="BH604" s="13">
        <f t="shared" si="887"/>
        <v>4.1243759462278835E-7</v>
      </c>
      <c r="BI604" s="13">
        <f t="shared" si="888"/>
        <v>2.6105176987498288E-8</v>
      </c>
      <c r="BJ604" s="14">
        <f t="shared" si="889"/>
        <v>9.5653712816591893E-2</v>
      </c>
      <c r="BK604" s="14">
        <f t="shared" si="890"/>
        <v>0.30648480081948065</v>
      </c>
      <c r="BL604" s="14">
        <f t="shared" si="891"/>
        <v>0.53243690996200665</v>
      </c>
      <c r="BM604" s="14">
        <f t="shared" si="892"/>
        <v>0.20018565145388623</v>
      </c>
      <c r="BN604" s="14">
        <f t="shared" si="893"/>
        <v>0.79953665258437778</v>
      </c>
    </row>
    <row r="605" spans="1:66" x14ac:dyDescent="0.25">
      <c r="A605" t="s">
        <v>347</v>
      </c>
      <c r="B605" t="s">
        <v>252</v>
      </c>
      <c r="C605" t="s">
        <v>257</v>
      </c>
      <c r="D605" s="11">
        <v>44431</v>
      </c>
      <c r="E605" s="10">
        <f>VLOOKUP(A605,home!$A$2:$E$405,3,FALSE)</f>
        <v>1.2639</v>
      </c>
      <c r="F605" s="10">
        <f>VLOOKUP(B605,home!$B$2:$E$405,3,FALSE)</f>
        <v>2.5714000000000001</v>
      </c>
      <c r="G605" s="10">
        <f>VLOOKUP(C605,away!$B$2:$E$405,4,FALSE)</f>
        <v>0.79120000000000001</v>
      </c>
      <c r="H605" s="10">
        <f>VLOOKUP(A605,away!$A$2:$E$405,3,FALSE)</f>
        <v>0.81940000000000002</v>
      </c>
      <c r="I605" s="10">
        <f>VLOOKUP(C605,away!$B$2:$E$405,3,FALSE)</f>
        <v>0.9153</v>
      </c>
      <c r="J605" s="10">
        <f>VLOOKUP(B605,home!$B$2:$E$405,4,FALSE)</f>
        <v>0.9153</v>
      </c>
      <c r="K605" s="12">
        <f t="shared" si="838"/>
        <v>2.5713940343520001</v>
      </c>
      <c r="L605" s="12">
        <f t="shared" si="839"/>
        <v>0.68647208934600001</v>
      </c>
      <c r="M605" s="13">
        <f t="shared" si="840"/>
        <v>3.8470401571957732E-2</v>
      </c>
      <c r="N605" s="13">
        <f t="shared" si="841"/>
        <v>9.8922561101257925E-2</v>
      </c>
      <c r="O605" s="13">
        <f t="shared" si="842"/>
        <v>2.6408856945081469E-2</v>
      </c>
      <c r="P605" s="13">
        <f t="shared" si="843"/>
        <v>6.7907577202637875E-2</v>
      </c>
      <c r="Q605" s="13">
        <f t="shared" si="844"/>
        <v>0.12718444173929797</v>
      </c>
      <c r="R605" s="13">
        <f t="shared" si="845"/>
        <v>9.0644716021648485E-3</v>
      </c>
      <c r="S605" s="13">
        <f t="shared" si="846"/>
        <v>2.9967448045133252E-2</v>
      </c>
      <c r="T605" s="13">
        <f t="shared" si="847"/>
        <v>8.7308569453080478E-2</v>
      </c>
      <c r="U605" s="13">
        <f t="shared" si="848"/>
        <v>2.3308328202359809E-2</v>
      </c>
      <c r="V605" s="13">
        <f t="shared" si="849"/>
        <v>5.8775829628814709E-3</v>
      </c>
      <c r="W605" s="13">
        <f t="shared" si="850"/>
        <v>0.10901377158360677</v>
      </c>
      <c r="X605" s="13">
        <f t="shared" si="851"/>
        <v>7.4834911546486138E-2</v>
      </c>
      <c r="Y605" s="13">
        <f t="shared" si="852"/>
        <v>2.5686039042669719E-2</v>
      </c>
      <c r="Z605" s="13">
        <f t="shared" si="853"/>
        <v>2.074168919851863E-3</v>
      </c>
      <c r="AA605" s="13">
        <f t="shared" si="854"/>
        <v>5.3335055867454123E-3</v>
      </c>
      <c r="AB605" s="13">
        <f t="shared" si="855"/>
        <v>6.85727222397011E-3</v>
      </c>
      <c r="AC605" s="13">
        <f t="shared" si="856"/>
        <v>6.4844075332534743E-4</v>
      </c>
      <c r="AD605" s="13">
        <f t="shared" si="857"/>
        <v>7.0079340478074501E-2</v>
      </c>
      <c r="AE605" s="13">
        <f t="shared" si="858"/>
        <v>4.8107511277973511E-2</v>
      </c>
      <c r="AF605" s="13">
        <f t="shared" si="859"/>
        <v>1.6512231890113367E-2</v>
      </c>
      <c r="AG605" s="13">
        <f t="shared" si="860"/>
        <v>3.7783954417905919E-3</v>
      </c>
      <c r="AH605" s="13">
        <f t="shared" si="861"/>
        <v>3.5596476801681102E-4</v>
      </c>
      <c r="AI605" s="13">
        <f t="shared" si="862"/>
        <v>9.1532568091792148E-4</v>
      </c>
      <c r="AJ605" s="13">
        <f t="shared" si="863"/>
        <v>1.1768314977007631E-3</v>
      </c>
      <c r="AK605" s="13">
        <f t="shared" si="864"/>
        <v>1.008699164208424E-3</v>
      </c>
      <c r="AL605" s="13">
        <f t="shared" si="865"/>
        <v>4.578485143744947E-5</v>
      </c>
      <c r="AM605" s="13">
        <f t="shared" si="866"/>
        <v>3.6040319607328675E-2</v>
      </c>
      <c r="AN605" s="13">
        <f t="shared" si="867"/>
        <v>2.4740673501540526E-2</v>
      </c>
      <c r="AO605" s="13">
        <f t="shared" si="868"/>
        <v>8.4918909152148711E-3</v>
      </c>
      <c r="AP605" s="13">
        <f t="shared" si="869"/>
        <v>1.943148699688623E-3</v>
      </c>
      <c r="AQ605" s="13">
        <f t="shared" si="870"/>
        <v>3.3347933694630297E-4</v>
      </c>
      <c r="AR605" s="13">
        <f t="shared" si="871"/>
        <v>4.8871975606812893E-5</v>
      </c>
      <c r="AS605" s="13">
        <f t="shared" si="872"/>
        <v>1.2566910652235517E-4</v>
      </c>
      <c r="AT605" s="13">
        <f t="shared" si="873"/>
        <v>1.6157239540696508E-4</v>
      </c>
      <c r="AU605" s="13">
        <f t="shared" si="874"/>
        <v>1.3848876455514416E-4</v>
      </c>
      <c r="AV605" s="13">
        <f t="shared" si="875"/>
        <v>8.9027295750469091E-5</v>
      </c>
      <c r="AW605" s="13">
        <f t="shared" si="876"/>
        <v>2.244971463381873E-6</v>
      </c>
      <c r="AX605" s="13">
        <f t="shared" si="877"/>
        <v>1.5445643805737395E-2</v>
      </c>
      <c r="AY605" s="13">
        <f t="shared" si="878"/>
        <v>1.0603003374618654E-2</v>
      </c>
      <c r="AZ605" s="13">
        <f t="shared" si="879"/>
        <v>3.6393329399585774E-3</v>
      </c>
      <c r="BA605" s="13">
        <f t="shared" si="880"/>
        <v>8.3276682903969527E-4</v>
      </c>
      <c r="BB605" s="13">
        <f t="shared" si="881"/>
        <v>1.4291779626723067E-4</v>
      </c>
      <c r="BC605" s="13">
        <f t="shared" si="882"/>
        <v>1.9621815641658361E-5</v>
      </c>
      <c r="BD605" s="13">
        <f t="shared" si="883"/>
        <v>5.5915412008792652E-6</v>
      </c>
      <c r="BE605" s="13">
        <f t="shared" si="884"/>
        <v>1.4378055686774363E-5</v>
      </c>
      <c r="BF605" s="13">
        <f t="shared" si="885"/>
        <v>1.8485823309276227E-5</v>
      </c>
      <c r="BG605" s="13">
        <f t="shared" si="886"/>
        <v>1.5844778592519348E-5</v>
      </c>
      <c r="BH605" s="13">
        <f t="shared" si="887"/>
        <v>1.0185792287108131E-5</v>
      </c>
      <c r="BI605" s="13">
        <f t="shared" si="888"/>
        <v>5.2383371044436913E-6</v>
      </c>
      <c r="BJ605" s="14">
        <f t="shared" si="889"/>
        <v>0.76366057217633299</v>
      </c>
      <c r="BK605" s="14">
        <f t="shared" si="890"/>
        <v>0.15352023876199175</v>
      </c>
      <c r="BL605" s="14">
        <f t="shared" si="891"/>
        <v>7.5062609537188338E-2</v>
      </c>
      <c r="BM605" s="14">
        <f t="shared" si="892"/>
        <v>0.61575852082981164</v>
      </c>
      <c r="BN605" s="14">
        <f t="shared" si="893"/>
        <v>0.36795831016239777</v>
      </c>
    </row>
    <row r="606" spans="1:66" x14ac:dyDescent="0.25">
      <c r="A606" t="s">
        <v>349</v>
      </c>
      <c r="B606" t="s">
        <v>276</v>
      </c>
      <c r="C606" t="s">
        <v>284</v>
      </c>
      <c r="D606" s="11">
        <v>44431</v>
      </c>
      <c r="E606" s="10">
        <f>VLOOKUP(A606,home!$A$2:$E$405,3,FALSE)</f>
        <v>1.4875</v>
      </c>
      <c r="F606" s="10">
        <f>VLOOKUP(B606,home!$B$2:$E$405,3,FALSE)</f>
        <v>1.4668000000000001</v>
      </c>
      <c r="G606" s="10">
        <f>VLOOKUP(C606,away!$B$2:$E$405,4,FALSE)</f>
        <v>0.85560000000000003</v>
      </c>
      <c r="H606" s="10">
        <f>VLOOKUP(A606,away!$A$2:$E$405,3,FALSE)</f>
        <v>1.05</v>
      </c>
      <c r="I606" s="10">
        <f>VLOOKUP(C606,away!$B$2:$E$405,3,FALSE)</f>
        <v>0.86580000000000001</v>
      </c>
      <c r="J606" s="10">
        <f>VLOOKUP(B606,home!$B$2:$E$405,4,FALSE)</f>
        <v>0.86580000000000001</v>
      </c>
      <c r="K606" s="12">
        <f t="shared" si="838"/>
        <v>1.8668036940000001</v>
      </c>
      <c r="L606" s="12">
        <f t="shared" si="839"/>
        <v>0.78709012200000006</v>
      </c>
      <c r="M606" s="13">
        <f t="shared" si="840"/>
        <v>7.0376645141984412E-2</v>
      </c>
      <c r="N606" s="13">
        <f t="shared" si="841"/>
        <v>0.13137938112238365</v>
      </c>
      <c r="O606" s="13">
        <f t="shared" si="842"/>
        <v>5.5392762210755217E-2</v>
      </c>
      <c r="P606" s="13">
        <f t="shared" si="843"/>
        <v>0.10340741311590146</v>
      </c>
      <c r="Q606" s="13">
        <f t="shared" si="844"/>
        <v>0.12262975699734986</v>
      </c>
      <c r="R606" s="13">
        <f t="shared" si="845"/>
        <v>2.1799547983190157E-2</v>
      </c>
      <c r="S606" s="13">
        <f t="shared" si="846"/>
        <v>3.798523311870531E-2</v>
      </c>
      <c r="T606" s="13">
        <f t="shared" si="847"/>
        <v>9.6520670395874461E-2</v>
      </c>
      <c r="U606" s="13">
        <f t="shared" si="848"/>
        <v>4.0695476702549638E-2</v>
      </c>
      <c r="V606" s="13">
        <f t="shared" si="849"/>
        <v>6.2014807539966018E-3</v>
      </c>
      <c r="W606" s="13">
        <f t="shared" si="850"/>
        <v>7.6308561118991716E-2</v>
      </c>
      <c r="X606" s="13">
        <f t="shared" si="851"/>
        <v>6.0061714680791647E-2</v>
      </c>
      <c r="Y606" s="13">
        <f t="shared" si="852"/>
        <v>2.3636991167816746E-2</v>
      </c>
      <c r="Z606" s="13">
        <f t="shared" si="853"/>
        <v>5.7194029605446648E-3</v>
      </c>
      <c r="AA606" s="13">
        <f t="shared" si="854"/>
        <v>1.0677002574219318E-2</v>
      </c>
      <c r="AB606" s="13">
        <f t="shared" si="855"/>
        <v>9.9659339232000682E-3</v>
      </c>
      <c r="AC606" s="13">
        <f t="shared" si="856"/>
        <v>5.6950629801003386E-4</v>
      </c>
      <c r="AD606" s="13">
        <f t="shared" si="857"/>
        <v>3.56132759451896E-2</v>
      </c>
      <c r="AE606" s="13">
        <f t="shared" si="858"/>
        <v>2.8030857708518948E-2</v>
      </c>
      <c r="AF606" s="13">
        <f t="shared" si="859"/>
        <v>1.1031405606781409E-2</v>
      </c>
      <c r="AG606" s="13">
        <f t="shared" si="860"/>
        <v>2.8942367949576879E-3</v>
      </c>
      <c r="AH606" s="13">
        <f t="shared" si="861"/>
        <v>1.1254213934955653E-3</v>
      </c>
      <c r="AI606" s="13">
        <f t="shared" si="862"/>
        <v>2.1009408146841491E-3</v>
      </c>
      <c r="AJ606" s="13">
        <f t="shared" si="863"/>
        <v>1.9610220368638698E-3</v>
      </c>
      <c r="AK606" s="13">
        <f t="shared" si="864"/>
        <v>1.2202810608109593E-3</v>
      </c>
      <c r="AL606" s="13">
        <f t="shared" si="865"/>
        <v>3.3471997940009076E-5</v>
      </c>
      <c r="AM606" s="13">
        <f t="shared" si="866"/>
        <v>1.3296599017984261E-2</v>
      </c>
      <c r="AN606" s="13">
        <f t="shared" si="867"/>
        <v>1.0465621743250312E-2</v>
      </c>
      <c r="AO606" s="13">
        <f t="shared" si="868"/>
        <v>4.1186937473503705E-3</v>
      </c>
      <c r="AP606" s="13">
        <f t="shared" si="869"/>
        <v>1.0805943880275468E-3</v>
      </c>
      <c r="AQ606" s="13">
        <f t="shared" si="870"/>
        <v>2.1263129217627928E-4</v>
      </c>
      <c r="AR606" s="13">
        <f t="shared" si="871"/>
        <v>1.7716161238156698E-4</v>
      </c>
      <c r="AS606" s="13">
        <f t="shared" si="872"/>
        <v>3.3072595242890541E-4</v>
      </c>
      <c r="AT606" s="13">
        <f t="shared" si="873"/>
        <v>3.087002148479745E-4</v>
      </c>
      <c r="AU606" s="13">
        <f t="shared" si="874"/>
        <v>1.9209423380559754E-4</v>
      </c>
      <c r="AV606" s="13">
        <f t="shared" si="875"/>
        <v>8.9650556316097217E-5</v>
      </c>
      <c r="AW606" s="13">
        <f t="shared" si="876"/>
        <v>1.3661621502630874E-6</v>
      </c>
      <c r="AX606" s="13">
        <f t="shared" si="877"/>
        <v>4.1370233607349715E-3</v>
      </c>
      <c r="AY606" s="13">
        <f t="shared" si="878"/>
        <v>3.2562102217177391E-3</v>
      </c>
      <c r="AZ606" s="13">
        <f t="shared" si="879"/>
        <v>1.2814654503347312E-3</v>
      </c>
      <c r="BA606" s="13">
        <f t="shared" si="880"/>
        <v>3.3620959921424953E-4</v>
      </c>
      <c r="BB606" s="13">
        <f t="shared" si="881"/>
        <v>6.6156813615778681E-5</v>
      </c>
      <c r="BC606" s="13">
        <f t="shared" si="882"/>
        <v>1.0414274899994905E-5</v>
      </c>
      <c r="BD606" s="13">
        <f t="shared" si="883"/>
        <v>2.3240359183854034E-5</v>
      </c>
      <c r="BE606" s="13">
        <f t="shared" si="884"/>
        <v>4.338518837430554E-5</v>
      </c>
      <c r="BF606" s="13">
        <f t="shared" si="885"/>
        <v>4.0495814961019727E-5</v>
      </c>
      <c r="BG606" s="13">
        <f t="shared" si="886"/>
        <v>2.5199245653590704E-5</v>
      </c>
      <c r="BH606" s="13">
        <f t="shared" si="887"/>
        <v>1.1760511218034133E-5</v>
      </c>
      <c r="BI606" s="13">
        <f t="shared" si="888"/>
        <v>4.3909131570309133E-6</v>
      </c>
      <c r="BJ606" s="14">
        <f t="shared" si="889"/>
        <v>0.62636847144796193</v>
      </c>
      <c r="BK606" s="14">
        <f t="shared" si="890"/>
        <v>0.22182996064825555</v>
      </c>
      <c r="BL606" s="14">
        <f t="shared" si="891"/>
        <v>0.14618519330209695</v>
      </c>
      <c r="BM606" s="14">
        <f t="shared" si="892"/>
        <v>0.4918626777277269</v>
      </c>
      <c r="BN606" s="14">
        <f t="shared" si="893"/>
        <v>0.50498550657156471</v>
      </c>
    </row>
    <row r="607" spans="1:66" x14ac:dyDescent="0.25">
      <c r="A607" t="s">
        <v>349</v>
      </c>
      <c r="B607" t="s">
        <v>278</v>
      </c>
      <c r="C607" t="s">
        <v>289</v>
      </c>
      <c r="D607" s="11">
        <v>44431</v>
      </c>
      <c r="E607" s="10">
        <f>VLOOKUP(A607,home!$A$2:$E$405,3,FALSE)</f>
        <v>1.4875</v>
      </c>
      <c r="F607" s="10">
        <f>VLOOKUP(B607,home!$B$2:$E$405,3,FALSE)</f>
        <v>0.94120000000000004</v>
      </c>
      <c r="G607" s="10">
        <f>VLOOKUP(C607,away!$B$2:$E$405,4,FALSE)</f>
        <v>0.87390000000000001</v>
      </c>
      <c r="H607" s="10">
        <f>VLOOKUP(A607,away!$A$2:$E$405,3,FALSE)</f>
        <v>1.05</v>
      </c>
      <c r="I607" s="10">
        <f>VLOOKUP(C607,away!$B$2:$E$405,3,FALSE)</f>
        <v>1.2381</v>
      </c>
      <c r="J607" s="10">
        <f>VLOOKUP(B607,home!$B$2:$E$405,4,FALSE)</f>
        <v>1.2381</v>
      </c>
      <c r="K607" s="12">
        <f t="shared" si="838"/>
        <v>1.2234905865000001</v>
      </c>
      <c r="L607" s="12">
        <f t="shared" si="839"/>
        <v>1.6095361905000001</v>
      </c>
      <c r="M607" s="13">
        <f t="shared" si="840"/>
        <v>5.8834504968290097E-2</v>
      </c>
      <c r="N607" s="13">
        <f t="shared" si="841"/>
        <v>7.198346299009041E-2</v>
      </c>
      <c r="O607" s="13">
        <f t="shared" si="842"/>
        <v>9.4696264996614959E-2</v>
      </c>
      <c r="P607" s="13">
        <f t="shared" si="843"/>
        <v>0.11585998880006786</v>
      </c>
      <c r="Q607" s="13">
        <f t="shared" si="844"/>
        <v>4.4035544676023393E-2</v>
      </c>
      <c r="R607" s="13">
        <f t="shared" si="845"/>
        <v>7.6208532808615087E-2</v>
      </c>
      <c r="S607" s="13">
        <f t="shared" si="846"/>
        <v>5.7039389606433816E-2</v>
      </c>
      <c r="T607" s="13">
        <f t="shared" si="847"/>
        <v>7.0876802824439256E-2</v>
      </c>
      <c r="U607" s="13">
        <f t="shared" si="848"/>
        <v>9.3240422502316969E-2</v>
      </c>
      <c r="V607" s="13">
        <f t="shared" si="849"/>
        <v>1.2480550400608068E-2</v>
      </c>
      <c r="W607" s="13">
        <f t="shared" si="850"/>
        <v>1.7959024794171611E-2</v>
      </c>
      <c r="X607" s="13">
        <f t="shared" si="851"/>
        <v>2.8905700352306024E-2</v>
      </c>
      <c r="Y607" s="13">
        <f t="shared" si="852"/>
        <v>2.3262385414392579E-2</v>
      </c>
      <c r="Z607" s="13">
        <f t="shared" si="853"/>
        <v>4.0886797193457544E-2</v>
      </c>
      <c r="AA607" s="13">
        <f t="shared" si="854"/>
        <v>5.0024611478329921E-2</v>
      </c>
      <c r="AB607" s="13">
        <f t="shared" si="855"/>
        <v>3.0602320618528266E-2</v>
      </c>
      <c r="AC607" s="13">
        <f t="shared" si="856"/>
        <v>1.5360845969687341E-3</v>
      </c>
      <c r="AD607" s="13">
        <f t="shared" si="857"/>
        <v>5.4931744445972678E-3</v>
      </c>
      <c r="AE607" s="13">
        <f t="shared" si="858"/>
        <v>8.8414630693090402E-3</v>
      </c>
      <c r="AF607" s="13">
        <f t="shared" si="859"/>
        <v>7.1153273935110574E-3</v>
      </c>
      <c r="AG607" s="13">
        <f t="shared" si="860"/>
        <v>3.8174589823706945E-3</v>
      </c>
      <c r="AH607" s="13">
        <f t="shared" si="861"/>
        <v>1.6452194949125941E-2</v>
      </c>
      <c r="AI607" s="13">
        <f t="shared" si="862"/>
        <v>2.0129105647518436E-2</v>
      </c>
      <c r="AJ607" s="13">
        <f t="shared" si="863"/>
        <v>1.2313885637201401E-2</v>
      </c>
      <c r="AK607" s="13">
        <f t="shared" si="864"/>
        <v>5.0219743867844909E-3</v>
      </c>
      <c r="AL607" s="13">
        <f t="shared" si="865"/>
        <v>1.2099752979764154E-4</v>
      </c>
      <c r="AM607" s="13">
        <f t="shared" si="866"/>
        <v>1.3441694445934251E-3</v>
      </c>
      <c r="AN607" s="13">
        <f t="shared" si="867"/>
        <v>2.1634893672374022E-3</v>
      </c>
      <c r="AO607" s="13">
        <f t="shared" si="868"/>
        <v>1.7411072171652725E-3</v>
      </c>
      <c r="AP607" s="13">
        <f t="shared" si="869"/>
        <v>9.3412502585608318E-4</v>
      </c>
      <c r="AQ607" s="13">
        <f t="shared" si="870"/>
        <v>3.7587700889177864E-4</v>
      </c>
      <c r="AR607" s="13">
        <f t="shared" si="871"/>
        <v>5.2960806367558988E-3</v>
      </c>
      <c r="AS607" s="13">
        <f t="shared" si="872"/>
        <v>6.4797048044157686E-3</v>
      </c>
      <c r="AT607" s="13">
        <f t="shared" si="873"/>
        <v>3.9639289157507593E-3</v>
      </c>
      <c r="AU607" s="13">
        <f t="shared" si="874"/>
        <v>1.6166099046587359E-3</v>
      </c>
      <c r="AV607" s="13">
        <f t="shared" si="875"/>
        <v>4.9447675009815653E-4</v>
      </c>
      <c r="AW607" s="13">
        <f t="shared" si="876"/>
        <v>6.6187409236327245E-6</v>
      </c>
      <c r="AX607" s="13">
        <f t="shared" si="877"/>
        <v>2.7409644368683108E-4</v>
      </c>
      <c r="AY607" s="13">
        <f t="shared" si="878"/>
        <v>4.4116814580129983E-4</v>
      </c>
      <c r="AZ607" s="13">
        <f t="shared" si="879"/>
        <v>3.5503804838148649E-4</v>
      </c>
      <c r="BA607" s="13">
        <f t="shared" si="880"/>
        <v>1.9048219595816417E-4</v>
      </c>
      <c r="BB607" s="13">
        <f t="shared" si="881"/>
        <v>7.6646997010144539E-5</v>
      </c>
      <c r="BC607" s="13">
        <f t="shared" si="882"/>
        <v>2.4673223116194573E-5</v>
      </c>
      <c r="BD607" s="13">
        <f t="shared" si="883"/>
        <v>1.4207055754441504E-3</v>
      </c>
      <c r="BE607" s="13">
        <f t="shared" si="884"/>
        <v>1.7382198977439836E-3</v>
      </c>
      <c r="BF607" s="13">
        <f t="shared" si="885"/>
        <v>1.0633478410783787E-3</v>
      </c>
      <c r="BG607" s="13">
        <f t="shared" si="886"/>
        <v>4.3366535791149825E-4</v>
      </c>
      <c r="BH607" s="13">
        <f t="shared" si="887"/>
        <v>1.3264637077396786E-4</v>
      </c>
      <c r="BI607" s="13">
        <f t="shared" si="888"/>
        <v>3.2458317195067697E-5</v>
      </c>
      <c r="BJ607" s="14">
        <f t="shared" si="889"/>
        <v>0.29021121805890948</v>
      </c>
      <c r="BK607" s="14">
        <f t="shared" si="890"/>
        <v>0.2463126840479675</v>
      </c>
      <c r="BL607" s="14">
        <f t="shared" si="891"/>
        <v>0.42136115739686181</v>
      </c>
      <c r="BM607" s="14">
        <f t="shared" si="892"/>
        <v>0.53671900805261696</v>
      </c>
      <c r="BN607" s="14">
        <f t="shared" si="893"/>
        <v>0.46161829923970177</v>
      </c>
    </row>
    <row r="608" spans="1:66" x14ac:dyDescent="0.25">
      <c r="A608" t="s">
        <v>349</v>
      </c>
      <c r="B608" t="s">
        <v>287</v>
      </c>
      <c r="C608" t="s">
        <v>282</v>
      </c>
      <c r="D608" s="11">
        <v>44431</v>
      </c>
      <c r="E608" s="10">
        <f>VLOOKUP(A608,home!$A$2:$E$405,3,FALSE)</f>
        <v>1.4875</v>
      </c>
      <c r="F608" s="10">
        <f>VLOOKUP(B608,home!$B$2:$E$405,3,FALSE)</f>
        <v>1.1429</v>
      </c>
      <c r="G608" s="10">
        <f>VLOOKUP(C608,away!$B$2:$E$405,4,FALSE)</f>
        <v>0.747</v>
      </c>
      <c r="H608" s="10">
        <f>VLOOKUP(A608,away!$A$2:$E$405,3,FALSE)</f>
        <v>1.05</v>
      </c>
      <c r="I608" s="10">
        <f>VLOOKUP(C608,away!$B$2:$E$405,3,FALSE)</f>
        <v>1.0582</v>
      </c>
      <c r="J608" s="10">
        <f>VLOOKUP(B608,home!$B$2:$E$405,4,FALSE)</f>
        <v>1.2381</v>
      </c>
      <c r="K608" s="12">
        <f t="shared" si="838"/>
        <v>1.26994762125</v>
      </c>
      <c r="L608" s="12">
        <f t="shared" si="839"/>
        <v>1.375665291</v>
      </c>
      <c r="M608" s="13">
        <f t="shared" si="840"/>
        <v>7.0961847022776206E-2</v>
      </c>
      <c r="N608" s="13">
        <f t="shared" si="841"/>
        <v>9.0117828826081048E-2</v>
      </c>
      <c r="O608" s="13">
        <f t="shared" si="842"/>
        <v>9.7619749934484912E-2</v>
      </c>
      <c r="P608" s="13">
        <f t="shared" si="843"/>
        <v>0.12397196921631896</v>
      </c>
      <c r="Q608" s="13">
        <f t="shared" si="844"/>
        <v>5.7222461174948169E-2</v>
      </c>
      <c r="R608" s="13">
        <f t="shared" si="845"/>
        <v>6.7146050850485223E-2</v>
      </c>
      <c r="S608" s="13">
        <f t="shared" si="846"/>
        <v>5.4145466177194589E-2</v>
      </c>
      <c r="T608" s="13">
        <f t="shared" si="847"/>
        <v>7.8718953703971264E-2</v>
      </c>
      <c r="U608" s="13">
        <f t="shared" si="848"/>
        <v>8.5271967553905245E-2</v>
      </c>
      <c r="V608" s="13">
        <f t="shared" si="849"/>
        <v>1.0510374154481963E-2</v>
      </c>
      <c r="W608" s="13">
        <f t="shared" si="850"/>
        <v>2.4223176150398644E-2</v>
      </c>
      <c r="X608" s="13">
        <f t="shared" si="851"/>
        <v>3.332298266788241E-2</v>
      </c>
      <c r="Y608" s="13">
        <f t="shared" si="852"/>
        <v>2.2920635324400206E-2</v>
      </c>
      <c r="Z608" s="13">
        <f t="shared" si="853"/>
        <v>3.0790163860911181E-2</v>
      </c>
      <c r="AA608" s="13">
        <f t="shared" si="854"/>
        <v>3.9101895353061869E-2</v>
      </c>
      <c r="AB608" s="13">
        <f t="shared" si="855"/>
        <v>2.4828679494993681E-2</v>
      </c>
      <c r="AC608" s="13">
        <f t="shared" si="856"/>
        <v>1.147616497278829E-3</v>
      </c>
      <c r="AD608" s="13">
        <f t="shared" si="857"/>
        <v>7.6905412328296197E-3</v>
      </c>
      <c r="AE608" s="13">
        <f t="shared" si="858"/>
        <v>1.0579610643008056E-2</v>
      </c>
      <c r="AF608" s="13">
        <f t="shared" si="859"/>
        <v>7.2770015769401883E-3</v>
      </c>
      <c r="AG608" s="13">
        <f t="shared" si="860"/>
        <v>3.3369061639829611E-3</v>
      </c>
      <c r="AH608" s="13">
        <f t="shared" si="861"/>
        <v>1.0589239931914522E-2</v>
      </c>
      <c r="AI608" s="13">
        <f t="shared" si="862"/>
        <v>1.3447780062380359E-2</v>
      </c>
      <c r="AJ608" s="13">
        <f t="shared" si="863"/>
        <v>8.5389881506565592E-3</v>
      </c>
      <c r="AK608" s="13">
        <f t="shared" si="864"/>
        <v>3.6146892299360792E-3</v>
      </c>
      <c r="AL608" s="13">
        <f t="shared" si="865"/>
        <v>8.0196490391309241E-5</v>
      </c>
      <c r="AM608" s="13">
        <f t="shared" si="866"/>
        <v>1.9533169089514034E-3</v>
      </c>
      <c r="AN608" s="13">
        <f t="shared" si="867"/>
        <v>2.6871102739678527E-3</v>
      </c>
      <c r="AO608" s="13">
        <f t="shared" si="868"/>
        <v>1.8482821684935381E-3</v>
      </c>
      <c r="AP608" s="13">
        <f t="shared" si="869"/>
        <v>8.4753920905692468E-4</v>
      </c>
      <c r="AQ608" s="13">
        <f t="shared" si="870"/>
        <v>2.9148256816530118E-4</v>
      </c>
      <c r="AR608" s="13">
        <f t="shared" si="871"/>
        <v>2.9134499664812009E-3</v>
      </c>
      <c r="AS608" s="13">
        <f t="shared" si="872"/>
        <v>3.6999288545636936E-3</v>
      </c>
      <c r="AT608" s="13">
        <f t="shared" si="873"/>
        <v>2.3493579238237005E-3</v>
      </c>
      <c r="AU608" s="13">
        <f t="shared" si="874"/>
        <v>9.9452050227491614E-4</v>
      </c>
      <c r="AV608" s="13">
        <f t="shared" si="875"/>
        <v>3.1574723653709607E-4</v>
      </c>
      <c r="AW608" s="13">
        <f t="shared" si="876"/>
        <v>3.8918083978192575E-6</v>
      </c>
      <c r="AX608" s="13">
        <f t="shared" si="877"/>
        <v>4.1343502701170621E-4</v>
      </c>
      <c r="AY608" s="13">
        <f t="shared" si="878"/>
        <v>5.6874821674365167E-4</v>
      </c>
      <c r="AZ608" s="13">
        <f t="shared" si="879"/>
        <v>3.912035905461934E-4</v>
      </c>
      <c r="BA608" s="13">
        <f t="shared" si="880"/>
        <v>1.7938840040965796E-4</v>
      </c>
      <c r="BB608" s="13">
        <f t="shared" si="881"/>
        <v>6.1694599012894201E-5</v>
      </c>
      <c r="BC608" s="13">
        <f t="shared" si="882"/>
        <v>1.6974223700840275E-5</v>
      </c>
      <c r="BD608" s="13">
        <f t="shared" si="883"/>
        <v>6.6798866599221732E-4</v>
      </c>
      <c r="BE608" s="13">
        <f t="shared" si="884"/>
        <v>8.4831061739877719E-4</v>
      </c>
      <c r="BF608" s="13">
        <f t="shared" si="885"/>
        <v>5.386550253233481E-4</v>
      </c>
      <c r="BG608" s="13">
        <f t="shared" si="886"/>
        <v>2.2802122269458154E-4</v>
      </c>
      <c r="BH608" s="13">
        <f t="shared" si="887"/>
        <v>7.239375233887506E-5</v>
      </c>
      <c r="BI608" s="13">
        <f t="shared" si="888"/>
        <v>1.8387254715223199E-5</v>
      </c>
      <c r="BJ608" s="14">
        <f t="shared" si="889"/>
        <v>0.34466927265050246</v>
      </c>
      <c r="BK608" s="14">
        <f t="shared" si="890"/>
        <v>0.2613862177751855</v>
      </c>
      <c r="BL608" s="14">
        <f t="shared" si="891"/>
        <v>0.36280580158396203</v>
      </c>
      <c r="BM608" s="14">
        <f t="shared" si="892"/>
        <v>0.49204669243712085</v>
      </c>
      <c r="BN608" s="14">
        <f t="shared" si="893"/>
        <v>0.50703990702509449</v>
      </c>
    </row>
    <row r="609" spans="1:66" x14ac:dyDescent="0.25">
      <c r="A609" t="s">
        <v>339</v>
      </c>
      <c r="B609" t="s">
        <v>109</v>
      </c>
      <c r="C609" t="s">
        <v>114</v>
      </c>
      <c r="D609" s="11">
        <v>44432</v>
      </c>
      <c r="E609" s="10">
        <f>VLOOKUP(A609,home!$A$2:$E$405,3,FALSE)</f>
        <v>1.1578999999999999</v>
      </c>
      <c r="F609" s="10">
        <f>VLOOKUP(B609,home!$B$2:$E$405,3,FALSE)</f>
        <v>0.70660000000000001</v>
      </c>
      <c r="G609" s="10">
        <f>VLOOKUP(C609,away!$B$2:$E$405,4,FALSE)</f>
        <v>0.78510000000000002</v>
      </c>
      <c r="H609" s="10">
        <f>VLOOKUP(A609,away!$A$2:$E$405,3,FALSE)</f>
        <v>1.0478000000000001</v>
      </c>
      <c r="I609" s="10">
        <f>VLOOKUP(C609,away!$B$2:$E$405,3,FALSE)</f>
        <v>1.4750000000000001</v>
      </c>
      <c r="J609" s="10">
        <f>VLOOKUP(B609,home!$B$2:$E$405,4,FALSE)</f>
        <v>0.60729999999999995</v>
      </c>
      <c r="K609" s="12">
        <f t="shared" si="838"/>
        <v>0.64234694711399998</v>
      </c>
      <c r="L609" s="12">
        <f t="shared" si="839"/>
        <v>0.9385851865</v>
      </c>
      <c r="M609" s="13">
        <f t="shared" si="840"/>
        <v>0.20578319134751125</v>
      </c>
      <c r="N609" s="13">
        <f t="shared" si="841"/>
        <v>0.13218420472944992</v>
      </c>
      <c r="O609" s="13">
        <f t="shared" si="842"/>
        <v>0.19314505502946902</v>
      </c>
      <c r="P609" s="13">
        <f t="shared" si="843"/>
        <v>0.12406613644834494</v>
      </c>
      <c r="Q609" s="13">
        <f t="shared" si="844"/>
        <v>4.2454060182327058E-2</v>
      </c>
      <c r="R609" s="13">
        <f t="shared" si="845"/>
        <v>9.064154374819347E-2</v>
      </c>
      <c r="S609" s="13">
        <f t="shared" si="846"/>
        <v>1.8699785575812412E-2</v>
      </c>
      <c r="T609" s="13">
        <f t="shared" si="847"/>
        <v>3.9846751993911661E-2</v>
      </c>
      <c r="U609" s="13">
        <f t="shared" si="848"/>
        <v>5.822331890835214E-2</v>
      </c>
      <c r="V609" s="13">
        <f t="shared" si="849"/>
        <v>1.2526723088247644E-3</v>
      </c>
      <c r="W609" s="13">
        <f t="shared" si="850"/>
        <v>9.0900786502372734E-3</v>
      </c>
      <c r="X609" s="13">
        <f t="shared" si="851"/>
        <v>8.5318131652326202E-3</v>
      </c>
      <c r="Y609" s="13">
        <f t="shared" si="852"/>
        <v>4.0039167254365066E-3</v>
      </c>
      <c r="Z609" s="13">
        <f t="shared" si="853"/>
        <v>2.8358270081182028E-2</v>
      </c>
      <c r="AA609" s="13">
        <f t="shared" si="854"/>
        <v>1.8215848212081557E-2</v>
      </c>
      <c r="AB609" s="13">
        <f t="shared" si="855"/>
        <v>5.8504472440613015E-3</v>
      </c>
      <c r="AC609" s="13">
        <f t="shared" si="856"/>
        <v>4.7202049331031298E-5</v>
      </c>
      <c r="AD609" s="13">
        <f t="shared" si="857"/>
        <v>1.4597460675015151E-3</v>
      </c>
      <c r="AE609" s="13">
        <f t="shared" si="858"/>
        <v>1.3700960350085511E-3</v>
      </c>
      <c r="AF609" s="13">
        <f t="shared" si="859"/>
        <v>6.4297592127070572E-4</v>
      </c>
      <c r="AG609" s="13">
        <f t="shared" si="860"/>
        <v>2.0116255832695824E-4</v>
      </c>
      <c r="AH609" s="13">
        <f t="shared" si="861"/>
        <v>6.6541630532408998E-3</v>
      </c>
      <c r="AI609" s="13">
        <f t="shared" si="862"/>
        <v>4.2742813228480638E-3</v>
      </c>
      <c r="AJ609" s="13">
        <f t="shared" si="863"/>
        <v>1.3727857794189216E-3</v>
      </c>
      <c r="AK609" s="13">
        <f t="shared" si="864"/>
        <v>2.9393491815041923E-4</v>
      </c>
      <c r="AL609" s="13">
        <f t="shared" si="865"/>
        <v>1.1383195788922857E-6</v>
      </c>
      <c r="AM609" s="13">
        <f t="shared" si="866"/>
        <v>1.8753268600425307E-4</v>
      </c>
      <c r="AN609" s="13">
        <f t="shared" si="867"/>
        <v>1.7601540106814781E-4</v>
      </c>
      <c r="AO609" s="13">
        <f t="shared" si="868"/>
        <v>8.2602724019209908E-5</v>
      </c>
      <c r="AP609" s="13">
        <f t="shared" si="869"/>
        <v>2.5843231042992721E-5</v>
      </c>
      <c r="AQ609" s="13">
        <f t="shared" si="870"/>
        <v>6.0640184570624765E-6</v>
      </c>
      <c r="AR609" s="13">
        <f t="shared" si="871"/>
        <v>1.2490997740655042E-3</v>
      </c>
      <c r="AS609" s="13">
        <f t="shared" si="872"/>
        <v>8.0235542651176366E-4</v>
      </c>
      <c r="AT609" s="13">
        <f t="shared" si="873"/>
        <v>2.5769527936009138E-4</v>
      </c>
      <c r="AU609" s="13">
        <f t="shared" si="874"/>
        <v>5.5176591994214705E-5</v>
      </c>
      <c r="AV609" s="13">
        <f t="shared" si="875"/>
        <v>8.860628854909645E-6</v>
      </c>
      <c r="AW609" s="13">
        <f t="shared" si="876"/>
        <v>1.9063606495518355E-8</v>
      </c>
      <c r="AX609" s="13">
        <f t="shared" si="877"/>
        <v>2.0076841389820052E-5</v>
      </c>
      <c r="AY609" s="13">
        <f t="shared" si="878"/>
        <v>1.884382592019517E-5</v>
      </c>
      <c r="AZ609" s="13">
        <f t="shared" si="879"/>
        <v>8.84326793283996E-6</v>
      </c>
      <c r="BA609" s="13">
        <f t="shared" si="880"/>
        <v>2.7667200940046879E-6</v>
      </c>
      <c r="BB609" s="13">
        <f t="shared" si="881"/>
        <v>6.4920062385617169E-7</v>
      </c>
      <c r="BC609" s="13">
        <f t="shared" si="882"/>
        <v>1.2186601772359229E-7</v>
      </c>
      <c r="BD609" s="13">
        <f t="shared" si="883"/>
        <v>1.9539775739972978E-4</v>
      </c>
      <c r="BE609" s="13">
        <f t="shared" si="884"/>
        <v>1.255131529386384E-4</v>
      </c>
      <c r="BF609" s="13">
        <f t="shared" si="885"/>
        <v>4.0311495306393476E-5</v>
      </c>
      <c r="BG609" s="13">
        <f t="shared" si="886"/>
        <v>8.6313219812207324E-6</v>
      </c>
      <c r="BH609" s="13">
        <f t="shared" si="887"/>
        <v>1.3860758310487745E-6</v>
      </c>
      <c r="BI609" s="13">
        <f t="shared" si="888"/>
        <v>1.7806831570853619E-7</v>
      </c>
      <c r="BJ609" s="14">
        <f t="shared" si="889"/>
        <v>0.24031416581127288</v>
      </c>
      <c r="BK609" s="14">
        <f t="shared" si="890"/>
        <v>0.34986896987532345</v>
      </c>
      <c r="BL609" s="14">
        <f t="shared" si="891"/>
        <v>0.38141598378837499</v>
      </c>
      <c r="BM609" s="14">
        <f t="shared" si="892"/>
        <v>0.21166437330854412</v>
      </c>
      <c r="BN609" s="14">
        <f t="shared" si="893"/>
        <v>0.78827419148529565</v>
      </c>
    </row>
    <row r="610" spans="1:66" s="15" customFormat="1" x14ac:dyDescent="0.25">
      <c r="A610" s="15" t="s">
        <v>339</v>
      </c>
      <c r="B610" s="15" t="s">
        <v>120</v>
      </c>
      <c r="C610" s="15" t="s">
        <v>111</v>
      </c>
      <c r="D610" s="20">
        <v>44432</v>
      </c>
      <c r="E610" s="15">
        <f>VLOOKUP(A610,home!$A$2:$E$405,3,FALSE)</f>
        <v>1.1578999999999999</v>
      </c>
      <c r="F610" s="15">
        <f>VLOOKUP(B610,home!$B$2:$E$405,3,FALSE)</f>
        <v>0.86360000000000003</v>
      </c>
      <c r="G610" s="15">
        <f>VLOOKUP(C610,away!$B$2:$E$405,4,FALSE)</f>
        <v>0.62809999999999999</v>
      </c>
      <c r="H610" s="15">
        <f>VLOOKUP(A610,away!$A$2:$E$405,3,FALSE)</f>
        <v>1.0478000000000001</v>
      </c>
      <c r="I610" s="15">
        <f>VLOOKUP(C610,away!$B$2:$E$405,3,FALSE)</f>
        <v>1.1278999999999999</v>
      </c>
      <c r="J610" s="15">
        <f>VLOOKUP(B610,home!$B$2:$E$405,4,FALSE)</f>
        <v>0.8589</v>
      </c>
      <c r="K610" s="16">
        <f t="shared" si="838"/>
        <v>0.62807640856400004</v>
      </c>
      <c r="L610" s="16">
        <f t="shared" si="839"/>
        <v>1.0150597182179999</v>
      </c>
      <c r="M610" s="17">
        <f t="shared" si="840"/>
        <v>0.19337264921376207</v>
      </c>
      <c r="N610" s="17">
        <f t="shared" si="841"/>
        <v>0.12145279903268588</v>
      </c>
      <c r="O610" s="17">
        <f t="shared" si="842"/>
        <v>0.19628478682198944</v>
      </c>
      <c r="P610" s="17">
        <f t="shared" si="843"/>
        <v>0.12328184396290549</v>
      </c>
      <c r="Q610" s="17">
        <f t="shared" si="844"/>
        <v>3.8140818913247297E-2</v>
      </c>
      <c r="R610" s="17">
        <f t="shared" si="845"/>
        <v>9.9620390201004397E-2</v>
      </c>
      <c r="S610" s="17">
        <f t="shared" si="846"/>
        <v>1.9649124517724877E-2</v>
      </c>
      <c r="T610" s="17">
        <f t="shared" si="847"/>
        <v>3.8715208898684558E-2</v>
      </c>
      <c r="U610" s="17">
        <f t="shared" si="848"/>
        <v>6.2569216897191138E-2</v>
      </c>
      <c r="V610" s="17">
        <f t="shared" si="849"/>
        <v>1.3918895359418236E-3</v>
      </c>
      <c r="W610" s="17">
        <f t="shared" si="850"/>
        <v>7.9851161875740834E-3</v>
      </c>
      <c r="X610" s="17">
        <f t="shared" si="851"/>
        <v>8.1053697872969389E-3</v>
      </c>
      <c r="Y610" s="17">
        <f t="shared" si="852"/>
        <v>4.1137171861731605E-3</v>
      </c>
      <c r="Z610" s="17">
        <f t="shared" si="853"/>
        <v>3.3706881735399569E-2</v>
      </c>
      <c r="AA610" s="17">
        <f t="shared" si="854"/>
        <v>2.1170497224261252E-2</v>
      </c>
      <c r="AB610" s="17">
        <f t="shared" si="855"/>
        <v>6.6483449320640679E-3</v>
      </c>
      <c r="AC610" s="17">
        <f t="shared" si="856"/>
        <v>5.546114887539401E-5</v>
      </c>
      <c r="AD610" s="17">
        <f t="shared" si="857"/>
        <v>1.2538157742644476E-3</v>
      </c>
      <c r="AE610" s="17">
        <f t="shared" si="858"/>
        <v>1.2726978865221534E-3</v>
      </c>
      <c r="AF610" s="17">
        <f t="shared" si="859"/>
        <v>6.4593217903491048E-4</v>
      </c>
      <c r="AG610" s="17">
        <f t="shared" si="860"/>
        <v>2.1855324521303829E-4</v>
      </c>
      <c r="AH610" s="17">
        <f t="shared" si="861"/>
        <v>8.5536244690855336E-3</v>
      </c>
      <c r="AI610" s="17">
        <f t="shared" si="862"/>
        <v>5.3723297367483927E-3</v>
      </c>
      <c r="AJ610" s="17">
        <f t="shared" si="863"/>
        <v>1.6871167833392548E-3</v>
      </c>
      <c r="AK610" s="17">
        <f t="shared" si="864"/>
        <v>3.5321275003592247E-4</v>
      </c>
      <c r="AL610" s="17">
        <f t="shared" si="865"/>
        <v>1.4143370801320535E-6</v>
      </c>
      <c r="AM610" s="17">
        <f t="shared" si="866"/>
        <v>1.574984217001811E-4</v>
      </c>
      <c r="AN610" s="17">
        <f t="shared" si="867"/>
        <v>1.5987030355076552E-4</v>
      </c>
      <c r="AO610" s="17">
        <f t="shared" si="868"/>
        <v>8.1138952636833087E-5</v>
      </c>
      <c r="AP610" s="17">
        <f t="shared" si="869"/>
        <v>2.7453627466682477E-5</v>
      </c>
      <c r="AQ610" s="17">
        <f t="shared" si="870"/>
        <v>6.9667678400981628E-6</v>
      </c>
      <c r="AR610" s="17">
        <f t="shared" si="871"/>
        <v>1.7364879286665105E-3</v>
      </c>
      <c r="AS610" s="17">
        <f t="shared" si="872"/>
        <v>1.0906471017516014E-3</v>
      </c>
      <c r="AT610" s="17">
        <f t="shared" si="873"/>
        <v>3.4250485733944058E-4</v>
      </c>
      <c r="AU610" s="17">
        <f t="shared" si="874"/>
        <v>7.1706406904493682E-5</v>
      </c>
      <c r="AV610" s="17">
        <f t="shared" si="875"/>
        <v>1.12592756299008E-5</v>
      </c>
      <c r="AW610" s="17">
        <f t="shared" si="876"/>
        <v>2.5046929958056159E-8</v>
      </c>
      <c r="AX610" s="17">
        <f t="shared" si="877"/>
        <v>1.6486840509324678E-5</v>
      </c>
      <c r="AY610" s="17">
        <f t="shared" si="878"/>
        <v>1.6735127681700209E-5</v>
      </c>
      <c r="AZ610" s="17">
        <f t="shared" si="879"/>
        <v>8.4935769944644329E-6</v>
      </c>
      <c r="BA610" s="17">
        <f t="shared" si="880"/>
        <v>2.8738292902213179E-6</v>
      </c>
      <c r="BB610" s="17">
        <f t="shared" si="881"/>
        <v>7.2927708738467128E-7</v>
      </c>
      <c r="BC610" s="17">
        <f t="shared" si="882"/>
        <v>1.4805195896470566E-7</v>
      </c>
      <c r="BD610" s="17">
        <f t="shared" si="883"/>
        <v>2.9377315792686429E-4</v>
      </c>
      <c r="BE610" s="17">
        <f t="shared" si="884"/>
        <v>1.8451198996320971E-4</v>
      </c>
      <c r="BF610" s="17">
        <f t="shared" si="885"/>
        <v>5.7943813996544781E-5</v>
      </c>
      <c r="BG610" s="17">
        <f t="shared" si="886"/>
        <v>1.2131047531150095E-5</v>
      </c>
      <c r="BH610" s="17">
        <f t="shared" si="887"/>
        <v>1.9048061913709825E-6</v>
      </c>
      <c r="BI610" s="17">
        <f t="shared" si="888"/>
        <v>2.392727663373517E-7</v>
      </c>
      <c r="BJ610" s="18">
        <f t="shared" si="889"/>
        <v>0.22238242386741311</v>
      </c>
      <c r="BK610" s="18">
        <f t="shared" si="890"/>
        <v>0.33776911784397146</v>
      </c>
      <c r="BL610" s="18">
        <f t="shared" si="891"/>
        <v>0.40606262947438687</v>
      </c>
      <c r="BM610" s="18">
        <f t="shared" si="892"/>
        <v>0.22775105469482462</v>
      </c>
      <c r="BN610" s="18">
        <f t="shared" si="893"/>
        <v>0.7721532881455947</v>
      </c>
    </row>
    <row r="611" spans="1:66" x14ac:dyDescent="0.25">
      <c r="A611" t="s">
        <v>338</v>
      </c>
      <c r="B611" t="s">
        <v>87</v>
      </c>
      <c r="C611" t="s">
        <v>75</v>
      </c>
      <c r="D611" s="11">
        <v>44432</v>
      </c>
      <c r="E611" s="10">
        <f>VLOOKUP(A611,home!$A$2:$E$405,3,FALSE)</f>
        <v>1.2436</v>
      </c>
      <c r="F611" s="10">
        <f>VLOOKUP(B611,home!$B$2:$E$405,3,FALSE)</f>
        <v>0.67010000000000003</v>
      </c>
      <c r="G611" s="10">
        <f>VLOOKUP(C611,away!$B$2:$E$405,4,FALSE)</f>
        <v>0.57440000000000002</v>
      </c>
      <c r="H611" s="10">
        <f>VLOOKUP(A611,away!$A$2:$E$405,3,FALSE)</f>
        <v>0.89739999999999998</v>
      </c>
      <c r="I611" s="10">
        <f>VLOOKUP(C611,away!$B$2:$E$405,3,FALSE)</f>
        <v>0.63680000000000003</v>
      </c>
      <c r="J611" s="10">
        <f>VLOOKUP(B611,home!$B$2:$E$405,4,FALSE)</f>
        <v>0.55720000000000003</v>
      </c>
      <c r="K611" s="12">
        <f t="shared" ref="K611:K641" si="894">E611*F611*G611</f>
        <v>0.47866840518400006</v>
      </c>
      <c r="L611" s="12">
        <f t="shared" ref="L611:L641" si="895">H611*I611*J611</f>
        <v>0.31841991910400003</v>
      </c>
      <c r="M611" s="13">
        <f t="shared" ref="M611:M641" si="896">_xlfn.POISSON.DIST(0,K611,FALSE) * _xlfn.POISSON.DIST(0,L611,FALSE)</f>
        <v>0.45063917087168692</v>
      </c>
      <c r="N611" s="13">
        <f t="shared" ref="N611:N641" si="897">_xlfn.POISSON.DIST(1,K611,FALSE) * _xlfn.POISSON.DIST(0,L611,FALSE)</f>
        <v>0.21570673323459047</v>
      </c>
      <c r="O611" s="13">
        <f t="shared" ref="O611:O641" si="898">_xlfn.POISSON.DIST(0,K611,FALSE) * _xlfn.POISSON.DIST(1,L611,FALSE)</f>
        <v>0.14349248833405623</v>
      </c>
      <c r="P611" s="13">
        <f t="shared" ref="P611:P641" si="899">_xlfn.POISSON.DIST(1,K611,FALSE) * _xlfn.POISSON.DIST(1,L611,FALSE)</f>
        <v>6.868532054674642E-2</v>
      </c>
      <c r="Q611" s="13">
        <f t="shared" ref="Q611:Q641" si="900">_xlfn.POISSON.DIST(2,K611,FALSE) * _xlfn.POISSON.DIST(0,L611,FALSE)</f>
        <v>5.1625998992425981E-2</v>
      </c>
      <c r="R611" s="13">
        <f t="shared" ref="R611:R641" si="901">_xlfn.POISSON.DIST(0,K611,FALSE) * _xlfn.POISSON.DIST(2,L611,FALSE)</f>
        <v>2.2845433263680923E-2</v>
      </c>
      <c r="S611" s="13">
        <f t="shared" ref="S611:S641" si="902">_xlfn.POISSON.DIST(2,K611,FALSE) * _xlfn.POISSON.DIST(2,L611,FALSE)</f>
        <v>2.617212153064583E-3</v>
      </c>
      <c r="T611" s="13">
        <f t="shared" ref="T611:T641" si="903">_xlfn.POISSON.DIST(2,K611,FALSE) * _xlfn.POISSON.DIST(1,L611,FALSE)</f>
        <v>1.6438746422831468E-2</v>
      </c>
      <c r="U611" s="13">
        <f t="shared" ref="U611:U641" si="904">_xlfn.POISSON.DIST(1,K611,FALSE) * _xlfn.POISSON.DIST(2,L611,FALSE)</f>
        <v>1.0935387106063652E-2</v>
      </c>
      <c r="V611" s="13">
        <f t="shared" ref="V611:V641" si="905">_xlfn.POISSON.DIST(3,K611,FALSE) * _xlfn.POISSON.DIST(3,L611,FALSE)</f>
        <v>4.4323230767819427E-5</v>
      </c>
      <c r="W611" s="13">
        <f t="shared" ref="W611:W641" si="906">_xlfn.POISSON.DIST(3,K611,FALSE) * _xlfn.POISSON.DIST(0,L611,FALSE)</f>
        <v>8.2372448679117801E-3</v>
      </c>
      <c r="X611" s="13">
        <f t="shared" ref="X611:X641" si="907">_xlfn.POISSON.DIST(3,K611,FALSE) * _xlfn.POISSON.DIST(1,L611,FALSE)</f>
        <v>2.6229028444803085E-3</v>
      </c>
      <c r="Y611" s="13">
        <f t="shared" ref="Y611:Y641" si="908">_xlfn.POISSON.DIST(3,K611,FALSE) * _xlfn.POISSON.DIST(2,L611,FALSE)</f>
        <v>4.1759225577853572E-4</v>
      </c>
      <c r="Z611" s="13">
        <f t="shared" ref="Z611:Z641" si="909">_xlfn.POISSON.DIST(0,K611,FALSE) * _xlfn.POISSON.DIST(3,L611,FALSE)</f>
        <v>2.4248136705723711E-3</v>
      </c>
      <c r="AA611" s="13">
        <f t="shared" ref="AA611:AA641" si="910">_xlfn.POISSON.DIST(1,K611,FALSE) * _xlfn.POISSON.DIST(3,L611,FALSE)</f>
        <v>1.1606816925612382E-3</v>
      </c>
      <c r="AB611" s="13">
        <f t="shared" ref="AB611:AB641" si="911">_xlfn.POISSON.DIST(2,K611,FALSE) * _xlfn.POISSON.DIST(3,L611,FALSE)</f>
        <v>2.7779082735227689E-4</v>
      </c>
      <c r="AC611" s="13">
        <f t="shared" ref="AC611:AC641" si="912">_xlfn.POISSON.DIST(4,K611,FALSE) * _xlfn.POISSON.DIST(4,L611,FALSE)</f>
        <v>4.2222740356024309E-7</v>
      </c>
      <c r="AD611" s="13">
        <f t="shared" ref="AD611:AD641" si="913">_xlfn.POISSON.DIST(4,K611,FALSE) * _xlfn.POISSON.DIST(0,L611,FALSE)</f>
        <v>9.8572721600835513E-4</v>
      </c>
      <c r="AE611" s="13">
        <f t="shared" ref="AE611:AE641" si="914">_xlfn.POISSON.DIST(4,K611,FALSE) * _xlfn.POISSON.DIST(1,L611,FALSE)</f>
        <v>3.1387518037999162E-4</v>
      </c>
      <c r="AF611" s="13">
        <f t="shared" ref="AF611:AF641" si="915">_xlfn.POISSON.DIST(4,K611,FALSE) * _xlfn.POISSON.DIST(2,L611,FALSE)</f>
        <v>4.9972054772675174E-5</v>
      </c>
      <c r="AG611" s="13">
        <f t="shared" ref="AG611:AG641" si="916">_xlfn.POISSON.DIST(4,K611,FALSE) * _xlfn.POISSON.DIST(3,L611,FALSE)</f>
        <v>5.3040325460586313E-6</v>
      </c>
      <c r="AH611" s="13">
        <f t="shared" ref="AH611:AH641" si="917">_xlfn.POISSON.DIST(0,K611,FALSE) * _xlfn.POISSON.DIST(4,L611,FALSE)</f>
        <v>1.9302724320648194E-4</v>
      </c>
      <c r="AI611" s="13">
        <f t="shared" ref="AI611:AI641" si="918">_xlfn.POISSON.DIST(1,K611,FALSE) * _xlfn.POISSON.DIST(4,L611,FALSE)</f>
        <v>9.2396042662710822E-5</v>
      </c>
      <c r="AJ611" s="13">
        <f t="shared" ref="AJ611:AJ641" si="919">_xlfn.POISSON.DIST(2,K611,FALSE) * _xlfn.POISSON.DIST(4,L611,FALSE)</f>
        <v>2.2113533193336308E-5</v>
      </c>
      <c r="AK611" s="13">
        <f t="shared" ref="AK611:AK641" si="920">_xlfn.POISSON.DIST(3,K611,FALSE) * _xlfn.POISSON.DIST(4,L611,FALSE)</f>
        <v>3.5283498888792463E-6</v>
      </c>
      <c r="AL611" s="13">
        <f t="shared" ref="AL611:AL641" si="921">_xlfn.POISSON.DIST(5,K611,FALSE) * _xlfn.POISSON.DIST(5,L611,FALSE)</f>
        <v>2.5741947377595691E-9</v>
      </c>
      <c r="AM611" s="13">
        <f t="shared" ref="AM611:AM641" si="922">_xlfn.POISSON.DIST(5,K611,FALSE) * _xlfn.POISSON.DIST(0,L611,FALSE)</f>
        <v>9.4367294886636769E-5</v>
      </c>
      <c r="AN611" s="13">
        <f t="shared" ref="AN611:AN641" si="923">_xlfn.POISSON.DIST(5,K611,FALSE) * _xlfn.POISSON.DIST(1,L611,FALSE)</f>
        <v>3.00484264038662E-5</v>
      </c>
      <c r="AO611" s="13">
        <f t="shared" ref="AO611:AO641" si="924">_xlfn.POISSON.DIST(5,K611,FALSE) * _xlfn.POISSON.DIST(2,L611,FALSE)</f>
        <v>4.7840087523607867E-6</v>
      </c>
      <c r="AP611" s="13">
        <f t="shared" ref="AP611:AP641" si="925">_xlfn.POISSON.DIST(5,K611,FALSE) * _xlfn.POISSON.DIST(3,L611,FALSE)</f>
        <v>5.0777455997318344E-7</v>
      </c>
      <c r="AQ611" s="13">
        <f t="shared" ref="AQ611:AQ641" si="926">_xlfn.POISSON.DIST(5,K611,FALSE) * _xlfn.POISSON.DIST(4,L611,FALSE)</f>
        <v>4.0421383577432566E-8</v>
      </c>
      <c r="AR611" s="13">
        <f t="shared" ref="AR611:AR641" si="927">_xlfn.POISSON.DIST(0,K611,FALSE) * _xlfn.POISSON.DIST(5,L611,FALSE)</f>
        <v>1.2292743833335235E-5</v>
      </c>
      <c r="AS611" s="13">
        <f t="shared" ref="AS611:AS641" si="928">_xlfn.POISSON.DIST(1,K611,FALSE) * _xlfn.POISSON.DIST(5,L611,FALSE)</f>
        <v>5.8841480860380278E-6</v>
      </c>
      <c r="AT611" s="13">
        <f t="shared" ref="AT611:AT641" si="929">_xlfn.POISSON.DIST(2,K611,FALSE) * _xlfn.POISSON.DIST(5,L611,FALSE)</f>
        <v>1.4082778901051545E-6</v>
      </c>
      <c r="AU611" s="13">
        <f t="shared" ref="AU611:AU641" si="930">_xlfn.POISSON.DIST(3,K611,FALSE) * _xlfn.POISSON.DIST(5,L611,FALSE)</f>
        <v>2.2469937723750763E-7</v>
      </c>
      <c r="AV611" s="13">
        <f t="shared" ref="AV611:AV641" si="931">_xlfn.POISSON.DIST(4,K611,FALSE) * _xlfn.POISSON.DIST(5,L611,FALSE)</f>
        <v>2.688912313702894E-8</v>
      </c>
      <c r="AW611" s="13">
        <f t="shared" ref="AW611:AW641" si="932">_xlfn.POISSON.DIST(6,K611,FALSE) * _xlfn.POISSON.DIST(6,L611,FALSE)</f>
        <v>1.0898679657037348E-11</v>
      </c>
      <c r="AX611" s="13">
        <f t="shared" ref="AX611:AX641" si="933">_xlfn.POISSON.DIST(6,K611,FALSE) * _xlfn.POISSON.DIST(0,L611,FALSE)</f>
        <v>7.5284404241524387E-6</v>
      </c>
      <c r="AY611" s="13">
        <f t="shared" ref="AY611:AY641" si="934">_xlfn.POISSON.DIST(6,K611,FALSE) * _xlfn.POISSON.DIST(1,L611,FALSE)</f>
        <v>2.3972053908379036E-6</v>
      </c>
      <c r="AZ611" s="13">
        <f t="shared" ref="AZ611:AZ641" si="935">_xlfn.POISSON.DIST(6,K611,FALSE) * _xlfn.POISSON.DIST(2,L611,FALSE)</f>
        <v>3.81658973313139E-7</v>
      </c>
      <c r="BA611" s="13">
        <f t="shared" ref="BA611:BA641" si="936">_xlfn.POISSON.DIST(6,K611,FALSE) * _xlfn.POISSON.DIST(3,L611,FALSE)</f>
        <v>4.050927313589516E-8</v>
      </c>
      <c r="BB611" s="13">
        <f t="shared" ref="BB611:BB641" si="937">_xlfn.POISSON.DIST(6,K611,FALSE) * _xlfn.POISSON.DIST(4,L611,FALSE)</f>
        <v>3.2247398687233942E-9</v>
      </c>
      <c r="BC611" s="13">
        <f t="shared" ref="BC611:BC641" si="938">_xlfn.POISSON.DIST(6,K611,FALSE) * _xlfn.POISSON.DIST(5,L611,FALSE)</f>
        <v>2.0536428162606955E-10</v>
      </c>
      <c r="BD611" s="13">
        <f t="shared" ref="BD611:BD641" si="939">_xlfn.POISSON.DIST(0,K611,FALSE) * _xlfn.POISSON.DIST(6,L611,FALSE)</f>
        <v>6.5237574949613293E-7</v>
      </c>
      <c r="BE611" s="13">
        <f t="shared" ref="BE611:BE641" si="940">_xlfn.POISSON.DIST(1,K611,FALSE) * _xlfn.POISSON.DIST(6,L611,FALSE)</f>
        <v>3.1227165959203067E-7</v>
      </c>
      <c r="BF611" s="13">
        <f t="shared" ref="BF611:BF641" si="941">_xlfn.POISSON.DIST(2,K611,FALSE) * _xlfn.POISSON.DIST(6,L611,FALSE)</f>
        <v>7.4737288640539128E-8</v>
      </c>
      <c r="BG611" s="13">
        <f t="shared" ref="BG611:BG641" si="942">_xlfn.POISSON.DIST(3,K611,FALSE) * _xlfn.POISSON.DIST(6,L611,FALSE)</f>
        <v>1.1924792920447717E-8</v>
      </c>
      <c r="BH611" s="13">
        <f t="shared" ref="BH611:BH641" si="943">_xlfn.POISSON.DIST(4,K611,FALSE) * _xlfn.POISSON.DIST(6,L611,FALSE)</f>
        <v>1.4270054023450407E-9</v>
      </c>
      <c r="BI611" s="13">
        <f t="shared" ref="BI611:BI641" si="944">_xlfn.POISSON.DIST(5,K611,FALSE) * _xlfn.POISSON.DIST(6,L611,FALSE)</f>
        <v>1.3661248002589064E-10</v>
      </c>
      <c r="BJ611" s="14">
        <f t="shared" ref="BJ611:BJ641" si="945">SUM(N611,Q611,T611,W611,X611,Y611,AD611,AE611,AF611,AG611,AM611,AN611,AO611,AP611,AQ611,AX611,AY611,AZ611,BA611,BB611,BC611)</f>
        <v>0.29654419627187778</v>
      </c>
      <c r="BK611" s="14">
        <f t="shared" ref="BK611:BK641" si="946">SUM(M611,P611,S611,V611,AC611,AL611,AY611)</f>
        <v>0.521988848809255</v>
      </c>
      <c r="BL611" s="14">
        <f t="shared" ref="BL611:BL641" si="947">SUM(O611,R611,U611,AA611,AB611,AH611,AI611,AJ611,AK611,AR611,AS611,AT611,AU611,AV611,BD611,BE611,BF611,BG611,BH611,BI611)</f>
        <v>0.17904373602408408</v>
      </c>
      <c r="BM611" s="14">
        <f t="shared" ref="BM611:BM641" si="948">SUM(S611:BI611)</f>
        <v>4.7004052338109906E-2</v>
      </c>
      <c r="BN611" s="14">
        <f t="shared" ref="BN611:BN641" si="949">SUM(M611:R611)</f>
        <v>0.95299514524318685</v>
      </c>
    </row>
    <row r="612" spans="1:66" x14ac:dyDescent="0.25">
      <c r="A612" t="s">
        <v>338</v>
      </c>
      <c r="B612" t="s">
        <v>78</v>
      </c>
      <c r="C612" t="s">
        <v>93</v>
      </c>
      <c r="D612" s="11">
        <v>44432</v>
      </c>
      <c r="E612" s="10">
        <f>VLOOKUP(A612,home!$A$2:$E$405,3,FALSE)</f>
        <v>1.2436</v>
      </c>
      <c r="F612" s="10">
        <f>VLOOKUP(B612,home!$B$2:$E$405,3,FALSE)</f>
        <v>0.80410000000000004</v>
      </c>
      <c r="G612" s="10">
        <f>VLOOKUP(C612,away!$B$2:$E$405,4,FALSE)</f>
        <v>1.3402000000000001</v>
      </c>
      <c r="H612" s="10">
        <f>VLOOKUP(A612,away!$A$2:$E$405,3,FALSE)</f>
        <v>0.89739999999999998</v>
      </c>
      <c r="I612" s="10">
        <f>VLOOKUP(C612,away!$B$2:$E$405,3,FALSE)</f>
        <v>0.92859999999999998</v>
      </c>
      <c r="J612" s="10">
        <f>VLOOKUP(B612,home!$B$2:$E$405,4,FALSE)</f>
        <v>1.1143000000000001</v>
      </c>
      <c r="K612" s="12">
        <f t="shared" si="894"/>
        <v>1.3401715341520002</v>
      </c>
      <c r="L612" s="12">
        <f t="shared" si="895"/>
        <v>0.92857476065200006</v>
      </c>
      <c r="M612" s="13">
        <f t="shared" si="896"/>
        <v>0.10344178432586099</v>
      </c>
      <c r="N612" s="13">
        <f t="shared" si="897"/>
        <v>0.13862973479540946</v>
      </c>
      <c r="O612" s="13">
        <f t="shared" si="898"/>
        <v>9.6053430121802175E-2</v>
      </c>
      <c r="P612" s="13">
        <f t="shared" si="899"/>
        <v>0.12872807280689758</v>
      </c>
      <c r="Q612" s="13">
        <f t="shared" si="900"/>
        <v>9.2893812179924429E-2</v>
      </c>
      <c r="R612" s="13">
        <f t="shared" si="901"/>
        <v>4.4596395442578027E-2</v>
      </c>
      <c r="S612" s="13">
        <f t="shared" si="902"/>
        <v>4.0048895222979802E-2</v>
      </c>
      <c r="T612" s="13">
        <f t="shared" si="903"/>
        <v>8.6258849411025171E-2</v>
      </c>
      <c r="U612" s="13">
        <f t="shared" si="904"/>
        <v>5.9766819697929074E-2</v>
      </c>
      <c r="V612" s="13">
        <f t="shared" si="905"/>
        <v>5.5376473440247407E-3</v>
      </c>
      <c r="W612" s="13">
        <f t="shared" si="906"/>
        <v>4.1497880927465695E-2</v>
      </c>
      <c r="X612" s="13">
        <f t="shared" si="907"/>
        <v>3.8533884849786655E-2</v>
      </c>
      <c r="Y612" s="13">
        <f t="shared" si="908"/>
        <v>1.7890796450691186E-2</v>
      </c>
      <c r="Z612" s="13">
        <f t="shared" si="909"/>
        <v>1.3803695741344614E-2</v>
      </c>
      <c r="AA612" s="13">
        <f t="shared" si="910"/>
        <v>1.8499320098645244E-2</v>
      </c>
      <c r="AB612" s="13">
        <f t="shared" si="911"/>
        <v>1.2396131098685167E-2</v>
      </c>
      <c r="AC612" s="13">
        <f t="shared" si="912"/>
        <v>4.3070764097304158E-4</v>
      </c>
      <c r="AD612" s="13">
        <f t="shared" si="913"/>
        <v>1.3903569686654686E-2</v>
      </c>
      <c r="AE612" s="13">
        <f t="shared" si="914"/>
        <v>1.2910503893993779E-2</v>
      </c>
      <c r="AF612" s="13">
        <f t="shared" si="915"/>
        <v>5.9941840316309926E-3</v>
      </c>
      <c r="AG612" s="13">
        <f t="shared" si="916"/>
        <v>1.8553493341585967E-3</v>
      </c>
      <c r="AH612" s="13">
        <f t="shared" si="917"/>
        <v>3.204440867283026E-3</v>
      </c>
      <c r="AI612" s="13">
        <f t="shared" si="918"/>
        <v>4.2945004332060601E-3</v>
      </c>
      <c r="AJ612" s="13">
        <f t="shared" si="919"/>
        <v>2.8776836169930979E-3</v>
      </c>
      <c r="AK612" s="13">
        <f t="shared" si="920"/>
        <v>1.2855298892632391E-3</v>
      </c>
      <c r="AL612" s="13">
        <f t="shared" si="921"/>
        <v>2.1439755675909552E-5</v>
      </c>
      <c r="AM612" s="13">
        <f t="shared" si="922"/>
        <v>3.726633663430646E-3</v>
      </c>
      <c r="AN612" s="13">
        <f t="shared" si="923"/>
        <v>3.4604579620577981E-3</v>
      </c>
      <c r="AO612" s="13">
        <f t="shared" si="924"/>
        <v>1.6066469619320637E-3</v>
      </c>
      <c r="AP612" s="13">
        <f t="shared" si="925"/>
        <v>4.9729727270944309E-4</v>
      </c>
      <c r="AQ612" s="13">
        <f t="shared" si="926"/>
        <v>1.1544442399476585E-4</v>
      </c>
      <c r="AR612" s="13">
        <f t="shared" si="927"/>
        <v>5.9511258227216491E-4</v>
      </c>
      <c r="AS612" s="13">
        <f t="shared" si="928"/>
        <v>7.9755294237684581E-4</v>
      </c>
      <c r="AT612" s="13">
        <f t="shared" si="929"/>
        <v>5.3442887517630977E-4</v>
      </c>
      <c r="AU612" s="13">
        <f t="shared" si="930"/>
        <v>2.3874212184672096E-4</v>
      </c>
      <c r="AV612" s="13">
        <f t="shared" si="931"/>
        <v>7.9988848925505963E-5</v>
      </c>
      <c r="AW612" s="13">
        <f t="shared" si="932"/>
        <v>7.4113034463379976E-7</v>
      </c>
      <c r="AX612" s="13">
        <f t="shared" si="933"/>
        <v>8.3238805899038971E-4</v>
      </c>
      <c r="AY612" s="13">
        <f t="shared" si="934"/>
        <v>7.72934542646584E-4</v>
      </c>
      <c r="AZ612" s="13">
        <f t="shared" si="935"/>
        <v>3.5886375396885741E-4</v>
      </c>
      <c r="BA612" s="13">
        <f t="shared" si="936"/>
        <v>1.1107727481610334E-4</v>
      </c>
      <c r="BB612" s="13">
        <f t="shared" si="937"/>
        <v>2.5785888469059894E-5</v>
      </c>
      <c r="BC612" s="13">
        <f t="shared" si="938"/>
        <v>4.7888250426712929E-6</v>
      </c>
      <c r="BD612" s="13">
        <f t="shared" si="939"/>
        <v>9.2101087274061504E-5</v>
      </c>
      <c r="BE612" s="13">
        <f t="shared" si="940"/>
        <v>1.234312554291463E-4</v>
      </c>
      <c r="BF612" s="13">
        <f t="shared" si="941"/>
        <v>8.2709527475393208E-5</v>
      </c>
      <c r="BG612" s="13">
        <f t="shared" si="942"/>
        <v>3.6948318108561579E-5</v>
      </c>
      <c r="BH612" s="13">
        <f t="shared" si="943"/>
        <v>1.2379271040971777E-5</v>
      </c>
      <c r="BI612" s="13">
        <f t="shared" si="944"/>
        <v>3.3180693325325107E-6</v>
      </c>
      <c r="BJ612" s="14">
        <f t="shared" si="945"/>
        <v>0.46188088418879908</v>
      </c>
      <c r="BK612" s="14">
        <f t="shared" si="946"/>
        <v>0.27898148163905861</v>
      </c>
      <c r="BL612" s="14">
        <f t="shared" si="947"/>
        <v>0.24557096416564331</v>
      </c>
      <c r="BM612" s="14">
        <f t="shared" si="948"/>
        <v>0.39512160265007096</v>
      </c>
      <c r="BN612" s="14">
        <f t="shared" si="949"/>
        <v>0.60434322967247256</v>
      </c>
    </row>
    <row r="613" spans="1:66" x14ac:dyDescent="0.25">
      <c r="A613" t="s">
        <v>338</v>
      </c>
      <c r="B613" t="s">
        <v>74</v>
      </c>
      <c r="C613" t="s">
        <v>84</v>
      </c>
      <c r="D613" s="11">
        <v>44432</v>
      </c>
      <c r="E613" s="10">
        <f>VLOOKUP(A613,home!$A$2:$E$405,3,FALSE)</f>
        <v>1.2436</v>
      </c>
      <c r="F613" s="10">
        <f>VLOOKUP(B613,home!$B$2:$E$405,3,FALSE)</f>
        <v>0.80410000000000004</v>
      </c>
      <c r="G613" s="10">
        <f>VLOOKUP(C613,away!$B$2:$E$405,4,FALSE)</f>
        <v>0.67010000000000003</v>
      </c>
      <c r="H613" s="10">
        <f>VLOOKUP(A613,away!$A$2:$E$405,3,FALSE)</f>
        <v>0.89739999999999998</v>
      </c>
      <c r="I613" s="10">
        <f>VLOOKUP(C613,away!$B$2:$E$405,3,FALSE)</f>
        <v>1.1143000000000001</v>
      </c>
      <c r="J613" s="10">
        <f>VLOOKUP(B613,home!$B$2:$E$405,4,FALSE)</f>
        <v>0.7429</v>
      </c>
      <c r="K613" s="12">
        <f t="shared" si="894"/>
        <v>0.67008576707600009</v>
      </c>
      <c r="L613" s="12">
        <f t="shared" si="895"/>
        <v>0.74287980797800002</v>
      </c>
      <c r="M613" s="13">
        <f t="shared" si="896"/>
        <v>0.24342033043842606</v>
      </c>
      <c r="N613" s="13">
        <f t="shared" si="897"/>
        <v>0.16311249884372614</v>
      </c>
      <c r="O613" s="13">
        <f t="shared" si="898"/>
        <v>0.18083204833403924</v>
      </c>
      <c r="P613" s="13">
        <f t="shared" si="899"/>
        <v>0.12117298181983902</v>
      </c>
      <c r="Q613" s="13">
        <f t="shared" si="900"/>
        <v>5.4649681953690701E-2</v>
      </c>
      <c r="R613" s="13">
        <f t="shared" si="901"/>
        <v>6.7168238671329733E-2</v>
      </c>
      <c r="S613" s="13">
        <f t="shared" si="902"/>
        <v>1.5079771168523161E-2</v>
      </c>
      <c r="T613" s="13">
        <f t="shared" si="903"/>
        <v>4.0598145235816514E-2</v>
      </c>
      <c r="U613" s="13">
        <f t="shared" si="904"/>
        <v>4.5008480733221834E-2</v>
      </c>
      <c r="V613" s="13">
        <f t="shared" si="905"/>
        <v>8.3406748152679779E-4</v>
      </c>
      <c r="W613" s="13">
        <f t="shared" si="906"/>
        <v>1.2206658017466093E-2</v>
      </c>
      <c r="X613" s="13">
        <f t="shared" si="907"/>
        <v>9.0680797640683257E-3</v>
      </c>
      <c r="Y613" s="13">
        <f t="shared" si="908"/>
        <v>3.3682466769301318E-3</v>
      </c>
      <c r="Z613" s="13">
        <f t="shared" si="909"/>
        <v>1.6632642748792639E-2</v>
      </c>
      <c r="AA613" s="13">
        <f t="shared" si="910"/>
        <v>1.1145297174825786E-2</v>
      </c>
      <c r="AB613" s="13">
        <f t="shared" si="911"/>
        <v>3.7341525033415565E-3</v>
      </c>
      <c r="AC613" s="13">
        <f t="shared" si="912"/>
        <v>2.5949569309169369E-5</v>
      </c>
      <c r="AD613" s="13">
        <f t="shared" si="913"/>
        <v>2.0448769502670427E-3</v>
      </c>
      <c r="AE613" s="13">
        <f t="shared" si="914"/>
        <v>1.519097796153019E-3</v>
      </c>
      <c r="AF613" s="13">
        <f t="shared" si="915"/>
        <v>5.642535395529787E-4</v>
      </c>
      <c r="AG613" s="13">
        <f t="shared" si="916"/>
        <v>1.3972418703800792E-4</v>
      </c>
      <c r="AH613" s="13">
        <f t="shared" si="917"/>
        <v>3.0890136128474371E-3</v>
      </c>
      <c r="AI613" s="13">
        <f t="shared" si="918"/>
        <v>2.0699040562730813E-3</v>
      </c>
      <c r="AJ613" s="13">
        <f t="shared" si="919"/>
        <v>6.9350662366073578E-4</v>
      </c>
      <c r="AK613" s="13">
        <f t="shared" si="920"/>
        <v>1.5490297262933038E-4</v>
      </c>
      <c r="AL613" s="13">
        <f t="shared" si="921"/>
        <v>5.1670075124280013E-7</v>
      </c>
      <c r="AM613" s="13">
        <f t="shared" si="922"/>
        <v>2.7404858795914468E-4</v>
      </c>
      <c r="AN613" s="13">
        <f t="shared" si="923"/>
        <v>2.0358516239973146E-4</v>
      </c>
      <c r="AO613" s="13">
        <f t="shared" si="924"/>
        <v>7.5619653175341202E-5</v>
      </c>
      <c r="AP613" s="13">
        <f t="shared" si="925"/>
        <v>1.8725437810086817E-5</v>
      </c>
      <c r="AQ613" s="13">
        <f t="shared" si="926"/>
        <v>3.4776874111653183E-6</v>
      </c>
      <c r="AR613" s="13">
        <f t="shared" si="927"/>
        <v>4.5895316791070661E-4</v>
      </c>
      <c r="AS613" s="13">
        <f t="shared" si="928"/>
        <v>3.075379855714061E-4</v>
      </c>
      <c r="AT613" s="13">
        <f t="shared" si="929"/>
        <v>1.0303841348331174E-4</v>
      </c>
      <c r="AU613" s="13">
        <f t="shared" si="930"/>
        <v>2.301485811241968E-5</v>
      </c>
      <c r="AV613" s="13">
        <f t="shared" si="931"/>
        <v>3.8554822131015096E-6</v>
      </c>
      <c r="AW613" s="13">
        <f t="shared" si="932"/>
        <v>7.1447253654561367E-9</v>
      </c>
      <c r="AX613" s="13">
        <f t="shared" si="933"/>
        <v>3.060600971311635E-5</v>
      </c>
      <c r="AY613" s="13">
        <f t="shared" si="934"/>
        <v>2.2736586618652678E-5</v>
      </c>
      <c r="AZ613" s="13">
        <f t="shared" si="935"/>
        <v>8.4452755506699309E-6</v>
      </c>
      <c r="BA613" s="13">
        <f t="shared" si="936"/>
        <v>2.091274893134326E-6</v>
      </c>
      <c r="BB613" s="13">
        <f t="shared" si="937"/>
        <v>3.883914727602101E-7</v>
      </c>
      <c r="BC613" s="13">
        <f t="shared" si="938"/>
        <v>5.7705636540879523E-8</v>
      </c>
      <c r="BD613" s="13">
        <f t="shared" si="939"/>
        <v>5.6824506874733392E-5</v>
      </c>
      <c r="BE613" s="13">
        <f t="shared" si="940"/>
        <v>3.8077293277871167E-5</v>
      </c>
      <c r="BF613" s="13">
        <f t="shared" si="941"/>
        <v>1.2757526137140061E-5</v>
      </c>
      <c r="BG613" s="13">
        <f t="shared" si="942"/>
        <v>2.8495455625325397E-6</v>
      </c>
      <c r="BH613" s="13">
        <f t="shared" si="943"/>
        <v>4.773599810219072E-7</v>
      </c>
      <c r="BI613" s="13">
        <f t="shared" si="944"/>
        <v>6.3974425810889926E-8</v>
      </c>
      <c r="BJ613" s="14">
        <f t="shared" si="945"/>
        <v>0.28791104473734924</v>
      </c>
      <c r="BK613" s="14">
        <f t="shared" si="946"/>
        <v>0.38055635376499414</v>
      </c>
      <c r="BL613" s="14">
        <f t="shared" si="947"/>
        <v>0.31490299479571882</v>
      </c>
      <c r="BM613" s="14">
        <f t="shared" si="948"/>
        <v>0.16962452654391066</v>
      </c>
      <c r="BN613" s="14">
        <f t="shared" si="949"/>
        <v>0.83035578006105082</v>
      </c>
    </row>
    <row r="614" spans="1:66" x14ac:dyDescent="0.25">
      <c r="A614" t="s">
        <v>338</v>
      </c>
      <c r="B614" t="s">
        <v>89</v>
      </c>
      <c r="C614" t="s">
        <v>77</v>
      </c>
      <c r="D614" s="11">
        <v>44433</v>
      </c>
      <c r="E614" s="10">
        <f>VLOOKUP(A614,home!$A$2:$E$405,3,FALSE)</f>
        <v>1.2436</v>
      </c>
      <c r="F614" s="10">
        <f>VLOOKUP(B614,home!$B$2:$E$405,3,FALSE)</f>
        <v>0.53610000000000002</v>
      </c>
      <c r="G614" s="10">
        <f>VLOOKUP(C614,away!$B$2:$E$405,4,FALSE)</f>
        <v>0.67010000000000003</v>
      </c>
      <c r="H614" s="10">
        <f>VLOOKUP(A614,away!$A$2:$E$405,3,FALSE)</f>
        <v>0.89739999999999998</v>
      </c>
      <c r="I614" s="10">
        <f>VLOOKUP(C614,away!$B$2:$E$405,3,FALSE)</f>
        <v>0.37140000000000001</v>
      </c>
      <c r="J614" s="10">
        <f>VLOOKUP(B614,home!$B$2:$E$405,4,FALSE)</f>
        <v>0.37140000000000001</v>
      </c>
      <c r="K614" s="12">
        <f t="shared" si="894"/>
        <v>0.44675162259600004</v>
      </c>
      <c r="L614" s="12">
        <f t="shared" si="895"/>
        <v>0.12378552530400001</v>
      </c>
      <c r="M614" s="13">
        <f t="shared" si="896"/>
        <v>0.56522174946806136</v>
      </c>
      <c r="N614" s="13">
        <f t="shared" si="897"/>
        <v>0.25251373370140628</v>
      </c>
      <c r="O614" s="13">
        <f t="shared" si="898"/>
        <v>6.9966271171149869E-2</v>
      </c>
      <c r="P614" s="13">
        <f t="shared" si="899"/>
        <v>3.1257545172702947E-2</v>
      </c>
      <c r="Q614" s="13">
        <f t="shared" si="900"/>
        <v>5.6405460129438742E-2</v>
      </c>
      <c r="R614" s="13">
        <f t="shared" si="901"/>
        <v>4.3304058152414497E-3</v>
      </c>
      <c r="S614" s="13">
        <f t="shared" si="902"/>
        <v>4.3214637933831565E-4</v>
      </c>
      <c r="T614" s="13">
        <f t="shared" si="903"/>
        <v>6.9821795121364034E-3</v>
      </c>
      <c r="U614" s="13">
        <f t="shared" si="904"/>
        <v>1.934615824458272E-3</v>
      </c>
      <c r="V614" s="13">
        <f t="shared" si="905"/>
        <v>2.6553658878326864E-6</v>
      </c>
      <c r="W614" s="13">
        <f t="shared" si="906"/>
        <v>8.399743612033583E-3</v>
      </c>
      <c r="X614" s="13">
        <f t="shared" si="907"/>
        <v>1.0397666754344956E-3</v>
      </c>
      <c r="Y614" s="13">
        <f t="shared" si="908"/>
        <v>6.4354032056126363E-5</v>
      </c>
      <c r="Z614" s="13">
        <f t="shared" si="909"/>
        <v>1.786805195397198E-4</v>
      </c>
      <c r="AA614" s="13">
        <f t="shared" si="910"/>
        <v>7.9825812030666113E-5</v>
      </c>
      <c r="AB614" s="13">
        <f t="shared" si="911"/>
        <v>1.7831155524871691E-5</v>
      </c>
      <c r="AC614" s="13">
        <f t="shared" si="912"/>
        <v>9.1778380860141849E-9</v>
      </c>
      <c r="AD614" s="13">
        <f t="shared" si="913"/>
        <v>9.3814977201659724E-4</v>
      </c>
      <c r="AE614" s="13">
        <f t="shared" si="914"/>
        <v>1.1612936234290233E-4</v>
      </c>
      <c r="AF614" s="13">
        <f t="shared" si="915"/>
        <v>7.1875670604173619E-6</v>
      </c>
      <c r="AG614" s="13">
        <f t="shared" si="916"/>
        <v>2.9657225474383017E-7</v>
      </c>
      <c r="AH614" s="13">
        <f t="shared" si="917"/>
        <v>5.5295154932039642E-6</v>
      </c>
      <c r="AI614" s="13">
        <f t="shared" si="918"/>
        <v>2.4703200187585928E-6</v>
      </c>
      <c r="AJ614" s="13">
        <f t="shared" si="919"/>
        <v>5.5180973835589118E-7</v>
      </c>
      <c r="AK614" s="13">
        <f t="shared" si="920"/>
        <v>8.2173965324922881E-8</v>
      </c>
      <c r="AL614" s="13">
        <f t="shared" si="921"/>
        <v>2.0301886035441933E-11</v>
      </c>
      <c r="AM614" s="13">
        <f t="shared" si="922"/>
        <v>8.3823986577296488E-5</v>
      </c>
      <c r="AN614" s="13">
        <f t="shared" si="923"/>
        <v>1.0376196211546092E-5</v>
      </c>
      <c r="AO614" s="13">
        <f t="shared" si="924"/>
        <v>6.4221144935180401E-7</v>
      </c>
      <c r="AP614" s="13">
        <f t="shared" si="925"/>
        <v>2.6498827204752092E-8</v>
      </c>
      <c r="AQ614" s="13">
        <f t="shared" si="926"/>
        <v>8.2004281137004115E-10</v>
      </c>
      <c r="AR614" s="13">
        <f t="shared" si="927"/>
        <v>1.3689479600057208E-7</v>
      </c>
      <c r="AS614" s="13">
        <f t="shared" si="928"/>
        <v>6.1157972238203984E-8</v>
      </c>
      <c r="AT614" s="13">
        <f t="shared" si="929"/>
        <v>1.3661211666049376E-8</v>
      </c>
      <c r="AU614" s="13">
        <f t="shared" si="930"/>
        <v>2.0343894928116548E-9</v>
      </c>
      <c r="AV614" s="13">
        <f t="shared" si="931"/>
        <v>2.2721670172646506E-10</v>
      </c>
      <c r="AW614" s="13">
        <f t="shared" si="932"/>
        <v>3.1186733370138534E-14</v>
      </c>
      <c r="AX614" s="13">
        <f t="shared" si="933"/>
        <v>6.2414170026454202E-6</v>
      </c>
      <c r="AY614" s="13">
        <f t="shared" si="934"/>
        <v>7.7259708231378052E-7</v>
      </c>
      <c r="AZ614" s="13">
        <f t="shared" si="935"/>
        <v>4.7818167841274535E-8</v>
      </c>
      <c r="BA614" s="13">
        <f t="shared" si="936"/>
        <v>1.9730656751023367E-9</v>
      </c>
      <c r="BB614" s="13">
        <f t="shared" si="937"/>
        <v>6.1059242762958551E-11</v>
      </c>
      <c r="BC614" s="13">
        <f t="shared" si="938"/>
        <v>1.5116500880154589E-12</v>
      </c>
      <c r="BD614" s="13">
        <f t="shared" si="939"/>
        <v>2.8242657057191186E-9</v>
      </c>
      <c r="BE614" s="13">
        <f t="shared" si="940"/>
        <v>1.2617452866722534E-9</v>
      </c>
      <c r="BF614" s="13">
        <f t="shared" si="941"/>
        <v>2.8184337706184215E-10</v>
      </c>
      <c r="BG614" s="13">
        <f t="shared" si="942"/>
        <v>4.1971328673438086E-11</v>
      </c>
      <c r="BH614" s="13">
        <f t="shared" si="943"/>
        <v>4.6876897968421214E-12</v>
      </c>
      <c r="BI614" s="13">
        <f t="shared" si="944"/>
        <v>4.1884660459318645E-13</v>
      </c>
      <c r="BJ614" s="14">
        <f t="shared" si="945"/>
        <v>0.32656893451717789</v>
      </c>
      <c r="BK614" s="14">
        <f t="shared" si="946"/>
        <v>0.59691487818121269</v>
      </c>
      <c r="BL614" s="14">
        <f t="shared" si="947"/>
        <v>7.6337801988139123E-2</v>
      </c>
      <c r="BM614" s="14">
        <f t="shared" si="948"/>
        <v>2.0304357151017666E-2</v>
      </c>
      <c r="BN614" s="14">
        <f t="shared" si="949"/>
        <v>0.97969516545800062</v>
      </c>
    </row>
    <row r="615" spans="1:66" x14ac:dyDescent="0.25">
      <c r="A615" t="s">
        <v>338</v>
      </c>
      <c r="B615" t="s">
        <v>91</v>
      </c>
      <c r="C615" t="s">
        <v>73</v>
      </c>
      <c r="D615" s="11">
        <v>44433</v>
      </c>
      <c r="E615" s="10">
        <f>VLOOKUP(A615,home!$A$2:$E$405,3,FALSE)</f>
        <v>1.2436</v>
      </c>
      <c r="F615" s="10">
        <f>VLOOKUP(B615,home!$B$2:$E$405,3,FALSE)</f>
        <v>1.2061999999999999</v>
      </c>
      <c r="G615" s="10">
        <f>VLOOKUP(C615,away!$B$2:$E$405,4,FALSE)</f>
        <v>1.7423</v>
      </c>
      <c r="H615" s="10">
        <f>VLOOKUP(A615,away!$A$2:$E$405,3,FALSE)</f>
        <v>0.89739999999999998</v>
      </c>
      <c r="I615" s="10">
        <f>VLOOKUP(C615,away!$B$2:$E$405,3,FALSE)</f>
        <v>0.1857</v>
      </c>
      <c r="J615" s="10">
        <f>VLOOKUP(B615,home!$B$2:$E$405,4,FALSE)</f>
        <v>1.1143000000000001</v>
      </c>
      <c r="K615" s="12">
        <f t="shared" si="894"/>
        <v>2.6135028265360001</v>
      </c>
      <c r="L615" s="12">
        <f t="shared" si="895"/>
        <v>0.18569495267400002</v>
      </c>
      <c r="M615" s="13">
        <f t="shared" si="896"/>
        <v>6.0858865294337726E-2</v>
      </c>
      <c r="N615" s="13">
        <f t="shared" si="897"/>
        <v>0.15905481646652533</v>
      </c>
      <c r="O615" s="13">
        <f t="shared" si="898"/>
        <v>1.1301184110625384E-2</v>
      </c>
      <c r="P615" s="13">
        <f t="shared" si="899"/>
        <v>2.9535676616323173E-2</v>
      </c>
      <c r="Q615" s="13">
        <f t="shared" si="900"/>
        <v>0.20784510620471436</v>
      </c>
      <c r="R615" s="13">
        <f t="shared" si="901"/>
        <v>1.0492864242913709E-3</v>
      </c>
      <c r="S615" s="13">
        <f t="shared" si="902"/>
        <v>3.5835214350652018E-3</v>
      </c>
      <c r="T615" s="13">
        <f t="shared" si="903"/>
        <v>3.8595787160206937E-2</v>
      </c>
      <c r="U615" s="13">
        <f t="shared" si="904"/>
        <v>2.7423130357313503E-3</v>
      </c>
      <c r="V615" s="13">
        <f t="shared" si="905"/>
        <v>1.9323712648172938E-4</v>
      </c>
      <c r="W615" s="13">
        <f t="shared" si="906"/>
        <v>0.18106792418256537</v>
      </c>
      <c r="X615" s="13">
        <f t="shared" si="907"/>
        <v>3.3623399611860894E-2</v>
      </c>
      <c r="Y615" s="13">
        <f t="shared" si="908"/>
        <v>3.1218477998317495E-3</v>
      </c>
      <c r="Z615" s="13">
        <f t="shared" si="909"/>
        <v>6.4949064300085633E-5</v>
      </c>
      <c r="AA615" s="13">
        <f t="shared" si="910"/>
        <v>1.6974456312914224E-4</v>
      </c>
      <c r="AB615" s="13">
        <f t="shared" si="911"/>
        <v>2.2181394776356588E-4</v>
      </c>
      <c r="AC615" s="13">
        <f t="shared" si="912"/>
        <v>5.861296101263026E-6</v>
      </c>
      <c r="AD615" s="13">
        <f t="shared" si="913"/>
        <v>0.11830538291153517</v>
      </c>
      <c r="AE615" s="13">
        <f t="shared" si="914"/>
        <v>2.1968712480836969E-2</v>
      </c>
      <c r="AF615" s="13">
        <f t="shared" si="915"/>
        <v>2.0397395122188672E-3</v>
      </c>
      <c r="AG615" s="13">
        <f t="shared" si="916"/>
        <v>1.2625644406292355E-4</v>
      </c>
      <c r="AH615" s="13">
        <f t="shared" si="917"/>
        <v>3.0151783553562446E-6</v>
      </c>
      <c r="AI615" s="13">
        <f t="shared" si="918"/>
        <v>7.8801771542337136E-6</v>
      </c>
      <c r="AJ615" s="13">
        <f t="shared" si="919"/>
        <v>1.0297432633097114E-5</v>
      </c>
      <c r="AK615" s="13">
        <f t="shared" si="920"/>
        <v>8.9707897642211165E-6</v>
      </c>
      <c r="AL615" s="13">
        <f t="shared" si="921"/>
        <v>1.1378282875446734E-7</v>
      </c>
      <c r="AM615" s="13">
        <f t="shared" si="922"/>
        <v>6.1838290526744215E-2</v>
      </c>
      <c r="AN615" s="13">
        <f t="shared" si="923"/>
        <v>1.1483058432804829E-2</v>
      </c>
      <c r="AO615" s="13">
        <f t="shared" si="924"/>
        <v>1.0661729961162346E-3</v>
      </c>
      <c r="AP615" s="13">
        <f t="shared" si="925"/>
        <v>6.5994314685367044E-5</v>
      </c>
      <c r="AQ615" s="13">
        <f t="shared" si="926"/>
        <v>3.0637027855630722E-6</v>
      </c>
      <c r="AR615" s="13">
        <f t="shared" si="927"/>
        <v>1.119806804003094E-7</v>
      </c>
      <c r="AS615" s="13">
        <f t="shared" si="928"/>
        <v>2.9266182474363312E-7</v>
      </c>
      <c r="AT615" s="13">
        <f t="shared" si="929"/>
        <v>3.8243625309333434E-7</v>
      </c>
      <c r="AU615" s="13">
        <f t="shared" si="930"/>
        <v>3.3316607614308882E-7</v>
      </c>
      <c r="AV615" s="13">
        <f t="shared" si="931"/>
        <v>2.1768262042646767E-7</v>
      </c>
      <c r="AW615" s="13">
        <f t="shared" si="932"/>
        <v>1.5339008898014246E-9</v>
      </c>
      <c r="AX615" s="13">
        <f t="shared" si="933"/>
        <v>2.693575784663339E-2</v>
      </c>
      <c r="AY615" s="13">
        <f t="shared" si="934"/>
        <v>5.0018342785689111E-3</v>
      </c>
      <c r="AZ615" s="13">
        <f t="shared" si="935"/>
        <v>4.6440768982102248E-4</v>
      </c>
      <c r="BA615" s="13">
        <f t="shared" si="936"/>
        <v>2.8746054660918833E-5</v>
      </c>
      <c r="BB615" s="13">
        <f t="shared" si="937"/>
        <v>1.3344993149558842E-6</v>
      </c>
      <c r="BC615" s="13">
        <f t="shared" si="938"/>
        <v>4.9561957426843672E-8</v>
      </c>
      <c r="BD615" s="13">
        <f t="shared" si="939"/>
        <v>3.4657078578896327E-9</v>
      </c>
      <c r="BE615" s="13">
        <f t="shared" si="940"/>
        <v>9.0576372825425824E-9</v>
      </c>
      <c r="BF615" s="13">
        <f t="shared" si="941"/>
        <v>1.1836080319831447E-8</v>
      </c>
      <c r="BG615" s="13">
        <f t="shared" si="942"/>
        <v>1.031120979032887E-8</v>
      </c>
      <c r="BH615" s="13">
        <f t="shared" si="943"/>
        <v>6.7370939830075434E-9</v>
      </c>
      <c r="BI615" s="13">
        <f t="shared" si="944"/>
        <v>3.5214828334457802E-9</v>
      </c>
      <c r="BJ615" s="14">
        <f t="shared" si="945"/>
        <v>0.87263768267845143</v>
      </c>
      <c r="BK615" s="14">
        <f t="shared" si="946"/>
        <v>9.9179109829706763E-2</v>
      </c>
      <c r="BL615" s="14">
        <f t="shared" si="947"/>
        <v>1.5515888516114592E-2</v>
      </c>
      <c r="BM615" s="14">
        <f t="shared" si="948"/>
        <v>0.51275086222708766</v>
      </c>
      <c r="BN615" s="14">
        <f t="shared" si="949"/>
        <v>0.46964493511681737</v>
      </c>
    </row>
    <row r="616" spans="1:66" x14ac:dyDescent="0.25">
      <c r="A616" t="s">
        <v>338</v>
      </c>
      <c r="B616" t="s">
        <v>79</v>
      </c>
      <c r="C616" t="s">
        <v>86</v>
      </c>
      <c r="D616" s="11">
        <v>44433</v>
      </c>
      <c r="E616" s="10">
        <f>VLOOKUP(A616,home!$A$2:$E$405,3,FALSE)</f>
        <v>1.2436</v>
      </c>
      <c r="F616" s="10">
        <f>VLOOKUP(B616,home!$B$2:$E$405,3,FALSE)</f>
        <v>1.4742</v>
      </c>
      <c r="G616" s="10">
        <f>VLOOKUP(C616,away!$B$2:$E$405,4,FALSE)</f>
        <v>0.93810000000000004</v>
      </c>
      <c r="H616" s="10">
        <f>VLOOKUP(A616,away!$A$2:$E$405,3,FALSE)</f>
        <v>0.89739999999999998</v>
      </c>
      <c r="I616" s="10">
        <f>VLOOKUP(C616,away!$B$2:$E$405,3,FALSE)</f>
        <v>0.55720000000000003</v>
      </c>
      <c r="J616" s="10">
        <f>VLOOKUP(B616,home!$B$2:$E$405,4,FALSE)</f>
        <v>1.3001</v>
      </c>
      <c r="K616" s="12">
        <f t="shared" si="894"/>
        <v>1.7198329140720001</v>
      </c>
      <c r="L616" s="12">
        <f t="shared" si="895"/>
        <v>0.65009066712800001</v>
      </c>
      <c r="M616" s="13">
        <f t="shared" si="896"/>
        <v>9.3487870235946624E-2</v>
      </c>
      <c r="N616" s="13">
        <f t="shared" si="897"/>
        <v>0.16078351629827309</v>
      </c>
      <c r="O616" s="13">
        <f t="shared" si="898"/>
        <v>6.0775591930062434E-2</v>
      </c>
      <c r="P616" s="13">
        <f t="shared" si="899"/>
        <v>0.10452386337353001</v>
      </c>
      <c r="Q616" s="13">
        <f t="shared" si="900"/>
        <v>0.13826039168500098</v>
      </c>
      <c r="R616" s="13">
        <f t="shared" si="901"/>
        <v>1.9754822551456688E-2</v>
      </c>
      <c r="S616" s="13">
        <f t="shared" si="902"/>
        <v>2.9215656498952823E-2</v>
      </c>
      <c r="T616" s="13">
        <f t="shared" si="903"/>
        <v>8.9881790267880859E-2</v>
      </c>
      <c r="U616" s="13">
        <f t="shared" si="904"/>
        <v>3.3974994035647021E-2</v>
      </c>
      <c r="V616" s="13">
        <f t="shared" si="905"/>
        <v>3.6293874043736071E-3</v>
      </c>
      <c r="W616" s="13">
        <f t="shared" si="906"/>
        <v>7.9261590777450458E-2</v>
      </c>
      <c r="X616" s="13">
        <f t="shared" si="907"/>
        <v>5.1527220426139296E-2</v>
      </c>
      <c r="Y616" s="13">
        <f t="shared" si="908"/>
        <v>1.67486825510402E-2</v>
      </c>
      <c r="Z616" s="13">
        <f t="shared" si="909"/>
        <v>4.2808085904905806E-3</v>
      </c>
      <c r="AA616" s="13">
        <f t="shared" si="910"/>
        <v>7.3622755127678661E-3</v>
      </c>
      <c r="AB616" s="13">
        <f t="shared" si="911"/>
        <v>6.3309418746622451E-3</v>
      </c>
      <c r="AC616" s="13">
        <f t="shared" si="912"/>
        <v>2.5361418025871083E-4</v>
      </c>
      <c r="AD616" s="13">
        <f t="shared" si="913"/>
        <v>3.4079173160191233E-2</v>
      </c>
      <c r="AE616" s="13">
        <f t="shared" si="914"/>
        <v>2.2154552414879351E-2</v>
      </c>
      <c r="AF616" s="13">
        <f t="shared" si="915"/>
        <v>7.2012338796555789E-3</v>
      </c>
      <c r="AG616" s="13">
        <f t="shared" si="916"/>
        <v>1.5604849789900175E-3</v>
      </c>
      <c r="AH616" s="13">
        <f t="shared" si="917"/>
        <v>6.9572842810982358E-4</v>
      </c>
      <c r="AI616" s="13">
        <f t="shared" si="918"/>
        <v>1.1965366499188499E-3</v>
      </c>
      <c r="AJ616" s="13">
        <f t="shared" si="919"/>
        <v>1.0289215567119421E-3</v>
      </c>
      <c r="AK616" s="13">
        <f t="shared" si="920"/>
        <v>5.8985771974379945E-4</v>
      </c>
      <c r="AL616" s="13">
        <f t="shared" si="921"/>
        <v>1.1342106247601113E-5</v>
      </c>
      <c r="AM616" s="13">
        <f t="shared" si="922"/>
        <v>1.1722096737051197E-2</v>
      </c>
      <c r="AN616" s="13">
        <f t="shared" si="923"/>
        <v>7.6204256879285641E-3</v>
      </c>
      <c r="AO616" s="13">
        <f t="shared" si="924"/>
        <v>2.4769838096324139E-3</v>
      </c>
      <c r="AP616" s="13">
        <f t="shared" si="925"/>
        <v>5.3675468575639716E-4</v>
      </c>
      <c r="AQ616" s="13">
        <f t="shared" si="926"/>
        <v>8.7234802936864036E-5</v>
      </c>
      <c r="AR616" s="13">
        <f t="shared" si="927"/>
        <v>9.0457311593966007E-5</v>
      </c>
      <c r="AS616" s="13">
        <f t="shared" si="928"/>
        <v>1.5557146179776948E-4</v>
      </c>
      <c r="AT616" s="13">
        <f t="shared" si="929"/>
        <v>1.3377846024504938E-4</v>
      </c>
      <c r="AU616" s="13">
        <f t="shared" si="930"/>
        <v>7.6692199707769504E-5</v>
      </c>
      <c r="AV616" s="13">
        <f t="shared" si="931"/>
        <v>3.2974442327501239E-5</v>
      </c>
      <c r="AW616" s="13">
        <f t="shared" si="932"/>
        <v>3.5225032129250758E-7</v>
      </c>
      <c r="AX616" s="13">
        <f t="shared" si="933"/>
        <v>3.360007965052775E-3</v>
      </c>
      <c r="AY616" s="13">
        <f t="shared" si="934"/>
        <v>2.1843098195565521E-3</v>
      </c>
      <c r="AZ616" s="13">
        <f t="shared" si="935"/>
        <v>7.0999971390488009E-4</v>
      </c>
      <c r="BA616" s="13">
        <f t="shared" si="936"/>
        <v>1.5385472922437092E-4</v>
      </c>
      <c r="BB616" s="13">
        <f t="shared" si="937"/>
        <v>2.5004880890567266E-5</v>
      </c>
      <c r="BC616" s="13">
        <f t="shared" si="938"/>
        <v>3.2510879399210112E-6</v>
      </c>
      <c r="BD616" s="13">
        <f t="shared" si="939"/>
        <v>9.8009090067877892E-6</v>
      </c>
      <c r="BE616" s="13">
        <f t="shared" si="940"/>
        <v>1.6855925897698356E-5</v>
      </c>
      <c r="BF616" s="13">
        <f t="shared" si="941"/>
        <v>1.4494688078010129E-5</v>
      </c>
      <c r="BG616" s="13">
        <f t="shared" si="942"/>
        <v>8.3094805452562798E-6</v>
      </c>
      <c r="BH616" s="13">
        <f t="shared" si="943"/>
        <v>3.5727295351431738E-6</v>
      </c>
      <c r="BI616" s="13">
        <f t="shared" si="944"/>
        <v>1.2288995695232775E-6</v>
      </c>
      <c r="BJ616" s="14">
        <f t="shared" si="945"/>
        <v>0.63033856035937552</v>
      </c>
      <c r="BK616" s="14">
        <f t="shared" si="946"/>
        <v>0.23330604361886592</v>
      </c>
      <c r="BL616" s="14">
        <f t="shared" si="947"/>
        <v>0.13225340676738512</v>
      </c>
      <c r="BM616" s="14">
        <f t="shared" si="948"/>
        <v>0.42040880569261224</v>
      </c>
      <c r="BN616" s="14">
        <f t="shared" si="949"/>
        <v>0.57758605607426972</v>
      </c>
    </row>
    <row r="617" spans="1:66" x14ac:dyDescent="0.25">
      <c r="A617" t="s">
        <v>338</v>
      </c>
      <c r="B617" t="s">
        <v>85</v>
      </c>
      <c r="C617" t="s">
        <v>81</v>
      </c>
      <c r="D617" s="11">
        <v>44433</v>
      </c>
      <c r="E617" s="10">
        <f>VLOOKUP(A617,home!$A$2:$E$405,3,FALSE)</f>
        <v>1.2436</v>
      </c>
      <c r="F617" s="10">
        <f>VLOOKUP(B617,home!$B$2:$E$405,3,FALSE)</f>
        <v>1.3785000000000001</v>
      </c>
      <c r="G617" s="10">
        <f>VLOOKUP(C617,away!$B$2:$E$405,4,FALSE)</f>
        <v>1.6082000000000001</v>
      </c>
      <c r="H617" s="10">
        <f>VLOOKUP(A617,away!$A$2:$E$405,3,FALSE)</f>
        <v>0.89739999999999998</v>
      </c>
      <c r="I617" s="10">
        <f>VLOOKUP(C617,away!$B$2:$E$405,3,FALSE)</f>
        <v>0.44569999999999999</v>
      </c>
      <c r="J617" s="10">
        <f>VLOOKUP(B617,home!$B$2:$E$405,4,FALSE)</f>
        <v>1.5919000000000001</v>
      </c>
      <c r="K617" s="12">
        <f t="shared" si="894"/>
        <v>2.7569414413200004</v>
      </c>
      <c r="L617" s="12">
        <f t="shared" si="895"/>
        <v>0.63671412144200001</v>
      </c>
      <c r="M617" s="13">
        <f t="shared" si="896"/>
        <v>3.358567766821826E-2</v>
      </c>
      <c r="N617" s="13">
        <f t="shared" si="897"/>
        <v>9.2593746598326601E-2</v>
      </c>
      <c r="O617" s="13">
        <f t="shared" si="898"/>
        <v>2.1384475249553787E-2</v>
      </c>
      <c r="P617" s="13">
        <f t="shared" si="899"/>
        <v>5.8955746016376695E-2</v>
      </c>
      <c r="Q617" s="13">
        <f t="shared" si="900"/>
        <v>0.12763776860200471</v>
      </c>
      <c r="R617" s="13">
        <f t="shared" si="901"/>
        <v>6.8078986855089159E-3</v>
      </c>
      <c r="S617" s="13">
        <f t="shared" si="902"/>
        <v>2.5872486649544422E-2</v>
      </c>
      <c r="T617" s="13">
        <f t="shared" si="903"/>
        <v>8.1268769698242732E-2</v>
      </c>
      <c r="U617" s="13">
        <f t="shared" si="904"/>
        <v>1.8768978014387486E-2</v>
      </c>
      <c r="V617" s="13">
        <f t="shared" si="905"/>
        <v>5.046237489122871E-3</v>
      </c>
      <c r="W617" s="13">
        <f t="shared" si="906"/>
        <v>0.11729661791215985</v>
      </c>
      <c r="X617" s="13">
        <f t="shared" si="907"/>
        <v>7.4684413022058818E-2</v>
      </c>
      <c r="Y617" s="13">
        <f t="shared" si="908"/>
        <v>2.3776310211375818E-2</v>
      </c>
      <c r="Z617" s="13">
        <f t="shared" si="909"/>
        <v>1.4448950768033192E-3</v>
      </c>
      <c r="AA617" s="13">
        <f t="shared" si="910"/>
        <v>3.9834911155983152E-3</v>
      </c>
      <c r="AB617" s="13">
        <f t="shared" si="911"/>
        <v>5.4911258688615187E-3</v>
      </c>
      <c r="AC617" s="13">
        <f t="shared" si="912"/>
        <v>5.5363014162985709E-4</v>
      </c>
      <c r="AD617" s="13">
        <f t="shared" si="913"/>
        <v>8.0844976712177843E-2</v>
      </c>
      <c r="AE617" s="13">
        <f t="shared" si="914"/>
        <v>5.1475138320293261E-2</v>
      </c>
      <c r="AF617" s="13">
        <f t="shared" si="915"/>
        <v>1.6387473735855473E-2</v>
      </c>
      <c r="AG617" s="13">
        <f t="shared" si="916"/>
        <v>3.4780453141263572E-3</v>
      </c>
      <c r="AH617" s="13">
        <f t="shared" si="917"/>
        <v>2.2999627485067409E-4</v>
      </c>
      <c r="AI617" s="13">
        <f t="shared" si="918"/>
        <v>6.3408626148504842E-4</v>
      </c>
      <c r="AJ617" s="13">
        <f t="shared" si="919"/>
        <v>8.7406934582990009E-4</v>
      </c>
      <c r="AK617" s="13">
        <f t="shared" si="920"/>
        <v>8.0325266736863818E-4</v>
      </c>
      <c r="AL617" s="13">
        <f t="shared" si="921"/>
        <v>3.8873329684607866E-5</v>
      </c>
      <c r="AM617" s="13">
        <f t="shared" si="922"/>
        <v>4.4576973324070672E-2</v>
      </c>
      <c r="AN617" s="13">
        <f t="shared" si="923"/>
        <v>2.8382788406579127E-2</v>
      </c>
      <c r="AO617" s="13">
        <f t="shared" si="924"/>
        <v>9.0358610921846046E-3</v>
      </c>
      <c r="AP617" s="13">
        <f t="shared" si="925"/>
        <v>1.9177534522607578E-3</v>
      </c>
      <c r="AQ617" s="13">
        <f t="shared" si="926"/>
        <v>3.0526517612464269E-4</v>
      </c>
      <c r="AR617" s="13">
        <f t="shared" si="927"/>
        <v>2.9288375215295955E-5</v>
      </c>
      <c r="AS617" s="13">
        <f t="shared" si="928"/>
        <v>8.0746335379978999E-5</v>
      </c>
      <c r="AT617" s="13">
        <f t="shared" si="929"/>
        <v>1.1130645912189374E-4</v>
      </c>
      <c r="AU617" s="13">
        <f t="shared" si="930"/>
        <v>1.0228846327991314E-4</v>
      </c>
      <c r="AV617" s="13">
        <f t="shared" si="931"/>
        <v>7.0500825846332921E-5</v>
      </c>
      <c r="AW617" s="13">
        <f t="shared" si="932"/>
        <v>1.8954889825496854E-6</v>
      </c>
      <c r="AX617" s="13">
        <f t="shared" si="933"/>
        <v>2.0482684180957771E-2</v>
      </c>
      <c r="AY617" s="13">
        <f t="shared" si="934"/>
        <v>1.3041614263052479E-2</v>
      </c>
      <c r="AZ617" s="13">
        <f t="shared" si="935"/>
        <v>4.1518899838424569E-3</v>
      </c>
      <c r="BA617" s="13">
        <f t="shared" si="936"/>
        <v>8.8118899446203017E-4</v>
      </c>
      <c r="BB617" s="13">
        <f t="shared" si="937"/>
        <v>1.4026636910831274E-4</v>
      </c>
      <c r="BC617" s="13">
        <f t="shared" si="938"/>
        <v>1.7861915594931731E-5</v>
      </c>
      <c r="BD617" s="13">
        <f t="shared" si="939"/>
        <v>3.1080536822784674E-6</v>
      </c>
      <c r="BE617" s="13">
        <f t="shared" si="940"/>
        <v>8.5687219985207315E-6</v>
      </c>
      <c r="BF617" s="13">
        <f t="shared" si="941"/>
        <v>1.1811732388436072E-5</v>
      </c>
      <c r="BG617" s="13">
        <f t="shared" si="942"/>
        <v>1.0854751505153691E-5</v>
      </c>
      <c r="BH617" s="13">
        <f t="shared" si="943"/>
        <v>7.4814785649472149E-6</v>
      </c>
      <c r="BI617" s="13">
        <f t="shared" si="944"/>
        <v>4.1251996596100514E-6</v>
      </c>
      <c r="BJ617" s="14">
        <f t="shared" si="945"/>
        <v>0.79237740728485906</v>
      </c>
      <c r="BK617" s="14">
        <f t="shared" si="946"/>
        <v>0.13709426555762919</v>
      </c>
      <c r="BL617" s="14">
        <f t="shared" si="947"/>
        <v>5.9417453880086638E-2</v>
      </c>
      <c r="BM617" s="14">
        <f t="shared" si="948"/>
        <v>0.63632899020531974</v>
      </c>
      <c r="BN617" s="14">
        <f t="shared" si="949"/>
        <v>0.34096531281998893</v>
      </c>
    </row>
    <row r="618" spans="1:66" x14ac:dyDescent="0.25">
      <c r="A618" t="s">
        <v>338</v>
      </c>
      <c r="B618" t="s">
        <v>83</v>
      </c>
      <c r="C618" t="s">
        <v>96</v>
      </c>
      <c r="D618" s="11">
        <v>44433</v>
      </c>
      <c r="E618" s="10">
        <f>VLOOKUP(A618,home!$A$2:$E$405,3,FALSE)</f>
        <v>1.2436</v>
      </c>
      <c r="F618" s="10">
        <f>VLOOKUP(B618,home!$B$2:$E$405,3,FALSE)</f>
        <v>0.68920000000000003</v>
      </c>
      <c r="G618" s="10">
        <f>VLOOKUP(C618,away!$B$2:$E$405,4,FALSE)</f>
        <v>0.64329999999999998</v>
      </c>
      <c r="H618" s="10">
        <f>VLOOKUP(A618,away!$A$2:$E$405,3,FALSE)</f>
        <v>0.89739999999999998</v>
      </c>
      <c r="I618" s="10">
        <f>VLOOKUP(C618,away!$B$2:$E$405,3,FALSE)</f>
        <v>0.22289999999999999</v>
      </c>
      <c r="J618" s="10">
        <f>VLOOKUP(B618,home!$B$2:$E$405,4,FALSE)</f>
        <v>0.79600000000000004</v>
      </c>
      <c r="K618" s="12">
        <f t="shared" si="894"/>
        <v>0.55136543089599999</v>
      </c>
      <c r="L618" s="12">
        <f t="shared" si="895"/>
        <v>0.15922424616</v>
      </c>
      <c r="M618" s="13">
        <f t="shared" si="896"/>
        <v>0.49135437161822981</v>
      </c>
      <c r="N618" s="13">
        <f t="shared" si="897"/>
        <v>0.27091581482991861</v>
      </c>
      <c r="O618" s="13">
        <f t="shared" si="898"/>
        <v>7.8235529418333158E-2</v>
      </c>
      <c r="P618" s="13">
        <f t="shared" si="899"/>
        <v>4.313636638911595E-2</v>
      </c>
      <c r="Q618" s="13">
        <f t="shared" si="900"/>
        <v>7.4686807490119494E-2</v>
      </c>
      <c r="R618" s="13">
        <f t="shared" si="901"/>
        <v>6.2284965972812991E-3</v>
      </c>
      <c r="S618" s="13">
        <f t="shared" si="902"/>
        <v>9.4674343647735187E-4</v>
      </c>
      <c r="T618" s="13">
        <f t="shared" si="903"/>
        <v>1.1891950620711321E-2</v>
      </c>
      <c r="U618" s="13">
        <f t="shared" si="904"/>
        <v>3.4341777101942732E-3</v>
      </c>
      <c r="V618" s="13">
        <f t="shared" si="905"/>
        <v>9.2350346333719985E-6</v>
      </c>
      <c r="W618" s="13">
        <f t="shared" si="906"/>
        <v>1.3726574598012116E-2</v>
      </c>
      <c r="X618" s="13">
        <f t="shared" si="907"/>
        <v>2.1856034927274846E-3</v>
      </c>
      <c r="Y618" s="13">
        <f t="shared" si="908"/>
        <v>1.7400053426709834E-4</v>
      </c>
      <c r="Z618" s="13">
        <f t="shared" si="909"/>
        <v>3.3057589180408013E-4</v>
      </c>
      <c r="AA618" s="13">
        <f t="shared" si="910"/>
        <v>1.8226811902838613E-4</v>
      </c>
      <c r="AB618" s="13">
        <f t="shared" si="911"/>
        <v>5.0248169993344756E-5</v>
      </c>
      <c r="AC618" s="13">
        <f t="shared" si="912"/>
        <v>5.067191071401894E-8</v>
      </c>
      <c r="AD618" s="13">
        <f t="shared" si="913"/>
        <v>1.8920896794897585E-3</v>
      </c>
      <c r="AE618" s="13">
        <f t="shared" si="914"/>
        <v>3.0126655288387287E-4</v>
      </c>
      <c r="AF618" s="13">
        <f t="shared" si="915"/>
        <v>2.3984469888078211E-5</v>
      </c>
      <c r="AG618" s="13">
        <f t="shared" si="916"/>
        <v>1.2729697124921583E-6</v>
      </c>
      <c r="AH618" s="13">
        <f t="shared" si="917"/>
        <v>1.3158924292793592E-5</v>
      </c>
      <c r="AI618" s="13">
        <f t="shared" si="918"/>
        <v>7.2553759628239808E-6</v>
      </c>
      <c r="AJ618" s="13">
        <f t="shared" si="919"/>
        <v>2.000181747027462E-6</v>
      </c>
      <c r="AK618" s="13">
        <f t="shared" si="920"/>
        <v>3.6761035694003697E-7</v>
      </c>
      <c r="AL618" s="13">
        <f t="shared" si="921"/>
        <v>1.7794099187498875E-10</v>
      </c>
      <c r="AM618" s="13">
        <f t="shared" si="922"/>
        <v>2.0864656828514908E-4</v>
      </c>
      <c r="AN618" s="13">
        <f t="shared" si="923"/>
        <v>3.3221592549073833E-5</v>
      </c>
      <c r="AO618" s="13">
        <f t="shared" si="924"/>
        <v>2.6448415149304764E-6</v>
      </c>
      <c r="AP618" s="13">
        <f t="shared" si="925"/>
        <v>1.4037429880915922E-7</v>
      </c>
      <c r="AQ618" s="13">
        <f t="shared" si="926"/>
        <v>5.5877479770317397E-9</v>
      </c>
      <c r="AR618" s="13">
        <f t="shared" si="927"/>
        <v>4.1904396015931418E-7</v>
      </c>
      <c r="AS618" s="13">
        <f t="shared" si="928"/>
        <v>2.3104635365760652E-7</v>
      </c>
      <c r="AT618" s="13">
        <f t="shared" si="929"/>
        <v>6.3695486170687904E-8</v>
      </c>
      <c r="AU618" s="13">
        <f t="shared" si="930"/>
        <v>1.1706496392877183E-8</v>
      </c>
      <c r="AV618" s="13">
        <f t="shared" si="931"/>
        <v>1.6136393569852988E-9</v>
      </c>
      <c r="AW618" s="13">
        <f t="shared" si="932"/>
        <v>4.3393256275862154E-13</v>
      </c>
      <c r="AX618" s="13">
        <f t="shared" si="933"/>
        <v>1.917341750458549E-5</v>
      </c>
      <c r="AY618" s="13">
        <f t="shared" si="934"/>
        <v>3.0528729484785733E-6</v>
      </c>
      <c r="AZ618" s="13">
        <f t="shared" si="935"/>
        <v>2.4304569692187863E-7</v>
      </c>
      <c r="BA618" s="13">
        <f t="shared" si="936"/>
        <v>1.2899589291605992E-8</v>
      </c>
      <c r="BB618" s="13">
        <f t="shared" si="937"/>
        <v>5.1348184518239303E-10</v>
      </c>
      <c r="BC618" s="13">
        <f t="shared" si="938"/>
        <v>1.6351751943202471E-11</v>
      </c>
      <c r="BD618" s="13">
        <f t="shared" si="939"/>
        <v>1.1120326444044647E-8</v>
      </c>
      <c r="BE618" s="13">
        <f t="shared" si="940"/>
        <v>6.1313635815248612E-9</v>
      </c>
      <c r="BF618" s="13">
        <f t="shared" si="941"/>
        <v>1.690310961553748E-9</v>
      </c>
      <c r="BG618" s="13">
        <f t="shared" si="942"/>
        <v>3.1065967722177155E-10</v>
      </c>
      <c r="BH618" s="13">
        <f t="shared" si="943"/>
        <v>4.282175169834856E-11</v>
      </c>
      <c r="BI618" s="13">
        <f t="shared" si="944"/>
        <v>4.7220867153762959E-12</v>
      </c>
      <c r="BJ618" s="14">
        <f t="shared" si="945"/>
        <v>0.37606650696769922</v>
      </c>
      <c r="BK618" s="14">
        <f t="shared" si="946"/>
        <v>0.53544982020125664</v>
      </c>
      <c r="BL618" s="14">
        <f t="shared" si="947"/>
        <v>8.8154248513330286E-2</v>
      </c>
      <c r="BM618" s="14">
        <f t="shared" si="948"/>
        <v>3.5440712358577306E-2</v>
      </c>
      <c r="BN618" s="14">
        <f t="shared" si="949"/>
        <v>0.96455738634299837</v>
      </c>
    </row>
    <row r="619" spans="1:66" x14ac:dyDescent="0.25">
      <c r="A619" t="s">
        <v>343</v>
      </c>
      <c r="B619" t="s">
        <v>177</v>
      </c>
      <c r="C619" t="s">
        <v>184</v>
      </c>
      <c r="D619" s="11">
        <v>44433</v>
      </c>
      <c r="E619" s="10">
        <f>VLOOKUP(A619,home!$A$2:$E$405,3,FALSE)</f>
        <v>1.2842</v>
      </c>
      <c r="F619" s="10">
        <f>VLOOKUP(B619,home!$B$2:$E$405,3,FALSE)</f>
        <v>1.0012000000000001</v>
      </c>
      <c r="G619" s="10">
        <f>VLOOKUP(C619,away!$B$2:$E$405,4,FALSE)</f>
        <v>0.438</v>
      </c>
      <c r="H619" s="10">
        <f>VLOOKUP(A619,away!$A$2:$E$405,3,FALSE)</f>
        <v>1.1267</v>
      </c>
      <c r="I619" s="10">
        <f>VLOOKUP(C619,away!$B$2:$E$405,3,FALSE)</f>
        <v>1.9970000000000001</v>
      </c>
      <c r="J619" s="10">
        <f>VLOOKUP(B619,home!$B$2:$E$405,4,FALSE)</f>
        <v>0.82420000000000004</v>
      </c>
      <c r="K619" s="12">
        <f t="shared" si="894"/>
        <v>0.56315457552000014</v>
      </c>
      <c r="L619" s="12">
        <f t="shared" si="895"/>
        <v>1.8544664015800003</v>
      </c>
      <c r="M619" s="13">
        <f t="shared" si="896"/>
        <v>8.9133415860356446E-2</v>
      </c>
      <c r="N619" s="13">
        <f t="shared" si="897"/>
        <v>5.0195890973486666E-2</v>
      </c>
      <c r="O619" s="13">
        <f t="shared" si="898"/>
        <v>0.16529492497108891</v>
      </c>
      <c r="P619" s="13">
        <f t="shared" si="899"/>
        <v>9.308659330770383E-2</v>
      </c>
      <c r="Q619" s="13">
        <f t="shared" si="900"/>
        <v>1.4134022837011047E-2</v>
      </c>
      <c r="R619" s="13">
        <f t="shared" si="901"/>
        <v>0.15326694235528576</v>
      </c>
      <c r="S619" s="13">
        <f t="shared" si="902"/>
        <v>2.4303774768402571E-2</v>
      </c>
      <c r="T619" s="13">
        <f t="shared" si="903"/>
        <v>2.6211070470401419E-2</v>
      </c>
      <c r="U619" s="13">
        <f t="shared" si="904"/>
        <v>8.6312979863339259E-2</v>
      </c>
      <c r="V619" s="13">
        <f t="shared" si="905"/>
        <v>2.8201863662852848E-3</v>
      </c>
      <c r="W619" s="13">
        <f t="shared" si="906"/>
        <v>2.6532132103889816E-3</v>
      </c>
      <c r="X619" s="13">
        <f t="shared" si="907"/>
        <v>4.9202947548945743E-3</v>
      </c>
      <c r="Y619" s="13">
        <f t="shared" si="908"/>
        <v>4.5622606544111462E-3</v>
      </c>
      <c r="Z619" s="13">
        <f t="shared" si="909"/>
        <v>9.474279835692534E-2</v>
      </c>
      <c r="AA619" s="13">
        <f t="shared" si="910"/>
        <v>5.3354840392271244E-2</v>
      </c>
      <c r="AB619" s="13">
        <f t="shared" si="911"/>
        <v>1.5023511246523437E-2</v>
      </c>
      <c r="AC619" s="13">
        <f t="shared" si="912"/>
        <v>1.8407907039993894E-4</v>
      </c>
      <c r="AD619" s="13">
        <f t="shared" si="913"/>
        <v>3.7354228981516593E-4</v>
      </c>
      <c r="AE619" s="13">
        <f t="shared" si="914"/>
        <v>6.9272162603148423E-4</v>
      </c>
      <c r="AF619" s="13">
        <f t="shared" si="915"/>
        <v>6.4231449056162686E-4</v>
      </c>
      <c r="AG619" s="13">
        <f t="shared" si="916"/>
        <v>3.9705021399817029E-4</v>
      </c>
      <c r="AH619" s="13">
        <f t="shared" si="917"/>
        <v>4.3924334086146717E-2</v>
      </c>
      <c r="AI619" s="13">
        <f t="shared" si="918"/>
        <v>2.4736189717282621E-2</v>
      </c>
      <c r="AJ619" s="13">
        <f t="shared" si="919"/>
        <v>6.9651492101092437E-3</v>
      </c>
      <c r="AK619" s="13">
        <f t="shared" si="920"/>
        <v>1.3074852156175118E-3</v>
      </c>
      <c r="AL619" s="13">
        <f t="shared" si="921"/>
        <v>7.6897282113028585E-6</v>
      </c>
      <c r="AM619" s="13">
        <f t="shared" si="922"/>
        <v>4.2072409931925732E-5</v>
      </c>
      <c r="AN619" s="13">
        <f t="shared" si="923"/>
        <v>7.8021870652256959E-5</v>
      </c>
      <c r="AO619" s="13">
        <f t="shared" si="924"/>
        <v>7.2344468856515621E-5</v>
      </c>
      <c r="AP619" s="13">
        <f t="shared" si="925"/>
        <v>4.4720128944852963E-5</v>
      </c>
      <c r="AQ619" s="13">
        <f t="shared" si="926"/>
        <v>2.0732994150638768E-5</v>
      </c>
      <c r="AR619" s="13">
        <f t="shared" si="927"/>
        <v>1.6291240354906859E-2</v>
      </c>
      <c r="AS619" s="13">
        <f t="shared" si="928"/>
        <v>9.1744865467618657E-3</v>
      </c>
      <c r="AT619" s="13">
        <f t="shared" si="929"/>
        <v>2.5833270384278155E-3</v>
      </c>
      <c r="AU619" s="13">
        <f t="shared" si="930"/>
        <v>4.8493748058505185E-4</v>
      </c>
      <c r="AV619" s="13">
        <f t="shared" si="931"/>
        <v>6.827369025815329E-5</v>
      </c>
      <c r="AW619" s="13">
        <f t="shared" si="932"/>
        <v>2.2307714407136348E-7</v>
      </c>
      <c r="AX619" s="13">
        <f t="shared" si="933"/>
        <v>3.9488783593861779E-6</v>
      </c>
      <c r="AY619" s="13">
        <f t="shared" si="934"/>
        <v>7.32306224140802E-6</v>
      </c>
      <c r="AZ619" s="13">
        <f t="shared" si="935"/>
        <v>6.7901864416851532E-6</v>
      </c>
      <c r="BA619" s="13">
        <f t="shared" si="936"/>
        <v>4.1973908721897233E-6</v>
      </c>
      <c r="BB619" s="13">
        <f t="shared" si="937"/>
        <v>1.9459800866936032E-6</v>
      </c>
      <c r="BC619" s="13">
        <f t="shared" si="938"/>
        <v>7.2175093778340513E-7</v>
      </c>
      <c r="BD619" s="13">
        <f t="shared" si="939"/>
        <v>5.0352596463731636E-3</v>
      </c>
      <c r="BE619" s="13">
        <f t="shared" si="940"/>
        <v>2.8356295087862645E-3</v>
      </c>
      <c r="BF619" s="13">
        <f t="shared" si="941"/>
        <v>7.9844886617625767E-4</v>
      </c>
      <c r="BG619" s="13">
        <f t="shared" si="942"/>
        <v>1.4988337743530527E-4</v>
      </c>
      <c r="BH619" s="13">
        <f t="shared" si="943"/>
        <v>2.1101877449270825E-5</v>
      </c>
      <c r="BI619" s="13">
        <f t="shared" si="944"/>
        <v>2.3767237675238352E-6</v>
      </c>
      <c r="BJ619" s="14">
        <f t="shared" si="945"/>
        <v>0.10506520064247561</v>
      </c>
      <c r="BK619" s="14">
        <f t="shared" si="946"/>
        <v>0.20954306216360077</v>
      </c>
      <c r="BL619" s="14">
        <f t="shared" si="947"/>
        <v>0.58763132216859248</v>
      </c>
      <c r="BM619" s="14">
        <f t="shared" si="948"/>
        <v>0.43186349304156391</v>
      </c>
      <c r="BN619" s="14">
        <f t="shared" si="949"/>
        <v>0.56511179030493275</v>
      </c>
    </row>
    <row r="620" spans="1:66" x14ac:dyDescent="0.25">
      <c r="A620" t="s">
        <v>343</v>
      </c>
      <c r="B620" t="s">
        <v>178</v>
      </c>
      <c r="C620" t="s">
        <v>190</v>
      </c>
      <c r="D620" s="11">
        <v>44433</v>
      </c>
      <c r="E620" s="10">
        <f>VLOOKUP(A620,home!$A$2:$E$405,3,FALSE)</f>
        <v>1.2842</v>
      </c>
      <c r="F620" s="10">
        <f>VLOOKUP(B620,home!$B$2:$E$405,3,FALSE)</f>
        <v>1.0383</v>
      </c>
      <c r="G620" s="10">
        <f>VLOOKUP(C620,away!$B$2:$E$405,4,FALSE)</f>
        <v>1.3349</v>
      </c>
      <c r="H620" s="10">
        <f>VLOOKUP(A620,away!$A$2:$E$405,3,FALSE)</f>
        <v>1.1267</v>
      </c>
      <c r="I620" s="10">
        <f>VLOOKUP(C620,away!$B$2:$E$405,3,FALSE)</f>
        <v>1.1411</v>
      </c>
      <c r="J620" s="10">
        <f>VLOOKUP(B620,home!$B$2:$E$405,4,FALSE)</f>
        <v>1.1834</v>
      </c>
      <c r="K620" s="12">
        <f t="shared" si="894"/>
        <v>1.7799354496140001</v>
      </c>
      <c r="L620" s="12">
        <f t="shared" si="895"/>
        <v>1.5214705996580002</v>
      </c>
      <c r="M620" s="13">
        <f t="shared" si="896"/>
        <v>3.6831344292026662E-2</v>
      </c>
      <c r="N620" s="13">
        <f t="shared" si="897"/>
        <v>6.5557415362316504E-2</v>
      </c>
      <c r="O620" s="13">
        <f t="shared" si="898"/>
        <v>5.6037807486200068E-2</v>
      </c>
      <c r="P620" s="13">
        <f t="shared" si="899"/>
        <v>9.9743680063332285E-2</v>
      </c>
      <c r="Q620" s="13">
        <f t="shared" si="900"/>
        <v>5.8343983794228303E-2</v>
      </c>
      <c r="R620" s="13">
        <f t="shared" si="901"/>
        <v>4.262993827977421E-2</v>
      </c>
      <c r="S620" s="13">
        <f t="shared" si="902"/>
        <v>6.7529450145063938E-2</v>
      </c>
      <c r="T620" s="13">
        <f t="shared" si="903"/>
        <v>8.8768656009841185E-2</v>
      </c>
      <c r="U620" s="13">
        <f t="shared" si="904"/>
        <v>7.587853835902697E-2</v>
      </c>
      <c r="V620" s="13">
        <f t="shared" si="905"/>
        <v>2.0319757531389589E-2</v>
      </c>
      <c r="W620" s="13">
        <f t="shared" si="906"/>
        <v>3.461617500901723E-2</v>
      </c>
      <c r="X620" s="13">
        <f t="shared" si="907"/>
        <v>5.266749254883573E-2</v>
      </c>
      <c r="Y620" s="13">
        <f t="shared" si="908"/>
        <v>4.0066020735380188E-2</v>
      </c>
      <c r="Z620" s="13">
        <f t="shared" si="909"/>
        <v>2.162006591930387E-2</v>
      </c>
      <c r="AA620" s="13">
        <f t="shared" si="910"/>
        <v>3.8482321752760451E-2</v>
      </c>
      <c r="AB620" s="13">
        <f t="shared" si="911"/>
        <v>3.4248024335595151E-2</v>
      </c>
      <c r="AC620" s="13">
        <f t="shared" si="912"/>
        <v>3.4392706693408843E-3</v>
      </c>
      <c r="AD620" s="13">
        <f t="shared" si="913"/>
        <v>1.5403639257147994E-2</v>
      </c>
      <c r="AE620" s="13">
        <f t="shared" si="914"/>
        <v>2.3436184257488474E-2</v>
      </c>
      <c r="AF620" s="13">
        <f t="shared" si="915"/>
        <v>1.782873265796819E-2</v>
      </c>
      <c r="AG620" s="13">
        <f t="shared" si="916"/>
        <v>9.0419641894203453E-3</v>
      </c>
      <c r="AH620" s="13">
        <f t="shared" si="917"/>
        <v>8.2235736647221884E-3</v>
      </c>
      <c r="AI620" s="13">
        <f t="shared" si="918"/>
        <v>1.4637430288351136E-2</v>
      </c>
      <c r="AJ620" s="13">
        <f t="shared" si="919"/>
        <v>1.3026840530744934E-2</v>
      </c>
      <c r="AK620" s="13">
        <f t="shared" si="920"/>
        <v>7.7289784190471217E-3</v>
      </c>
      <c r="AL620" s="13">
        <f t="shared" si="921"/>
        <v>3.7255823254673078E-4</v>
      </c>
      <c r="AM620" s="13">
        <f t="shared" si="922"/>
        <v>5.4834967133727142E-3</v>
      </c>
      <c r="AN620" s="13">
        <f t="shared" si="923"/>
        <v>8.3429790327178566E-3</v>
      </c>
      <c r="AO620" s="13">
        <f t="shared" si="924"/>
        <v>6.3467986559216823E-3</v>
      </c>
      <c r="AP620" s="13">
        <f t="shared" si="925"/>
        <v>3.2188225189779172E-3</v>
      </c>
      <c r="AQ620" s="13">
        <f t="shared" si="926"/>
        <v>1.2243359570355016E-3</v>
      </c>
      <c r="AR620" s="13">
        <f t="shared" si="927"/>
        <v>2.502385110999318E-3</v>
      </c>
      <c r="AS620" s="13">
        <f t="shared" si="928"/>
        <v>4.4540839676539502E-3</v>
      </c>
      <c r="AT620" s="13">
        <f t="shared" si="929"/>
        <v>3.963990974792323E-3</v>
      </c>
      <c r="AU620" s="13">
        <f t="shared" si="930"/>
        <v>2.3518826859942705E-3</v>
      </c>
      <c r="AV620" s="13">
        <f t="shared" si="931"/>
        <v>1.046549841533648E-3</v>
      </c>
      <c r="AW620" s="13">
        <f t="shared" si="932"/>
        <v>2.8025894389079288E-5</v>
      </c>
      <c r="AX620" s="13">
        <f t="shared" si="933"/>
        <v>1.6267116979956585E-3</v>
      </c>
      <c r="AY620" s="13">
        <f t="shared" si="934"/>
        <v>2.4749940226201383E-3</v>
      </c>
      <c r="AZ620" s="13">
        <f t="shared" si="935"/>
        <v>1.8828153198729148E-3</v>
      </c>
      <c r="BA620" s="13">
        <f t="shared" si="936"/>
        <v>9.5488271792410438E-4</v>
      </c>
      <c r="BB620" s="13">
        <f t="shared" si="937"/>
        <v>3.6320649536076204E-4</v>
      </c>
      <c r="BC620" s="13">
        <f t="shared" si="938"/>
        <v>1.1052160085924372E-4</v>
      </c>
      <c r="BD620" s="13">
        <f t="shared" si="939"/>
        <v>6.345508959012307E-4</v>
      </c>
      <c r="BE620" s="13">
        <f t="shared" si="940"/>
        <v>1.1294596341989236E-3</v>
      </c>
      <c r="BF620" s="13">
        <f t="shared" si="941"/>
        <v>1.0051826209093629E-3</v>
      </c>
      <c r="BG620" s="13">
        <f t="shared" si="942"/>
        <v>5.9638672676416184E-4</v>
      </c>
      <c r="BH620" s="13">
        <f t="shared" si="943"/>
        <v>2.6538246916169749E-4</v>
      </c>
      <c r="BI620" s="13">
        <f t="shared" si="944"/>
        <v>9.4472732913399878E-5</v>
      </c>
      <c r="BJ620" s="14">
        <f t="shared" si="945"/>
        <v>0.43775982855430262</v>
      </c>
      <c r="BK620" s="14">
        <f t="shared" si="946"/>
        <v>0.23071105495632024</v>
      </c>
      <c r="BL620" s="14">
        <f t="shared" si="947"/>
        <v>0.30893778077704453</v>
      </c>
      <c r="BM620" s="14">
        <f t="shared" si="948"/>
        <v>0.63743759280086232</v>
      </c>
      <c r="BN620" s="14">
        <f t="shared" si="949"/>
        <v>0.35914416927787796</v>
      </c>
    </row>
    <row r="621" spans="1:66" x14ac:dyDescent="0.25">
      <c r="A621" t="s">
        <v>343</v>
      </c>
      <c r="B621" t="s">
        <v>181</v>
      </c>
      <c r="C621" t="s">
        <v>185</v>
      </c>
      <c r="D621" s="11">
        <v>44433</v>
      </c>
      <c r="E621" s="10">
        <f>VLOOKUP(A621,home!$A$2:$E$405,3,FALSE)</f>
        <v>1.2842</v>
      </c>
      <c r="F621" s="10">
        <f>VLOOKUP(B621,home!$B$2:$E$405,3,FALSE)</f>
        <v>1.194</v>
      </c>
      <c r="G621" s="10">
        <f>VLOOKUP(C621,away!$B$2:$E$405,4,FALSE)</f>
        <v>0.623</v>
      </c>
      <c r="H621" s="10">
        <f>VLOOKUP(A621,away!$A$2:$E$405,3,FALSE)</f>
        <v>1.1267</v>
      </c>
      <c r="I621" s="10">
        <f>VLOOKUP(C621,away!$B$2:$E$405,3,FALSE)</f>
        <v>1.0059</v>
      </c>
      <c r="J621" s="10">
        <f>VLOOKUP(B621,home!$B$2:$E$405,4,FALSE)</f>
        <v>1.3609</v>
      </c>
      <c r="K621" s="12">
        <f t="shared" si="894"/>
        <v>0.95526758040000004</v>
      </c>
      <c r="L621" s="12">
        <f t="shared" si="895"/>
        <v>1.5423726535769999</v>
      </c>
      <c r="M621" s="13">
        <f t="shared" si="896"/>
        <v>8.2278928739506735E-2</v>
      </c>
      <c r="N621" s="13">
        <f t="shared" si="897"/>
        <v>7.8598393174892617E-2</v>
      </c>
      <c r="O621" s="13">
        <f t="shared" si="898"/>
        <v>0.12690476965342587</v>
      </c>
      <c r="P621" s="13">
        <f t="shared" si="899"/>
        <v>0.12122801224804747</v>
      </c>
      <c r="Q621" s="13">
        <f t="shared" si="900"/>
        <v>3.7541248435753766E-2</v>
      </c>
      <c r="R621" s="13">
        <f t="shared" si="901"/>
        <v>9.786722316096623E-2</v>
      </c>
      <c r="S621" s="13">
        <f t="shared" si="902"/>
        <v>4.4653689525238884E-2</v>
      </c>
      <c r="T621" s="13">
        <f t="shared" si="903"/>
        <v>5.7902594968446928E-2</v>
      </c>
      <c r="U621" s="13">
        <f t="shared" si="904"/>
        <v>9.3489385469443048E-2</v>
      </c>
      <c r="V621" s="13">
        <f t="shared" si="905"/>
        <v>7.3101989153997659E-3</v>
      </c>
      <c r="W621" s="13">
        <f t="shared" si="906"/>
        <v>1.1953979186139265E-2</v>
      </c>
      <c r="X621" s="13">
        <f t="shared" si="907"/>
        <v>1.8437490598129845E-2</v>
      </c>
      <c r="Y621" s="13">
        <f t="shared" si="908"/>
        <v>1.4218740649569262E-2</v>
      </c>
      <c r="Z621" s="13">
        <f t="shared" si="909"/>
        <v>5.0315909561663964E-2</v>
      </c>
      <c r="AA621" s="13">
        <f t="shared" si="910"/>
        <v>4.8065157182595963E-2</v>
      </c>
      <c r="AB621" s="13">
        <f t="shared" si="911"/>
        <v>2.295754320168206E-2</v>
      </c>
      <c r="AC621" s="13">
        <f t="shared" si="912"/>
        <v>6.7316816196756634E-4</v>
      </c>
      <c r="AD621" s="13">
        <f t="shared" si="913"/>
        <v>2.854812193323804E-3</v>
      </c>
      <c r="AE621" s="13">
        <f t="shared" si="914"/>
        <v>4.4031842580808103E-3</v>
      </c>
      <c r="AF621" s="13">
        <f t="shared" si="915"/>
        <v>3.3956754941622874E-3</v>
      </c>
      <c r="AG621" s="13">
        <f t="shared" si="916"/>
        <v>1.7457990075391593E-3</v>
      </c>
      <c r="AH621" s="13">
        <f t="shared" si="917"/>
        <v>1.9401470736940995E-2</v>
      </c>
      <c r="AI621" s="13">
        <f t="shared" si="918"/>
        <v>1.8533596007079028E-2</v>
      </c>
      <c r="AJ621" s="13">
        <f t="shared" si="919"/>
        <v>8.8522717068967409E-3</v>
      </c>
      <c r="AK621" s="13">
        <f t="shared" si="920"/>
        <v>2.8187627248302104E-3</v>
      </c>
      <c r="AL621" s="13">
        <f t="shared" si="921"/>
        <v>3.9673262369453181E-5</v>
      </c>
      <c r="AM621" s="13">
        <f t="shared" si="922"/>
        <v>5.4542190728256964E-4</v>
      </c>
      <c r="AN621" s="13">
        <f t="shared" si="923"/>
        <v>8.4124383445444519E-4</v>
      </c>
      <c r="AO621" s="13">
        <f t="shared" si="924"/>
        <v>6.4875574262639678E-4</v>
      </c>
      <c r="AP621" s="13">
        <f t="shared" si="925"/>
        <v>3.3354103875933095E-4</v>
      </c>
      <c r="AQ621" s="13">
        <f t="shared" si="926"/>
        <v>1.2861114425701453E-4</v>
      </c>
      <c r="AR621" s="13">
        <f t="shared" si="927"/>
        <v>5.9848595807664405E-3</v>
      </c>
      <c r="AS621" s="13">
        <f t="shared" si="928"/>
        <v>5.7171423307525162E-3</v>
      </c>
      <c r="AT621" s="13">
        <f t="shared" si="929"/>
        <v>2.730700360550186E-3</v>
      </c>
      <c r="AU621" s="13">
        <f t="shared" si="930"/>
        <v>8.6951650874006155E-4</v>
      </c>
      <c r="AV621" s="13">
        <f t="shared" si="931"/>
        <v>2.0765523285549346E-4</v>
      </c>
      <c r="AW621" s="13">
        <f t="shared" si="932"/>
        <v>1.6237148745548982E-6</v>
      </c>
      <c r="AX621" s="13">
        <f t="shared" si="933"/>
        <v>8.6837310944495543E-5</v>
      </c>
      <c r="AY621" s="13">
        <f t="shared" si="934"/>
        <v>1.3393549371095261E-4</v>
      </c>
      <c r="AZ621" s="13">
        <f t="shared" si="935"/>
        <v>1.0328922142155383E-4</v>
      </c>
      <c r="BA621" s="13">
        <f t="shared" si="936"/>
        <v>5.3103490176621423E-5</v>
      </c>
      <c r="BB621" s="13">
        <f t="shared" si="937"/>
        <v>2.0476342764478928E-5</v>
      </c>
      <c r="BC621" s="13">
        <f t="shared" si="938"/>
        <v>6.3164302250403163E-6</v>
      </c>
      <c r="BD621" s="13">
        <f t="shared" si="939"/>
        <v>1.5384806254787429E-3</v>
      </c>
      <c r="BE621" s="13">
        <f t="shared" si="940"/>
        <v>1.4696606645933574E-3</v>
      </c>
      <c r="BF621" s="13">
        <f t="shared" si="941"/>
        <v>7.0195959353757612E-4</v>
      </c>
      <c r="BG621" s="13">
        <f t="shared" si="942"/>
        <v>2.2351974748573603E-4</v>
      </c>
      <c r="BH621" s="13">
        <f t="shared" si="943"/>
        <v>5.3380292088079493E-5</v>
      </c>
      <c r="BI621" s="13">
        <f t="shared" si="944"/>
        <v>1.0198492492804996E-5</v>
      </c>
      <c r="BJ621" s="14">
        <f t="shared" si="945"/>
        <v>0.23395344992266068</v>
      </c>
      <c r="BK621" s="14">
        <f t="shared" si="946"/>
        <v>0.25631760634624079</v>
      </c>
      <c r="BL621" s="14">
        <f t="shared" si="947"/>
        <v>0.45839725327320113</v>
      </c>
      <c r="BM621" s="14">
        <f t="shared" si="948"/>
        <v>0.45443333191233748</v>
      </c>
      <c r="BN621" s="14">
        <f t="shared" si="949"/>
        <v>0.54441857541259264</v>
      </c>
    </row>
    <row r="622" spans="1:66" x14ac:dyDescent="0.25">
      <c r="A622" t="s">
        <v>343</v>
      </c>
      <c r="B622" t="s">
        <v>186</v>
      </c>
      <c r="C622" t="s">
        <v>194</v>
      </c>
      <c r="D622" s="11">
        <v>44433</v>
      </c>
      <c r="E622" s="10">
        <f>VLOOKUP(A622,home!$A$2:$E$405,3,FALSE)</f>
        <v>1.2842</v>
      </c>
      <c r="F622" s="10">
        <f>VLOOKUP(B622,home!$B$2:$E$405,3,FALSE)</f>
        <v>0.623</v>
      </c>
      <c r="G622" s="10">
        <f>VLOOKUP(C622,away!$B$2:$E$405,4,FALSE)</f>
        <v>0.9456</v>
      </c>
      <c r="H622" s="10">
        <f>VLOOKUP(A622,away!$A$2:$E$405,3,FALSE)</f>
        <v>1.1267</v>
      </c>
      <c r="I622" s="10">
        <f>VLOOKUP(C622,away!$B$2:$E$405,3,FALSE)</f>
        <v>1.3947000000000001</v>
      </c>
      <c r="J622" s="10">
        <f>VLOOKUP(B622,home!$B$2:$E$405,4,FALSE)</f>
        <v>1.0650999999999999</v>
      </c>
      <c r="K622" s="12">
        <f t="shared" si="894"/>
        <v>0.75653352096000004</v>
      </c>
      <c r="L622" s="12">
        <f t="shared" si="895"/>
        <v>1.673707182699</v>
      </c>
      <c r="M622" s="13">
        <f t="shared" si="896"/>
        <v>8.801564434478866E-2</v>
      </c>
      <c r="N622" s="13">
        <f t="shared" si="897"/>
        <v>6.658678531572608E-2</v>
      </c>
      <c r="O622" s="13">
        <f t="shared" si="898"/>
        <v>0.1473124161297534</v>
      </c>
      <c r="P622" s="13">
        <f t="shared" si="899"/>
        <v>0.11144678085576704</v>
      </c>
      <c r="Q622" s="13">
        <f t="shared" si="900"/>
        <v>2.5187567572156937E-2</v>
      </c>
      <c r="R622" s="13">
        <f t="shared" si="901"/>
        <v>0.12327892448855618</v>
      </c>
      <c r="S622" s="13">
        <f t="shared" si="902"/>
        <v>3.5278912787533222E-2</v>
      </c>
      <c r="T622" s="13">
        <f t="shared" si="903"/>
        <v>4.2156612760235475E-2</v>
      </c>
      <c r="U622" s="13">
        <f t="shared" si="904"/>
        <v>9.3264638803489383E-2</v>
      </c>
      <c r="V622" s="13">
        <f t="shared" si="905"/>
        <v>4.963412144297615E-3</v>
      </c>
      <c r="W622" s="13">
        <f t="shared" si="906"/>
        <v>6.3517463932606039E-3</v>
      </c>
      <c r="X622" s="13">
        <f t="shared" si="907"/>
        <v>1.063096356108274E-2</v>
      </c>
      <c r="Y622" s="13">
        <f t="shared" si="908"/>
        <v>8.8965600355977621E-3</v>
      </c>
      <c r="Z622" s="13">
        <f t="shared" si="909"/>
        <v>6.8777607130634702E-2</v>
      </c>
      <c r="AA622" s="13">
        <f t="shared" si="910"/>
        <v>5.2032565285742675E-2</v>
      </c>
      <c r="AB622" s="13">
        <f t="shared" si="911"/>
        <v>1.9682189910101983E-2</v>
      </c>
      <c r="AC622" s="13">
        <f t="shared" si="912"/>
        <v>3.9279686416845869E-4</v>
      </c>
      <c r="AD622" s="13">
        <f t="shared" si="913"/>
        <v>1.2013272657846062E-3</v>
      </c>
      <c r="AE622" s="13">
        <f t="shared" si="914"/>
        <v>2.0106700735158457E-3</v>
      </c>
      <c r="AF622" s="13">
        <f t="shared" si="915"/>
        <v>1.6826364720406992E-3</v>
      </c>
      <c r="AG622" s="13">
        <f t="shared" si="916"/>
        <v>9.3874691637527445E-4</v>
      </c>
      <c r="AH622" s="13">
        <f t="shared" si="917"/>
        <v>2.8778393765848322E-2</v>
      </c>
      <c r="AI622" s="13">
        <f t="shared" si="918"/>
        <v>2.1771819563250548E-2</v>
      </c>
      <c r="AJ622" s="13">
        <f t="shared" si="919"/>
        <v>8.2355556559458708E-3</v>
      </c>
      <c r="AK622" s="13">
        <f t="shared" si="920"/>
        <v>2.0768246391515916E-3</v>
      </c>
      <c r="AL622" s="13">
        <f t="shared" si="921"/>
        <v>1.9894620492842701E-5</v>
      </c>
      <c r="AM622" s="13">
        <f t="shared" si="922"/>
        <v>1.8176886924185562E-4</v>
      </c>
      <c r="AN622" s="13">
        <f t="shared" si="923"/>
        <v>3.0422786204116904E-4</v>
      </c>
      <c r="AO622" s="13">
        <f t="shared" si="924"/>
        <v>2.5459417893773265E-4</v>
      </c>
      <c r="AP622" s="13">
        <f t="shared" si="925"/>
        <v>1.4203870198714583E-4</v>
      </c>
      <c r="AQ622" s="13">
        <f t="shared" si="926"/>
        <v>5.9432798934282198E-5</v>
      </c>
      <c r="AR622" s="13">
        <f t="shared" si="927"/>
        <v>9.6333208704880852E-3</v>
      </c>
      <c r="AS622" s="13">
        <f t="shared" si="928"/>
        <v>7.2879301566878031E-3</v>
      </c>
      <c r="AT622" s="13">
        <f t="shared" si="929"/>
        <v>2.7567817309747935E-3</v>
      </c>
      <c r="AU622" s="13">
        <f t="shared" si="930"/>
        <v>6.9519926315085492E-4</v>
      </c>
      <c r="AV622" s="13">
        <f t="shared" si="931"/>
        <v>1.3148538658007845E-4</v>
      </c>
      <c r="AW622" s="13">
        <f t="shared" si="932"/>
        <v>6.9974662736249346E-7</v>
      </c>
      <c r="AX622" s="13">
        <f t="shared" si="933"/>
        <v>2.2919040441409809E-5</v>
      </c>
      <c r="AY622" s="13">
        <f t="shared" si="934"/>
        <v>3.8359762607356451E-5</v>
      </c>
      <c r="AZ622" s="13">
        <f t="shared" si="935"/>
        <v>3.210150510128052E-5</v>
      </c>
      <c r="BA622" s="13">
        <f t="shared" si="936"/>
        <v>1.7909506554487261E-5</v>
      </c>
      <c r="BB622" s="13">
        <f t="shared" si="937"/>
        <v>7.4938174397100393E-6</v>
      </c>
      <c r="BC622" s="13">
        <f t="shared" si="938"/>
        <v>2.5084912149355427E-6</v>
      </c>
      <c r="BD622" s="13">
        <f t="shared" si="939"/>
        <v>2.6872263890300161E-3</v>
      </c>
      <c r="BE622" s="13">
        <f t="shared" si="940"/>
        <v>2.0329768417095052E-3</v>
      </c>
      <c r="BF622" s="13">
        <f t="shared" si="941"/>
        <v>7.6900756404431607E-4</v>
      </c>
      <c r="BG622" s="13">
        <f t="shared" si="942"/>
        <v>1.9392666669043978E-4</v>
      </c>
      <c r="BH622" s="13">
        <f t="shared" si="943"/>
        <v>3.6678005989838681E-5</v>
      </c>
      <c r="BI622" s="13">
        <f t="shared" si="944"/>
        <v>5.5496282026569272E-6</v>
      </c>
      <c r="BJ622" s="14">
        <f t="shared" si="945"/>
        <v>0.16670697090027736</v>
      </c>
      <c r="BK622" s="14">
        <f t="shared" si="946"/>
        <v>0.24015580137965517</v>
      </c>
      <c r="BL622" s="14">
        <f t="shared" si="947"/>
        <v>0.52266341074538836</v>
      </c>
      <c r="BM622" s="14">
        <f t="shared" si="948"/>
        <v>0.43643801143322725</v>
      </c>
      <c r="BN622" s="14">
        <f t="shared" si="949"/>
        <v>0.56182811870674831</v>
      </c>
    </row>
    <row r="623" spans="1:66" x14ac:dyDescent="0.25">
      <c r="A623" t="s">
        <v>343</v>
      </c>
      <c r="B623" t="s">
        <v>187</v>
      </c>
      <c r="C623" t="s">
        <v>195</v>
      </c>
      <c r="D623" s="11">
        <v>44433</v>
      </c>
      <c r="E623" s="10">
        <f>VLOOKUP(A623,home!$A$2:$E$405,3,FALSE)</f>
        <v>1.2842</v>
      </c>
      <c r="F623" s="10">
        <f>VLOOKUP(B623,home!$B$2:$E$405,3,FALSE)</f>
        <v>1.2978000000000001</v>
      </c>
      <c r="G623" s="10">
        <f>VLOOKUP(C623,away!$B$2:$E$405,4,FALSE)</f>
        <v>0.9456</v>
      </c>
      <c r="H623" s="10">
        <f>VLOOKUP(A623,away!$A$2:$E$405,3,FALSE)</f>
        <v>1.1267</v>
      </c>
      <c r="I623" s="10">
        <f>VLOOKUP(C623,away!$B$2:$E$405,3,FALSE)</f>
        <v>1.8385</v>
      </c>
      <c r="J623" s="10">
        <f>VLOOKUP(B623,home!$B$2:$E$405,4,FALSE)</f>
        <v>0.65090000000000003</v>
      </c>
      <c r="K623" s="12">
        <f t="shared" si="894"/>
        <v>1.575969829056</v>
      </c>
      <c r="L623" s="12">
        <f t="shared" si="895"/>
        <v>1.3482989616550001</v>
      </c>
      <c r="M623" s="13">
        <f t="shared" si="896"/>
        <v>5.3703946383815968E-2</v>
      </c>
      <c r="N623" s="13">
        <f t="shared" si="897"/>
        <v>8.4635799202135056E-2</v>
      </c>
      <c r="O623" s="13">
        <f t="shared" si="898"/>
        <v>7.2408975146074875E-2</v>
      </c>
      <c r="P623" s="13">
        <f t="shared" si="899"/>
        <v>0.11411436018307979</v>
      </c>
      <c r="Q623" s="13">
        <f t="shared" si="900"/>
        <v>6.6691733000303371E-2</v>
      </c>
      <c r="R623" s="13">
        <f t="shared" si="901"/>
        <v>4.8814473001977735E-2</v>
      </c>
      <c r="S623" s="13">
        <f t="shared" si="902"/>
        <v>6.0619787170417126E-2</v>
      </c>
      <c r="T623" s="13">
        <f t="shared" si="903"/>
        <v>8.9920394355281527E-2</v>
      </c>
      <c r="U623" s="13">
        <f t="shared" si="904"/>
        <v>7.6930136672385588E-2</v>
      </c>
      <c r="V623" s="13">
        <f t="shared" si="905"/>
        <v>1.4312186830011011E-2</v>
      </c>
      <c r="W623" s="13">
        <f t="shared" si="906"/>
        <v>3.5034719685312167E-2</v>
      </c>
      <c r="X623" s="13">
        <f t="shared" si="907"/>
        <v>4.7237276173580388E-2</v>
      </c>
      <c r="Y623" s="13">
        <f t="shared" si="908"/>
        <v>3.1844985208124461E-2</v>
      </c>
      <c r="Z623" s="13">
        <f t="shared" si="909"/>
        <v>2.1938834420767533E-2</v>
      </c>
      <c r="AA623" s="13">
        <f t="shared" si="910"/>
        <v>3.45749411317849E-2</v>
      </c>
      <c r="AB623" s="13">
        <f t="shared" si="911"/>
        <v>2.7244532032540156E-2</v>
      </c>
      <c r="AC623" s="13">
        <f t="shared" si="912"/>
        <v>1.9007286159835068E-3</v>
      </c>
      <c r="AD623" s="13">
        <f t="shared" si="913"/>
        <v>1.3803415298371568E-2</v>
      </c>
      <c r="AE623" s="13">
        <f t="shared" si="914"/>
        <v>1.8611130514087131E-2</v>
      </c>
      <c r="AF623" s="13">
        <f t="shared" si="915"/>
        <v>1.2546683973684684E-2</v>
      </c>
      <c r="AG623" s="13">
        <f t="shared" si="916"/>
        <v>5.6388936579774953E-3</v>
      </c>
      <c r="AH623" s="13">
        <f t="shared" si="917"/>
        <v>7.3950269173604652E-3</v>
      </c>
      <c r="AI623" s="13">
        <f t="shared" si="918"/>
        <v>1.1654339306817092E-2</v>
      </c>
      <c r="AJ623" s="13">
        <f t="shared" si="919"/>
        <v>9.1834435625625776E-3</v>
      </c>
      <c r="AK623" s="13">
        <f t="shared" si="920"/>
        <v>4.8242766604790566E-3</v>
      </c>
      <c r="AL623" s="13">
        <f t="shared" si="921"/>
        <v>1.6155269360986307E-4</v>
      </c>
      <c r="AM623" s="13">
        <f t="shared" si="922"/>
        <v>4.3507532096327206E-3</v>
      </c>
      <c r="AN623" s="13">
        <f t="shared" si="923"/>
        <v>5.8661160349649565E-3</v>
      </c>
      <c r="AO623" s="13">
        <f t="shared" si="924"/>
        <v>3.9546390794454999E-3</v>
      </c>
      <c r="AP623" s="13">
        <f t="shared" si="925"/>
        <v>1.7773452548455501E-3</v>
      </c>
      <c r="AQ623" s="13">
        <f t="shared" si="926"/>
        <v>5.9909819040267469E-4</v>
      </c>
      <c r="AR623" s="13">
        <f t="shared" si="927"/>
        <v>1.994141422817577E-3</v>
      </c>
      <c r="AS623" s="13">
        <f t="shared" si="928"/>
        <v>3.1427067172313059E-3</v>
      </c>
      <c r="AT623" s="13">
        <f t="shared" si="929"/>
        <v>2.4764054839640825E-3</v>
      </c>
      <c r="AU623" s="13">
        <f t="shared" si="930"/>
        <v>1.3009134424120719E-3</v>
      </c>
      <c r="AV623" s="13">
        <f t="shared" si="931"/>
        <v>5.1255008386370121E-4</v>
      </c>
      <c r="AW623" s="13">
        <f t="shared" si="932"/>
        <v>9.5355511861820142E-6</v>
      </c>
      <c r="AX623" s="13">
        <f t="shared" si="933"/>
        <v>1.1427759653416221E-3</v>
      </c>
      <c r="AY623" s="13">
        <f t="shared" si="934"/>
        <v>1.5408036474743997E-3</v>
      </c>
      <c r="AZ623" s="13">
        <f t="shared" si="935"/>
        <v>1.0387319790019852E-3</v>
      </c>
      <c r="BA623" s="13">
        <f t="shared" si="936"/>
        <v>4.6684041624207314E-4</v>
      </c>
      <c r="BB623" s="13">
        <f t="shared" si="937"/>
        <v>1.5736011211944394E-4</v>
      </c>
      <c r="BC623" s="13">
        <f t="shared" si="938"/>
        <v>4.2433695155312103E-5</v>
      </c>
      <c r="BD623" s="13">
        <f t="shared" si="939"/>
        <v>4.4811646829636038E-4</v>
      </c>
      <c r="BE623" s="13">
        <f t="shared" si="940"/>
        <v>7.0621803393819361E-4</v>
      </c>
      <c r="BF623" s="13">
        <f t="shared" si="941"/>
        <v>5.5648915711091972E-4</v>
      </c>
      <c r="BG623" s="13">
        <f t="shared" si="942"/>
        <v>2.9233670726787125E-4</v>
      </c>
      <c r="BH623" s="13">
        <f t="shared" si="943"/>
        <v>1.1517845764493521E-4</v>
      </c>
      <c r="BI623" s="13">
        <f t="shared" si="944"/>
        <v>3.6303554841124435E-5</v>
      </c>
      <c r="BJ623" s="14">
        <f t="shared" si="945"/>
        <v>0.42690192865348414</v>
      </c>
      <c r="BK623" s="14">
        <f t="shared" si="946"/>
        <v>0.24635336552439166</v>
      </c>
      <c r="BL623" s="14">
        <f t="shared" si="947"/>
        <v>0.3046115039613706</v>
      </c>
      <c r="BM623" s="14">
        <f t="shared" si="948"/>
        <v>0.55790507754633922</v>
      </c>
      <c r="BN623" s="14">
        <f t="shared" si="949"/>
        <v>0.44036928691738675</v>
      </c>
    </row>
    <row r="624" spans="1:66" x14ac:dyDescent="0.25">
      <c r="A624" t="s">
        <v>343</v>
      </c>
      <c r="B624" t="s">
        <v>189</v>
      </c>
      <c r="C624" t="s">
        <v>182</v>
      </c>
      <c r="D624" s="11">
        <v>44433</v>
      </c>
      <c r="E624" s="10">
        <f>VLOOKUP(A624,home!$A$2:$E$405,3,FALSE)</f>
        <v>1.2842</v>
      </c>
      <c r="F624" s="10">
        <f>VLOOKUP(B624,home!$B$2:$E$405,3,FALSE)</f>
        <v>0.66749999999999998</v>
      </c>
      <c r="G624" s="10">
        <f>VLOOKUP(C624,away!$B$2:$E$405,4,FALSE)</f>
        <v>0.67490000000000006</v>
      </c>
      <c r="H624" s="10">
        <f>VLOOKUP(A624,away!$A$2:$E$405,3,FALSE)</f>
        <v>1.1267</v>
      </c>
      <c r="I624" s="10">
        <f>VLOOKUP(C624,away!$B$2:$E$405,3,FALSE)</f>
        <v>1.2425999999999999</v>
      </c>
      <c r="J624" s="10">
        <f>VLOOKUP(B624,home!$B$2:$E$405,4,FALSE)</f>
        <v>1.3947000000000001</v>
      </c>
      <c r="K624" s="12">
        <f t="shared" si="894"/>
        <v>0.57852664215000005</v>
      </c>
      <c r="L624" s="12">
        <f t="shared" si="895"/>
        <v>1.952632189674</v>
      </c>
      <c r="M624" s="13">
        <f t="shared" si="896"/>
        <v>7.9566762344165889E-2</v>
      </c>
      <c r="N624" s="13">
        <f t="shared" si="897"/>
        <v>4.6031491845717351E-2</v>
      </c>
      <c r="O624" s="13">
        <f t="shared" si="898"/>
        <v>0.15536462138135937</v>
      </c>
      <c r="P624" s="13">
        <f t="shared" si="899"/>
        <v>8.988257271666393E-2</v>
      </c>
      <c r="Q624" s="13">
        <f t="shared" si="900"/>
        <v>1.3315222205328981E-2</v>
      </c>
      <c r="R624" s="13">
        <f t="shared" si="901"/>
        <v>0.1516849804228779</v>
      </c>
      <c r="S624" s="13">
        <f t="shared" si="902"/>
        <v>2.5383956315896124E-2</v>
      </c>
      <c r="T624" s="13">
        <f t="shared" si="903"/>
        <v>2.5999731490787392E-2</v>
      </c>
      <c r="U624" s="13">
        <f t="shared" si="904"/>
        <v>8.7753802388636032E-2</v>
      </c>
      <c r="V624" s="13">
        <f t="shared" si="905"/>
        <v>3.1861088616810538E-3</v>
      </c>
      <c r="W624" s="13">
        <f t="shared" si="906"/>
        <v>2.5677369306433655E-3</v>
      </c>
      <c r="X624" s="13">
        <f t="shared" si="907"/>
        <v>5.0138457853889495E-3</v>
      </c>
      <c r="Y624" s="13">
        <f t="shared" si="908"/>
        <v>4.8950983373058912E-3</v>
      </c>
      <c r="Z624" s="13">
        <f t="shared" si="909"/>
        <v>9.8728325154593968E-2</v>
      </c>
      <c r="AA624" s="13">
        <f t="shared" si="910"/>
        <v>5.7116966436780624E-2</v>
      </c>
      <c r="AB624" s="13">
        <f t="shared" si="911"/>
        <v>1.6521843401232472E-2</v>
      </c>
      <c r="AC624" s="13">
        <f t="shared" si="912"/>
        <v>2.2494919125631339E-4</v>
      </c>
      <c r="AD624" s="13">
        <f t="shared" si="913"/>
        <v>3.7137605610241333E-4</v>
      </c>
      <c r="AE624" s="13">
        <f t="shared" si="914"/>
        <v>7.2516084161974945E-4</v>
      </c>
      <c r="AF624" s="13">
        <f t="shared" si="915"/>
        <v>7.0798620101890624E-4</v>
      </c>
      <c r="AG624" s="13">
        <f t="shared" si="916"/>
        <v>4.6081221531817459E-4</v>
      </c>
      <c r="AH624" s="13">
        <f t="shared" si="917"/>
        <v>4.8195026432365347E-2</v>
      </c>
      <c r="AI624" s="13">
        <f t="shared" si="918"/>
        <v>2.7882106810246814E-2</v>
      </c>
      <c r="AJ624" s="13">
        <f t="shared" si="919"/>
        <v>8.065270814499868E-3</v>
      </c>
      <c r="AK624" s="13">
        <f t="shared" si="920"/>
        <v>1.555324680781002E-3</v>
      </c>
      <c r="AL624" s="13">
        <f t="shared" si="921"/>
        <v>1.0164551853042877E-5</v>
      </c>
      <c r="AM624" s="13">
        <f t="shared" si="922"/>
        <v>4.2970188542367845E-5</v>
      </c>
      <c r="AN624" s="13">
        <f t="shared" si="923"/>
        <v>8.3904973344188345E-5</v>
      </c>
      <c r="AO624" s="13">
        <f t="shared" si="924"/>
        <v>8.1917775912800558E-5</v>
      </c>
      <c r="AP624" s="13">
        <f t="shared" si="925"/>
        <v>5.3318428717945279E-5</v>
      </c>
      <c r="AQ624" s="13">
        <f t="shared" si="926"/>
        <v>2.6027820054374629E-5</v>
      </c>
      <c r="AR624" s="13">
        <f t="shared" si="927"/>
        <v>1.882143199880517E-2</v>
      </c>
      <c r="AS624" s="13">
        <f t="shared" si="928"/>
        <v>1.0888699854723316E-2</v>
      </c>
      <c r="AT624" s="13">
        <f t="shared" si="929"/>
        <v>3.1497014821661364E-3</v>
      </c>
      <c r="AU624" s="13">
        <f t="shared" si="930"/>
        <v>6.0739540741748456E-4</v>
      </c>
      <c r="AV624" s="13">
        <f t="shared" si="931"/>
        <v>8.7848606377642112E-5</v>
      </c>
      <c r="AW624" s="13">
        <f t="shared" si="932"/>
        <v>3.1895509442036687E-7</v>
      </c>
      <c r="AX624" s="13">
        <f t="shared" si="933"/>
        <v>4.1432331483280787E-6</v>
      </c>
      <c r="AY624" s="13">
        <f t="shared" si="934"/>
        <v>8.0902104147497571E-6</v>
      </c>
      <c r="AZ624" s="13">
        <f t="shared" si="935"/>
        <v>7.8986026385381096E-6</v>
      </c>
      <c r="BA624" s="13">
        <f t="shared" si="936"/>
        <v>5.1410219218178355E-6</v>
      </c>
      <c r="BB624" s="13">
        <f t="shared" si="937"/>
        <v>2.5096312230902975E-6</v>
      </c>
      <c r="BC624" s="13">
        <f t="shared" si="938"/>
        <v>9.8007734208340915E-7</v>
      </c>
      <c r="BD624" s="13">
        <f t="shared" si="939"/>
        <v>6.1252223294378707E-3</v>
      </c>
      <c r="BE624" s="13">
        <f t="shared" si="940"/>
        <v>3.5436043066718924E-3</v>
      </c>
      <c r="BF624" s="13">
        <f t="shared" si="941"/>
        <v>1.0250347503235843E-3</v>
      </c>
      <c r="BG624" s="13">
        <f t="shared" si="942"/>
        <v>1.9766997073058902E-4</v>
      </c>
      <c r="BH624" s="13">
        <f t="shared" si="943"/>
        <v>2.8589336105164107E-5</v>
      </c>
      <c r="BI624" s="13">
        <f t="shared" si="944"/>
        <v>3.3079385236436707E-6</v>
      </c>
      <c r="BJ624" s="14">
        <f t="shared" si="945"/>
        <v>0.10040536387249145</v>
      </c>
      <c r="BK624" s="14">
        <f t="shared" si="946"/>
        <v>0.19826260419193112</v>
      </c>
      <c r="BL624" s="14">
        <f t="shared" si="947"/>
        <v>0.59861844875006187</v>
      </c>
      <c r="BM624" s="14">
        <f t="shared" si="948"/>
        <v>0.4601613197976448</v>
      </c>
      <c r="BN624" s="14">
        <f t="shared" si="949"/>
        <v>0.53584565091611347</v>
      </c>
    </row>
    <row r="625" spans="1:66" x14ac:dyDescent="0.25">
      <c r="A625" t="s">
        <v>343</v>
      </c>
      <c r="B625" t="s">
        <v>191</v>
      </c>
      <c r="C625" t="s">
        <v>183</v>
      </c>
      <c r="D625" s="11">
        <v>44433</v>
      </c>
      <c r="E625" s="10">
        <f>VLOOKUP(A625,home!$A$2:$E$405,3,FALSE)</f>
        <v>1.2842</v>
      </c>
      <c r="F625" s="10">
        <f>VLOOKUP(B625,home!$B$2:$E$405,3,FALSE)</f>
        <v>0.623</v>
      </c>
      <c r="G625" s="10">
        <f>VLOOKUP(C625,away!$B$2:$E$405,4,FALSE)</f>
        <v>0.83430000000000004</v>
      </c>
      <c r="H625" s="10">
        <f>VLOOKUP(A625,away!$A$2:$E$405,3,FALSE)</f>
        <v>1.1267</v>
      </c>
      <c r="I625" s="10">
        <f>VLOOKUP(C625,away!$B$2:$E$405,3,FALSE)</f>
        <v>0.76080000000000003</v>
      </c>
      <c r="J625" s="10">
        <f>VLOOKUP(B625,home!$B$2:$E$405,4,FALSE)</f>
        <v>1.0650999999999999</v>
      </c>
      <c r="K625" s="12">
        <f t="shared" si="894"/>
        <v>0.66748722138000005</v>
      </c>
      <c r="L625" s="12">
        <f t="shared" si="895"/>
        <v>0.91299664773599998</v>
      </c>
      <c r="M625" s="13">
        <f t="shared" si="896"/>
        <v>0.20587545732471343</v>
      </c>
      <c r="N625" s="13">
        <f t="shared" si="897"/>
        <v>0.13741923696000974</v>
      </c>
      <c r="O625" s="13">
        <f t="shared" si="898"/>
        <v>0.18796360238857929</v>
      </c>
      <c r="P625" s="13">
        <f t="shared" si="899"/>
        <v>0.12546330267892791</v>
      </c>
      <c r="Q625" s="13">
        <f t="shared" si="900"/>
        <v>4.5862792321298348E-2</v>
      </c>
      <c r="R625" s="13">
        <f t="shared" si="901"/>
        <v>8.580506943857763E-2</v>
      </c>
      <c r="S625" s="13">
        <f t="shared" si="902"/>
        <v>1.9114760598050552E-2</v>
      </c>
      <c r="T625" s="13">
        <f t="shared" si="903"/>
        <v>4.1872575645157749E-2</v>
      </c>
      <c r="U625" s="13">
        <f t="shared" si="904"/>
        <v>5.7273787379874139E-2</v>
      </c>
      <c r="V625" s="13">
        <f t="shared" si="905"/>
        <v>1.2943105537430396E-3</v>
      </c>
      <c r="W625" s="13">
        <f t="shared" si="906"/>
        <v>1.020427593709048E-2</v>
      </c>
      <c r="X625" s="13">
        <f t="shared" si="907"/>
        <v>9.3164697231367371E-3</v>
      </c>
      <c r="Y625" s="13">
        <f t="shared" si="908"/>
        <v>4.2529528129788899E-3</v>
      </c>
      <c r="Z625" s="13">
        <f t="shared" si="909"/>
        <v>2.6113246918725366E-2</v>
      </c>
      <c r="AA625" s="13">
        <f t="shared" si="910"/>
        <v>1.7430258626989839E-2</v>
      </c>
      <c r="AB625" s="13">
        <f t="shared" si="911"/>
        <v>5.8172374494321107E-3</v>
      </c>
      <c r="AC625" s="13">
        <f t="shared" si="912"/>
        <v>4.9298153017782189E-5</v>
      </c>
      <c r="AD625" s="13">
        <f t="shared" si="913"/>
        <v>1.7028059478608304E-3</v>
      </c>
      <c r="AE625" s="13">
        <f t="shared" si="914"/>
        <v>1.55465612214186E-3</v>
      </c>
      <c r="AF625" s="13">
        <f t="shared" si="915"/>
        <v>7.0969791394888372E-4</v>
      </c>
      <c r="AG625" s="13">
        <f t="shared" si="916"/>
        <v>2.159839387801877E-4</v>
      </c>
      <c r="AH625" s="13">
        <f t="shared" si="917"/>
        <v>5.9603267245746704E-3</v>
      </c>
      <c r="AI625" s="13">
        <f t="shared" si="918"/>
        <v>3.9784419239033029E-3</v>
      </c>
      <c r="AJ625" s="13">
        <f t="shared" si="919"/>
        <v>1.3277795726039587E-3</v>
      </c>
      <c r="AK625" s="13">
        <f t="shared" si="920"/>
        <v>2.9542529917418015E-4</v>
      </c>
      <c r="AL625" s="13">
        <f t="shared" si="921"/>
        <v>1.2017185873354027E-6</v>
      </c>
      <c r="AM625" s="13">
        <f t="shared" si="922"/>
        <v>2.2732024213739267E-4</v>
      </c>
      <c r="AN625" s="13">
        <f t="shared" si="923"/>
        <v>2.075426190339753E-4</v>
      </c>
      <c r="AO625" s="13">
        <f t="shared" si="924"/>
        <v>9.4742857720184586E-5</v>
      </c>
      <c r="AP625" s="13">
        <f t="shared" si="925"/>
        <v>2.8833303831819116E-5</v>
      </c>
      <c r="AQ625" s="13">
        <f t="shared" si="926"/>
        <v>6.5811774354011016E-6</v>
      </c>
      <c r="AR625" s="13">
        <f t="shared" si="927"/>
        <v>1.0883516637895936E-3</v>
      </c>
      <c r="AS625" s="13">
        <f t="shared" si="928"/>
        <v>7.2646082794721584E-4</v>
      </c>
      <c r="AT625" s="13">
        <f t="shared" si="929"/>
        <v>2.4245165974395066E-4</v>
      </c>
      <c r="AU625" s="13">
        <f t="shared" si="930"/>
        <v>5.3944461560486287E-5</v>
      </c>
      <c r="AV625" s="13">
        <f t="shared" si="931"/>
        <v>9.0018096889623035E-6</v>
      </c>
      <c r="AW625" s="13">
        <f t="shared" si="932"/>
        <v>2.0342879031087836E-8</v>
      </c>
      <c r="AX625" s="13">
        <f t="shared" si="933"/>
        <v>2.5288892797952822E-5</v>
      </c>
      <c r="AY625" s="13">
        <f t="shared" si="934"/>
        <v>2.3088674349485994E-5</v>
      </c>
      <c r="AZ625" s="13">
        <f t="shared" si="935"/>
        <v>1.0539941140874441E-5</v>
      </c>
      <c r="BA625" s="13">
        <f t="shared" si="936"/>
        <v>3.2076436429843727E-6</v>
      </c>
      <c r="BB625" s="13">
        <f t="shared" si="937"/>
        <v>7.3214197329410546E-7</v>
      </c>
      <c r="BC625" s="13">
        <f t="shared" si="938"/>
        <v>1.336886334568677E-7</v>
      </c>
      <c r="BD625" s="13">
        <f t="shared" si="939"/>
        <v>1.6561023676629947E-4</v>
      </c>
      <c r="BE625" s="13">
        <f t="shared" si="940"/>
        <v>1.1054271677122115E-4</v>
      </c>
      <c r="BF625" s="13">
        <f t="shared" si="941"/>
        <v>3.6892925430709364E-5</v>
      </c>
      <c r="BG625" s="13">
        <f t="shared" si="942"/>
        <v>8.2085187614412458E-6</v>
      </c>
      <c r="BH625" s="13">
        <f t="shared" si="943"/>
        <v>1.3697703449300043E-6</v>
      </c>
      <c r="BI625" s="13">
        <f t="shared" si="944"/>
        <v>1.8286084029321063E-7</v>
      </c>
      <c r="BJ625" s="14">
        <f t="shared" si="945"/>
        <v>0.25373945850510049</v>
      </c>
      <c r="BK625" s="14">
        <f t="shared" si="946"/>
        <v>0.35182141970138958</v>
      </c>
      <c r="BL625" s="14">
        <f t="shared" si="947"/>
        <v>0.36829494625535419</v>
      </c>
      <c r="BM625" s="14">
        <f t="shared" si="948"/>
        <v>0.21155654193699289</v>
      </c>
      <c r="BN625" s="14">
        <f t="shared" si="949"/>
        <v>0.78838946111210628</v>
      </c>
    </row>
    <row r="626" spans="1:66" x14ac:dyDescent="0.25">
      <c r="A626" t="s">
        <v>343</v>
      </c>
      <c r="B626" t="s">
        <v>192</v>
      </c>
      <c r="C626" t="s">
        <v>188</v>
      </c>
      <c r="D626" s="11">
        <v>44433</v>
      </c>
      <c r="E626" s="10">
        <f>VLOOKUP(A626,home!$A$2:$E$405,3,FALSE)</f>
        <v>1.2842</v>
      </c>
      <c r="F626" s="10">
        <f>VLOOKUP(B626,home!$B$2:$E$405,3,FALSE)</f>
        <v>1.1420999999999999</v>
      </c>
      <c r="G626" s="10">
        <f>VLOOKUP(C626,away!$B$2:$E$405,4,FALSE)</f>
        <v>0.77869999999999995</v>
      </c>
      <c r="H626" s="10">
        <f>VLOOKUP(A626,away!$A$2:$E$405,3,FALSE)</f>
        <v>1.1267</v>
      </c>
      <c r="I626" s="10">
        <f>VLOOKUP(C626,away!$B$2:$E$405,3,FALSE)</f>
        <v>1.2044999999999999</v>
      </c>
      <c r="J626" s="10">
        <f>VLOOKUP(B626,home!$B$2:$E$405,4,FALSE)</f>
        <v>0.76919999999999999</v>
      </c>
      <c r="K626" s="12">
        <f t="shared" si="894"/>
        <v>1.1421074693339996</v>
      </c>
      <c r="L626" s="12">
        <f t="shared" si="895"/>
        <v>1.0438891273799999</v>
      </c>
      <c r="M626" s="13">
        <f t="shared" si="896"/>
        <v>0.11236569455270497</v>
      </c>
      <c r="N626" s="13">
        <f t="shared" si="897"/>
        <v>0.12833369904554706</v>
      </c>
      <c r="O626" s="13">
        <f t="shared" si="898"/>
        <v>0.11729732683407079</v>
      </c>
      <c r="P626" s="13">
        <f t="shared" si="899"/>
        <v>0.13396615311010365</v>
      </c>
      <c r="Q626" s="13">
        <f t="shared" si="900"/>
        <v>7.3285438123590466E-2</v>
      </c>
      <c r="R626" s="13">
        <f t="shared" si="901"/>
        <v>6.1222702076412408E-2</v>
      </c>
      <c r="S626" s="13">
        <f t="shared" si="902"/>
        <v>3.9929736229908142E-2</v>
      </c>
      <c r="T626" s="13">
        <f t="shared" si="903"/>
        <v>7.6501872052495826E-2</v>
      </c>
      <c r="U626" s="13">
        <f t="shared" si="904"/>
        <v>6.9922905334280777E-2</v>
      </c>
      <c r="V626" s="13">
        <f t="shared" si="905"/>
        <v>5.2895079951182436E-3</v>
      </c>
      <c r="W626" s="13">
        <f t="shared" si="906"/>
        <v>2.7899948758122437E-2</v>
      </c>
      <c r="X626" s="13">
        <f t="shared" si="907"/>
        <v>2.9124453163063141E-2</v>
      </c>
      <c r="Y626" s="13">
        <f t="shared" si="908"/>
        <v>1.5201349998904832E-2</v>
      </c>
      <c r="Z626" s="13">
        <f t="shared" si="909"/>
        <v>2.1303237682130625E-2</v>
      </c>
      <c r="AA626" s="13">
        <f t="shared" si="910"/>
        <v>2.4330586877758905E-2</v>
      </c>
      <c r="AB626" s="13">
        <f t="shared" si="911"/>
        <v>1.3894072503184128E-2</v>
      </c>
      <c r="AC626" s="13">
        <f t="shared" si="912"/>
        <v>3.9414556238222785E-4</v>
      </c>
      <c r="AD626" s="13">
        <f t="shared" si="913"/>
        <v>7.9661849676718778E-3</v>
      </c>
      <c r="AE626" s="13">
        <f t="shared" si="914"/>
        <v>8.3158138744506699E-3</v>
      </c>
      <c r="AF626" s="13">
        <f t="shared" si="915"/>
        <v>4.3403938444274036E-3</v>
      </c>
      <c r="AG626" s="13">
        <f t="shared" si="916"/>
        <v>1.5102966475816154E-3</v>
      </c>
      <c r="AH626" s="13">
        <f t="shared" si="917"/>
        <v>5.559554548592016E-3</v>
      </c>
      <c r="AI626" s="13">
        <f t="shared" si="918"/>
        <v>6.3496087761167538E-3</v>
      </c>
      <c r="AJ626" s="13">
        <f t="shared" si="919"/>
        <v>3.6259678052758316E-3</v>
      </c>
      <c r="AK626" s="13">
        <f t="shared" si="920"/>
        <v>1.3804149713233787E-3</v>
      </c>
      <c r="AL626" s="13">
        <f t="shared" si="921"/>
        <v>1.8796542830249203E-5</v>
      </c>
      <c r="AM626" s="13">
        <f t="shared" si="922"/>
        <v>1.8196478707348559E-3</v>
      </c>
      <c r="AN626" s="13">
        <f t="shared" si="923"/>
        <v>1.8995106279202836E-3</v>
      </c>
      <c r="AO626" s="13">
        <f t="shared" si="924"/>
        <v>9.9143924591437024E-4</v>
      </c>
      <c r="AP626" s="13">
        <f t="shared" si="925"/>
        <v>3.4498421642261247E-4</v>
      </c>
      <c r="AQ626" s="13">
        <f t="shared" si="926"/>
        <v>9.0031318160318477E-5</v>
      </c>
      <c r="AR626" s="13">
        <f t="shared" si="927"/>
        <v>1.1607117092702461E-3</v>
      </c>
      <c r="AS626" s="13">
        <f t="shared" si="928"/>
        <v>1.3256575129009819E-3</v>
      </c>
      <c r="AT626" s="13">
        <f t="shared" si="929"/>
        <v>7.5702167363147252E-4</v>
      </c>
      <c r="AU626" s="13">
        <f t="shared" si="930"/>
        <v>2.8820003596741E-4</v>
      </c>
      <c r="AV626" s="13">
        <f t="shared" si="931"/>
        <v>8.228885343517665E-5</v>
      </c>
      <c r="AW626" s="13">
        <f t="shared" si="932"/>
        <v>6.2249637092965957E-7</v>
      </c>
      <c r="AX626" s="13">
        <f t="shared" si="933"/>
        <v>3.4637223745399734E-4</v>
      </c>
      <c r="AY626" s="13">
        <f t="shared" si="934"/>
        <v>3.6157421270451137E-4</v>
      </c>
      <c r="AZ626" s="13">
        <f t="shared" si="935"/>
        <v>1.8872169469161143E-4</v>
      </c>
      <c r="BA626" s="13">
        <f t="shared" si="936"/>
        <v>6.5668175063100364E-5</v>
      </c>
      <c r="BB626" s="13">
        <f t="shared" si="937"/>
        <v>1.713757349081422E-5</v>
      </c>
      <c r="BC626" s="13">
        <f t="shared" si="938"/>
        <v>3.5779453273473367E-6</v>
      </c>
      <c r="BD626" s="13">
        <f t="shared" si="939"/>
        <v>2.0194238888831081E-4</v>
      </c>
      <c r="BE626" s="13">
        <f t="shared" si="940"/>
        <v>2.3063991072449106E-4</v>
      </c>
      <c r="BF626" s="13">
        <f t="shared" si="941"/>
        <v>1.3170778238248411E-4</v>
      </c>
      <c r="BG626" s="13">
        <f t="shared" si="942"/>
        <v>5.0141480676150677E-5</v>
      </c>
      <c r="BH626" s="13">
        <f t="shared" si="943"/>
        <v>1.4316739900924537E-5</v>
      </c>
      <c r="BI626" s="13">
        <f t="shared" si="944"/>
        <v>3.2702511154716043E-6</v>
      </c>
      <c r="BJ626" s="14">
        <f t="shared" si="945"/>
        <v>0.37860811559373908</v>
      </c>
      <c r="BK626" s="14">
        <f t="shared" si="946"/>
        <v>0.29232560820575199</v>
      </c>
      <c r="BL626" s="14">
        <f t="shared" si="947"/>
        <v>0.30782903806590806</v>
      </c>
      <c r="BM626" s="14">
        <f t="shared" si="948"/>
        <v>0.37323403408876688</v>
      </c>
      <c r="BN626" s="14">
        <f t="shared" si="949"/>
        <v>0.62647101374242942</v>
      </c>
    </row>
    <row r="627" spans="1:66" x14ac:dyDescent="0.25">
      <c r="A627" t="s">
        <v>343</v>
      </c>
      <c r="B627" t="s">
        <v>193</v>
      </c>
      <c r="C627" t="s">
        <v>179</v>
      </c>
      <c r="D627" s="11">
        <v>44433</v>
      </c>
      <c r="E627" s="10">
        <f>VLOOKUP(A627,home!$A$2:$E$405,3,FALSE)</f>
        <v>1.2842</v>
      </c>
      <c r="F627" s="10">
        <f>VLOOKUP(B627,home!$B$2:$E$405,3,FALSE)</f>
        <v>0.50060000000000004</v>
      </c>
      <c r="G627" s="10">
        <f>VLOOKUP(C627,away!$B$2:$E$405,4,FALSE)</f>
        <v>0.82740000000000002</v>
      </c>
      <c r="H627" s="10">
        <f>VLOOKUP(A627,away!$A$2:$E$405,3,FALSE)</f>
        <v>1.1267</v>
      </c>
      <c r="I627" s="10">
        <f>VLOOKUP(C627,away!$B$2:$E$405,3,FALSE)</f>
        <v>0.94299999999999995</v>
      </c>
      <c r="J627" s="10">
        <f>VLOOKUP(B627,home!$B$2:$E$405,4,FALSE)</f>
        <v>1.1411</v>
      </c>
      <c r="K627" s="12">
        <f t="shared" si="894"/>
        <v>0.53191106824800016</v>
      </c>
      <c r="L627" s="12">
        <f t="shared" si="895"/>
        <v>1.2123937599099999</v>
      </c>
      <c r="M627" s="13">
        <f t="shared" si="896"/>
        <v>0.17476643945507575</v>
      </c>
      <c r="N627" s="13">
        <f t="shared" si="897"/>
        <v>9.2960203504448793E-2</v>
      </c>
      <c r="O627" s="13">
        <f t="shared" si="898"/>
        <v>0.21188574063702265</v>
      </c>
      <c r="P627" s="13">
        <f t="shared" si="899"/>
        <v>0.11270437064875742</v>
      </c>
      <c r="Q627" s="13">
        <f t="shared" si="900"/>
        <v>2.4723280575301418E-2</v>
      </c>
      <c r="R627" s="13">
        <f t="shared" si="901"/>
        <v>0.12844447488111746</v>
      </c>
      <c r="S627" s="13">
        <f t="shared" si="902"/>
        <v>1.8170358111858267E-2</v>
      </c>
      <c r="T627" s="13">
        <f t="shared" si="903"/>
        <v>2.9974351093999551E-2</v>
      </c>
      <c r="U627" s="13">
        <f t="shared" si="904"/>
        <v>6.8321037844568624E-2</v>
      </c>
      <c r="V627" s="13">
        <f t="shared" si="905"/>
        <v>1.3019781536526662E-3</v>
      </c>
      <c r="W627" s="13">
        <f t="shared" si="906"/>
        <v>4.38352886046787E-3</v>
      </c>
      <c r="X627" s="13">
        <f t="shared" si="907"/>
        <v>5.3145630368166387E-3</v>
      </c>
      <c r="Y627" s="13">
        <f t="shared" si="908"/>
        <v>3.2216715312424157E-3</v>
      </c>
      <c r="Z627" s="13">
        <f t="shared" si="909"/>
        <v>5.1908426613594509E-2</v>
      </c>
      <c r="AA627" s="13">
        <f t="shared" si="910"/>
        <v>2.7610666651109981E-2</v>
      </c>
      <c r="AB627" s="13">
        <f t="shared" si="911"/>
        <v>7.3432095967156698E-3</v>
      </c>
      <c r="AC627" s="13">
        <f t="shared" si="912"/>
        <v>5.2476690055377657E-5</v>
      </c>
      <c r="AD627" s="13">
        <f t="shared" si="913"/>
        <v>5.8291187971685077E-4</v>
      </c>
      <c r="AE627" s="13">
        <f t="shared" si="914"/>
        <v>7.0671872554611836E-4</v>
      </c>
      <c r="AF627" s="13">
        <f t="shared" si="915"/>
        <v>4.2841068643183086E-4</v>
      </c>
      <c r="AG627" s="13">
        <f t="shared" si="916"/>
        <v>1.7313414763623714E-4</v>
      </c>
      <c r="AH627" s="13">
        <f t="shared" si="917"/>
        <v>1.5733363128267043E-2</v>
      </c>
      <c r="AI627" s="13">
        <f t="shared" si="918"/>
        <v>8.3687499886902217E-3</v>
      </c>
      <c r="AJ627" s="13">
        <f t="shared" si="919"/>
        <v>2.2257153731923269E-3</v>
      </c>
      <c r="AK627" s="13">
        <f t="shared" si="920"/>
        <v>3.9462754725690905E-4</v>
      </c>
      <c r="AL627" s="13">
        <f t="shared" si="921"/>
        <v>1.3536585959781021E-6</v>
      </c>
      <c r="AM627" s="13">
        <f t="shared" si="922"/>
        <v>6.2011456126927989E-5</v>
      </c>
      <c r="AN627" s="13">
        <f t="shared" si="923"/>
        <v>7.5182302451220223E-5</v>
      </c>
      <c r="AO627" s="13">
        <f t="shared" si="924"/>
        <v>4.557527717376284E-5</v>
      </c>
      <c r="AP627" s="13">
        <f t="shared" si="925"/>
        <v>1.8418393883879572E-5</v>
      </c>
      <c r="AQ627" s="13">
        <f t="shared" si="926"/>
        <v>5.5825864530950274E-6</v>
      </c>
      <c r="AR627" s="13">
        <f t="shared" si="927"/>
        <v>3.8150062558218079E-3</v>
      </c>
      <c r="AS627" s="13">
        <f t="shared" si="928"/>
        <v>2.0292440529069812E-3</v>
      </c>
      <c r="AT627" s="13">
        <f t="shared" si="929"/>
        <v>5.3968868595882682E-4</v>
      </c>
      <c r="AU627" s="13">
        <f t="shared" si="930"/>
        <v>9.5688795156573028E-5</v>
      </c>
      <c r="AV627" s="13">
        <f t="shared" si="931"/>
        <v>1.2724482312774204E-5</v>
      </c>
      <c r="AW627" s="13">
        <f t="shared" si="932"/>
        <v>2.4248750473407496E-8</v>
      </c>
      <c r="AX627" s="13">
        <f t="shared" si="933"/>
        <v>5.4974299786813747E-6</v>
      </c>
      <c r="AY627" s="13">
        <f t="shared" si="934"/>
        <v>6.6650498016954626E-6</v>
      </c>
      <c r="AZ627" s="13">
        <f t="shared" si="935"/>
        <v>4.040332394532481E-6</v>
      </c>
      <c r="BA627" s="13">
        <f t="shared" si="936"/>
        <v>1.6328245943644691E-6</v>
      </c>
      <c r="BB627" s="13">
        <f t="shared" si="937"/>
        <v>4.9490658730876499E-7</v>
      </c>
      <c r="BC627" s="13">
        <f t="shared" si="938"/>
        <v>1.2000433163830002E-7</v>
      </c>
      <c r="BD627" s="13">
        <f t="shared" si="939"/>
        <v>7.7088162976266124E-4</v>
      </c>
      <c r="BE627" s="13">
        <f t="shared" si="940"/>
        <v>4.1004047117981649E-4</v>
      </c>
      <c r="BF627" s="13">
        <f t="shared" si="941"/>
        <v>1.0905253252508474E-4</v>
      </c>
      <c r="BG627" s="13">
        <f t="shared" si="942"/>
        <v>1.933541635685587E-5</v>
      </c>
      <c r="BH627" s="13">
        <f t="shared" si="943"/>
        <v>2.571180492348765E-6</v>
      </c>
      <c r="BI627" s="13">
        <f t="shared" si="944"/>
        <v>2.7352787246873014E-7</v>
      </c>
      <c r="BJ627" s="14">
        <f t="shared" si="945"/>
        <v>0.16269399460538478</v>
      </c>
      <c r="BK627" s="14">
        <f t="shared" si="946"/>
        <v>0.30700364176779715</v>
      </c>
      <c r="BL627" s="14">
        <f t="shared" si="947"/>
        <v>0.47813209267828721</v>
      </c>
      <c r="BM627" s="14">
        <f t="shared" si="948"/>
        <v>0.25424700516228882</v>
      </c>
      <c r="BN627" s="14">
        <f t="shared" si="949"/>
        <v>0.74548450970172342</v>
      </c>
    </row>
    <row r="628" spans="1:66" x14ac:dyDescent="0.25">
      <c r="A628" t="s">
        <v>343</v>
      </c>
      <c r="B628" t="s">
        <v>196</v>
      </c>
      <c r="C628" t="s">
        <v>180</v>
      </c>
      <c r="D628" s="11">
        <v>44433</v>
      </c>
      <c r="E628" s="10">
        <f>VLOOKUP(A628,home!$A$2:$E$405,3,FALSE)</f>
        <v>1.2842</v>
      </c>
      <c r="F628" s="10">
        <f>VLOOKUP(B628,home!$B$2:$E$405,3,FALSE)</f>
        <v>0.77869999999999995</v>
      </c>
      <c r="G628" s="10">
        <f>VLOOKUP(C628,away!$B$2:$E$405,4,FALSE)</f>
        <v>0.7268</v>
      </c>
      <c r="H628" s="10">
        <f>VLOOKUP(A628,away!$A$2:$E$405,3,FALSE)</f>
        <v>1.1267</v>
      </c>
      <c r="I628" s="10">
        <f>VLOOKUP(C628,away!$B$2:$E$405,3,FALSE)</f>
        <v>0.5917</v>
      </c>
      <c r="J628" s="10">
        <f>VLOOKUP(B628,home!$B$2:$E$405,4,FALSE)</f>
        <v>1.4581</v>
      </c>
      <c r="K628" s="12">
        <f t="shared" si="894"/>
        <v>0.726804753272</v>
      </c>
      <c r="L628" s="12">
        <f t="shared" si="895"/>
        <v>0.97206917945899995</v>
      </c>
      <c r="M628" s="13">
        <f t="shared" si="896"/>
        <v>0.18288935385710905</v>
      </c>
      <c r="N628" s="13">
        <f t="shared" si="897"/>
        <v>0.13292485170619164</v>
      </c>
      <c r="O628" s="13">
        <f t="shared" si="898"/>
        <v>0.17778110413566667</v>
      </c>
      <c r="P628" s="13">
        <f t="shared" si="899"/>
        <v>0.12921215152774695</v>
      </c>
      <c r="Q628" s="13">
        <f t="shared" si="900"/>
        <v>4.8305207024017895E-2</v>
      </c>
      <c r="R628" s="13">
        <f t="shared" si="901"/>
        <v>8.6407766010236253E-2</v>
      </c>
      <c r="S628" s="13">
        <f t="shared" si="902"/>
        <v>2.2822241631781644E-2</v>
      </c>
      <c r="T628" s="13">
        <f t="shared" si="903"/>
        <v>4.6956002955434194E-2</v>
      </c>
      <c r="U628" s="13">
        <f t="shared" si="904"/>
        <v>6.2801575055854458E-2</v>
      </c>
      <c r="V628" s="13">
        <f t="shared" si="905"/>
        <v>1.7915573795707236E-3</v>
      </c>
      <c r="W628" s="13">
        <f t="shared" si="906"/>
        <v>1.1702818024281405E-2</v>
      </c>
      <c r="X628" s="13">
        <f t="shared" si="907"/>
        <v>1.1375948714221219E-2</v>
      </c>
      <c r="Y628" s="13">
        <f t="shared" si="908"/>
        <v>5.5291045661003428E-3</v>
      </c>
      <c r="Z628" s="13">
        <f t="shared" si="909"/>
        <v>2.7998108734818544E-2</v>
      </c>
      <c r="AA628" s="13">
        <f t="shared" si="910"/>
        <v>2.0349158511092418E-2</v>
      </c>
      <c r="AB628" s="13">
        <f t="shared" si="911"/>
        <v>7.3949325654736713E-3</v>
      </c>
      <c r="AC628" s="13">
        <f t="shared" si="912"/>
        <v>7.9108959432860432E-5</v>
      </c>
      <c r="AD628" s="13">
        <f t="shared" si="913"/>
        <v>2.1264159416812395E-3</v>
      </c>
      <c r="AE628" s="13">
        <f t="shared" si="914"/>
        <v>2.0670233996186193E-3</v>
      </c>
      <c r="AF628" s="13">
        <f t="shared" si="915"/>
        <v>1.0046448699949117E-3</v>
      </c>
      <c r="AG628" s="13">
        <f t="shared" si="916"/>
        <v>3.2552810480788254E-4</v>
      </c>
      <c r="AH628" s="13">
        <f t="shared" si="917"/>
        <v>6.80402464606473E-3</v>
      </c>
      <c r="AI628" s="13">
        <f t="shared" si="918"/>
        <v>4.9451974541396826E-3</v>
      </c>
      <c r="AJ628" s="13">
        <f t="shared" si="919"/>
        <v>1.7970965077686572E-3</v>
      </c>
      <c r="AK628" s="13">
        <f t="shared" si="920"/>
        <v>4.3537942797825733E-4</v>
      </c>
      <c r="AL628" s="13">
        <f t="shared" si="921"/>
        <v>2.2356334336283895E-6</v>
      </c>
      <c r="AM628" s="13">
        <f t="shared" si="922"/>
        <v>3.0909784276945631E-4</v>
      </c>
      <c r="AN628" s="13">
        <f t="shared" si="923"/>
        <v>3.0046448639345239E-4</v>
      </c>
      <c r="AO628" s="13">
        <f t="shared" si="924"/>
        <v>1.4603613337252653E-4</v>
      </c>
      <c r="AP628" s="13">
        <f t="shared" si="925"/>
        <v>4.7319074779598989E-5</v>
      </c>
      <c r="AQ628" s="13">
        <f t="shared" si="926"/>
        <v>1.1499353548440962E-5</v>
      </c>
      <c r="AR628" s="13">
        <f t="shared" si="927"/>
        <v>1.3227965309437913E-3</v>
      </c>
      <c r="AS628" s="13">
        <f t="shared" si="928"/>
        <v>9.6141480630165962E-4</v>
      </c>
      <c r="AT628" s="13">
        <f t="shared" si="929"/>
        <v>3.4938042554306269E-4</v>
      </c>
      <c r="AU628" s="13">
        <f t="shared" si="930"/>
        <v>8.4643784661630697E-5</v>
      </c>
      <c r="AV628" s="13">
        <f t="shared" si="931"/>
        <v>1.5379876256751193E-5</v>
      </c>
      <c r="AW628" s="13">
        <f t="shared" si="932"/>
        <v>4.3874585597831306E-8</v>
      </c>
      <c r="AX628" s="13">
        <f t="shared" si="933"/>
        <v>3.7442296891827005E-5</v>
      </c>
      <c r="AY628" s="13">
        <f t="shared" si="934"/>
        <v>3.6396502816698544E-5</v>
      </c>
      <c r="AZ628" s="13">
        <f t="shared" si="935"/>
        <v>1.7689959314102663E-5</v>
      </c>
      <c r="BA628" s="13">
        <f t="shared" si="936"/>
        <v>5.7319547450409574E-6</v>
      </c>
      <c r="BB628" s="13">
        <f t="shared" si="937"/>
        <v>1.3929641364270213E-6</v>
      </c>
      <c r="BC628" s="13">
        <f t="shared" si="938"/>
        <v>2.7081150102248583E-7</v>
      </c>
      <c r="BD628" s="13">
        <f t="shared" si="939"/>
        <v>2.143082897376237E-4</v>
      </c>
      <c r="BE628" s="13">
        <f t="shared" si="940"/>
        <v>1.5576028364689787E-4</v>
      </c>
      <c r="BF628" s="13">
        <f t="shared" si="941"/>
        <v>5.6603657262780165E-5</v>
      </c>
      <c r="BG628" s="13">
        <f t="shared" si="942"/>
        <v>1.3713269050389267E-5</v>
      </c>
      <c r="BH628" s="13">
        <f t="shared" si="943"/>
        <v>2.4917172821801804E-6</v>
      </c>
      <c r="BI628" s="13">
        <f t="shared" si="944"/>
        <v>3.6219839289970902E-7</v>
      </c>
      <c r="BJ628" s="14">
        <f t="shared" si="945"/>
        <v>0.26323088668661793</v>
      </c>
      <c r="BK628" s="14">
        <f t="shared" si="946"/>
        <v>0.33683304549189158</v>
      </c>
      <c r="BL628" s="14">
        <f t="shared" si="947"/>
        <v>0.37189308915335445</v>
      </c>
      <c r="BM628" s="14">
        <f t="shared" si="948"/>
        <v>0.24239834317748291</v>
      </c>
      <c r="BN628" s="14">
        <f t="shared" si="949"/>
        <v>0.75752043426096838</v>
      </c>
    </row>
    <row r="629" spans="1:66" x14ac:dyDescent="0.25">
      <c r="A629" t="s">
        <v>338</v>
      </c>
      <c r="B629" t="s">
        <v>88</v>
      </c>
      <c r="C629" t="s">
        <v>76</v>
      </c>
      <c r="D629" s="11">
        <v>44434</v>
      </c>
      <c r="E629" s="10">
        <f>VLOOKUP(A629,home!$A$2:$E$405,3,FALSE)</f>
        <v>1.2436</v>
      </c>
      <c r="F629" s="10">
        <f>VLOOKUP(B629,home!$B$2:$E$405,3,FALSE)</f>
        <v>0.67010000000000003</v>
      </c>
      <c r="G629" s="10">
        <f>VLOOKUP(C629,away!$B$2:$E$405,4,FALSE)</f>
        <v>0.57440000000000002</v>
      </c>
      <c r="H629" s="10">
        <f>VLOOKUP(A629,away!$A$2:$E$405,3,FALSE)</f>
        <v>0.89739999999999998</v>
      </c>
      <c r="I629" s="10">
        <f>VLOOKUP(C629,away!$B$2:$E$405,3,FALSE)</f>
        <v>1.2735000000000001</v>
      </c>
      <c r="J629" s="10">
        <f>VLOOKUP(B629,home!$B$2:$E$405,4,FALSE)</f>
        <v>1.3001</v>
      </c>
      <c r="K629" s="12">
        <f t="shared" si="894"/>
        <v>0.47866840518400006</v>
      </c>
      <c r="L629" s="12">
        <f t="shared" si="895"/>
        <v>1.4858048538900002</v>
      </c>
      <c r="M629" s="13">
        <f t="shared" si="896"/>
        <v>0.14022973190427612</v>
      </c>
      <c r="N629" s="13">
        <f t="shared" si="897"/>
        <v>6.7123542129999741E-2</v>
      </c>
      <c r="O629" s="13">
        <f t="shared" si="898"/>
        <v>0.20835401632306685</v>
      </c>
      <c r="P629" s="13">
        <f t="shared" si="899"/>
        <v>9.9732484707043531E-2</v>
      </c>
      <c r="Q629" s="13">
        <f t="shared" si="900"/>
        <v>1.6064959430834008E-2</v>
      </c>
      <c r="R629" s="13">
        <f t="shared" si="901"/>
        <v>0.15478670439014455</v>
      </c>
      <c r="S629" s="13">
        <f t="shared" si="902"/>
        <v>1.7732631252248308E-2</v>
      </c>
      <c r="T629" s="13">
        <f t="shared" si="903"/>
        <v>2.3869394699879101E-2</v>
      </c>
      <c r="U629" s="13">
        <f t="shared" si="904"/>
        <v>7.4091504934117758E-2</v>
      </c>
      <c r="V629" s="13">
        <f t="shared" si="905"/>
        <v>1.4012873741495108E-3</v>
      </c>
      <c r="W629" s="13">
        <f t="shared" si="906"/>
        <v>2.5632628367009917E-3</v>
      </c>
      <c r="X629" s="13">
        <f t="shared" si="907"/>
        <v>3.8085083645661845E-3</v>
      </c>
      <c r="Y629" s="13">
        <f t="shared" si="908"/>
        <v>2.8293501070765521E-3</v>
      </c>
      <c r="Z629" s="13">
        <f t="shared" si="909"/>
        <v>7.6660945566837793E-2</v>
      </c>
      <c r="AA629" s="13">
        <f t="shared" si="910"/>
        <v>3.6695172554375682E-2</v>
      </c>
      <c r="AB629" s="13">
        <f t="shared" si="911"/>
        <v>8.7824098622773482E-3</v>
      </c>
      <c r="AC629" s="13">
        <f t="shared" si="912"/>
        <v>6.2287910396535185E-5</v>
      </c>
      <c r="AD629" s="13">
        <f t="shared" si="913"/>
        <v>3.0673823352776991E-4</v>
      </c>
      <c r="AE629" s="13">
        <f t="shared" si="914"/>
        <v>4.5575315624920486E-4</v>
      </c>
      <c r="AF629" s="13">
        <f t="shared" si="915"/>
        <v>3.3858012586537818E-4</v>
      </c>
      <c r="AG629" s="13">
        <f t="shared" si="916"/>
        <v>1.6768799814715534E-4</v>
      </c>
      <c r="AH629" s="13">
        <f t="shared" si="917"/>
        <v>2.8475801256751167E-2</v>
      </c>
      <c r="AI629" s="13">
        <f t="shared" si="918"/>
        <v>1.3630466373905626E-2</v>
      </c>
      <c r="AJ629" s="13">
        <f t="shared" si="919"/>
        <v>3.2622368005557731E-3</v>
      </c>
      <c r="AK629" s="13">
        <f t="shared" si="920"/>
        <v>5.2050989555152893E-4</v>
      </c>
      <c r="AL629" s="13">
        <f t="shared" si="921"/>
        <v>1.7719860080162406E-6</v>
      </c>
      <c r="AM629" s="13">
        <f t="shared" si="922"/>
        <v>2.9365180210339009E-5</v>
      </c>
      <c r="AN629" s="13">
        <f t="shared" si="923"/>
        <v>4.3630927291876274E-5</v>
      </c>
      <c r="AO629" s="13">
        <f t="shared" si="924"/>
        <v>3.2413521774995731E-5</v>
      </c>
      <c r="AP629" s="13">
        <f t="shared" si="925"/>
        <v>1.6053389328319289E-5</v>
      </c>
      <c r="AQ629" s="13">
        <f t="shared" si="926"/>
        <v>5.9630509463506821E-6</v>
      </c>
      <c r="AR629" s="13">
        <f t="shared" si="927"/>
        <v>8.4618967451375714E-3</v>
      </c>
      <c r="AS629" s="13">
        <f t="shared" si="928"/>
        <v>4.0504426198266826E-3</v>
      </c>
      <c r="AT629" s="13">
        <f t="shared" si="929"/>
        <v>9.6940945456087057E-4</v>
      </c>
      <c r="AU629" s="13">
        <f t="shared" si="930"/>
        <v>1.5467522586164775E-4</v>
      </c>
      <c r="AV629" s="13">
        <f t="shared" si="931"/>
        <v>1.8509535921167482E-5</v>
      </c>
      <c r="AW629" s="13">
        <f t="shared" si="932"/>
        <v>3.50069539156509E-8</v>
      </c>
      <c r="AX629" s="13">
        <f t="shared" si="933"/>
        <v>2.3426973298706207E-6</v>
      </c>
      <c r="AY629" s="13">
        <f t="shared" si="934"/>
        <v>3.4807910639169107E-6</v>
      </c>
      <c r="AZ629" s="13">
        <f t="shared" si="935"/>
        <v>2.5858881290723422E-6</v>
      </c>
      <c r="BA629" s="13">
        <f t="shared" si="936"/>
        <v>1.2807083779307392E-6</v>
      </c>
      <c r="BB629" s="13">
        <f t="shared" si="937"/>
        <v>4.7572068108677022E-7</v>
      </c>
      <c r="BC629" s="13">
        <f t="shared" si="938"/>
        <v>1.41365619410916E-7</v>
      </c>
      <c r="BD629" s="13">
        <f t="shared" si="939"/>
        <v>2.0954545428402325E-3</v>
      </c>
      <c r="BE629" s="13">
        <f t="shared" si="940"/>
        <v>1.0030278841569019E-3</v>
      </c>
      <c r="BF629" s="13">
        <f t="shared" si="941"/>
        <v>2.4005887883223311E-4</v>
      </c>
      <c r="BG629" s="13">
        <f t="shared" si="942"/>
        <v>3.8302866893628042E-5</v>
      </c>
      <c r="BH629" s="13">
        <f t="shared" si="943"/>
        <v>4.5835930524869917E-6</v>
      </c>
      <c r="BI629" s="13">
        <f t="shared" si="944"/>
        <v>4.3880423528928239E-7</v>
      </c>
      <c r="BJ629" s="14">
        <f t="shared" si="945"/>
        <v>0.11766551032359927</v>
      </c>
      <c r="BK629" s="14">
        <f t="shared" si="946"/>
        <v>0.25916367592518602</v>
      </c>
      <c r="BL629" s="14">
        <f t="shared" si="947"/>
        <v>0.54563562254206499</v>
      </c>
      <c r="BM629" s="14">
        <f t="shared" si="948"/>
        <v>0.31283086968821311</v>
      </c>
      <c r="BN629" s="14">
        <f t="shared" si="949"/>
        <v>0.6862914388853647</v>
      </c>
    </row>
    <row r="630" spans="1:66" x14ac:dyDescent="0.25">
      <c r="A630" t="s">
        <v>338</v>
      </c>
      <c r="B630" t="s">
        <v>82</v>
      </c>
      <c r="C630" t="s">
        <v>95</v>
      </c>
      <c r="D630" s="11">
        <v>44434</v>
      </c>
      <c r="E630" s="10">
        <f>VLOOKUP(A630,home!$A$2:$E$405,3,FALSE)</f>
        <v>1.2436</v>
      </c>
      <c r="F630" s="10">
        <f>VLOOKUP(B630,home!$B$2:$E$405,3,FALSE)</f>
        <v>1.3785000000000001</v>
      </c>
      <c r="G630" s="10">
        <f>VLOOKUP(C630,away!$B$2:$E$405,4,FALSE)</f>
        <v>1.4742</v>
      </c>
      <c r="H630" s="10">
        <f>VLOOKUP(A630,away!$A$2:$E$405,3,FALSE)</f>
        <v>0.89739999999999998</v>
      </c>
      <c r="I630" s="10">
        <f>VLOOKUP(C630,away!$B$2:$E$405,3,FALSE)</f>
        <v>0.55720000000000003</v>
      </c>
      <c r="J630" s="10">
        <f>VLOOKUP(B630,home!$B$2:$E$405,4,FALSE)</f>
        <v>1.2735000000000001</v>
      </c>
      <c r="K630" s="12">
        <f t="shared" si="894"/>
        <v>2.5272248929200001</v>
      </c>
      <c r="L630" s="12">
        <f t="shared" si="895"/>
        <v>0.63678983507999998</v>
      </c>
      <c r="M630" s="13">
        <f t="shared" si="896"/>
        <v>4.2255754722690414E-2</v>
      </c>
      <c r="N630" s="13">
        <f t="shared" si="897"/>
        <v>0.10678979520430507</v>
      </c>
      <c r="O630" s="13">
        <f t="shared" si="898"/>
        <v>2.6908035081042957E-2</v>
      </c>
      <c r="P630" s="13">
        <f t="shared" si="899"/>
        <v>6.80026560763764E-2</v>
      </c>
      <c r="Q630" s="13">
        <f t="shared" si="900"/>
        <v>0.13494091437507436</v>
      </c>
      <c r="R630" s="13">
        <f t="shared" si="901"/>
        <v>8.5673816107920981E-3</v>
      </c>
      <c r="S630" s="13">
        <f t="shared" si="902"/>
        <v>2.7359357700448027E-2</v>
      </c>
      <c r="T630" s="13">
        <f t="shared" si="903"/>
        <v>8.5929002610447988E-2</v>
      </c>
      <c r="U630" s="13">
        <f t="shared" si="904"/>
        <v>2.1651700073938841E-2</v>
      </c>
      <c r="V630" s="13">
        <f t="shared" si="905"/>
        <v>4.8921909621383475E-3</v>
      </c>
      <c r="W630" s="13">
        <f t="shared" si="906"/>
        <v>0.11367534596069138</v>
      </c>
      <c r="X630" s="13">
        <f t="shared" si="907"/>
        <v>7.2387304806970601E-2</v>
      </c>
      <c r="Y630" s="13">
        <f t="shared" si="908"/>
        <v>2.3047749944958246E-2</v>
      </c>
      <c r="Z630" s="13">
        <f t="shared" si="909"/>
        <v>1.8185405076679088E-3</v>
      </c>
      <c r="AA630" s="13">
        <f t="shared" si="910"/>
        <v>4.5958608397617135E-3</v>
      </c>
      <c r="AB630" s="13">
        <f t="shared" si="911"/>
        <v>5.8073869593210101E-3</v>
      </c>
      <c r="AC630" s="13">
        <f t="shared" si="912"/>
        <v>4.9206608313105086E-4</v>
      </c>
      <c r="AD630" s="13">
        <f t="shared" si="913"/>
        <v>7.1820791005788046E-2</v>
      </c>
      <c r="AE630" s="13">
        <f t="shared" si="914"/>
        <v>4.5734749659890911E-2</v>
      </c>
      <c r="AF630" s="13">
        <f t="shared" si="915"/>
        <v>1.4561711846673507E-2</v>
      </c>
      <c r="AG630" s="13">
        <f t="shared" si="916"/>
        <v>3.0909166951085692E-3</v>
      </c>
      <c r="AH630" s="13">
        <f t="shared" si="917"/>
        <v>2.8950702749103662E-4</v>
      </c>
      <c r="AI630" s="13">
        <f t="shared" si="918"/>
        <v>7.3164936655062255E-4</v>
      </c>
      <c r="AJ630" s="13">
        <f t="shared" si="919"/>
        <v>9.2452124601794178E-4</v>
      </c>
      <c r="AK630" s="13">
        <f t="shared" si="920"/>
        <v>7.7882436898998593E-4</v>
      </c>
      <c r="AL630" s="13">
        <f t="shared" si="921"/>
        <v>3.1675496828877847E-5</v>
      </c>
      <c r="AM630" s="13">
        <f t="shared" si="922"/>
        <v>3.6301458171806487E-2</v>
      </c>
      <c r="AN630" s="13">
        <f t="shared" si="923"/>
        <v>2.311639956238817E-2</v>
      </c>
      <c r="AO630" s="13">
        <f t="shared" si="924"/>
        <v>7.3601441324882728E-3</v>
      </c>
      <c r="AP630" s="13">
        <f t="shared" si="925"/>
        <v>1.5622883227640791E-3</v>
      </c>
      <c r="AQ630" s="13">
        <f t="shared" si="926"/>
        <v>2.4871233085008686E-4</v>
      </c>
      <c r="AR630" s="13">
        <f t="shared" si="927"/>
        <v>3.6871026458103652E-5</v>
      </c>
      <c r="AS630" s="13">
        <f t="shared" si="928"/>
        <v>9.3181375892431508E-5</v>
      </c>
      <c r="AT630" s="13">
        <f t="shared" si="929"/>
        <v>1.1774514635594428E-4</v>
      </c>
      <c r="AU630" s="13">
        <f t="shared" si="930"/>
        <v>9.918948829708365E-5</v>
      </c>
      <c r="AV630" s="13">
        <f t="shared" si="931"/>
        <v>6.2668535985096696E-5</v>
      </c>
      <c r="AW630" s="13">
        <f t="shared" si="932"/>
        <v>1.4159924823905912E-6</v>
      </c>
      <c r="AX630" s="13">
        <f t="shared" si="933"/>
        <v>1.5290324790180596E-2</v>
      </c>
      <c r="AY630" s="13">
        <f t="shared" si="934"/>
        <v>9.7367234014587353E-3</v>
      </c>
      <c r="AZ630" s="13">
        <f t="shared" si="935"/>
        <v>3.1001232445172422E-3</v>
      </c>
      <c r="BA630" s="13">
        <f t="shared" si="936"/>
        <v>6.5804232320126985E-4</v>
      </c>
      <c r="BB630" s="13">
        <f t="shared" si="937"/>
        <v>1.0475866561674911E-4</v>
      </c>
      <c r="BC630" s="13">
        <f t="shared" si="938"/>
        <v>1.334185068025811E-5</v>
      </c>
      <c r="BD630" s="13">
        <f t="shared" si="939"/>
        <v>3.9131824762476898E-6</v>
      </c>
      <c r="BE630" s="13">
        <f t="shared" si="940"/>
        <v>9.88949216451149E-6</v>
      </c>
      <c r="BF630" s="13">
        <f t="shared" si="941"/>
        <v>1.2496485388245368E-5</v>
      </c>
      <c r="BG630" s="13">
        <f t="shared" si="942"/>
        <v>1.0527142982394914E-5</v>
      </c>
      <c r="BH630" s="13">
        <f t="shared" si="943"/>
        <v>6.6511144491091283E-6</v>
      </c>
      <c r="BI630" s="13">
        <f t="shared" si="944"/>
        <v>3.3617724002896971E-6</v>
      </c>
      <c r="BJ630" s="14">
        <f t="shared" si="945"/>
        <v>0.76947059890586078</v>
      </c>
      <c r="BK630" s="14">
        <f t="shared" si="946"/>
        <v>0.15277042444307184</v>
      </c>
      <c r="BL630" s="14">
        <f t="shared" si="947"/>
        <v>7.0711361336755665E-2</v>
      </c>
      <c r="BM630" s="14">
        <f t="shared" si="948"/>
        <v>0.59757108071409859</v>
      </c>
      <c r="BN630" s="14">
        <f t="shared" si="949"/>
        <v>0.38746453707028133</v>
      </c>
    </row>
    <row r="631" spans="1:66" x14ac:dyDescent="0.25">
      <c r="A631" t="s">
        <v>338</v>
      </c>
      <c r="B631" t="s">
        <v>72</v>
      </c>
      <c r="C631" t="s">
        <v>94</v>
      </c>
      <c r="D631" s="11">
        <v>44434</v>
      </c>
      <c r="E631" s="10">
        <f>VLOOKUP(A631,home!$A$2:$E$405,3,FALSE)</f>
        <v>1.2436</v>
      </c>
      <c r="F631" s="10">
        <f>VLOOKUP(B631,home!$B$2:$E$405,3,FALSE)</f>
        <v>0.96489999999999998</v>
      </c>
      <c r="G631" s="10">
        <f>VLOOKUP(C631,away!$B$2:$E$405,4,FALSE)</f>
        <v>0.91900000000000004</v>
      </c>
      <c r="H631" s="10">
        <f>VLOOKUP(A631,away!$A$2:$E$405,3,FALSE)</f>
        <v>0.89739999999999998</v>
      </c>
      <c r="I631" s="10">
        <f>VLOOKUP(C631,away!$B$2:$E$405,3,FALSE)</f>
        <v>1.5919000000000001</v>
      </c>
      <c r="J631" s="10">
        <f>VLOOKUP(B631,home!$B$2:$E$405,4,FALSE)</f>
        <v>0.89149999999999996</v>
      </c>
      <c r="K631" s="12">
        <f t="shared" si="894"/>
        <v>1.1027537191600001</v>
      </c>
      <c r="L631" s="12">
        <f t="shared" si="895"/>
        <v>1.2735710999900001</v>
      </c>
      <c r="M631" s="13">
        <f t="shared" si="896"/>
        <v>9.2891343425088785E-2</v>
      </c>
      <c r="N631" s="13">
        <f t="shared" si="897"/>
        <v>0.10243627443978547</v>
      </c>
      <c r="O631" s="13">
        <f t="shared" si="898"/>
        <v>0.11830373042543917</v>
      </c>
      <c r="P631" s="13">
        <f t="shared" si="899"/>
        <v>0.13045987871715509</v>
      </c>
      <c r="Q631" s="13">
        <f t="shared" si="900"/>
        <v>5.6480991307683949E-2</v>
      </c>
      <c r="R631" s="13">
        <f t="shared" si="901"/>
        <v>7.5334106045423524E-2</v>
      </c>
      <c r="S631" s="13">
        <f t="shared" si="902"/>
        <v>4.5805613653925256E-2</v>
      </c>
      <c r="T631" s="13">
        <f t="shared" si="903"/>
        <v>7.1932558228252674E-2</v>
      </c>
      <c r="U631" s="13">
        <f t="shared" si="904"/>
        <v>8.3074965621184632E-2</v>
      </c>
      <c r="V631" s="13">
        <f t="shared" si="905"/>
        <v>7.1478910275603229E-3</v>
      </c>
      <c r="W631" s="13">
        <f t="shared" si="906"/>
        <v>2.0761541075464029E-2</v>
      </c>
      <c r="X631" s="13">
        <f t="shared" si="907"/>
        <v>2.6441298704966292E-2</v>
      </c>
      <c r="Y631" s="13">
        <f t="shared" si="908"/>
        <v>1.6837436938424048E-2</v>
      </c>
      <c r="Z631" s="13">
        <f t="shared" si="909"/>
        <v>3.1981113434344441E-2</v>
      </c>
      <c r="AA631" s="13">
        <f t="shared" si="910"/>
        <v>3.5267291782601178E-2</v>
      </c>
      <c r="AB631" s="13">
        <f t="shared" si="911"/>
        <v>1.9445568588982182E-2</v>
      </c>
      <c r="AC631" s="13">
        <f t="shared" si="912"/>
        <v>6.274218902936426E-4</v>
      </c>
      <c r="AD631" s="13">
        <f t="shared" si="913"/>
        <v>5.7237166591152695E-3</v>
      </c>
      <c r="AE631" s="13">
        <f t="shared" si="914"/>
        <v>7.2895601215805213E-3</v>
      </c>
      <c r="AF631" s="13">
        <f t="shared" si="915"/>
        <v>4.6418865512422728E-3</v>
      </c>
      <c r="AG631" s="13">
        <f t="shared" si="916"/>
        <v>1.970590853698136E-3</v>
      </c>
      <c r="AH631" s="13">
        <f t="shared" si="917"/>
        <v>1.0182555453870763E-2</v>
      </c>
      <c r="AI631" s="13">
        <f t="shared" si="918"/>
        <v>1.1228850897308927E-2</v>
      </c>
      <c r="AJ631" s="13">
        <f t="shared" si="919"/>
        <v>6.1913285444502629E-3</v>
      </c>
      <c r="AK631" s="13">
        <f t="shared" si="920"/>
        <v>2.2758368596446647E-3</v>
      </c>
      <c r="AL631" s="13">
        <f t="shared" si="921"/>
        <v>3.5246937203876918E-5</v>
      </c>
      <c r="AM631" s="13">
        <f t="shared" si="922"/>
        <v>1.262369966651483E-3</v>
      </c>
      <c r="AN631" s="13">
        <f t="shared" si="923"/>
        <v>1.6077179070226686E-3</v>
      </c>
      <c r="AO631" s="13">
        <f t="shared" si="924"/>
        <v>1.0237715316602407E-3</v>
      </c>
      <c r="AP631" s="13">
        <f t="shared" si="925"/>
        <v>4.3461527857165989E-4</v>
      </c>
      <c r="AQ631" s="13">
        <f t="shared" si="926"/>
        <v>1.383783646007424E-4</v>
      </c>
      <c r="AR631" s="13">
        <f t="shared" si="927"/>
        <v>2.59364167001907E-3</v>
      </c>
      <c r="AS631" s="13">
        <f t="shared" si="928"/>
        <v>2.8601479977818827E-3</v>
      </c>
      <c r="AT631" s="13">
        <f t="shared" si="929"/>
        <v>1.5770194209509998E-3</v>
      </c>
      <c r="AU631" s="13">
        <f t="shared" si="930"/>
        <v>5.7968801054708802E-4</v>
      </c>
      <c r="AV631" s="13">
        <f t="shared" si="931"/>
        <v>1.5981327739581573E-4</v>
      </c>
      <c r="AW631" s="13">
        <f t="shared" si="932"/>
        <v>1.3750567129831684E-6</v>
      </c>
      <c r="AX631" s="13">
        <f t="shared" si="933"/>
        <v>2.3201386261346768E-4</v>
      </c>
      <c r="AY631" s="13">
        <f t="shared" si="934"/>
        <v>2.9548615022156275E-4</v>
      </c>
      <c r="AZ631" s="13">
        <f t="shared" si="935"/>
        <v>1.881613106847431E-4</v>
      </c>
      <c r="BA631" s="13">
        <f t="shared" si="936"/>
        <v>7.9878935808109453E-5</v>
      </c>
      <c r="BB631" s="13">
        <f t="shared" si="937"/>
        <v>2.5432876035791163E-5</v>
      </c>
      <c r="BC631" s="13">
        <f t="shared" si="938"/>
        <v>6.4781151817623658E-6</v>
      </c>
      <c r="BD631" s="13">
        <f t="shared" si="939"/>
        <v>5.5053117911101426E-4</v>
      </c>
      <c r="BE631" s="13">
        <f t="shared" si="940"/>
        <v>6.0710030527821109E-4</v>
      </c>
      <c r="BF631" s="13">
        <f t="shared" si="941"/>
        <v>3.347410597743594E-4</v>
      </c>
      <c r="BG631" s="13">
        <f t="shared" si="942"/>
        <v>1.2304564954057821E-4</v>
      </c>
      <c r="BH631" s="13">
        <f t="shared" si="943"/>
        <v>3.3922261914332655E-5</v>
      </c>
      <c r="BI631" s="13">
        <f t="shared" si="944"/>
        <v>7.4815800976699927E-6</v>
      </c>
      <c r="BJ631" s="14">
        <f t="shared" si="945"/>
        <v>0.31981015917926486</v>
      </c>
      <c r="BK631" s="14">
        <f t="shared" si="946"/>
        <v>0.27726288180144848</v>
      </c>
      <c r="BL631" s="14">
        <f t="shared" si="947"/>
        <v>0.37073136663131634</v>
      </c>
      <c r="BM631" s="14">
        <f t="shared" si="948"/>
        <v>0.42358508559228958</v>
      </c>
      <c r="BN631" s="14">
        <f t="shared" si="949"/>
        <v>0.57590632436057598</v>
      </c>
    </row>
    <row r="632" spans="1:66" x14ac:dyDescent="0.25">
      <c r="A632" t="s">
        <v>338</v>
      </c>
      <c r="B632" t="s">
        <v>80</v>
      </c>
      <c r="C632" t="s">
        <v>92</v>
      </c>
      <c r="D632" s="11">
        <v>44434</v>
      </c>
      <c r="E632" s="10">
        <f>VLOOKUP(A632,home!$A$2:$E$405,3,FALSE)</f>
        <v>1.2436</v>
      </c>
      <c r="F632" s="10">
        <f>VLOOKUP(B632,home!$B$2:$E$405,3,FALSE)</f>
        <v>1.2866</v>
      </c>
      <c r="G632" s="10">
        <f>VLOOKUP(C632,away!$B$2:$E$405,4,FALSE)</f>
        <v>1.2636000000000001</v>
      </c>
      <c r="H632" s="10">
        <f>VLOOKUP(A632,away!$A$2:$E$405,3,FALSE)</f>
        <v>0.89739999999999998</v>
      </c>
      <c r="I632" s="10">
        <f>VLOOKUP(C632,away!$B$2:$E$405,3,FALSE)</f>
        <v>0.63680000000000003</v>
      </c>
      <c r="J632" s="10">
        <f>VLOOKUP(B632,home!$B$2:$E$405,4,FALSE)</f>
        <v>0.44569999999999999</v>
      </c>
      <c r="K632" s="12">
        <f t="shared" si="894"/>
        <v>2.0217799143360002</v>
      </c>
      <c r="L632" s="12">
        <f t="shared" si="895"/>
        <v>0.25470164742399998</v>
      </c>
      <c r="M632" s="13">
        <f t="shared" si="896"/>
        <v>0.10264472123191075</v>
      </c>
      <c r="N632" s="13">
        <f t="shared" si="897"/>
        <v>0.20752503569929517</v>
      </c>
      <c r="O632" s="13">
        <f t="shared" si="898"/>
        <v>2.6143779597144895E-2</v>
      </c>
      <c r="P632" s="13">
        <f t="shared" si="899"/>
        <v>5.2856968474334888E-2</v>
      </c>
      <c r="Q632" s="13">
        <f t="shared" si="900"/>
        <v>0.20978497444934821</v>
      </c>
      <c r="R632" s="13">
        <f t="shared" si="901"/>
        <v>3.3294318666413818E-3</v>
      </c>
      <c r="S632" s="13">
        <f t="shared" si="902"/>
        <v>6.8046828973905918E-3</v>
      </c>
      <c r="T632" s="13">
        <f t="shared" si="903"/>
        <v>5.343257859705073E-2</v>
      </c>
      <c r="U632" s="13">
        <f t="shared" si="904"/>
        <v>6.7313784741257635E-3</v>
      </c>
      <c r="V632" s="13">
        <f t="shared" si="905"/>
        <v>3.8934178339563598E-4</v>
      </c>
      <c r="W632" s="13">
        <f t="shared" si="906"/>
        <v>0.14137968255706107</v>
      </c>
      <c r="X632" s="13">
        <f t="shared" si="907"/>
        <v>3.6009638059565606E-2</v>
      </c>
      <c r="Y632" s="13">
        <f t="shared" si="908"/>
        <v>4.5858570684566653E-3</v>
      </c>
      <c r="Z632" s="13">
        <f t="shared" si="909"/>
        <v>2.8267059380650782E-4</v>
      </c>
      <c r="AA632" s="13">
        <f t="shared" si="910"/>
        <v>5.7149772893142783E-4</v>
      </c>
      <c r="AB632" s="13">
        <f t="shared" si="911"/>
        <v>5.7772131472110053E-4</v>
      </c>
      <c r="AC632" s="13">
        <f t="shared" si="912"/>
        <v>1.2530738383143593E-5</v>
      </c>
      <c r="AD632" s="13">
        <f t="shared" si="913"/>
        <v>7.145965062226646E-2</v>
      </c>
      <c r="AE632" s="13">
        <f t="shared" si="914"/>
        <v>1.8200890737834732E-2</v>
      </c>
      <c r="AF632" s="13">
        <f t="shared" si="915"/>
        <v>2.3178984277553646E-3</v>
      </c>
      <c r="AG632" s="13">
        <f t="shared" si="916"/>
        <v>1.9679084937026362E-4</v>
      </c>
      <c r="AH632" s="13">
        <f t="shared" si="917"/>
        <v>1.7999166480209465E-5</v>
      </c>
      <c r="AI632" s="13">
        <f t="shared" si="918"/>
        <v>3.6390353264477304E-5</v>
      </c>
      <c r="AJ632" s="13">
        <f t="shared" si="919"/>
        <v>3.6786642652855861E-5</v>
      </c>
      <c r="AK632" s="13">
        <f t="shared" si="920"/>
        <v>2.4791498410466656E-5</v>
      </c>
      <c r="AL632" s="13">
        <f t="shared" si="921"/>
        <v>2.5810848750088398E-7</v>
      </c>
      <c r="AM632" s="13">
        <f t="shared" si="922"/>
        <v>2.889513726271328E-2</v>
      </c>
      <c r="AN632" s="13">
        <f t="shared" si="923"/>
        <v>7.3596390633556812E-3</v>
      </c>
      <c r="AO632" s="13">
        <f t="shared" si="924"/>
        <v>9.3725609694135807E-4</v>
      </c>
      <c r="AP632" s="13">
        <f t="shared" si="925"/>
        <v>7.957355731638406E-5</v>
      </c>
      <c r="AQ632" s="13">
        <f t="shared" si="926"/>
        <v>5.0668790349677763E-6</v>
      </c>
      <c r="AR632" s="13">
        <f t="shared" si="927"/>
        <v>9.1688347095363811E-7</v>
      </c>
      <c r="AS632" s="13">
        <f t="shared" si="928"/>
        <v>1.8537365853607414E-6</v>
      </c>
      <c r="AT632" s="13">
        <f t="shared" si="929"/>
        <v>1.8739236973760749E-6</v>
      </c>
      <c r="AU632" s="13">
        <f t="shared" si="930"/>
        <v>1.262887097451067E-6</v>
      </c>
      <c r="AV632" s="13">
        <f t="shared" si="931"/>
        <v>6.3831994192516455E-7</v>
      </c>
      <c r="AW632" s="13">
        <f t="shared" si="932"/>
        <v>3.6920316621837168E-9</v>
      </c>
      <c r="AX632" s="13">
        <f t="shared" si="933"/>
        <v>9.7366013566225745E-3</v>
      </c>
      <c r="AY632" s="13">
        <f t="shared" si="934"/>
        <v>2.4799284058425225E-3</v>
      </c>
      <c r="AZ632" s="13">
        <f t="shared" si="935"/>
        <v>3.1582092523083224E-4</v>
      </c>
      <c r="BA632" s="13">
        <f t="shared" si="936"/>
        <v>2.6813369982421638E-5</v>
      </c>
      <c r="BB632" s="13">
        <f t="shared" si="937"/>
        <v>1.7073523768780049E-6</v>
      </c>
      <c r="BC632" s="13">
        <f t="shared" si="938"/>
        <v>8.6973092624822003E-8</v>
      </c>
      <c r="BD632" s="13">
        <f t="shared" si="939"/>
        <v>3.8921955091287796E-8</v>
      </c>
      <c r="BE632" s="13">
        <f t="shared" si="940"/>
        <v>7.8691627030253513E-8</v>
      </c>
      <c r="BF632" s="13">
        <f t="shared" si="941"/>
        <v>7.9548575478093215E-8</v>
      </c>
      <c r="BG632" s="13">
        <f t="shared" si="942"/>
        <v>5.3609904038550048E-8</v>
      </c>
      <c r="BH632" s="13">
        <f t="shared" si="943"/>
        <v>2.7096856798655231E-8</v>
      </c>
      <c r="BI632" s="13">
        <f t="shared" si="944"/>
        <v>1.0956776163432008E-8</v>
      </c>
      <c r="BJ632" s="14">
        <f t="shared" si="945"/>
        <v>0.794730628310514</v>
      </c>
      <c r="BK632" s="14">
        <f t="shared" si="946"/>
        <v>0.16518843163974503</v>
      </c>
      <c r="BL632" s="14">
        <f t="shared" si="947"/>
        <v>3.7476611218860235E-2</v>
      </c>
      <c r="BM632" s="14">
        <f t="shared" si="948"/>
        <v>0.39291350573043943</v>
      </c>
      <c r="BN632" s="14">
        <f t="shared" si="949"/>
        <v>0.60228491131867534</v>
      </c>
    </row>
    <row r="633" spans="1:66" x14ac:dyDescent="0.25">
      <c r="A633" t="s">
        <v>348</v>
      </c>
      <c r="B633" t="s">
        <v>271</v>
      </c>
      <c r="C633" t="s">
        <v>326</v>
      </c>
      <c r="D633" s="11">
        <v>44434</v>
      </c>
      <c r="E633" s="10">
        <f>VLOOKUP(A633,home!$A$2:$E$405,3,FALSE)</f>
        <v>1.4218999999999999</v>
      </c>
      <c r="F633" s="10">
        <f>VLOOKUP(B633,home!$B$2:$E$405,3,FALSE)</f>
        <v>1.1253</v>
      </c>
      <c r="G633" s="10">
        <f>VLOOKUP(C633,away!$B$2:$E$405,4,FALSE)</f>
        <v>1.0548999999999999</v>
      </c>
      <c r="H633" s="10">
        <f>VLOOKUP(A633,away!$A$2:$E$405,3,FALSE)</f>
        <v>1.2968999999999999</v>
      </c>
      <c r="I633" s="10">
        <f>VLOOKUP(C633,away!$B$2:$E$405,3,FALSE)</f>
        <v>0.77110000000000001</v>
      </c>
      <c r="J633" s="10">
        <f>VLOOKUP(B633,home!$B$2:$E$405,4,FALSE)</f>
        <v>1.3878999999999999</v>
      </c>
      <c r="K633" s="12">
        <f t="shared" si="894"/>
        <v>1.6879075874429998</v>
      </c>
      <c r="L633" s="12">
        <f t="shared" si="895"/>
        <v>1.3879549469609997</v>
      </c>
      <c r="M633" s="13">
        <f t="shared" si="896"/>
        <v>4.6149805414901324E-2</v>
      </c>
      <c r="N633" s="13">
        <f t="shared" si="897"/>
        <v>7.7896606718829975E-2</v>
      </c>
      <c r="O633" s="13">
        <f t="shared" si="898"/>
        <v>6.4053850726899828E-2</v>
      </c>
      <c r="P633" s="13">
        <f t="shared" si="899"/>
        <v>0.10811698064687553</v>
      </c>
      <c r="Q633" s="13">
        <f t="shared" si="900"/>
        <v>6.5741136758388261E-2</v>
      </c>
      <c r="R633" s="13">
        <f t="shared" si="901"/>
        <v>4.4451929494151027E-2</v>
      </c>
      <c r="S633" s="13">
        <f t="shared" si="902"/>
        <v>6.3322485323104458E-2</v>
      </c>
      <c r="T633" s="13">
        <f t="shared" si="903"/>
        <v>9.1245735982644613E-2</v>
      </c>
      <c r="U633" s="13">
        <f t="shared" si="904"/>
        <v>7.5030749069658786E-2</v>
      </c>
      <c r="V633" s="13">
        <f t="shared" si="905"/>
        <v>1.6483122153652822E-2</v>
      </c>
      <c r="W633" s="13">
        <f t="shared" si="906"/>
        <v>3.6988321180537145E-2</v>
      </c>
      <c r="X633" s="13">
        <f t="shared" si="907"/>
        <v>5.1338123362308856E-2</v>
      </c>
      <c r="Y633" s="13">
        <f t="shared" si="908"/>
        <v>3.5627501144205334E-2</v>
      </c>
      <c r="Z633" s="13">
        <f t="shared" si="909"/>
        <v>2.0565758481122829E-2</v>
      </c>
      <c r="AA633" s="13">
        <f t="shared" si="910"/>
        <v>3.4713099781807442E-2</v>
      </c>
      <c r="AB633" s="13">
        <f t="shared" si="911"/>
        <v>2.9296252252689375E-2</v>
      </c>
      <c r="AC633" s="13">
        <f t="shared" si="912"/>
        <v>2.4134790261639187E-3</v>
      </c>
      <c r="AD633" s="13">
        <f t="shared" si="913"/>
        <v>1.560821699185181E-2</v>
      </c>
      <c r="AE633" s="13">
        <f t="shared" si="914"/>
        <v>2.1663501987081453E-2</v>
      </c>
      <c r="AF633" s="13">
        <f t="shared" si="915"/>
        <v>1.5033982375734578E-2</v>
      </c>
      <c r="AG633" s="13">
        <f t="shared" si="916"/>
        <v>6.9554967369750966E-3</v>
      </c>
      <c r="AH633" s="13">
        <f t="shared" si="917"/>
        <v>7.1360865554698895E-3</v>
      </c>
      <c r="AI633" s="13">
        <f t="shared" si="918"/>
        <v>1.2045054641627608E-2</v>
      </c>
      <c r="AJ633" s="13">
        <f t="shared" si="919"/>
        <v>1.0165469560384385E-2</v>
      </c>
      <c r="AK633" s="13">
        <f t="shared" si="920"/>
        <v>5.719457733631219E-3</v>
      </c>
      <c r="AL633" s="13">
        <f t="shared" si="921"/>
        <v>2.2616612383734988E-4</v>
      </c>
      <c r="AM633" s="13">
        <f t="shared" si="922"/>
        <v>5.2690455774006845E-3</v>
      </c>
      <c r="AN633" s="13">
        <f t="shared" si="923"/>
        <v>7.3131978749162579E-3</v>
      </c>
      <c r="AO633" s="13">
        <f t="shared" si="924"/>
        <v>5.0751945842973465E-3</v>
      </c>
      <c r="AP633" s="13">
        <f t="shared" si="925"/>
        <v>2.3480471433550585E-3</v>
      </c>
      <c r="AQ633" s="13">
        <f t="shared" si="926"/>
        <v>8.1474591207932414E-4</v>
      </c>
      <c r="AR633" s="13">
        <f t="shared" si="927"/>
        <v>1.9809133273212625E-3</v>
      </c>
      <c r="AS633" s="13">
        <f t="shared" si="928"/>
        <v>3.3435986352525174E-3</v>
      </c>
      <c r="AT633" s="13">
        <f t="shared" si="929"/>
        <v>2.8218427529033926E-3</v>
      </c>
      <c r="AU633" s="13">
        <f t="shared" si="930"/>
        <v>1.5876699310655594E-3</v>
      </c>
      <c r="AV633" s="13">
        <f t="shared" si="931"/>
        <v>6.6996003075016526E-4</v>
      </c>
      <c r="AW633" s="13">
        <f t="shared" si="932"/>
        <v>1.4718009831765881E-5</v>
      </c>
      <c r="AX633" s="13">
        <f t="shared" si="933"/>
        <v>1.4822770014462658E-3</v>
      </c>
      <c r="AY633" s="13">
        <f t="shared" si="934"/>
        <v>2.0573336969238617E-3</v>
      </c>
      <c r="AZ633" s="13">
        <f t="shared" si="935"/>
        <v>1.4277432410975182E-3</v>
      </c>
      <c r="BA633" s="13">
        <f t="shared" si="936"/>
        <v>6.6054776482381056E-4</v>
      </c>
      <c r="BB633" s="13">
        <f t="shared" si="937"/>
        <v>2.2920263447280965E-4</v>
      </c>
      <c r="BC633" s="13">
        <f t="shared" si="938"/>
        <v>6.3624586074605973E-5</v>
      </c>
      <c r="BD633" s="13">
        <f t="shared" si="939"/>
        <v>4.582364086927533E-4</v>
      </c>
      <c r="BE633" s="13">
        <f t="shared" si="940"/>
        <v>7.7346071107512978E-4</v>
      </c>
      <c r="BF633" s="13">
        <f t="shared" si="941"/>
        <v>6.5276510140638484E-4</v>
      </c>
      <c r="BG633" s="13">
        <f t="shared" si="942"/>
        <v>3.6726905582727871E-4</v>
      </c>
      <c r="BH633" s="13">
        <f t="shared" si="943"/>
        <v>1.5497905649097254E-4</v>
      </c>
      <c r="BI633" s="13">
        <f t="shared" si="944"/>
        <v>5.231806506917397E-5</v>
      </c>
      <c r="BJ633" s="14">
        <f t="shared" si="945"/>
        <v>0.44483958325544465</v>
      </c>
      <c r="BK633" s="14">
        <f t="shared" si="946"/>
        <v>0.23876937238545931</v>
      </c>
      <c r="BL633" s="14">
        <f t="shared" si="947"/>
        <v>0.29547496289217406</v>
      </c>
      <c r="BM633" s="14">
        <f t="shared" si="948"/>
        <v>0.59119675156706297</v>
      </c>
      <c r="BN633" s="14">
        <f t="shared" si="949"/>
        <v>0.406410309760046</v>
      </c>
    </row>
    <row r="634" spans="1:66" x14ac:dyDescent="0.25">
      <c r="A634" t="s">
        <v>348</v>
      </c>
      <c r="B634" t="s">
        <v>270</v>
      </c>
      <c r="C634" t="s">
        <v>269</v>
      </c>
      <c r="D634" s="11">
        <v>44434</v>
      </c>
      <c r="E634" s="10">
        <f>VLOOKUP(A634,home!$A$2:$E$405,3,FALSE)</f>
        <v>1.4218999999999999</v>
      </c>
      <c r="F634" s="10">
        <f>VLOOKUP(B634,home!$B$2:$E$405,3,FALSE)</f>
        <v>1.0548999999999999</v>
      </c>
      <c r="G634" s="10">
        <f>VLOOKUP(C634,away!$B$2:$E$405,4,FALSE)</f>
        <v>0.70330000000000004</v>
      </c>
      <c r="H634" s="10">
        <f>VLOOKUP(A634,away!$A$2:$E$405,3,FALSE)</f>
        <v>1.2968999999999999</v>
      </c>
      <c r="I634" s="10">
        <f>VLOOKUP(C634,away!$B$2:$E$405,3,FALSE)</f>
        <v>0.77110000000000001</v>
      </c>
      <c r="J634" s="10">
        <f>VLOOKUP(B634,home!$B$2:$E$405,4,FALSE)</f>
        <v>0.96379999999999999</v>
      </c>
      <c r="K634" s="12">
        <f t="shared" si="894"/>
        <v>1.054923492623</v>
      </c>
      <c r="L634" s="12">
        <f t="shared" si="895"/>
        <v>0.96383815684199992</v>
      </c>
      <c r="M634" s="13">
        <f t="shared" si="896"/>
        <v>0.13281984080265033</v>
      </c>
      <c r="N634" s="13">
        <f t="shared" si="897"/>
        <v>0.1401147703491627</v>
      </c>
      <c r="O634" s="13">
        <f t="shared" si="898"/>
        <v>0.12801683055127433</v>
      </c>
      <c r="P634" s="13">
        <f t="shared" si="899"/>
        <v>0.13504796199967706</v>
      </c>
      <c r="Q634" s="13">
        <f t="shared" si="900"/>
        <v>7.3905181452404156E-2</v>
      </c>
      <c r="R634" s="13">
        <f t="shared" si="901"/>
        <v>6.1693753001647436E-2</v>
      </c>
      <c r="S634" s="13">
        <f t="shared" si="902"/>
        <v>3.4328365269171261E-2</v>
      </c>
      <c r="T634" s="13">
        <f t="shared" si="903"/>
        <v>7.1232633872158765E-2</v>
      </c>
      <c r="U634" s="13">
        <f t="shared" si="904"/>
        <v>6.5082189389518597E-2</v>
      </c>
      <c r="V634" s="13">
        <f t="shared" si="905"/>
        <v>3.8782490296347424E-3</v>
      </c>
      <c r="W634" s="13">
        <f t="shared" si="906"/>
        <v>2.5988104046902251E-2</v>
      </c>
      <c r="X634" s="13">
        <f t="shared" si="907"/>
        <v>2.5048326304384382E-2</v>
      </c>
      <c r="Y634" s="13">
        <f t="shared" si="908"/>
        <v>1.2071266328597412E-2</v>
      </c>
      <c r="Z634" s="13">
        <f t="shared" si="909"/>
        <v>1.9820931060591157E-2</v>
      </c>
      <c r="AA634" s="13">
        <f t="shared" si="910"/>
        <v>2.0909565821478526E-2</v>
      </c>
      <c r="AB634" s="13">
        <f t="shared" si="911"/>
        <v>1.1028996102812319E-2</v>
      </c>
      <c r="AC634" s="13">
        <f t="shared" si="912"/>
        <v>2.4645679083707447E-4</v>
      </c>
      <c r="AD634" s="13">
        <f t="shared" si="913"/>
        <v>6.8538653719520106E-3</v>
      </c>
      <c r="AE634" s="13">
        <f t="shared" si="914"/>
        <v>6.6060169673454331E-3</v>
      </c>
      <c r="AF634" s="13">
        <f t="shared" si="915"/>
        <v>3.1835656089366001E-3</v>
      </c>
      <c r="AG634" s="13">
        <f t="shared" si="916"/>
        <v>1.0228140029010107E-3</v>
      </c>
      <c r="AH634" s="13">
        <f t="shared" si="917"/>
        <v>4.7760424150831305E-3</v>
      </c>
      <c r="AI634" s="13">
        <f t="shared" si="918"/>
        <v>5.0383593454350834E-3</v>
      </c>
      <c r="AJ634" s="13">
        <f t="shared" si="919"/>
        <v>2.6575418188880557E-3</v>
      </c>
      <c r="AK634" s="13">
        <f t="shared" si="920"/>
        <v>9.3450109912435598E-4</v>
      </c>
      <c r="AL634" s="13">
        <f t="shared" si="921"/>
        <v>1.0023649214572306E-5</v>
      </c>
      <c r="AM634" s="13">
        <f t="shared" si="922"/>
        <v>1.4460607192294907E-3</v>
      </c>
      <c r="AN634" s="13">
        <f t="shared" si="923"/>
        <v>1.3937684983037688E-3</v>
      </c>
      <c r="AO634" s="13">
        <f t="shared" si="924"/>
        <v>6.7168363023477329E-4</v>
      </c>
      <c r="AP634" s="13">
        <f t="shared" si="925"/>
        <v>2.1579810404880913E-4</v>
      </c>
      <c r="AQ634" s="13">
        <f t="shared" si="926"/>
        <v>5.1998611714100563E-5</v>
      </c>
      <c r="AR634" s="13">
        <f t="shared" si="927"/>
        <v>9.2066638367058803E-4</v>
      </c>
      <c r="AS634" s="13">
        <f t="shared" si="928"/>
        <v>9.712325970023636E-4</v>
      </c>
      <c r="AT634" s="13">
        <f t="shared" si="929"/>
        <v>5.1228804168952007E-4</v>
      </c>
      <c r="AU634" s="13">
        <f t="shared" si="930"/>
        <v>1.8014156338936853E-4</v>
      </c>
      <c r="AV634" s="13">
        <f t="shared" si="931"/>
        <v>4.7508891804320048E-5</v>
      </c>
      <c r="AW634" s="13">
        <f t="shared" si="932"/>
        <v>2.8310558582529715E-7</v>
      </c>
      <c r="AX634" s="13">
        <f t="shared" si="933"/>
        <v>2.542472374124168E-4</v>
      </c>
      <c r="AY634" s="13">
        <f t="shared" si="934"/>
        <v>2.4505318868975416E-4</v>
      </c>
      <c r="AZ634" s="13">
        <f t="shared" si="935"/>
        <v>1.1809580685749373E-4</v>
      </c>
      <c r="BA634" s="13">
        <f t="shared" si="936"/>
        <v>3.7941748270765196E-5</v>
      </c>
      <c r="BB634" s="13">
        <f t="shared" si="937"/>
        <v>9.1424261801643638E-6</v>
      </c>
      <c r="BC634" s="13">
        <f t="shared" si="938"/>
        <v>1.7623638397107338E-6</v>
      </c>
      <c r="BD634" s="13">
        <f t="shared" si="939"/>
        <v>1.4789556505057479E-4</v>
      </c>
      <c r="BE634" s="13">
        <f t="shared" si="940"/>
        <v>1.5601850602660444E-4</v>
      </c>
      <c r="BF634" s="13">
        <f t="shared" si="941"/>
        <v>8.229379364570408E-5</v>
      </c>
      <c r="BG634" s="13">
        <f t="shared" si="942"/>
        <v>2.8937885404640865E-5</v>
      </c>
      <c r="BH634" s="13">
        <f t="shared" si="943"/>
        <v>7.6318137850469687E-6</v>
      </c>
      <c r="BI634" s="13">
        <f t="shared" si="944"/>
        <v>1.6101959306340214E-6</v>
      </c>
      <c r="BJ634" s="14">
        <f t="shared" si="945"/>
        <v>0.37047209663952596</v>
      </c>
      <c r="BK634" s="14">
        <f t="shared" si="946"/>
        <v>0.30657595072987481</v>
      </c>
      <c r="BL634" s="14">
        <f t="shared" si="947"/>
        <v>0.30319400478266118</v>
      </c>
      <c r="BM634" s="14">
        <f t="shared" si="948"/>
        <v>0.32821987497273319</v>
      </c>
      <c r="BN634" s="14">
        <f t="shared" si="949"/>
        <v>0.67159833815681602</v>
      </c>
    </row>
    <row r="635" spans="1:66" s="10" customFormat="1" x14ac:dyDescent="0.25">
      <c r="A635" t="s">
        <v>348</v>
      </c>
      <c r="B635" t="s">
        <v>260</v>
      </c>
      <c r="C635" t="s">
        <v>261</v>
      </c>
      <c r="D635" s="11">
        <v>44434</v>
      </c>
      <c r="E635" s="10">
        <f>VLOOKUP(A635,home!$A$2:$E$405,3,FALSE)</f>
        <v>1.4218999999999999</v>
      </c>
      <c r="F635" s="10">
        <f>VLOOKUP(B635,home!$B$2:$E$405,3,FALSE)</f>
        <v>0.87909999999999999</v>
      </c>
      <c r="G635" s="10">
        <f>VLOOKUP(C635,away!$B$2:$E$405,4,FALSE)</f>
        <v>1.7582</v>
      </c>
      <c r="H635" s="10">
        <f>VLOOKUP(A635,away!$A$2:$E$405,3,FALSE)</f>
        <v>1.2968999999999999</v>
      </c>
      <c r="I635" s="10">
        <f>VLOOKUP(C635,away!$B$2:$E$405,3,FALSE)</f>
        <v>1.3493999999999999</v>
      </c>
      <c r="J635" s="10">
        <f>VLOOKUP(B635,home!$B$2:$E$405,4,FALSE)</f>
        <v>1.1566000000000001</v>
      </c>
      <c r="K635" s="12">
        <f t="shared" si="894"/>
        <v>2.1977364442780001</v>
      </c>
      <c r="L635" s="12">
        <f t="shared" si="895"/>
        <v>2.024092632276</v>
      </c>
      <c r="M635" s="13">
        <f t="shared" si="896"/>
        <v>1.4671784131190671E-2</v>
      </c>
      <c r="N635" s="13">
        <f t="shared" si="897"/>
        <v>3.2244714687697365E-2</v>
      </c>
      <c r="O635" s="13">
        <f t="shared" si="898"/>
        <v>2.9697050162286964E-2</v>
      </c>
      <c r="P635" s="13">
        <f t="shared" si="899"/>
        <v>6.526628942920995E-2</v>
      </c>
      <c r="Q635" s="13">
        <f t="shared" si="900"/>
        <v>3.5432692302249318E-2</v>
      </c>
      <c r="R635" s="13">
        <f t="shared" si="901"/>
        <v>3.005479021690793E-2</v>
      </c>
      <c r="S635" s="13">
        <f t="shared" si="902"/>
        <v>7.2583001797336927E-2</v>
      </c>
      <c r="T635" s="13">
        <f t="shared" si="903"/>
        <v>7.1719051430685382E-2</v>
      </c>
      <c r="U635" s="13">
        <f t="shared" si="904"/>
        <v>6.6052507784828449E-2</v>
      </c>
      <c r="V635" s="13">
        <f t="shared" si="905"/>
        <v>3.5875536945889817E-2</v>
      </c>
      <c r="W635" s="13">
        <f t="shared" si="906"/>
        <v>2.5957239730513962E-2</v>
      </c>
      <c r="X635" s="13">
        <f t="shared" si="907"/>
        <v>5.2539857692755161E-2</v>
      </c>
      <c r="Y635" s="13">
        <f t="shared" si="908"/>
        <v>5.3172769428367642E-2</v>
      </c>
      <c r="Z635" s="13">
        <f t="shared" si="909"/>
        <v>2.0277893147548041E-2</v>
      </c>
      <c r="AA635" s="13">
        <f t="shared" si="910"/>
        <v>4.4565464783541453E-2</v>
      </c>
      <c r="AB635" s="13">
        <f t="shared" si="911"/>
        <v>4.8971573055488431E-2</v>
      </c>
      <c r="AC635" s="13">
        <f t="shared" si="912"/>
        <v>9.9743458123518897E-3</v>
      </c>
      <c r="AD635" s="13">
        <f t="shared" si="913"/>
        <v>1.4261792937152842E-2</v>
      </c>
      <c r="AE635" s="13">
        <f t="shared" si="914"/>
        <v>2.8867190007136955E-2</v>
      </c>
      <c r="AF635" s="13">
        <f t="shared" si="915"/>
        <v>2.9214933303978653E-2</v>
      </c>
      <c r="AG635" s="13">
        <f t="shared" si="916"/>
        <v>1.9711243751005973E-2</v>
      </c>
      <c r="AH635" s="13">
        <f t="shared" si="917"/>
        <v>1.0261083529508002E-2</v>
      </c>
      <c r="AI635" s="13">
        <f t="shared" si="918"/>
        <v>2.2551157230580463E-2</v>
      </c>
      <c r="AJ635" s="13">
        <f t="shared" si="919"/>
        <v>2.478075005314502E-2</v>
      </c>
      <c r="AK635" s="13">
        <f t="shared" si="920"/>
        <v>1.8153852502780263E-2</v>
      </c>
      <c r="AL635" s="13">
        <f t="shared" si="921"/>
        <v>1.7748040315616516E-3</v>
      </c>
      <c r="AM635" s="13">
        <f t="shared" si="922"/>
        <v>6.2687324197454753E-3</v>
      </c>
      <c r="AN635" s="13">
        <f t="shared" si="923"/>
        <v>1.2688495104516516E-2</v>
      </c>
      <c r="AO635" s="13">
        <f t="shared" si="924"/>
        <v>1.2841344727860993E-2</v>
      </c>
      <c r="AP635" s="13">
        <f t="shared" si="925"/>
        <v>8.6640237507265624E-3</v>
      </c>
      <c r="AQ635" s="13">
        <f t="shared" si="926"/>
        <v>4.3841966599274798E-3</v>
      </c>
      <c r="AR635" s="13">
        <f t="shared" si="927"/>
        <v>4.1538767142491511E-3</v>
      </c>
      <c r="AS635" s="13">
        <f t="shared" si="928"/>
        <v>9.1291262399431101E-3</v>
      </c>
      <c r="AT635" s="13">
        <f t="shared" si="929"/>
        <v>1.0031706720968783E-2</v>
      </c>
      <c r="AU635" s="13">
        <f t="shared" si="930"/>
        <v>7.349015819660549E-3</v>
      </c>
      <c r="AV635" s="13">
        <f t="shared" si="931"/>
        <v>4.0377999741108856E-3</v>
      </c>
      <c r="AW635" s="13">
        <f t="shared" si="932"/>
        <v>2.1930770989530892E-4</v>
      </c>
      <c r="AX635" s="13">
        <f t="shared" si="933"/>
        <v>2.2961702830502739E-3</v>
      </c>
      <c r="AY635" s="13">
        <f t="shared" si="934"/>
        <v>4.6476613523731558E-3</v>
      </c>
      <c r="AZ635" s="13">
        <f t="shared" si="935"/>
        <v>4.7036485503262095E-3</v>
      </c>
      <c r="BA635" s="13">
        <f t="shared" si="936"/>
        <v>3.1735401251769889E-3</v>
      </c>
      <c r="BB635" s="13">
        <f t="shared" si="937"/>
        <v>1.6058847964007506E-3</v>
      </c>
      <c r="BC635" s="13">
        <f t="shared" si="938"/>
        <v>6.5009191693576049E-4</v>
      </c>
      <c r="BD635" s="13">
        <f t="shared" si="939"/>
        <v>1.4013052087824235E-3</v>
      </c>
      <c r="BE635" s="13">
        <f t="shared" si="940"/>
        <v>3.0796995268977238E-3</v>
      </c>
      <c r="BF635" s="13">
        <f t="shared" si="941"/>
        <v>3.3841839438444221E-3</v>
      </c>
      <c r="BG635" s="13">
        <f t="shared" si="942"/>
        <v>2.479181462509113E-3</v>
      </c>
      <c r="BH635" s="13">
        <f t="shared" si="943"/>
        <v>1.3621468630336771E-3</v>
      </c>
      <c r="BI635" s="13">
        <f t="shared" si="944"/>
        <v>5.9872796066961305E-4</v>
      </c>
      <c r="BJ635" s="14">
        <f t="shared" si="945"/>
        <v>0.42504527495858341</v>
      </c>
      <c r="BK635" s="14">
        <f t="shared" si="946"/>
        <v>0.20479342349991408</v>
      </c>
      <c r="BL635" s="14">
        <f t="shared" si="947"/>
        <v>0.34209499975373653</v>
      </c>
      <c r="BM635" s="14">
        <f t="shared" si="948"/>
        <v>0.78041591678776212</v>
      </c>
      <c r="BN635" s="14">
        <f t="shared" si="949"/>
        <v>0.20736732092954221</v>
      </c>
    </row>
    <row r="636" spans="1:66" x14ac:dyDescent="0.25">
      <c r="A636" t="s">
        <v>348</v>
      </c>
      <c r="B636" t="s">
        <v>273</v>
      </c>
      <c r="C636" t="s">
        <v>262</v>
      </c>
      <c r="D636" s="11">
        <v>44434</v>
      </c>
      <c r="E636" s="10">
        <f>VLOOKUP(A636,home!$A$2:$E$405,3,FALSE)</f>
        <v>1.4218999999999999</v>
      </c>
      <c r="F636" s="10">
        <f>VLOOKUP(B636,home!$B$2:$E$405,3,FALSE)</f>
        <v>1.641</v>
      </c>
      <c r="G636" s="10">
        <f>VLOOKUP(C636,away!$B$2:$E$405,4,FALSE)</f>
        <v>1.0548999999999999</v>
      </c>
      <c r="H636" s="10">
        <f>VLOOKUP(A636,away!$A$2:$E$405,3,FALSE)</f>
        <v>1.2968999999999999</v>
      </c>
      <c r="I636" s="10">
        <f>VLOOKUP(C636,away!$B$2:$E$405,3,FALSE)</f>
        <v>1.1566000000000001</v>
      </c>
      <c r="J636" s="10">
        <f>VLOOKUP(B636,home!$B$2:$E$405,4,FALSE)</f>
        <v>0.77110000000000001</v>
      </c>
      <c r="K636" s="12">
        <f t="shared" si="894"/>
        <v>2.4614381507099998</v>
      </c>
      <c r="L636" s="12">
        <f t="shared" si="895"/>
        <v>1.1566457897940001</v>
      </c>
      <c r="M636" s="13">
        <f t="shared" si="896"/>
        <v>2.6834042889080981E-2</v>
      </c>
      <c r="N636" s="13">
        <f t="shared" si="897"/>
        <v>6.605033690497232E-2</v>
      </c>
      <c r="O636" s="13">
        <f t="shared" si="898"/>
        <v>3.1037482730807146E-2</v>
      </c>
      <c r="P636" s="13">
        <f t="shared" si="899"/>
        <v>7.6396844095611496E-2</v>
      </c>
      <c r="Q636" s="13">
        <f t="shared" si="900"/>
        <v>8.1289409562573772E-2</v>
      </c>
      <c r="R636" s="13">
        <f t="shared" si="901"/>
        <v>1.7949686863196038E-2</v>
      </c>
      <c r="S636" s="13">
        <f t="shared" si="902"/>
        <v>5.4375684386195187E-2</v>
      </c>
      <c r="T636" s="13">
        <f t="shared" si="903"/>
        <v>9.4023053325391084E-2</v>
      </c>
      <c r="U636" s="13">
        <f t="shared" si="904"/>
        <v>4.4182044038368833E-2</v>
      </c>
      <c r="V636" s="13">
        <f t="shared" si="905"/>
        <v>1.720091444130422E-2</v>
      </c>
      <c r="W636" s="13">
        <f t="shared" si="906"/>
        <v>6.6696284648669779E-2</v>
      </c>
      <c r="X636" s="13">
        <f t="shared" si="907"/>
        <v>7.7143976833786099E-2</v>
      </c>
      <c r="Y636" s="13">
        <f t="shared" si="908"/>
        <v>4.4614128006382293E-2</v>
      </c>
      <c r="Z636" s="13">
        <f t="shared" si="909"/>
        <v>6.9204765794787897E-3</v>
      </c>
      <c r="AA636" s="13">
        <f t="shared" si="910"/>
        <v>1.7034325073824137E-2</v>
      </c>
      <c r="AB636" s="13">
        <f t="shared" si="911"/>
        <v>2.0964468804153338E-2</v>
      </c>
      <c r="AC636" s="13">
        <f t="shared" si="912"/>
        <v>3.0607006934859505E-3</v>
      </c>
      <c r="AD636" s="13">
        <f t="shared" si="913"/>
        <v>4.1042194886212365E-2</v>
      </c>
      <c r="AE636" s="13">
        <f t="shared" si="914"/>
        <v>4.7471281919042374E-2</v>
      </c>
      <c r="AF636" s="13">
        <f t="shared" si="915"/>
        <v>2.7453729183892207E-2</v>
      </c>
      <c r="AG636" s="13">
        <f t="shared" si="916"/>
        <v>1.0584746758231197E-2</v>
      </c>
      <c r="AH636" s="13">
        <f t="shared" si="917"/>
        <v>2.0011350247555308E-3</v>
      </c>
      <c r="AI636" s="13">
        <f t="shared" si="918"/>
        <v>4.9256700946552637E-3</v>
      </c>
      <c r="AJ636" s="13">
        <f t="shared" si="919"/>
        <v>6.0621161443979018E-3</v>
      </c>
      <c r="AK636" s="13">
        <f t="shared" si="920"/>
        <v>4.9738413172853348E-3</v>
      </c>
      <c r="AL636" s="13">
        <f t="shared" si="921"/>
        <v>3.4855407315268595E-4</v>
      </c>
      <c r="AM636" s="13">
        <f t="shared" si="922"/>
        <v>2.0204564856359603E-2</v>
      </c>
      <c r="AN636" s="13">
        <f t="shared" si="923"/>
        <v>2.3369524875728152E-2</v>
      </c>
      <c r="AO636" s="13">
        <f t="shared" si="924"/>
        <v>1.3515131278498561E-2</v>
      </c>
      <c r="AP636" s="13">
        <f t="shared" si="925"/>
        <v>5.2107398972628541E-3</v>
      </c>
      <c r="AQ636" s="13">
        <f t="shared" si="926"/>
        <v>1.5067450909701748E-3</v>
      </c>
      <c r="AR636" s="13">
        <f t="shared" si="927"/>
        <v>4.629208802385592E-4</v>
      </c>
      <c r="AS636" s="13">
        <f t="shared" si="928"/>
        <v>1.1394511153794444E-3</v>
      </c>
      <c r="AT636" s="13">
        <f t="shared" si="929"/>
        <v>1.4023442231320135E-3</v>
      </c>
      <c r="AU636" s="13">
        <f t="shared" si="930"/>
        <v>1.1505945237483047E-3</v>
      </c>
      <c r="AV636" s="13">
        <f t="shared" si="931"/>
        <v>7.0802931418802E-4</v>
      </c>
      <c r="AW636" s="13">
        <f t="shared" si="932"/>
        <v>2.7564934851604192E-5</v>
      </c>
      <c r="AX636" s="13">
        <f t="shared" si="933"/>
        <v>8.2887144593230058E-3</v>
      </c>
      <c r="AY636" s="13">
        <f t="shared" si="934"/>
        <v>9.5871066821806086E-3</v>
      </c>
      <c r="AZ636" s="13">
        <f t="shared" si="935"/>
        <v>5.5444432901250633E-3</v>
      </c>
      <c r="BA636" s="13">
        <f t="shared" si="936"/>
        <v>2.137652329424916E-3</v>
      </c>
      <c r="BB636" s="13">
        <f t="shared" si="937"/>
        <v>6.1812664171816633E-4</v>
      </c>
      <c r="BC636" s="13">
        <f t="shared" si="938"/>
        <v>1.4299071554056426E-4</v>
      </c>
      <c r="BD636" s="13">
        <f t="shared" si="939"/>
        <v>8.9239247855943672E-5</v>
      </c>
      <c r="BE636" s="13">
        <f t="shared" si="940"/>
        <v>2.1965688921328532E-4</v>
      </c>
      <c r="BF636" s="13">
        <f t="shared" si="941"/>
        <v>2.7033592358793022E-4</v>
      </c>
      <c r="BG636" s="13">
        <f t="shared" si="942"/>
        <v>2.2180505194225157E-4</v>
      </c>
      <c r="BH636" s="13">
        <f t="shared" si="943"/>
        <v>1.3648985421771777E-4</v>
      </c>
      <c r="BI636" s="13">
        <f t="shared" si="944"/>
        <v>6.7192266871267357E-5</v>
      </c>
      <c r="BJ636" s="14">
        <f t="shared" si="945"/>
        <v>0.64649488214628514</v>
      </c>
      <c r="BK636" s="14">
        <f t="shared" si="946"/>
        <v>0.18780384726101113</v>
      </c>
      <c r="BL636" s="14">
        <f t="shared" si="947"/>
        <v>0.15499882938181825</v>
      </c>
      <c r="BM636" s="14">
        <f t="shared" si="948"/>
        <v>0.68710069057502265</v>
      </c>
      <c r="BN636" s="14">
        <f t="shared" si="949"/>
        <v>0.29955780304624174</v>
      </c>
    </row>
    <row r="637" spans="1:66" x14ac:dyDescent="0.25">
      <c r="A637" t="s">
        <v>338</v>
      </c>
      <c r="B637" t="s">
        <v>90</v>
      </c>
      <c r="C637" t="s">
        <v>71</v>
      </c>
      <c r="D637" s="11">
        <v>44435</v>
      </c>
      <c r="E637" s="10">
        <f>VLOOKUP(A637,home!$A$2:$E$405,3,FALSE)</f>
        <v>1.2436</v>
      </c>
      <c r="F637" s="10">
        <f>VLOOKUP(B637,home!$B$2:$E$405,3,FALSE)</f>
        <v>1.3785000000000001</v>
      </c>
      <c r="G637" s="10">
        <f>VLOOKUP(C637,away!$B$2:$E$405,4,FALSE)</f>
        <v>1.3402000000000001</v>
      </c>
      <c r="H637" s="10">
        <f>VLOOKUP(A637,away!$A$2:$E$405,3,FALSE)</f>
        <v>0.89739999999999998</v>
      </c>
      <c r="I637" s="10">
        <f>VLOOKUP(C637,away!$B$2:$E$405,3,FALSE)</f>
        <v>1.3001</v>
      </c>
      <c r="J637" s="10">
        <f>VLOOKUP(B637,home!$B$2:$E$405,4,FALSE)</f>
        <v>0.63680000000000003</v>
      </c>
      <c r="K637" s="12">
        <f t="shared" si="894"/>
        <v>2.2975083445200002</v>
      </c>
      <c r="L637" s="12">
        <f t="shared" si="895"/>
        <v>0.74296076243200004</v>
      </c>
      <c r="M637" s="13">
        <f t="shared" si="896"/>
        <v>4.7812455077470312E-2</v>
      </c>
      <c r="N637" s="13">
        <f t="shared" si="897"/>
        <v>0.1098495145124757</v>
      </c>
      <c r="O637" s="13">
        <f t="shared" si="898"/>
        <v>3.5522778078103091E-2</v>
      </c>
      <c r="P637" s="13">
        <f t="shared" si="899"/>
        <v>8.1613879054973998E-2</v>
      </c>
      <c r="Q637" s="13">
        <f t="shared" si="900"/>
        <v>0.12619008811694191</v>
      </c>
      <c r="R637" s="13">
        <f t="shared" si="901"/>
        <v>1.3196015142305102E-2</v>
      </c>
      <c r="S637" s="13">
        <f t="shared" si="902"/>
        <v>3.4827877190197698E-2</v>
      </c>
      <c r="T637" s="13">
        <f t="shared" si="903"/>
        <v>9.3754284078724423E-2</v>
      </c>
      <c r="U637" s="13">
        <f t="shared" si="904"/>
        <v>3.031795490385825E-2</v>
      </c>
      <c r="V637" s="13">
        <f t="shared" si="905"/>
        <v>6.6055269771970815E-3</v>
      </c>
      <c r="W637" s="13">
        <f t="shared" si="906"/>
        <v>9.6640926814796038E-2</v>
      </c>
      <c r="X637" s="13">
        <f t="shared" si="907"/>
        <v>7.1800416668455977E-2</v>
      </c>
      <c r="Y637" s="13">
        <f t="shared" si="908"/>
        <v>2.6672446155465664E-2</v>
      </c>
      <c r="Z637" s="13">
        <f t="shared" si="909"/>
        <v>3.2680404903970735E-3</v>
      </c>
      <c r="AA637" s="13">
        <f t="shared" si="910"/>
        <v>7.50835029691651E-3</v>
      </c>
      <c r="AB637" s="13">
        <f t="shared" si="911"/>
        <v>8.625248730372452E-3</v>
      </c>
      <c r="AC637" s="13">
        <f t="shared" si="912"/>
        <v>7.047100474889662E-4</v>
      </c>
      <c r="AD637" s="13">
        <f t="shared" si="913"/>
        <v>5.5508333944785153E-2</v>
      </c>
      <c r="AE637" s="13">
        <f t="shared" si="914"/>
        <v>4.1240514108947648E-2</v>
      </c>
      <c r="AF637" s="13">
        <f t="shared" si="915"/>
        <v>1.5320041902735695E-2</v>
      </c>
      <c r="AG637" s="13">
        <f t="shared" si="916"/>
        <v>3.7940633375155683E-3</v>
      </c>
      <c r="AH637" s="13">
        <f t="shared" si="917"/>
        <v>6.0700646360101413E-4</v>
      </c>
      <c r="AI637" s="13">
        <f t="shared" si="918"/>
        <v>1.3946024153009056E-3</v>
      </c>
      <c r="AJ637" s="13">
        <f t="shared" si="919"/>
        <v>1.602055343220789E-3</v>
      </c>
      <c r="AK637" s="13">
        <f t="shared" si="920"/>
        <v>1.2269118398108717E-3</v>
      </c>
      <c r="AL637" s="13">
        <f t="shared" si="921"/>
        <v>4.8116433671016983E-5</v>
      </c>
      <c r="AM637" s="13">
        <f t="shared" si="922"/>
        <v>2.5506172085709339E-2</v>
      </c>
      <c r="AN637" s="13">
        <f t="shared" si="923"/>
        <v>1.8950085059520408E-2</v>
      </c>
      <c r="AO637" s="13">
        <f t="shared" si="924"/>
        <v>7.0395848219862653E-3</v>
      </c>
      <c r="AP637" s="13">
        <f t="shared" si="925"/>
        <v>1.7433784355158845E-3</v>
      </c>
      <c r="AQ637" s="13">
        <f t="shared" si="926"/>
        <v>3.2381544291459712E-4</v>
      </c>
      <c r="AR637" s="13">
        <f t="shared" si="927"/>
        <v>9.0196396999632321E-5</v>
      </c>
      <c r="AS637" s="13">
        <f t="shared" si="928"/>
        <v>2.0722697475229396E-4</v>
      </c>
      <c r="AT637" s="13">
        <f t="shared" si="929"/>
        <v>2.3805285185151542E-4</v>
      </c>
      <c r="AU637" s="13">
        <f t="shared" si="930"/>
        <v>1.8230947118854667E-4</v>
      </c>
      <c r="AV637" s="13">
        <f t="shared" si="931"/>
        <v>1.0471438283517867E-4</v>
      </c>
      <c r="AW637" s="13">
        <f t="shared" si="932"/>
        <v>2.28146549762923E-6</v>
      </c>
      <c r="AX637" s="13">
        <f t="shared" si="933"/>
        <v>9.7667738672800476E-3</v>
      </c>
      <c r="AY637" s="13">
        <f t="shared" si="934"/>
        <v>7.2563297589353171E-3</v>
      </c>
      <c r="AZ637" s="13">
        <f t="shared" si="935"/>
        <v>2.6955841450782966E-3</v>
      </c>
      <c r="BA637" s="13">
        <f t="shared" si="936"/>
        <v>6.6757108387566102E-4</v>
      </c>
      <c r="BB637" s="13">
        <f t="shared" si="937"/>
        <v>1.239947803634544E-4</v>
      </c>
      <c r="BC637" s="13">
        <f t="shared" si="938"/>
        <v>1.8424651311284096E-5</v>
      </c>
      <c r="BD637" s="13">
        <f t="shared" si="939"/>
        <v>1.1168730647244362E-5</v>
      </c>
      <c r="BE637" s="13">
        <f t="shared" si="940"/>
        <v>2.5660251859740185E-5</v>
      </c>
      <c r="BF637" s="13">
        <f t="shared" si="941"/>
        <v>2.947732138511897E-5</v>
      </c>
      <c r="BG637" s="13">
        <f t="shared" si="942"/>
        <v>2.2574797285469559E-5</v>
      </c>
      <c r="BH637" s="13">
        <f t="shared" si="943"/>
        <v>1.2966446284803445E-5</v>
      </c>
      <c r="BI637" s="13">
        <f t="shared" si="944"/>
        <v>5.9581037076212552E-6</v>
      </c>
      <c r="BJ637" s="14">
        <f t="shared" si="945"/>
        <v>0.71486234377333446</v>
      </c>
      <c r="BK637" s="14">
        <f t="shared" si="946"/>
        <v>0.17886889453993438</v>
      </c>
      <c r="BL637" s="14">
        <f t="shared" si="947"/>
        <v>0.10093122894228616</v>
      </c>
      <c r="BM637" s="14">
        <f t="shared" si="948"/>
        <v>0.57649172947024419</v>
      </c>
      <c r="BN637" s="14">
        <f t="shared" si="949"/>
        <v>0.41418472998227013</v>
      </c>
    </row>
    <row r="638" spans="1:66" s="10" customFormat="1" x14ac:dyDescent="0.25">
      <c r="A638" t="s">
        <v>348</v>
      </c>
      <c r="B638" t="s">
        <v>272</v>
      </c>
      <c r="C638" t="s">
        <v>264</v>
      </c>
      <c r="D638" s="11">
        <v>44435</v>
      </c>
      <c r="E638" s="10">
        <f>VLOOKUP(A638,home!$A$2:$E$405,3,FALSE)</f>
        <v>1.4218999999999999</v>
      </c>
      <c r="F638" s="10">
        <f>VLOOKUP(B638,home!$B$2:$E$405,3,FALSE)</f>
        <v>0.28129999999999999</v>
      </c>
      <c r="G638" s="10">
        <f>VLOOKUP(C638,away!$B$2:$E$405,4,FALSE)</f>
        <v>1.2306999999999999</v>
      </c>
      <c r="H638" s="10">
        <f>VLOOKUP(A638,away!$A$2:$E$405,3,FALSE)</f>
        <v>1.2968999999999999</v>
      </c>
      <c r="I638" s="10">
        <f>VLOOKUP(C638,away!$B$2:$E$405,3,FALSE)</f>
        <v>1.1566000000000001</v>
      </c>
      <c r="J638" s="10">
        <f>VLOOKUP(B638,home!$B$2:$E$405,4,FALSE)</f>
        <v>0.92530000000000001</v>
      </c>
      <c r="K638" s="12">
        <f t="shared" si="894"/>
        <v>0.49225596442899994</v>
      </c>
      <c r="L638" s="12">
        <f t="shared" si="895"/>
        <v>1.3879449478620001</v>
      </c>
      <c r="M638" s="13">
        <f t="shared" si="896"/>
        <v>0.152559451608653</v>
      </c>
      <c r="N638" s="13">
        <f t="shared" si="897"/>
        <v>7.5098299984376837E-2</v>
      </c>
      <c r="O638" s="13">
        <f t="shared" si="898"/>
        <v>0.21174412010882721</v>
      </c>
      <c r="P638" s="13">
        <f t="shared" si="899"/>
        <v>0.10423230605634075</v>
      </c>
      <c r="Q638" s="13">
        <f t="shared" si="900"/>
        <v>1.8483793042893885E-2</v>
      </c>
      <c r="R638" s="13">
        <f t="shared" si="901"/>
        <v>0.14694459087226566</v>
      </c>
      <c r="S638" s="13">
        <f t="shared" si="902"/>
        <v>1.7803507929636652E-2</v>
      </c>
      <c r="T638" s="13">
        <f t="shared" si="903"/>
        <v>2.5654487171211354E-2</v>
      </c>
      <c r="U638" s="13">
        <f t="shared" si="904"/>
        <v>7.2334351297451971E-2</v>
      </c>
      <c r="V638" s="13">
        <f t="shared" si="905"/>
        <v>1.3515318984981945E-3</v>
      </c>
      <c r="W638" s="13">
        <f t="shared" si="906"/>
        <v>3.0329191235452559E-3</v>
      </c>
      <c r="X638" s="13">
        <f t="shared" si="907"/>
        <v>4.2095247747986836E-3</v>
      </c>
      <c r="Y638" s="13">
        <f t="shared" si="908"/>
        <v>2.9212943220408788E-3</v>
      </c>
      <c r="Z638" s="13">
        <f t="shared" si="909"/>
        <v>6.7983667505603224E-2</v>
      </c>
      <c r="AA638" s="13">
        <f t="shared" si="910"/>
        <v>3.3465365813391185E-2</v>
      </c>
      <c r="AB638" s="13">
        <f t="shared" si="911"/>
        <v>8.2367629617200802E-3</v>
      </c>
      <c r="AC638" s="13">
        <f t="shared" si="912"/>
        <v>5.7712454474199314E-5</v>
      </c>
      <c r="AD638" s="13">
        <f t="shared" si="913"/>
        <v>3.7324313204898182E-4</v>
      </c>
      <c r="AE638" s="13">
        <f t="shared" si="914"/>
        <v>5.1804091945157368E-4</v>
      </c>
      <c r="AF638" s="13">
        <f t="shared" si="915"/>
        <v>3.5950613846929858E-4</v>
      </c>
      <c r="AG638" s="13">
        <f t="shared" si="916"/>
        <v>1.6632490953794651E-4</v>
      </c>
      <c r="AH638" s="13">
        <f t="shared" si="917"/>
        <v>2.3589396962883022E-2</v>
      </c>
      <c r="AI638" s="13">
        <f t="shared" si="918"/>
        <v>1.1612021352262506E-2</v>
      </c>
      <c r="AJ638" s="13">
        <f t="shared" si="919"/>
        <v>2.8580433848640601E-3</v>
      </c>
      <c r="AK638" s="13">
        <f t="shared" si="920"/>
        <v>4.6896296759872701E-4</v>
      </c>
      <c r="AL638" s="13">
        <f t="shared" si="921"/>
        <v>1.5772217727809874E-6</v>
      </c>
      <c r="AM638" s="13">
        <f t="shared" si="922"/>
        <v>3.6746231586654445E-5</v>
      </c>
      <c r="AN638" s="13">
        <f t="shared" si="923"/>
        <v>5.1001746483664082E-5</v>
      </c>
      <c r="AO638" s="13">
        <f t="shared" si="924"/>
        <v>3.5393808182070052E-5</v>
      </c>
      <c r="AP638" s="13">
        <f t="shared" si="925"/>
        <v>1.6374885750633615E-5</v>
      </c>
      <c r="AQ638" s="13">
        <f t="shared" si="926"/>
        <v>5.68185998735235E-6</v>
      </c>
      <c r="AR638" s="13">
        <f t="shared" si="927"/>
        <v>6.5481568675489366E-3</v>
      </c>
      <c r="AS638" s="13">
        <f t="shared" si="928"/>
        <v>3.2233692740676815E-3</v>
      </c>
      <c r="AT638" s="13">
        <f t="shared" si="929"/>
        <v>7.9336137535849594E-4</v>
      </c>
      <c r="AU638" s="13">
        <f t="shared" si="930"/>
        <v>1.3017895632260474E-4</v>
      </c>
      <c r="AV638" s="13">
        <f t="shared" si="931"/>
        <v>1.6020341923236116E-5</v>
      </c>
      <c r="AW638" s="13">
        <f t="shared" si="932"/>
        <v>2.9933223628514391E-8</v>
      </c>
      <c r="AX638" s="13">
        <f t="shared" si="933"/>
        <v>3.0147586114699913E-6</v>
      </c>
      <c r="AY638" s="13">
        <f t="shared" si="934"/>
        <v>4.1843189838132328E-6</v>
      </c>
      <c r="AZ638" s="13">
        <f t="shared" si="935"/>
        <v>2.9038021969133179E-6</v>
      </c>
      <c r="BA638" s="13">
        <f t="shared" si="936"/>
        <v>1.3434391962654718E-6</v>
      </c>
      <c r="BB638" s="13">
        <f t="shared" si="937"/>
        <v>4.6615491130411231E-7</v>
      </c>
      <c r="BC638" s="13">
        <f t="shared" si="938"/>
        <v>1.293994708131202E-7</v>
      </c>
      <c r="BD638" s="13">
        <f t="shared" si="939"/>
        <v>1.5147468736870662E-3</v>
      </c>
      <c r="BE638" s="13">
        <f t="shared" si="940"/>
        <v>7.4564318317263943E-4</v>
      </c>
      <c r="BF638" s="13">
        <f t="shared" si="941"/>
        <v>1.8352365212627854E-4</v>
      </c>
      <c r="BG638" s="13">
        <f t="shared" si="942"/>
        <v>3.011353745765117E-5</v>
      </c>
      <c r="BH638" s="13">
        <f t="shared" si="943"/>
        <v>3.7058921058962231E-6</v>
      </c>
      <c r="BI638" s="13">
        <f t="shared" si="944"/>
        <v>3.6484949853155279E-7</v>
      </c>
      <c r="BJ638" s="14">
        <f t="shared" si="945"/>
        <v>0.13097467392373563</v>
      </c>
      <c r="BK638" s="14">
        <f t="shared" si="946"/>
        <v>0.27601027148835938</v>
      </c>
      <c r="BL638" s="14">
        <f t="shared" si="947"/>
        <v>0.52444280052453318</v>
      </c>
      <c r="BM638" s="14">
        <f t="shared" si="948"/>
        <v>0.29034469738311425</v>
      </c>
      <c r="BN638" s="14">
        <f t="shared" si="949"/>
        <v>0.70906256167335735</v>
      </c>
    </row>
    <row r="639" spans="1:66" x14ac:dyDescent="0.25">
      <c r="A639" t="s">
        <v>348</v>
      </c>
      <c r="B639" t="s">
        <v>265</v>
      </c>
      <c r="C639" t="s">
        <v>327</v>
      </c>
      <c r="D639" s="11">
        <v>44435</v>
      </c>
      <c r="E639" s="10">
        <f>VLOOKUP(A639,home!$A$2:$E$405,3,FALSE)</f>
        <v>1.4218999999999999</v>
      </c>
      <c r="F639" s="10">
        <f>VLOOKUP(B639,home!$B$2:$E$405,3,FALSE)</f>
        <v>0.70330000000000004</v>
      </c>
      <c r="G639" s="10">
        <f>VLOOKUP(C639,away!$B$2:$E$405,4,FALSE)</f>
        <v>0.70330000000000004</v>
      </c>
      <c r="H639" s="10">
        <f>VLOOKUP(A639,away!$A$2:$E$405,3,FALSE)</f>
        <v>1.2968999999999999</v>
      </c>
      <c r="I639" s="10">
        <f>VLOOKUP(C639,away!$B$2:$E$405,3,FALSE)</f>
        <v>1.1566000000000001</v>
      </c>
      <c r="J639" s="10">
        <f>VLOOKUP(B639,home!$B$2:$E$405,4,FALSE)</f>
        <v>1.1566000000000001</v>
      </c>
      <c r="K639" s="12">
        <f t="shared" si="894"/>
        <v>0.70331566249100008</v>
      </c>
      <c r="L639" s="12">
        <f t="shared" si="895"/>
        <v>1.7348936849640002</v>
      </c>
      <c r="M639" s="13">
        <f t="shared" si="896"/>
        <v>8.7317066083790071E-2</v>
      </c>
      <c r="N639" s="13">
        <f t="shared" si="897"/>
        <v>6.1411460179491242E-2</v>
      </c>
      <c r="O639" s="13">
        <f t="shared" si="898"/>
        <v>0.15148582653835166</v>
      </c>
      <c r="P639" s="13">
        <f t="shared" si="899"/>
        <v>0.10654235444981752</v>
      </c>
      <c r="Q639" s="13">
        <f t="shared" si="900"/>
        <v>2.1595820900339277E-2</v>
      </c>
      <c r="R639" s="13">
        <f t="shared" si="901"/>
        <v>0.13140590191146914</v>
      </c>
      <c r="S639" s="13">
        <f t="shared" si="902"/>
        <v>3.2500156615482792E-2</v>
      </c>
      <c r="T639" s="13">
        <f t="shared" si="903"/>
        <v>3.7466453301612183E-2</v>
      </c>
      <c r="U639" s="13">
        <f t="shared" si="904"/>
        <v>9.2419828958092282E-2</v>
      </c>
      <c r="V639" s="13">
        <f t="shared" si="905"/>
        <v>4.4062192104431267E-3</v>
      </c>
      <c r="W639" s="13">
        <f t="shared" si="906"/>
        <v>5.0628930278530347E-3</v>
      </c>
      <c r="X639" s="13">
        <f t="shared" si="907"/>
        <v>8.7835811416704952E-3</v>
      </c>
      <c r="Y639" s="13">
        <f t="shared" si="908"/>
        <v>7.6192897270265132E-3</v>
      </c>
      <c r="Z639" s="13">
        <f t="shared" si="909"/>
        <v>7.5991756464402219E-2</v>
      </c>
      <c r="AA639" s="13">
        <f t="shared" si="910"/>
        <v>5.3446192541615777E-2</v>
      </c>
      <c r="AB639" s="13">
        <f t="shared" si="911"/>
        <v>1.8794772157514024E-2</v>
      </c>
      <c r="AC639" s="13">
        <f t="shared" si="912"/>
        <v>3.3602320682945039E-4</v>
      </c>
      <c r="AD639" s="13">
        <f t="shared" si="913"/>
        <v>8.9020299100138055E-4</v>
      </c>
      <c r="AE639" s="13">
        <f t="shared" si="914"/>
        <v>1.5444075474243596E-3</v>
      </c>
      <c r="AF639" s="13">
        <f t="shared" si="915"/>
        <v>1.3396914505186307E-3</v>
      </c>
      <c r="AG639" s="13">
        <f t="shared" si="916"/>
        <v>7.7474074576834454E-4</v>
      </c>
      <c r="AH639" s="13">
        <f t="shared" si="917"/>
        <v>3.2959404599853422E-2</v>
      </c>
      <c r="AI639" s="13">
        <f t="shared" si="918"/>
        <v>2.3180865481454826E-2</v>
      </c>
      <c r="AJ639" s="13">
        <f t="shared" si="919"/>
        <v>8.1517328816020779E-3</v>
      </c>
      <c r="AK639" s="13">
        <f t="shared" si="920"/>
        <v>1.9110804706912116E-3</v>
      </c>
      <c r="AL639" s="13">
        <f t="shared" si="921"/>
        <v>1.6400323653125526E-5</v>
      </c>
      <c r="AM639" s="13">
        <f t="shared" si="922"/>
        <v>1.2521874127352118E-4</v>
      </c>
      <c r="AN639" s="13">
        <f t="shared" si="923"/>
        <v>2.172412034745729E-4</v>
      </c>
      <c r="AO639" s="13">
        <f t="shared" si="924"/>
        <v>1.8844519601100799E-4</v>
      </c>
      <c r="AP639" s="13">
        <f t="shared" si="925"/>
        <v>1.0897746017376698E-4</v>
      </c>
      <c r="AQ639" s="13">
        <f t="shared" si="926"/>
        <v>4.7266076864721068E-5</v>
      </c>
      <c r="AR639" s="13">
        <f t="shared" si="927"/>
        <v>1.1436212580091828E-2</v>
      </c>
      <c r="AS639" s="13">
        <f t="shared" si="928"/>
        <v>8.0432674271551929E-3</v>
      </c>
      <c r="AT639" s="13">
        <f t="shared" si="929"/>
        <v>2.8284779795609682E-3</v>
      </c>
      <c r="AU639" s="13">
        <f t="shared" si="930"/>
        <v>6.6310428801204257E-4</v>
      </c>
      <c r="AV639" s="13">
        <f t="shared" si="931"/>
        <v>1.1659290790595313E-4</v>
      </c>
      <c r="AW639" s="13">
        <f t="shared" si="932"/>
        <v>5.5586979158941015E-7</v>
      </c>
      <c r="AX639" s="13">
        <f t="shared" si="933"/>
        <v>1.4678050329179273E-5</v>
      </c>
      <c r="AY639" s="13">
        <f t="shared" si="934"/>
        <v>2.5464856823676885E-5</v>
      </c>
      <c r="AZ639" s="13">
        <f t="shared" si="935"/>
        <v>2.2089409645954729E-5</v>
      </c>
      <c r="BA639" s="13">
        <f t="shared" si="936"/>
        <v>1.2774259099783243E-5</v>
      </c>
      <c r="BB639" s="13">
        <f t="shared" si="937"/>
        <v>5.5404953605769682E-6</v>
      </c>
      <c r="BC639" s="13">
        <f t="shared" si="938"/>
        <v>1.922434082527465E-6</v>
      </c>
      <c r="BD639" s="13">
        <f t="shared" si="939"/>
        <v>3.306768830851195E-3</v>
      </c>
      <c r="BE639" s="13">
        <f t="shared" si="940"/>
        <v>2.3257023109746981E-3</v>
      </c>
      <c r="BF639" s="13">
        <f t="shared" si="941"/>
        <v>8.1785143080000979E-4</v>
      </c>
      <c r="BG639" s="13">
        <f t="shared" si="942"/>
        <v>1.9173590695744039E-4</v>
      </c>
      <c r="BH639" s="13">
        <f t="shared" si="943"/>
        <v>3.3712716606271229E-5</v>
      </c>
      <c r="BI639" s="13">
        <f t="shared" si="944"/>
        <v>4.7421363228622001E-6</v>
      </c>
      <c r="BJ639" s="14">
        <f t="shared" si="945"/>
        <v>0.14725815919584476</v>
      </c>
      <c r="BK639" s="14">
        <f t="shared" si="946"/>
        <v>0.23114368474683977</v>
      </c>
      <c r="BL639" s="14">
        <f t="shared" si="947"/>
        <v>0.54352377405588315</v>
      </c>
      <c r="BM639" s="14">
        <f t="shared" si="948"/>
        <v>0.43813403541267848</v>
      </c>
      <c r="BN639" s="14">
        <f t="shared" si="949"/>
        <v>0.55975843006325898</v>
      </c>
    </row>
    <row r="640" spans="1:66" x14ac:dyDescent="0.25">
      <c r="A640" t="s">
        <v>348</v>
      </c>
      <c r="B640" t="s">
        <v>263</v>
      </c>
      <c r="C640" t="s">
        <v>267</v>
      </c>
      <c r="D640" s="11">
        <v>44435</v>
      </c>
      <c r="E640" s="10">
        <f>VLOOKUP(A640,home!$A$2:$E$405,3,FALSE)</f>
        <v>1.4218999999999999</v>
      </c>
      <c r="F640" s="10">
        <f>VLOOKUP(B640,home!$B$2:$E$405,3,FALSE)</f>
        <v>0.93769999999999998</v>
      </c>
      <c r="G640" s="10">
        <f>VLOOKUP(C640,away!$B$2:$E$405,4,FALSE)</f>
        <v>0.52749999999999997</v>
      </c>
      <c r="H640" s="10">
        <f>VLOOKUP(A640,away!$A$2:$E$405,3,FALSE)</f>
        <v>1.2968999999999999</v>
      </c>
      <c r="I640" s="10">
        <f>VLOOKUP(C640,away!$B$2:$E$405,3,FALSE)</f>
        <v>0.77110000000000001</v>
      </c>
      <c r="J640" s="10">
        <f>VLOOKUP(B640,home!$B$2:$E$405,4,FALSE)</f>
        <v>1.0281</v>
      </c>
      <c r="K640" s="12">
        <f t="shared" si="894"/>
        <v>0.70332399482499997</v>
      </c>
      <c r="L640" s="12">
        <f t="shared" si="895"/>
        <v>1.0281407024789999</v>
      </c>
      <c r="M640" s="13">
        <f t="shared" si="896"/>
        <v>0.17702493204724956</v>
      </c>
      <c r="N640" s="13">
        <f t="shared" si="897"/>
        <v>0.12450588239109572</v>
      </c>
      <c r="O640" s="13">
        <f t="shared" si="898"/>
        <v>0.18200653799135638</v>
      </c>
      <c r="P640" s="13">
        <f t="shared" si="899"/>
        <v>0.12800956538434891</v>
      </c>
      <c r="Q640" s="13">
        <f t="shared" si="900"/>
        <v>4.3783987291258528E-2</v>
      </c>
      <c r="R640" s="13">
        <f t="shared" si="901"/>
        <v>9.3564164913101974E-2</v>
      </c>
      <c r="S640" s="13">
        <f t="shared" si="902"/>
        <v>2.3141442056190429E-2</v>
      </c>
      <c r="T640" s="13">
        <f t="shared" si="903"/>
        <v>4.5016099450966143E-2</v>
      </c>
      <c r="U640" s="13">
        <f t="shared" si="904"/>
        <v>6.5805922239147982E-2</v>
      </c>
      <c r="V640" s="13">
        <f t="shared" si="905"/>
        <v>1.8593275131245095E-3</v>
      </c>
      <c r="W640" s="13">
        <f t="shared" si="906"/>
        <v>1.0264776283684994E-2</v>
      </c>
      <c r="X640" s="13">
        <f t="shared" si="907"/>
        <v>1.0553634299097666E-2</v>
      </c>
      <c r="Y640" s="13">
        <f t="shared" si="908"/>
        <v>5.4253104909903717E-3</v>
      </c>
      <c r="Z640" s="13">
        <f t="shared" si="909"/>
        <v>3.2065708746872555E-2</v>
      </c>
      <c r="AA640" s="13">
        <f t="shared" si="910"/>
        <v>2.255258237274535E-2</v>
      </c>
      <c r="AB640" s="13">
        <f t="shared" si="911"/>
        <v>7.9308861640095662E-3</v>
      </c>
      <c r="AC640" s="13">
        <f t="shared" si="912"/>
        <v>8.4031845157940522E-5</v>
      </c>
      <c r="AD640" s="13">
        <f t="shared" si="913"/>
        <v>1.8048658654565613E-3</v>
      </c>
      <c r="AE640" s="13">
        <f t="shared" si="914"/>
        <v>1.8556560587908771E-3</v>
      </c>
      <c r="AF640" s="13">
        <f t="shared" si="915"/>
        <v>9.5393776192233238E-4</v>
      </c>
      <c r="AG640" s="13">
        <f t="shared" si="916"/>
        <v>3.2692741355469062E-4</v>
      </c>
      <c r="AH640" s="13">
        <f t="shared" si="917"/>
        <v>8.2420150791241396E-3</v>
      </c>
      <c r="AI640" s="13">
        <f t="shared" si="918"/>
        <v>5.7968069708574776E-3</v>
      </c>
      <c r="AJ640" s="13">
        <f t="shared" si="919"/>
        <v>2.0385167179864439E-3</v>
      </c>
      <c r="AK640" s="13">
        <f t="shared" si="920"/>
        <v>4.7791257387059128E-4</v>
      </c>
      <c r="AL640" s="13">
        <f t="shared" si="921"/>
        <v>2.4305909574910654E-6</v>
      </c>
      <c r="AM640" s="13">
        <f t="shared" si="922"/>
        <v>2.5388109412323798E-4</v>
      </c>
      <c r="AN640" s="13">
        <f t="shared" si="923"/>
        <v>2.6102548645800302E-4</v>
      </c>
      <c r="AO640" s="13">
        <f t="shared" si="924"/>
        <v>1.3418546350592693E-4</v>
      </c>
      <c r="AP640" s="13">
        <f t="shared" si="925"/>
        <v>4.5987178903817981E-5</v>
      </c>
      <c r="AQ640" s="13">
        <f t="shared" si="926"/>
        <v>1.1820322605799715E-5</v>
      </c>
      <c r="AR640" s="13">
        <f t="shared" si="927"/>
        <v>1.6947902346586411E-3</v>
      </c>
      <c r="AS640" s="13">
        <f t="shared" si="928"/>
        <v>1.1919866382305146E-3</v>
      </c>
      <c r="AT640" s="13">
        <f t="shared" si="929"/>
        <v>4.1917640208915375E-4</v>
      </c>
      <c r="AU640" s="13">
        <f t="shared" si="930"/>
        <v>9.8272273884571364E-5</v>
      </c>
      <c r="AV640" s="13">
        <f t="shared" si="931"/>
        <v>1.7279312062258309E-5</v>
      </c>
      <c r="AW640" s="13">
        <f t="shared" si="932"/>
        <v>4.8822202063309377E-8</v>
      </c>
      <c r="AX640" s="13">
        <f t="shared" si="933"/>
        <v>2.9760110888216256E-5</v>
      </c>
      <c r="AY640" s="13">
        <f t="shared" si="934"/>
        <v>3.0597581314463592E-5</v>
      </c>
      <c r="AZ640" s="13">
        <f t="shared" si="935"/>
        <v>1.5729309373405462E-5</v>
      </c>
      <c r="BA640" s="13">
        <f t="shared" si="936"/>
        <v>5.39064772956087E-6</v>
      </c>
      <c r="BB640" s="13">
        <f t="shared" si="937"/>
        <v>1.3855860858718844E-6</v>
      </c>
      <c r="BC640" s="13">
        <f t="shared" si="938"/>
        <v>2.8491549033468954E-7</v>
      </c>
      <c r="BD640" s="13">
        <f t="shared" si="939"/>
        <v>2.9041380373608056E-4</v>
      </c>
      <c r="BE640" s="13">
        <f t="shared" si="940"/>
        <v>2.042549965959837E-4</v>
      </c>
      <c r="BF640" s="13">
        <f t="shared" si="941"/>
        <v>7.1828720084427E-5</v>
      </c>
      <c r="BG640" s="13">
        <f t="shared" si="942"/>
        <v>1.6839620784315306E-5</v>
      </c>
      <c r="BH640" s="13">
        <f t="shared" si="943"/>
        <v>2.9609273403406842E-6</v>
      </c>
      <c r="BI640" s="13">
        <f t="shared" si="944"/>
        <v>4.1649824907899462E-7</v>
      </c>
      <c r="BJ640" s="14">
        <f t="shared" si="945"/>
        <v>0.24528112500329652</v>
      </c>
      <c r="BK640" s="14">
        <f t="shared" si="946"/>
        <v>0.33015232701834335</v>
      </c>
      <c r="BL640" s="14">
        <f t="shared" si="947"/>
        <v>0.39242356444991527</v>
      </c>
      <c r="BM640" s="14">
        <f t="shared" si="948"/>
        <v>0.25099710644090412</v>
      </c>
      <c r="BN640" s="14">
        <f t="shared" si="949"/>
        <v>0.74889507001841105</v>
      </c>
    </row>
    <row r="641" spans="1:66" s="15" customFormat="1" x14ac:dyDescent="0.25">
      <c r="A641" s="15" t="s">
        <v>348</v>
      </c>
      <c r="B641" s="15" t="s">
        <v>266</v>
      </c>
      <c r="C641" s="15" t="s">
        <v>268</v>
      </c>
      <c r="D641" s="20">
        <v>44435</v>
      </c>
      <c r="E641" s="15">
        <f>VLOOKUP(A641,home!$A$2:$E$405,3,FALSE)</f>
        <v>1.4218999999999999</v>
      </c>
      <c r="F641" s="15">
        <f>VLOOKUP(B641,home!$B$2:$E$405,3,FALSE)</f>
        <v>1.1720999999999999</v>
      </c>
      <c r="G641" s="15">
        <f>VLOOKUP(C641,away!$B$2:$E$405,4,FALSE)</f>
        <v>0.70330000000000004</v>
      </c>
      <c r="H641" s="15">
        <f>VLOOKUP(A641,away!$A$2:$E$405,3,FALSE)</f>
        <v>1.2968999999999999</v>
      </c>
      <c r="I641" s="15">
        <f>VLOOKUP(C641,away!$B$2:$E$405,3,FALSE)</f>
        <v>1.0281</v>
      </c>
      <c r="J641" s="15">
        <f>VLOOKUP(B641,home!$B$2:$E$405,4,FALSE)</f>
        <v>0.77110000000000001</v>
      </c>
      <c r="K641" s="16">
        <f t="shared" si="894"/>
        <v>1.172126102667</v>
      </c>
      <c r="L641" s="16">
        <f t="shared" si="895"/>
        <v>1.0281407024789999</v>
      </c>
      <c r="M641" s="17">
        <f t="shared" si="896"/>
        <v>0.11077359945289969</v>
      </c>
      <c r="N641" s="17">
        <f t="shared" si="897"/>
        <v>0.12984062740512264</v>
      </c>
      <c r="O641" s="17">
        <f t="shared" si="898"/>
        <v>0.11389084635763165</v>
      </c>
      <c r="P641" s="17">
        <f t="shared" si="899"/>
        <v>0.13349443387061688</v>
      </c>
      <c r="Q641" s="17">
        <f t="shared" si="900"/>
        <v>7.6094794284102263E-2</v>
      </c>
      <c r="R641" s="17">
        <f t="shared" si="901"/>
        <v>5.8547907390031628E-2</v>
      </c>
      <c r="S641" s="17">
        <f t="shared" si="902"/>
        <v>4.0218887809125033E-2</v>
      </c>
      <c r="T641" s="17">
        <f t="shared" si="903"/>
        <v>7.8236155250251876E-2</v>
      </c>
      <c r="U641" s="17">
        <f t="shared" si="904"/>
        <v>6.8625530508386212E-2</v>
      </c>
      <c r="V641" s="17">
        <f t="shared" si="905"/>
        <v>5.385356243627612E-3</v>
      </c>
      <c r="W641" s="17">
        <f t="shared" si="906"/>
        <v>2.9730898219157274E-2</v>
      </c>
      <c r="X641" s="17">
        <f t="shared" si="907"/>
        <v>3.0567546580376009E-2</v>
      </c>
      <c r="Y641" s="17">
        <f t="shared" si="908"/>
        <v>1.5713869407103672E-2</v>
      </c>
      <c r="Z641" s="17">
        <f t="shared" si="909"/>
        <v>2.0065162210887517E-2</v>
      </c>
      <c r="AA641" s="17">
        <f t="shared" si="910"/>
        <v>2.3518900381628748E-2</v>
      </c>
      <c r="AB641" s="17">
        <f t="shared" si="911"/>
        <v>1.3783558521665967E-2</v>
      </c>
      <c r="AC641" s="17">
        <f t="shared" si="912"/>
        <v>4.0562185308893212E-4</v>
      </c>
      <c r="AD641" s="17">
        <f t="shared" si="913"/>
        <v>8.712090464602527E-3</v>
      </c>
      <c r="AE641" s="17">
        <f t="shared" si="914"/>
        <v>8.9572548103370384E-3</v>
      </c>
      <c r="AF641" s="17">
        <f t="shared" si="915"/>
        <v>4.6046591264916623E-3</v>
      </c>
      <c r="AG641" s="17">
        <f t="shared" si="916"/>
        <v>1.5780791563291586E-3</v>
      </c>
      <c r="AH641" s="17">
        <f t="shared" si="917"/>
        <v>5.1574524927142434E-3</v>
      </c>
      <c r="AI641" s="17">
        <f t="shared" si="918"/>
        <v>6.0451846899753497E-3</v>
      </c>
      <c r="AJ641" s="17">
        <f t="shared" si="919"/>
        <v>3.5428593852815126E-3</v>
      </c>
      <c r="AK641" s="17">
        <f t="shared" si="920"/>
        <v>1.3842259878557401E-3</v>
      </c>
      <c r="AL641" s="17">
        <f t="shared" si="921"/>
        <v>1.9552767053193422E-5</v>
      </c>
      <c r="AM641" s="17">
        <f t="shared" si="922"/>
        <v>2.0423337284713786E-3</v>
      </c>
      <c r="AN641" s="17">
        <f t="shared" si="923"/>
        <v>2.0998064342871185E-3</v>
      </c>
      <c r="AO641" s="17">
        <f t="shared" si="924"/>
        <v>1.0794482312089409E-3</v>
      </c>
      <c r="AP641" s="17">
        <f t="shared" si="925"/>
        <v>3.6994155424162486E-4</v>
      </c>
      <c r="AQ641" s="17">
        <f t="shared" si="926"/>
        <v>9.508799236353929E-5</v>
      </c>
      <c r="AR641" s="17">
        <f t="shared" si="927"/>
        <v>1.0605173657722586E-3</v>
      </c>
      <c r="AS641" s="17">
        <f t="shared" si="928"/>
        <v>1.2430600867533107E-3</v>
      </c>
      <c r="AT641" s="17">
        <f t="shared" si="929"/>
        <v>7.2851158743353079E-4</v>
      </c>
      <c r="AU641" s="17">
        <f t="shared" si="930"/>
        <v>2.8463581590873775E-4</v>
      </c>
      <c r="AV641" s="17">
        <f t="shared" si="931"/>
        <v>8.3407267395137712E-5</v>
      </c>
      <c r="AW641" s="17">
        <f t="shared" si="932"/>
        <v>6.5453460964565014E-7</v>
      </c>
      <c r="AX641" s="17">
        <f t="shared" si="933"/>
        <v>3.9897877891641978E-4</v>
      </c>
      <c r="AY641" s="17">
        <f t="shared" si="934"/>
        <v>4.1020632202934143E-4</v>
      </c>
      <c r="AZ641" s="17">
        <f t="shared" si="935"/>
        <v>2.1087490804628698E-4</v>
      </c>
      <c r="BA641" s="17">
        <f t="shared" si="936"/>
        <v>7.2269692031301345E-5</v>
      </c>
      <c r="BB641" s="17">
        <f t="shared" si="937"/>
        <v>1.8575852983250785E-5</v>
      </c>
      <c r="BC641" s="17">
        <f t="shared" si="938"/>
        <v>3.8197181070692193E-6</v>
      </c>
      <c r="BD641" s="17">
        <f t="shared" si="939"/>
        <v>1.8172684490604465E-4</v>
      </c>
      <c r="BE641" s="17">
        <f t="shared" si="940"/>
        <v>2.1300677846969248E-4</v>
      </c>
      <c r="BF641" s="17">
        <f t="shared" si="941"/>
        <v>1.2483540254466688E-4</v>
      </c>
      <c r="BG641" s="17">
        <f t="shared" si="942"/>
        <v>4.8774277953182129E-5</v>
      </c>
      <c r="BH641" s="17">
        <f t="shared" si="943"/>
        <v>1.4292401081915104E-5</v>
      </c>
      <c r="BI641" s="17">
        <f t="shared" si="944"/>
        <v>3.3504992755797529E-6</v>
      </c>
      <c r="BJ641" s="18">
        <f t="shared" si="945"/>
        <v>0.39083731791656046</v>
      </c>
      <c r="BK641" s="18">
        <f t="shared" si="946"/>
        <v>0.2907076583184407</v>
      </c>
      <c r="BL641" s="18">
        <f t="shared" si="947"/>
        <v>0.29848258404266514</v>
      </c>
      <c r="BM641" s="18">
        <f t="shared" si="948"/>
        <v>0.37704096194072928</v>
      </c>
      <c r="BN641" s="18">
        <f t="shared" si="949"/>
        <v>0.62264220876040488</v>
      </c>
    </row>
    <row r="642" spans="1:66" x14ac:dyDescent="0.25">
      <c r="A642" t="s">
        <v>341</v>
      </c>
      <c r="B642" t="s">
        <v>145</v>
      </c>
      <c r="C642" t="s">
        <v>150</v>
      </c>
      <c r="D642" s="11">
        <v>44435</v>
      </c>
      <c r="E642" s="10">
        <f>VLOOKUP(A642,home!$A$2:$E$405,3,FALSE)</f>
        <v>1.2963</v>
      </c>
      <c r="F642" s="10">
        <f>VLOOKUP(B642,home!$B$2:$E$405,3,FALSE)</f>
        <v>1.1571</v>
      </c>
      <c r="G642" s="10">
        <f>VLOOKUP(C642,away!$B$2:$E$405,4,FALSE)</f>
        <v>1.08</v>
      </c>
      <c r="H642" s="10">
        <f>VLOOKUP(A642,away!$A$2:$E$405,3,FALSE)</f>
        <v>1.1852</v>
      </c>
      <c r="I642" s="10">
        <f>VLOOKUP(C642,away!$B$2:$E$405,3,FALSE)</f>
        <v>1.0125</v>
      </c>
      <c r="J642" s="10">
        <f>VLOOKUP(B642,home!$B$2:$E$405,4,FALSE)</f>
        <v>0.4219</v>
      </c>
      <c r="K642" s="12">
        <f t="shared" ref="K642:K705" si="950">E642*F642*G642</f>
        <v>1.6199446284000001</v>
      </c>
      <c r="L642" s="12">
        <f t="shared" ref="L642:L705" si="951">H642*I642*J642</f>
        <v>0.50628632849999999</v>
      </c>
      <c r="M642" s="13">
        <f t="shared" ref="M642:M705" si="952">_xlfn.POISSON.DIST(0,K642,FALSE) * _xlfn.POISSON.DIST(0,L642,FALSE)</f>
        <v>0.11928604187892221</v>
      </c>
      <c r="N642" s="13">
        <f t="shared" ref="N642:N705" si="953">_xlfn.POISSON.DIST(1,K642,FALSE) * _xlfn.POISSON.DIST(0,L642,FALSE)</f>
        <v>0.19323678278485751</v>
      </c>
      <c r="O642" s="13">
        <f t="shared" ref="O642:O705" si="954">_xlfn.POISSON.DIST(0,K642,FALSE) * _xlfn.POISSON.DIST(1,L642,FALSE)</f>
        <v>6.0392892184176754E-2</v>
      </c>
      <c r="P642" s="13">
        <f t="shared" ref="P642:P705" si="955">_xlfn.POISSON.DIST(1,K642,FALSE) * _xlfn.POISSON.DIST(1,L642,FALSE)</f>
        <v>9.783314128729749E-2</v>
      </c>
      <c r="Q642" s="13">
        <f t="shared" ref="Q642:Q705" si="956">_xlfn.POISSON.DIST(2,K642,FALSE) * _xlfn.POISSON.DIST(0,L642,FALSE)</f>
        <v>0.15651644414081378</v>
      </c>
      <c r="R642" s="13">
        <f t="shared" ref="R642:R705" si="957">_xlfn.POISSON.DIST(0,K642,FALSE) * _xlfn.POISSON.DIST(2,L642,FALSE)</f>
        <v>1.5288047825711599E-2</v>
      </c>
      <c r="S642" s="13">
        <f t="shared" ref="S642:S705" si="958">_xlfn.POISSON.DIST(2,K642,FALSE) * _xlfn.POISSON.DIST(2,L642,FALSE)</f>
        <v>2.0059605011991694E-2</v>
      </c>
      <c r="T642" s="13">
        <f t="shared" ref="T642:T705" si="959">_xlfn.POISSON.DIST(2,K642,FALSE) * _xlfn.POISSON.DIST(1,L642,FALSE)</f>
        <v>7.9242135853927934E-2</v>
      </c>
      <c r="U642" s="13">
        <f t="shared" ref="U642:U705" si="960">_xlfn.POISSON.DIST(1,K642,FALSE) * _xlfn.POISSON.DIST(2,L642,FALSE)</f>
        <v>2.4765790953983804E-2</v>
      </c>
      <c r="V642" s="13">
        <f t="shared" ref="V642:V705" si="961">_xlfn.POISSON.DIST(3,K642,FALSE) * _xlfn.POISSON.DIST(3,L642,FALSE)</f>
        <v>1.8280001959002944E-3</v>
      </c>
      <c r="W642" s="13">
        <f t="shared" ref="W642:W705" si="962">_xlfn.POISSON.DIST(3,K642,FALSE) * _xlfn.POISSON.DIST(0,L642,FALSE)</f>
        <v>8.4515990980726652E-2</v>
      </c>
      <c r="X642" s="13">
        <f t="shared" ref="X642:X705" si="963">_xlfn.POISSON.DIST(3,K642,FALSE) * _xlfn.POISSON.DIST(1,L642,FALSE)</f>
        <v>4.2789290773171201E-2</v>
      </c>
      <c r="Y642" s="13">
        <f t="shared" ref="Y642:Y705" si="964">_xlfn.POISSON.DIST(3,K642,FALSE) * _xlfn.POISSON.DIST(2,L642,FALSE)</f>
        <v>1.0831816462333888E-2</v>
      </c>
      <c r="Z642" s="13">
        <f t="shared" ref="Z642:Z705" si="965">_xlfn.POISSON.DIST(0,K642,FALSE) * _xlfn.POISSON.DIST(3,L642,FALSE)</f>
        <v>2.5800432012039781E-3</v>
      </c>
      <c r="AA642" s="13">
        <f t="shared" ref="AA642:AA705" si="966">_xlfn.POISSON.DIST(1,K642,FALSE) * _xlfn.POISSON.DIST(3,L642,FALSE)</f>
        <v>4.1795271248303255E-3</v>
      </c>
      <c r="AB642" s="13">
        <f t="shared" ref="AB642:AB705" si="967">_xlfn.POISSON.DIST(2,K642,FALSE) * _xlfn.POISSON.DIST(3,L642,FALSE)</f>
        <v>3.3853012575604914E-3</v>
      </c>
      <c r="AC642" s="13">
        <f t="shared" ref="AC642:AC705" si="968">_xlfn.POISSON.DIST(4,K642,FALSE) * _xlfn.POISSON.DIST(4,L642,FALSE)</f>
        <v>9.3702812280965748E-5</v>
      </c>
      <c r="AD642" s="13">
        <f t="shared" ref="AD642:AD705" si="969">_xlfn.POISSON.DIST(4,K642,FALSE) * _xlfn.POISSON.DIST(0,L642,FALSE)</f>
        <v>3.4227806400782761E-2</v>
      </c>
      <c r="AE642" s="13">
        <f t="shared" ref="AE642:AE705" si="970">_xlfn.POISSON.DIST(4,K642,FALSE) * _xlfn.POISSON.DIST(1,L642,FALSE)</f>
        <v>1.73290704352611E-2</v>
      </c>
      <c r="AF642" s="13">
        <f t="shared" ref="AF642:AF705" si="971">_xlfn.POISSON.DIST(4,K642,FALSE) * _xlfn.POISSON.DIST(2,L642,FALSE)</f>
        <v>4.3867357234931197E-3</v>
      </c>
      <c r="AG642" s="13">
        <f t="shared" ref="AG642:AG705" si="972">_xlfn.POISSON.DIST(4,K642,FALSE) * _xlfn.POISSON.DIST(3,L642,FALSE)</f>
        <v>7.4031477451570781E-4</v>
      </c>
      <c r="AH642" s="13">
        <f t="shared" ref="AH642:AH705" si="973">_xlfn.POISSON.DIST(0,K642,FALSE) * _xlfn.POISSON.DIST(4,L642,FALSE)</f>
        <v>3.2656014992723717E-4</v>
      </c>
      <c r="AI642" s="13">
        <f t="shared" ref="AI642:AI705" si="974">_xlfn.POISSON.DIST(1,K642,FALSE) * _xlfn.POISSON.DIST(4,L642,FALSE)</f>
        <v>5.2900936072412656E-4</v>
      </c>
      <c r="AJ642" s="13">
        <f t="shared" ref="AJ642:AJ705" si="975">_xlfn.POISSON.DIST(2,K642,FALSE) * _xlfn.POISSON.DIST(4,L642,FALSE)</f>
        <v>4.2848293613918347E-4</v>
      </c>
      <c r="AK642" s="13">
        <f t="shared" ref="AK642:AK705" si="976">_xlfn.POISSON.DIST(3,K642,FALSE) * _xlfn.POISSON.DIST(4,L642,FALSE)</f>
        <v>2.3137287691991017E-4</v>
      </c>
      <c r="AL642" s="13">
        <f t="shared" ref="AL642:AL705" si="977">_xlfn.POISSON.DIST(5,K642,FALSE) * _xlfn.POISSON.DIST(5,L642,FALSE)</f>
        <v>3.0740362672795438E-6</v>
      </c>
      <c r="AM642" s="13">
        <f t="shared" ref="AM642:AM705" si="978">_xlfn.POISSON.DIST(5,K642,FALSE) * _xlfn.POISSON.DIST(0,L642,FALSE)</f>
        <v>1.1089430224172629E-2</v>
      </c>
      <c r="AN642" s="13">
        <f t="shared" ref="AN642:AN705" si="979">_xlfn.POISSON.DIST(5,K642,FALSE) * _xlfn.POISSON.DIST(1,L642,FALSE)</f>
        <v>5.6144269133532911E-3</v>
      </c>
      <c r="AO642" s="13">
        <f t="shared" ref="AO642:AO705" si="980">_xlfn.POISSON.DIST(5,K642,FALSE) * _xlfn.POISSON.DIST(2,L642,FALSE)</f>
        <v>1.4212537942966126E-3</v>
      </c>
      <c r="AP642" s="13">
        <f t="shared" ref="AP642:AP705" si="981">_xlfn.POISSON.DIST(5,K642,FALSE) * _xlfn.POISSON.DIST(3,L642,FALSE)</f>
        <v>2.3985378846037546E-4</v>
      </c>
      <c r="AQ642" s="13">
        <f t="shared" ref="AQ642:AQ705" si="982">_xlfn.POISSON.DIST(5,K642,FALSE) * _xlfn.POISSON.DIST(4,L642,FALSE)</f>
        <v>3.0358673484104785E-5</v>
      </c>
      <c r="AR642" s="13">
        <f t="shared" ref="AR642:AR705" si="983">_xlfn.POISSON.DIST(0,K642,FALSE) * _xlfn.POISSON.DIST(5,L642,FALSE)</f>
        <v>3.3066587868214094E-5</v>
      </c>
      <c r="AS642" s="13">
        <f t="shared" ref="AS642:AS705" si="984">_xlfn.POISSON.DIST(1,K642,FALSE) * _xlfn.POISSON.DIST(5,L642,FALSE)</f>
        <v>5.3566041396630036E-5</v>
      </c>
      <c r="AT642" s="13">
        <f t="shared" ref="AT642:AT705" si="985">_xlfn.POISSON.DIST(2,K642,FALSE) * _xlfn.POISSON.DIST(5,L642,FALSE)</f>
        <v>4.338701051256144E-5</v>
      </c>
      <c r="AU642" s="13">
        <f t="shared" ref="AU642:AU705" si="986">_xlfn.POISSON.DIST(3,K642,FALSE) * _xlfn.POISSON.DIST(5,L642,FALSE)</f>
        <v>2.3428184874052749E-5</v>
      </c>
      <c r="AV642" s="13">
        <f t="shared" ref="AV642:AV705" si="987">_xlfn.POISSON.DIST(4,K642,FALSE) * _xlfn.POISSON.DIST(5,L642,FALSE)</f>
        <v>9.4880905599709734E-6</v>
      </c>
      <c r="AW642" s="13">
        <f t="shared" ref="AW642:AW705" si="988">_xlfn.POISSON.DIST(6,K642,FALSE) * _xlfn.POISSON.DIST(6,L642,FALSE)</f>
        <v>7.0033020284202433E-8</v>
      </c>
      <c r="AX642" s="13">
        <f t="shared" ref="AX642:AX705" si="989">_xlfn.POISSON.DIST(6,K642,FALSE) * _xlfn.POISSON.DIST(0,L642,FALSE)</f>
        <v>2.9940438206108428E-3</v>
      </c>
      <c r="AY642" s="13">
        <f t="shared" ref="AY642:AY705" si="990">_xlfn.POISSON.DIST(6,K642,FALSE) * _xlfn.POISSON.DIST(1,L642,FALSE)</f>
        <v>1.515843453305176E-3</v>
      </c>
      <c r="AZ642" s="13">
        <f t="shared" ref="AZ642:AZ705" si="991">_xlfn.POISSON.DIST(6,K642,FALSE) * _xlfn.POISSON.DIST(2,L642,FALSE)</f>
        <v>3.8372540827731936E-4</v>
      </c>
      <c r="BA642" s="13">
        <f t="shared" ref="BA642:BA705" si="992">_xlfn.POISSON.DIST(6,K642,FALSE) * _xlfn.POISSON.DIST(3,L642,FALSE)</f>
        <v>6.4758309369629191E-5</v>
      </c>
      <c r="BB642" s="13">
        <f t="shared" ref="BB642:BB705" si="993">_xlfn.POISSON.DIST(6,K642,FALSE) * _xlfn.POISSON.DIST(4,L642,FALSE)</f>
        <v>8.1965616726541766E-6</v>
      </c>
      <c r="BC642" s="13">
        <f t="shared" ref="BC642:BC705" si="994">_xlfn.POISSON.DIST(6,K642,FALSE) * _xlfn.POISSON.DIST(5,L642,FALSE)</f>
        <v>8.299614231143806E-7</v>
      </c>
      <c r="BD642" s="13">
        <f t="shared" ref="BD642:BD705" si="995">_xlfn.POISSON.DIST(0,K642,FALSE) * _xlfn.POISSON.DIST(6,L642,FALSE)</f>
        <v>2.7901935613034583E-6</v>
      </c>
      <c r="BE642" s="13">
        <f t="shared" ref="BE642:BE705" si="996">_xlfn.POISSON.DIST(1,K642,FALSE) * _xlfn.POISSON.DIST(6,L642,FALSE)</f>
        <v>4.5199590718298037E-6</v>
      </c>
      <c r="BF642" s="13">
        <f t="shared" ref="BF642:BF705" si="997">_xlfn.POISSON.DIST(2,K642,FALSE) * _xlfn.POISSON.DIST(6,L642,FALSE)</f>
        <v>3.661041709499271E-6</v>
      </c>
      <c r="BG642" s="13">
        <f t="shared" ref="BG642:BG705" si="998">_xlfn.POISSON.DIST(3,K642,FALSE) * _xlfn.POISSON.DIST(6,L642,FALSE)</f>
        <v>1.9768949505505661E-6</v>
      </c>
      <c r="BH642" s="13">
        <f t="shared" ref="BH642:BH705" si="999">_xlfn.POISSON.DIST(4,K642,FALSE) * _xlfn.POISSON.DIST(6,L642,FALSE)</f>
        <v>8.0061508901386858E-7</v>
      </c>
      <c r="BI642" s="13">
        <f t="shared" ref="BI642:BI705" si="1000">_xlfn.POISSON.DIST(5,K642,FALSE) * _xlfn.POISSON.DIST(6,L642,FALSE)</f>
        <v>2.5939042257280073E-7</v>
      </c>
      <c r="BJ642" s="14">
        <f t="shared" ref="BJ642:BJ705" si="1001">SUM(N642,Q642,T642,W642,X642,Y642,AD642,AE642,AF642,AG642,AM642,AN642,AO642,AP642,AQ642,AX642,AY642,AZ642,BA642,BB642,BC642)</f>
        <v>0.64717910923830935</v>
      </c>
      <c r="BK642" s="14">
        <f t="shared" ref="BK642:BK705" si="1002">SUM(M642,P642,S642,V642,AC642,AL642,AY642)</f>
        <v>0.24061940867596512</v>
      </c>
      <c r="BL642" s="14">
        <f t="shared" ref="BL642:BL705" si="1003">SUM(O642,R642,U642,AA642,AB642,AH642,AI642,AJ642,AK642,AR642,AS642,AT642,AU642,AV642,BD642,BE642,BF642,BG642,BH642,BI642)</f>
        <v>0.10970392867998963</v>
      </c>
      <c r="BM642" s="14">
        <f t="shared" ref="BM642:BM705" si="1004">SUM(S642:BI642)</f>
        <v>0.35601336627340385</v>
      </c>
      <c r="BN642" s="14">
        <f t="shared" ref="BN642:BN705" si="1005">SUM(M642:R642)</f>
        <v>0.64255335010177927</v>
      </c>
    </row>
    <row r="643" spans="1:66" x14ac:dyDescent="0.25">
      <c r="A643" t="s">
        <v>351</v>
      </c>
      <c r="B643" t="s">
        <v>166</v>
      </c>
      <c r="C643" t="s">
        <v>156</v>
      </c>
      <c r="D643" s="11">
        <v>44435</v>
      </c>
      <c r="E643" s="10">
        <f>VLOOKUP(A643,home!$A$2:$E$405,3,FALSE)</f>
        <v>1.224</v>
      </c>
      <c r="F643" s="10">
        <f>VLOOKUP(B643,home!$B$2:$E$405,3,FALSE)</f>
        <v>1.4705999999999999</v>
      </c>
      <c r="G643" s="10">
        <f>VLOOKUP(C643,away!$B$2:$E$405,4,FALSE)</f>
        <v>1.1437999999999999</v>
      </c>
      <c r="H643" s="10">
        <f>VLOOKUP(A643,away!$A$2:$E$405,3,FALSE)</f>
        <v>1.1359999999999999</v>
      </c>
      <c r="I643" s="10">
        <f>VLOOKUP(C643,away!$B$2:$E$405,3,FALSE)</f>
        <v>0.7923</v>
      </c>
      <c r="J643" s="10">
        <f>VLOOKUP(B643,home!$B$2:$E$405,4,FALSE)</f>
        <v>0.96830000000000005</v>
      </c>
      <c r="K643" s="12">
        <f t="shared" si="950"/>
        <v>2.0588564707199994</v>
      </c>
      <c r="L643" s="12">
        <f t="shared" si="951"/>
        <v>0.87152112623999989</v>
      </c>
      <c r="M643" s="13">
        <f t="shared" si="952"/>
        <v>5.3376879392101957E-2</v>
      </c>
      <c r="N643" s="13">
        <f t="shared" si="953"/>
        <v>0.10989533352327011</v>
      </c>
      <c r="O643" s="13">
        <f t="shared" si="954"/>
        <v>4.6519078042981339E-2</v>
      </c>
      <c r="P643" s="13">
        <f t="shared" si="955"/>
        <v>9.5776104840720772E-2</v>
      </c>
      <c r="Q643" s="13">
        <f t="shared" si="956"/>
        <v>0.11312935926315859</v>
      </c>
      <c r="R643" s="13">
        <f t="shared" si="957"/>
        <v>2.0271179643832769E-2</v>
      </c>
      <c r="S643" s="13">
        <f t="shared" si="958"/>
        <v>4.2963650006008276E-2</v>
      </c>
      <c r="T643" s="13">
        <f t="shared" si="959"/>
        <v>9.8594626595837537E-2</v>
      </c>
      <c r="U643" s="13">
        <f t="shared" si="960"/>
        <v>4.1735449378832626E-2</v>
      </c>
      <c r="V643" s="13">
        <f t="shared" si="961"/>
        <v>8.5656958888465726E-3</v>
      </c>
      <c r="W643" s="13">
        <f t="shared" si="962"/>
        <v>7.7639037782453846E-2</v>
      </c>
      <c r="X643" s="13">
        <f t="shared" si="963"/>
        <v>6.7664061648354076E-2</v>
      </c>
      <c r="Y643" s="13">
        <f t="shared" si="964"/>
        <v>2.9485329606873157E-2</v>
      </c>
      <c r="Z643" s="13">
        <f t="shared" si="965"/>
        <v>5.8889204378021675E-3</v>
      </c>
      <c r="AA643" s="13">
        <f t="shared" si="966"/>
        <v>1.2124441948924243E-2</v>
      </c>
      <c r="AB643" s="13">
        <f t="shared" si="967"/>
        <v>1.2481242880205842E-2</v>
      </c>
      <c r="AC643" s="13">
        <f t="shared" si="968"/>
        <v>9.6060901839328393E-4</v>
      </c>
      <c r="AD643" s="13">
        <f t="shared" si="969"/>
        <v>3.9961908829719922E-2</v>
      </c>
      <c r="AE643" s="13">
        <f t="shared" si="970"/>
        <v>3.4827647789977705E-2</v>
      </c>
      <c r="AF643" s="13">
        <f t="shared" si="971"/>
        <v>1.51765154131057E-2</v>
      </c>
      <c r="AG643" s="13">
        <f t="shared" si="972"/>
        <v>4.4088846017428674E-3</v>
      </c>
      <c r="AH643" s="13">
        <f t="shared" si="973"/>
        <v>1.283079643072774E-3</v>
      </c>
      <c r="AI643" s="13">
        <f t="shared" si="974"/>
        <v>2.6416768255894878E-3</v>
      </c>
      <c r="AJ643" s="13">
        <f t="shared" si="975"/>
        <v>2.7194167129579927E-3</v>
      </c>
      <c r="AK643" s="13">
        <f t="shared" si="976"/>
        <v>1.8662962320192247E-3</v>
      </c>
      <c r="AL643" s="13">
        <f t="shared" si="977"/>
        <v>6.8946248716211404E-5</v>
      </c>
      <c r="AM643" s="13">
        <f t="shared" si="978"/>
        <v>1.6455166915278294E-2</v>
      </c>
      <c r="AN643" s="13">
        <f t="shared" si="979"/>
        <v>1.4341025602470525E-2</v>
      </c>
      <c r="AO643" s="13">
        <f t="shared" si="980"/>
        <v>6.2492533922508912E-3</v>
      </c>
      <c r="AP643" s="13">
        <f t="shared" si="981"/>
        <v>1.8154521181912128E-3</v>
      </c>
      <c r="AQ643" s="13">
        <f t="shared" si="982"/>
        <v>3.9555121867019963E-4</v>
      </c>
      <c r="AR643" s="13">
        <f t="shared" si="983"/>
        <v>2.2364620311728033E-4</v>
      </c>
      <c r="AS643" s="13">
        <f t="shared" si="984"/>
        <v>4.6045543243997187E-4</v>
      </c>
      <c r="AT643" s="13">
        <f t="shared" si="985"/>
        <v>4.7400582327860588E-4</v>
      </c>
      <c r="AU643" s="13">
        <f t="shared" si="986"/>
        <v>3.2530331880537271E-4</v>
      </c>
      <c r="AV643" s="13">
        <f t="shared" si="987"/>
        <v>1.674382107172832E-4</v>
      </c>
      <c r="AW643" s="13">
        <f t="shared" si="988"/>
        <v>3.4364666357330933E-6</v>
      </c>
      <c r="AX643" s="13">
        <f t="shared" si="989"/>
        <v>5.6464711467164022E-3</v>
      </c>
      <c r="AY643" s="13">
        <f t="shared" si="990"/>
        <v>4.9210188930679426E-3</v>
      </c>
      <c r="AZ643" s="13">
        <f t="shared" si="991"/>
        <v>2.1443859639674449E-3</v>
      </c>
      <c r="BA643" s="13">
        <f t="shared" si="992"/>
        <v>6.22959223470052E-4</v>
      </c>
      <c r="BB643" s="13">
        <f t="shared" si="993"/>
        <v>1.357305310100538E-4</v>
      </c>
      <c r="BC643" s="13">
        <f t="shared" si="994"/>
        <v>2.3658405050207079E-5</v>
      </c>
      <c r="BD643" s="13">
        <f t="shared" si="995"/>
        <v>3.2485398470011962E-5</v>
      </c>
      <c r="BE643" s="13">
        <f t="shared" si="996"/>
        <v>6.6882772843901696E-5</v>
      </c>
      <c r="BF643" s="13">
        <f t="shared" si="997"/>
        <v>6.8851014824681449E-5</v>
      </c>
      <c r="BG643" s="13">
        <f t="shared" si="998"/>
        <v>4.7251452462477999E-5</v>
      </c>
      <c r="BH643" s="13">
        <f t="shared" si="999"/>
        <v>2.4320989663322831E-5</v>
      </c>
      <c r="BI643" s="13">
        <f t="shared" si="1000"/>
        <v>1.0014685388529278E-5</v>
      </c>
      <c r="BJ643" s="14">
        <f t="shared" si="1001"/>
        <v>0.64353337846463665</v>
      </c>
      <c r="BK643" s="14">
        <f t="shared" si="1002"/>
        <v>0.206632904287855</v>
      </c>
      <c r="BL643" s="14">
        <f t="shared" si="1003"/>
        <v>0.14354251661042775</v>
      </c>
      <c r="BM643" s="14">
        <f t="shared" si="1004"/>
        <v>0.55571220266822396</v>
      </c>
      <c r="BN643" s="14">
        <f t="shared" si="1005"/>
        <v>0.43896793470606554</v>
      </c>
    </row>
    <row r="644" spans="1:66" x14ac:dyDescent="0.25">
      <c r="A644" t="s">
        <v>346</v>
      </c>
      <c r="B644" t="s">
        <v>241</v>
      </c>
      <c r="C644" t="s">
        <v>322</v>
      </c>
      <c r="D644" s="11">
        <v>44435</v>
      </c>
      <c r="E644" s="10">
        <f>VLOOKUP(A644,home!$A$2:$E$405,3,FALSE)</f>
        <v>1.5146999999999999</v>
      </c>
      <c r="F644" s="10">
        <f>VLOOKUP(B644,home!$B$2:$E$405,3,FALSE)</f>
        <v>0.66020000000000001</v>
      </c>
      <c r="G644" s="10">
        <f>VLOOKUP(C644,away!$B$2:$E$405,4,FALSE)</f>
        <v>1.3204</v>
      </c>
      <c r="H644" s="10">
        <f>VLOOKUP(A644,away!$A$2:$E$405,3,FALSE)</f>
        <v>1.0882000000000001</v>
      </c>
      <c r="I644" s="10">
        <f>VLOOKUP(C644,away!$B$2:$E$405,3,FALSE)</f>
        <v>0.45950000000000002</v>
      </c>
      <c r="J644" s="10">
        <f>VLOOKUP(B644,home!$B$2:$E$405,4,FALSE)</f>
        <v>1.3784000000000001</v>
      </c>
      <c r="K644" s="12">
        <f t="shared" si="950"/>
        <v>1.320406522776</v>
      </c>
      <c r="L644" s="12">
        <f t="shared" si="951"/>
        <v>0.68923845736000011</v>
      </c>
      <c r="M644" s="13">
        <f t="shared" si="952"/>
        <v>0.13403625175476899</v>
      </c>
      <c r="N644" s="13">
        <f t="shared" si="953"/>
        <v>0.17698234110544303</v>
      </c>
      <c r="O644" s="13">
        <f t="shared" si="954"/>
        <v>9.2382939389773586E-2</v>
      </c>
      <c r="P644" s="13">
        <f t="shared" si="955"/>
        <v>0.1219830357634769</v>
      </c>
      <c r="Q644" s="13">
        <f t="shared" si="956"/>
        <v>0.11684431880589699</v>
      </c>
      <c r="R644" s="13">
        <f t="shared" si="957"/>
        <v>3.1836937315694966E-2</v>
      </c>
      <c r="S644" s="13">
        <f t="shared" si="958"/>
        <v>2.775342644111253E-2</v>
      </c>
      <c r="T644" s="13">
        <f t="shared" si="959"/>
        <v>8.0533598045056498E-2</v>
      </c>
      <c r="U644" s="13">
        <f t="shared" si="960"/>
        <v>4.2037699696854273E-2</v>
      </c>
      <c r="V644" s="13">
        <f t="shared" si="961"/>
        <v>2.8064109239136835E-3</v>
      </c>
      <c r="W644" s="13">
        <f t="shared" si="962"/>
        <v>5.1427333566874928E-2</v>
      </c>
      <c r="X644" s="13">
        <f t="shared" si="963"/>
        <v>3.5445696053771028E-2</v>
      </c>
      <c r="Y644" s="13">
        <f t="shared" si="964"/>
        <v>1.2215268434076294E-2</v>
      </c>
      <c r="Z644" s="13">
        <f t="shared" si="965"/>
        <v>7.3144138541788757E-3</v>
      </c>
      <c r="AA644" s="13">
        <f t="shared" si="966"/>
        <v>9.6579997633409291E-3</v>
      </c>
      <c r="AB644" s="13">
        <f t="shared" si="967"/>
        <v>6.3762429422422147E-3</v>
      </c>
      <c r="AC644" s="13">
        <f t="shared" si="968"/>
        <v>1.5962776842879143E-4</v>
      </c>
      <c r="AD644" s="13">
        <f t="shared" si="969"/>
        <v>1.6976246672669705E-2</v>
      </c>
      <c r="AE644" s="13">
        <f t="shared" si="970"/>
        <v>1.1700682068433704E-2</v>
      </c>
      <c r="AF644" s="13">
        <f t="shared" si="971"/>
        <v>4.0322800294535308E-3</v>
      </c>
      <c r="AG644" s="13">
        <f t="shared" si="972"/>
        <v>9.2640082238136263E-4</v>
      </c>
      <c r="AH644" s="13">
        <f t="shared" si="973"/>
        <v>1.2603438303367151E-3</v>
      </c>
      <c r="AI644" s="13">
        <f t="shared" si="974"/>
        <v>1.6641662145170869E-3</v>
      </c>
      <c r="AJ644" s="13">
        <f t="shared" si="975"/>
        <v>1.0986879623159028E-3</v>
      </c>
      <c r="AK644" s="13">
        <f t="shared" si="976"/>
        <v>4.8357158397912994E-4</v>
      </c>
      <c r="AL644" s="13">
        <f t="shared" si="977"/>
        <v>5.8109293658013561E-6</v>
      </c>
      <c r="AM644" s="13">
        <f t="shared" si="978"/>
        <v>4.4831093677694866E-3</v>
      </c>
      <c r="AN644" s="13">
        <f t="shared" si="979"/>
        <v>3.0899313848176068E-3</v>
      </c>
      <c r="AO644" s="13">
        <f t="shared" si="980"/>
        <v>1.064849770509968E-3</v>
      </c>
      <c r="AP644" s="13">
        <f t="shared" si="981"/>
        <v>2.4464513771548023E-4</v>
      </c>
      <c r="AQ644" s="13">
        <f t="shared" si="982"/>
        <v>4.2154709329910588E-5</v>
      </c>
      <c r="AR644" s="13">
        <f t="shared" si="983"/>
        <v>1.7373548747289427E-4</v>
      </c>
      <c r="AS644" s="13">
        <f t="shared" si="984"/>
        <v>2.2940147089687762E-4</v>
      </c>
      <c r="AT644" s="13">
        <f t="shared" si="985"/>
        <v>1.51451599253323E-4</v>
      </c>
      <c r="AU644" s="13">
        <f t="shared" si="986"/>
        <v>6.6659226512981467E-5</v>
      </c>
      <c r="AV644" s="13">
        <f t="shared" si="987"/>
        <v>2.2004319372735911E-5</v>
      </c>
      <c r="AW644" s="13">
        <f t="shared" si="988"/>
        <v>1.4689948000544978E-7</v>
      </c>
      <c r="AX644" s="13">
        <f t="shared" si="989"/>
        <v>9.8658780858683587E-4</v>
      </c>
      <c r="AY644" s="13">
        <f t="shared" si="990"/>
        <v>6.7999425924057384E-4</v>
      </c>
      <c r="AZ644" s="13">
        <f t="shared" si="991"/>
        <v>2.3433909712631455E-4</v>
      </c>
      <c r="BA644" s="13">
        <f t="shared" si="992"/>
        <v>5.3838505934158773E-5</v>
      </c>
      <c r="BB644" s="13">
        <f t="shared" si="993"/>
        <v>9.2768921941566997E-6</v>
      </c>
      <c r="BC644" s="13">
        <f t="shared" si="994"/>
        <v>1.2787981729991182E-6</v>
      </c>
      <c r="BD644" s="13">
        <f t="shared" si="995"/>
        <v>1.9957529895750877E-5</v>
      </c>
      <c r="BE644" s="13">
        <f t="shared" si="996"/>
        <v>2.6352052652846477E-5</v>
      </c>
      <c r="BF644" s="13">
        <f t="shared" si="997"/>
        <v>1.7397711105677543E-5</v>
      </c>
      <c r="BG644" s="13">
        <f t="shared" si="998"/>
        <v>7.6573504084363586E-6</v>
      </c>
      <c r="BH644" s="13">
        <f t="shared" si="999"/>
        <v>2.5277038566202102E-6</v>
      </c>
      <c r="BI644" s="13">
        <f t="shared" si="1000"/>
        <v>6.6751933198547497E-7</v>
      </c>
      <c r="BJ644" s="14">
        <f t="shared" si="1001"/>
        <v>0.51797417133545487</v>
      </c>
      <c r="BK644" s="14">
        <f t="shared" si="1002"/>
        <v>0.28742455784030729</v>
      </c>
      <c r="BL644" s="14">
        <f t="shared" si="1003"/>
        <v>0.1875164006698149</v>
      </c>
      <c r="BM644" s="14">
        <f t="shared" si="1004"/>
        <v>0.32548387220494074</v>
      </c>
      <c r="BN644" s="14">
        <f t="shared" si="1005"/>
        <v>0.67406582413505445</v>
      </c>
    </row>
    <row r="645" spans="1:66" x14ac:dyDescent="0.25">
      <c r="A645" t="s">
        <v>346</v>
      </c>
      <c r="B645" t="s">
        <v>242</v>
      </c>
      <c r="C645" t="s">
        <v>233</v>
      </c>
      <c r="D645" s="11">
        <v>44435</v>
      </c>
      <c r="E645" s="10">
        <f>VLOOKUP(A645,home!$A$2:$E$405,3,FALSE)</f>
        <v>1.5146999999999999</v>
      </c>
      <c r="F645" s="10">
        <f>VLOOKUP(B645,home!$B$2:$E$405,3,FALSE)</f>
        <v>0.3301</v>
      </c>
      <c r="G645" s="10">
        <f>VLOOKUP(C645,away!$B$2:$E$405,4,FALSE)</f>
        <v>1.3204</v>
      </c>
      <c r="H645" s="10">
        <f>VLOOKUP(A645,away!$A$2:$E$405,3,FALSE)</f>
        <v>1.0882000000000001</v>
      </c>
      <c r="I645" s="10">
        <f>VLOOKUP(C645,away!$B$2:$E$405,3,FALSE)</f>
        <v>0.61260000000000003</v>
      </c>
      <c r="J645" s="10">
        <f>VLOOKUP(B645,home!$B$2:$E$405,4,FALSE)</f>
        <v>0.91890000000000005</v>
      </c>
      <c r="K645" s="12">
        <f t="shared" si="950"/>
        <v>0.66020326138800001</v>
      </c>
      <c r="L645" s="12">
        <f t="shared" si="951"/>
        <v>0.61256751994800007</v>
      </c>
      <c r="M645" s="13">
        <f t="shared" si="952"/>
        <v>0.28005457577161397</v>
      </c>
      <c r="N645" s="13">
        <f t="shared" si="953"/>
        <v>0.1848929442910523</v>
      </c>
      <c r="O645" s="13">
        <f t="shared" si="954"/>
        <v>0.17155233693050684</v>
      </c>
      <c r="P645" s="13">
        <f t="shared" si="955"/>
        <v>0.11325941234025363</v>
      </c>
      <c r="Q645" s="13">
        <f t="shared" si="956"/>
        <v>6.1033462414291265E-2</v>
      </c>
      <c r="R645" s="13">
        <f t="shared" si="957"/>
        <v>5.2543694787402132E-2</v>
      </c>
      <c r="S645" s="13">
        <f t="shared" si="958"/>
        <v>1.1451066678982469E-2</v>
      </c>
      <c r="T645" s="13">
        <f t="shared" si="959"/>
        <v>3.7387116704961872E-2</v>
      </c>
      <c r="U645" s="13">
        <f t="shared" si="960"/>
        <v>3.4689518664018537E-2</v>
      </c>
      <c r="V645" s="13">
        <f t="shared" si="961"/>
        <v>5.1455886535974374E-4</v>
      </c>
      <c r="W645" s="13">
        <f t="shared" si="962"/>
        <v>1.3431496979905668E-2</v>
      </c>
      <c r="X645" s="13">
        <f t="shared" si="963"/>
        <v>8.2276987941698673E-3</v>
      </c>
      <c r="Y645" s="13">
        <f t="shared" si="964"/>
        <v>2.5200105226118926E-3</v>
      </c>
      <c r="Z645" s="13">
        <f t="shared" si="965"/>
        <v>1.0728853601607864E-2</v>
      </c>
      <c r="AA645" s="13">
        <f t="shared" si="966"/>
        <v>7.0832241387359012E-3</v>
      </c>
      <c r="AB645" s="13">
        <f t="shared" si="967"/>
        <v>2.3381838387678249E-3</v>
      </c>
      <c r="AC645" s="13">
        <f t="shared" si="968"/>
        <v>1.3006088756214166E-5</v>
      </c>
      <c r="AD645" s="13">
        <f t="shared" si="969"/>
        <v>2.2168795278641987E-3</v>
      </c>
      <c r="AE645" s="13">
        <f t="shared" si="970"/>
        <v>1.3579883944072654E-3</v>
      </c>
      <c r="AF645" s="13">
        <f t="shared" si="971"/>
        <v>4.159297914401125E-4</v>
      </c>
      <c r="AG645" s="13">
        <f t="shared" si="972"/>
        <v>8.4928360271652908E-5</v>
      </c>
      <c r="AH645" s="13">
        <f t="shared" si="973"/>
        <v>1.6430368106555241E-3</v>
      </c>
      <c r="AI645" s="13">
        <f t="shared" si="974"/>
        <v>1.0847382609753147E-3</v>
      </c>
      <c r="AJ645" s="13">
        <f t="shared" si="975"/>
        <v>3.5807386882412515E-4</v>
      </c>
      <c r="AK645" s="13">
        <f t="shared" si="976"/>
        <v>7.8800512005168763E-5</v>
      </c>
      <c r="AL645" s="13">
        <f t="shared" si="977"/>
        <v>2.1039641510093202E-7</v>
      </c>
      <c r="AM645" s="13">
        <f t="shared" si="978"/>
        <v>2.9271821888004682E-4</v>
      </c>
      <c r="AN645" s="13">
        <f t="shared" si="979"/>
        <v>1.7930967338294611E-4</v>
      </c>
      <c r="AO645" s="13">
        <f t="shared" si="980"/>
        <v>5.4919640963438603E-5</v>
      </c>
      <c r="AP645" s="13">
        <f t="shared" si="981"/>
        <v>1.1213996087136064E-5</v>
      </c>
      <c r="AQ645" s="13">
        <f t="shared" si="982"/>
        <v>1.7173324429508783E-6</v>
      </c>
      <c r="AR645" s="13">
        <f t="shared" si="983"/>
        <v>2.0129419685730528E-4</v>
      </c>
      <c r="AS645" s="13">
        <f t="shared" si="984"/>
        <v>1.3289508526367102E-4</v>
      </c>
      <c r="AT645" s="13">
        <f t="shared" si="985"/>
        <v>4.3868884356755978E-5</v>
      </c>
      <c r="AU645" s="13">
        <f t="shared" si="986"/>
        <v>9.6541268419277686E-6</v>
      </c>
      <c r="AV645" s="13">
        <f t="shared" si="987"/>
        <v>1.5934215067235363E-6</v>
      </c>
      <c r="AW645" s="13">
        <f t="shared" si="988"/>
        <v>2.3635645408649642E-9</v>
      </c>
      <c r="AX645" s="13">
        <f t="shared" si="989"/>
        <v>3.2208920462048874E-5</v>
      </c>
      <c r="AY645" s="13">
        <f t="shared" si="990"/>
        <v>1.9730138527639669E-5</v>
      </c>
      <c r="AZ645" s="13">
        <f t="shared" si="991"/>
        <v>6.0430210130533583E-6</v>
      </c>
      <c r="BA645" s="13">
        <f t="shared" si="992"/>
        <v>1.2339194649865827E-6</v>
      </c>
      <c r="BB645" s="13">
        <f t="shared" si="993"/>
        <v>1.8896474662059847E-7</v>
      </c>
      <c r="BC645" s="13">
        <f t="shared" si="994"/>
        <v>2.3150733238996448E-8</v>
      </c>
      <c r="BD645" s="13">
        <f t="shared" si="995"/>
        <v>2.0551047824800666E-5</v>
      </c>
      <c r="BE645" s="13">
        <f t="shared" si="996"/>
        <v>1.3567868798874161E-5</v>
      </c>
      <c r="BF645" s="13">
        <f t="shared" si="997"/>
        <v>4.478775615550604E-6</v>
      </c>
      <c r="BG645" s="13">
        <f t="shared" si="998"/>
        <v>9.8563408947051836E-7</v>
      </c>
      <c r="BH645" s="13">
        <f t="shared" si="999"/>
        <v>1.6267971010090701E-7</v>
      </c>
      <c r="BI645" s="13">
        <f t="shared" si="1000"/>
        <v>2.1480335034054644E-8</v>
      </c>
      <c r="BJ645" s="14">
        <f t="shared" si="1001"/>
        <v>0.3121677627576801</v>
      </c>
      <c r="BK645" s="14">
        <f t="shared" si="1002"/>
        <v>0.40531256027990875</v>
      </c>
      <c r="BL645" s="14">
        <f t="shared" si="1003"/>
        <v>0.27180068101309157</v>
      </c>
      <c r="BM645" s="14">
        <f t="shared" si="1004"/>
        <v>0.13665370334220525</v>
      </c>
      <c r="BN645" s="14">
        <f t="shared" si="1005"/>
        <v>0.86333642653512022</v>
      </c>
    </row>
    <row r="646" spans="1:66" x14ac:dyDescent="0.25">
      <c r="A646" t="s">
        <v>347</v>
      </c>
      <c r="B646" t="s">
        <v>253</v>
      </c>
      <c r="C646" t="s">
        <v>248</v>
      </c>
      <c r="D646" s="11">
        <v>44435</v>
      </c>
      <c r="E646" s="10">
        <f>VLOOKUP(A646,home!$A$2:$E$405,3,FALSE)</f>
        <v>1.2639</v>
      </c>
      <c r="F646" s="10">
        <f>VLOOKUP(B646,home!$B$2:$E$405,3,FALSE)</f>
        <v>1.4241999999999999</v>
      </c>
      <c r="G646" s="10">
        <f>VLOOKUP(C646,away!$B$2:$E$405,4,FALSE)</f>
        <v>0.63300000000000001</v>
      </c>
      <c r="H646" s="10">
        <f>VLOOKUP(A646,away!$A$2:$E$405,3,FALSE)</f>
        <v>0.81940000000000002</v>
      </c>
      <c r="I646" s="10">
        <f>VLOOKUP(C646,away!$B$2:$E$405,3,FALSE)</f>
        <v>0.48820000000000002</v>
      </c>
      <c r="J646" s="10">
        <f>VLOOKUP(B646,home!$B$2:$E$405,4,FALSE)</f>
        <v>0.73219999999999996</v>
      </c>
      <c r="K646" s="12">
        <f t="shared" si="950"/>
        <v>1.1394293585399999</v>
      </c>
      <c r="L646" s="12">
        <f t="shared" si="951"/>
        <v>0.29290275677600003</v>
      </c>
      <c r="M646" s="13">
        <f t="shared" si="952"/>
        <v>0.23875147650745537</v>
      </c>
      <c r="N646" s="13">
        <f t="shared" si="953"/>
        <v>0.27204044172736774</v>
      </c>
      <c r="O646" s="13">
        <f t="shared" si="954"/>
        <v>6.9930965653374075E-2</v>
      </c>
      <c r="P646" s="13">
        <f t="shared" si="955"/>
        <v>7.9681395336506783E-2</v>
      </c>
      <c r="Q646" s="13">
        <f t="shared" si="956"/>
        <v>0.15498543300717643</v>
      </c>
      <c r="R646" s="13">
        <f t="shared" si="957"/>
        <v>1.0241486311940518E-2</v>
      </c>
      <c r="S646" s="13">
        <f t="shared" si="958"/>
        <v>6.6482570659352818E-3</v>
      </c>
      <c r="T646" s="13">
        <f t="shared" si="959"/>
        <v>4.539566058792404E-2</v>
      </c>
      <c r="U646" s="13">
        <f t="shared" si="960"/>
        <v>1.1669450178910573E-2</v>
      </c>
      <c r="V646" s="13">
        <f t="shared" si="961"/>
        <v>2.4653362349780851E-4</v>
      </c>
      <c r="W646" s="13">
        <f t="shared" si="962"/>
        <v>5.8864984171470389E-2</v>
      </c>
      <c r="X646" s="13">
        <f t="shared" si="963"/>
        <v>1.7241716141399278E-2</v>
      </c>
      <c r="Y646" s="13">
        <f t="shared" si="964"/>
        <v>2.5250730946825531E-3</v>
      </c>
      <c r="Z646" s="13">
        <f t="shared" si="965"/>
        <v>9.9991985808368217E-4</v>
      </c>
      <c r="AA646" s="13">
        <f t="shared" si="966"/>
        <v>1.1393380424876978E-3</v>
      </c>
      <c r="AB646" s="13">
        <f t="shared" si="967"/>
        <v>6.4909760745598846E-4</v>
      </c>
      <c r="AC646" s="13">
        <f t="shared" si="968"/>
        <v>5.1424140399653659E-6</v>
      </c>
      <c r="AD646" s="13">
        <f t="shared" si="969"/>
        <v>1.676812278874144E-2</v>
      </c>
      <c r="AE646" s="13">
        <f t="shared" si="970"/>
        <v>4.9114293907808358E-3</v>
      </c>
      <c r="AF646" s="13">
        <f t="shared" si="971"/>
        <v>7.1928560413518855E-4</v>
      </c>
      <c r="AG646" s="13">
        <f t="shared" si="972"/>
        <v>7.0226912120162455E-5</v>
      </c>
      <c r="AH646" s="13">
        <f t="shared" si="973"/>
        <v>7.321982074694429E-5</v>
      </c>
      <c r="AI646" s="13">
        <f t="shared" si="974"/>
        <v>8.3428813386104511E-5</v>
      </c>
      <c r="AJ646" s="13">
        <f t="shared" si="975"/>
        <v>4.753061966014122E-5</v>
      </c>
      <c r="AK646" s="13">
        <f t="shared" si="976"/>
        <v>1.8052594490121138E-5</v>
      </c>
      <c r="AL646" s="13">
        <f t="shared" si="977"/>
        <v>6.8649581916145871E-8</v>
      </c>
      <c r="AM646" s="13">
        <f t="shared" si="978"/>
        <v>3.8212182786191208E-3</v>
      </c>
      <c r="AN646" s="13">
        <f t="shared" si="979"/>
        <v>1.1192453680503817E-3</v>
      </c>
      <c r="AO646" s="13">
        <f t="shared" si="980"/>
        <v>1.6391502690536275E-4</v>
      </c>
      <c r="AP646" s="13">
        <f t="shared" si="981"/>
        <v>1.6003721085864321E-5</v>
      </c>
      <c r="AQ646" s="13">
        <f t="shared" si="982"/>
        <v>1.1718835061809648E-6</v>
      </c>
      <c r="AR646" s="13">
        <f t="shared" si="983"/>
        <v>4.2892574694849106E-6</v>
      </c>
      <c r="AS646" s="13">
        <f t="shared" si="984"/>
        <v>4.8873058870680943E-6</v>
      </c>
      <c r="AT646" s="13">
        <f t="shared" si="985"/>
        <v>2.7843699059453823E-6</v>
      </c>
      <c r="AU646" s="13">
        <f t="shared" si="986"/>
        <v>1.0575309386231423E-6</v>
      </c>
      <c r="AV646" s="13">
        <f t="shared" si="987"/>
        <v>3.0124544975789277E-7</v>
      </c>
      <c r="AW646" s="13">
        <f t="shared" si="988"/>
        <v>6.3642357739577392E-10</v>
      </c>
      <c r="AX646" s="13">
        <f t="shared" si="989"/>
        <v>7.2566804867471753E-4</v>
      </c>
      <c r="AY646" s="13">
        <f t="shared" si="990"/>
        <v>2.1255017196108528E-4</v>
      </c>
      <c r="AZ646" s="13">
        <f t="shared" si="991"/>
        <v>3.1128265660307369E-5</v>
      </c>
      <c r="BA646" s="13">
        <f t="shared" si="992"/>
        <v>3.0391849418532408E-6</v>
      </c>
      <c r="BB646" s="13">
        <f t="shared" si="993"/>
        <v>2.2254641195523034E-7</v>
      </c>
      <c r="BC646" s="13">
        <f t="shared" si="994"/>
        <v>1.3036891514458872E-8</v>
      </c>
      <c r="BD646" s="13">
        <f t="shared" si="995"/>
        <v>2.0938922288902991E-7</v>
      </c>
      <c r="BE646" s="13">
        <f t="shared" si="996"/>
        <v>2.3858422792163642E-7</v>
      </c>
      <c r="BF646" s="13">
        <f t="shared" si="997"/>
        <v>1.3592493688925566E-7</v>
      </c>
      <c r="BG646" s="13">
        <f t="shared" si="998"/>
        <v>5.1625621216438183E-8</v>
      </c>
      <c r="BH646" s="13">
        <f t="shared" si="999"/>
        <v>1.4705937116718792E-8</v>
      </c>
      <c r="BI646" s="13">
        <f t="shared" si="1000"/>
        <v>3.3512752991264925E-9</v>
      </c>
      <c r="BJ646" s="14">
        <f t="shared" si="1001"/>
        <v>0.57961654895850634</v>
      </c>
      <c r="BK646" s="14">
        <f t="shared" si="1002"/>
        <v>0.32554542376897827</v>
      </c>
      <c r="BL646" s="14">
        <f t="shared" si="1003"/>
        <v>9.3866542933324387E-2</v>
      </c>
      <c r="BM646" s="14">
        <f t="shared" si="1004"/>
        <v>0.17418468743953427</v>
      </c>
      <c r="BN646" s="14">
        <f t="shared" si="1005"/>
        <v>0.82563119854382083</v>
      </c>
    </row>
    <row r="647" spans="1:66" x14ac:dyDescent="0.25">
      <c r="A647" t="s">
        <v>347</v>
      </c>
      <c r="B647" t="s">
        <v>325</v>
      </c>
      <c r="C647" t="s">
        <v>324</v>
      </c>
      <c r="D647" s="11">
        <v>44435</v>
      </c>
      <c r="E647" s="10">
        <f>VLOOKUP(A647,home!$A$2:$E$405,3,FALSE)</f>
        <v>1.2639</v>
      </c>
      <c r="F647" s="10">
        <f>VLOOKUP(B647,home!$B$2:$E$405,3,FALSE)</f>
        <v>0.39560000000000001</v>
      </c>
      <c r="G647" s="10">
        <f>VLOOKUP(C647,away!$B$2:$E$405,4,FALSE)</f>
        <v>0.63300000000000001</v>
      </c>
      <c r="H647" s="10">
        <f>VLOOKUP(A647,away!$A$2:$E$405,3,FALSE)</f>
        <v>0.81940000000000002</v>
      </c>
      <c r="I647" s="10">
        <f>VLOOKUP(C647,away!$B$2:$E$405,3,FALSE)</f>
        <v>0.24410000000000001</v>
      </c>
      <c r="J647" s="10">
        <f>VLOOKUP(B647,home!$B$2:$E$405,4,FALSE)</f>
        <v>0.61019999999999996</v>
      </c>
      <c r="K647" s="12">
        <f t="shared" si="950"/>
        <v>0.31649926571999998</v>
      </c>
      <c r="L647" s="12">
        <f t="shared" si="951"/>
        <v>0.122049482508</v>
      </c>
      <c r="M647" s="13">
        <f t="shared" si="952"/>
        <v>0.64497175862143885</v>
      </c>
      <c r="N647" s="13">
        <f t="shared" si="953"/>
        <v>0.20413308801382243</v>
      </c>
      <c r="O647" s="13">
        <f t="shared" si="954"/>
        <v>7.8718469372021316E-2</v>
      </c>
      <c r="P647" s="13">
        <f t="shared" si="955"/>
        <v>2.4914337754847051E-2</v>
      </c>
      <c r="Q647" s="13">
        <f t="shared" si="956"/>
        <v>3.2303986232765453E-2</v>
      </c>
      <c r="R647" s="13">
        <f t="shared" si="957"/>
        <v>4.803774225338525E-3</v>
      </c>
      <c r="S647" s="13">
        <f t="shared" si="958"/>
        <v>2.4060131992807387E-4</v>
      </c>
      <c r="T647" s="13">
        <f t="shared" si="959"/>
        <v>3.9426848026545809E-3</v>
      </c>
      <c r="U647" s="13">
        <f t="shared" si="960"/>
        <v>1.5203910150043047E-3</v>
      </c>
      <c r="V647" s="13">
        <f t="shared" si="961"/>
        <v>1.032676145862488E-6</v>
      </c>
      <c r="W647" s="13">
        <f t="shared" si="962"/>
        <v>3.4080626408330857E-3</v>
      </c>
      <c r="X647" s="13">
        <f t="shared" si="963"/>
        <v>4.159522816685261E-4</v>
      </c>
      <c r="Y647" s="13">
        <f t="shared" si="964"/>
        <v>2.5383380362832733E-5</v>
      </c>
      <c r="Z647" s="13">
        <f t="shared" si="965"/>
        <v>1.9543271942927849E-4</v>
      </c>
      <c r="AA647" s="13">
        <f t="shared" si="966"/>
        <v>6.1854312197029412E-5</v>
      </c>
      <c r="AB647" s="13">
        <f t="shared" si="967"/>
        <v>9.7884221959877195E-6</v>
      </c>
      <c r="AC647" s="13">
        <f t="shared" si="968"/>
        <v>2.4931752771996987E-9</v>
      </c>
      <c r="AD647" s="13">
        <f t="shared" si="969"/>
        <v>2.6966233083785884E-4</v>
      </c>
      <c r="AE647" s="13">
        <f t="shared" si="970"/>
        <v>3.2912147930661765E-5</v>
      </c>
      <c r="AF647" s="13">
        <f t="shared" si="971"/>
        <v>2.0084553115820062E-6</v>
      </c>
      <c r="AG647" s="13">
        <f t="shared" si="972"/>
        <v>8.1710310473009239E-8</v>
      </c>
      <c r="AH647" s="13">
        <f t="shared" si="973"/>
        <v>5.9631155678686517E-6</v>
      </c>
      <c r="AI647" s="13">
        <f t="shared" si="974"/>
        <v>1.8873216986339288E-6</v>
      </c>
      <c r="AJ647" s="13">
        <f t="shared" si="975"/>
        <v>2.9866796589753066E-7</v>
      </c>
      <c r="AK647" s="13">
        <f t="shared" si="976"/>
        <v>3.1509397300218161E-8</v>
      </c>
      <c r="AL647" s="13">
        <f t="shared" si="977"/>
        <v>3.8523119877964244E-12</v>
      </c>
      <c r="AM647" s="13">
        <f t="shared" si="978"/>
        <v>1.7069585940505204E-5</v>
      </c>
      <c r="AN647" s="13">
        <f t="shared" si="979"/>
        <v>2.0833341306644931E-6</v>
      </c>
      <c r="AO647" s="13">
        <f t="shared" si="980"/>
        <v>1.2713492626942774E-7</v>
      </c>
      <c r="AP647" s="13">
        <f t="shared" si="981"/>
        <v>5.1722506532921288E-9</v>
      </c>
      <c r="AQ647" s="13">
        <f t="shared" si="982"/>
        <v>1.578176289089924E-10</v>
      </c>
      <c r="AR647" s="13">
        <f t="shared" si="983"/>
        <v>1.4555903383875365E-7</v>
      </c>
      <c r="AS647" s="13">
        <f t="shared" si="984"/>
        <v>4.6069327328878153E-8</v>
      </c>
      <c r="AT647" s="13">
        <f t="shared" si="985"/>
        <v>7.2904541359021295E-9</v>
      </c>
      <c r="AU647" s="13">
        <f t="shared" si="986"/>
        <v>7.691411269261205E-10</v>
      </c>
      <c r="AV647" s="13">
        <f t="shared" si="987"/>
        <v>6.0858150476792594E-11</v>
      </c>
      <c r="AW647" s="13">
        <f t="shared" si="988"/>
        <v>4.1335919285550023E-15</v>
      </c>
      <c r="AX647" s="13">
        <f t="shared" si="989"/>
        <v>9.0041856938572219E-7</v>
      </c>
      <c r="AY647" s="13">
        <f t="shared" si="990"/>
        <v>1.0989562043412111E-7</v>
      </c>
      <c r="AZ647" s="13">
        <f t="shared" si="991"/>
        <v>6.7063518019400366E-9</v>
      </c>
      <c r="BA647" s="13">
        <f t="shared" si="992"/>
        <v>2.7283558898112489E-10</v>
      </c>
      <c r="BB647" s="13">
        <f t="shared" si="993"/>
        <v>8.3248606112279231E-12</v>
      </c>
      <c r="BC647" s="13">
        <f t="shared" si="994"/>
        <v>2.0320898591032032E-13</v>
      </c>
      <c r="BD647" s="13">
        <f t="shared" si="995"/>
        <v>2.9609007923973853E-9</v>
      </c>
      <c r="BE647" s="13">
        <f t="shared" si="996"/>
        <v>9.3712292666353845E-10</v>
      </c>
      <c r="BF647" s="13">
        <f t="shared" si="997"/>
        <v>1.4829935908919361E-10</v>
      </c>
      <c r="BG647" s="13">
        <f t="shared" si="998"/>
        <v>1.56455460861588E-11</v>
      </c>
      <c r="BH647" s="13">
        <f t="shared" si="999"/>
        <v>1.2379509620144195E-12</v>
      </c>
      <c r="BI647" s="13">
        <f t="shared" si="1000"/>
        <v>7.8362114094986266E-14</v>
      </c>
      <c r="BJ647" s="14">
        <f t="shared" si="1001"/>
        <v>0.24455412468346852</v>
      </c>
      <c r="BK647" s="14">
        <f t="shared" si="1002"/>
        <v>0.67012784276500781</v>
      </c>
      <c r="BL647" s="14">
        <f t="shared" si="1003"/>
        <v>8.5122661773486361E-2</v>
      </c>
      <c r="BM647" s="14">
        <f t="shared" si="1004"/>
        <v>1.0154537825542079E-2</v>
      </c>
      <c r="BN647" s="14">
        <f t="shared" si="1005"/>
        <v>0.98984541422023364</v>
      </c>
    </row>
    <row r="648" spans="1:66" x14ac:dyDescent="0.25">
      <c r="A648" t="s">
        <v>348</v>
      </c>
      <c r="B648" t="s">
        <v>272</v>
      </c>
      <c r="C648" t="s">
        <v>264</v>
      </c>
      <c r="D648" s="11">
        <v>44435</v>
      </c>
      <c r="E648" s="10">
        <f>VLOOKUP(A648,home!$A$2:$E$405,3,FALSE)</f>
        <v>1.4218999999999999</v>
      </c>
      <c r="F648" s="10">
        <f>VLOOKUP(B648,home!$B$2:$E$405,3,FALSE)</f>
        <v>0.28129999999999999</v>
      </c>
      <c r="G648" s="10">
        <f>VLOOKUP(C648,away!$B$2:$E$405,4,FALSE)</f>
        <v>1.2306999999999999</v>
      </c>
      <c r="H648" s="10">
        <f>VLOOKUP(A648,away!$A$2:$E$405,3,FALSE)</f>
        <v>1.2968999999999999</v>
      </c>
      <c r="I648" s="10">
        <f>VLOOKUP(C648,away!$B$2:$E$405,3,FALSE)</f>
        <v>1.1566000000000001</v>
      </c>
      <c r="J648" s="10">
        <f>VLOOKUP(B648,home!$B$2:$E$405,4,FALSE)</f>
        <v>0.92530000000000001</v>
      </c>
      <c r="K648" s="12">
        <f t="shared" si="950"/>
        <v>0.49225596442899994</v>
      </c>
      <c r="L648" s="12">
        <f t="shared" si="951"/>
        <v>1.3879449478620001</v>
      </c>
      <c r="M648" s="13">
        <f t="shared" si="952"/>
        <v>0.152559451608653</v>
      </c>
      <c r="N648" s="13">
        <f t="shared" si="953"/>
        <v>7.5098299984376837E-2</v>
      </c>
      <c r="O648" s="13">
        <f t="shared" si="954"/>
        <v>0.21174412010882721</v>
      </c>
      <c r="P648" s="13">
        <f t="shared" si="955"/>
        <v>0.10423230605634075</v>
      </c>
      <c r="Q648" s="13">
        <f t="shared" si="956"/>
        <v>1.8483793042893885E-2</v>
      </c>
      <c r="R648" s="13">
        <f t="shared" si="957"/>
        <v>0.14694459087226566</v>
      </c>
      <c r="S648" s="13">
        <f t="shared" si="958"/>
        <v>1.7803507929636652E-2</v>
      </c>
      <c r="T648" s="13">
        <f t="shared" si="959"/>
        <v>2.5654487171211354E-2</v>
      </c>
      <c r="U648" s="13">
        <f t="shared" si="960"/>
        <v>7.2334351297451971E-2</v>
      </c>
      <c r="V648" s="13">
        <f t="shared" si="961"/>
        <v>1.3515318984981945E-3</v>
      </c>
      <c r="W648" s="13">
        <f t="shared" si="962"/>
        <v>3.0329191235452559E-3</v>
      </c>
      <c r="X648" s="13">
        <f t="shared" si="963"/>
        <v>4.2095247747986836E-3</v>
      </c>
      <c r="Y648" s="13">
        <f t="shared" si="964"/>
        <v>2.9212943220408788E-3</v>
      </c>
      <c r="Z648" s="13">
        <f t="shared" si="965"/>
        <v>6.7983667505603224E-2</v>
      </c>
      <c r="AA648" s="13">
        <f t="shared" si="966"/>
        <v>3.3465365813391185E-2</v>
      </c>
      <c r="AB648" s="13">
        <f t="shared" si="967"/>
        <v>8.2367629617200802E-3</v>
      </c>
      <c r="AC648" s="13">
        <f t="shared" si="968"/>
        <v>5.7712454474199314E-5</v>
      </c>
      <c r="AD648" s="13">
        <f t="shared" si="969"/>
        <v>3.7324313204898182E-4</v>
      </c>
      <c r="AE648" s="13">
        <f t="shared" si="970"/>
        <v>5.1804091945157368E-4</v>
      </c>
      <c r="AF648" s="13">
        <f t="shared" si="971"/>
        <v>3.5950613846929858E-4</v>
      </c>
      <c r="AG648" s="13">
        <f t="shared" si="972"/>
        <v>1.6632490953794651E-4</v>
      </c>
      <c r="AH648" s="13">
        <f t="shared" si="973"/>
        <v>2.3589396962883022E-2</v>
      </c>
      <c r="AI648" s="13">
        <f t="shared" si="974"/>
        <v>1.1612021352262506E-2</v>
      </c>
      <c r="AJ648" s="13">
        <f t="shared" si="975"/>
        <v>2.8580433848640601E-3</v>
      </c>
      <c r="AK648" s="13">
        <f t="shared" si="976"/>
        <v>4.6896296759872701E-4</v>
      </c>
      <c r="AL648" s="13">
        <f t="shared" si="977"/>
        <v>1.5772217727809874E-6</v>
      </c>
      <c r="AM648" s="13">
        <f t="shared" si="978"/>
        <v>3.6746231586654445E-5</v>
      </c>
      <c r="AN648" s="13">
        <f t="shared" si="979"/>
        <v>5.1001746483664082E-5</v>
      </c>
      <c r="AO648" s="13">
        <f t="shared" si="980"/>
        <v>3.5393808182070052E-5</v>
      </c>
      <c r="AP648" s="13">
        <f t="shared" si="981"/>
        <v>1.6374885750633615E-5</v>
      </c>
      <c r="AQ648" s="13">
        <f t="shared" si="982"/>
        <v>5.68185998735235E-6</v>
      </c>
      <c r="AR648" s="13">
        <f t="shared" si="983"/>
        <v>6.5481568675489366E-3</v>
      </c>
      <c r="AS648" s="13">
        <f t="shared" si="984"/>
        <v>3.2233692740676815E-3</v>
      </c>
      <c r="AT648" s="13">
        <f t="shared" si="985"/>
        <v>7.9336137535849594E-4</v>
      </c>
      <c r="AU648" s="13">
        <f t="shared" si="986"/>
        <v>1.3017895632260474E-4</v>
      </c>
      <c r="AV648" s="13">
        <f t="shared" si="987"/>
        <v>1.6020341923236116E-5</v>
      </c>
      <c r="AW648" s="13">
        <f t="shared" si="988"/>
        <v>2.9933223628514391E-8</v>
      </c>
      <c r="AX648" s="13">
        <f t="shared" si="989"/>
        <v>3.0147586114699913E-6</v>
      </c>
      <c r="AY648" s="13">
        <f t="shared" si="990"/>
        <v>4.1843189838132328E-6</v>
      </c>
      <c r="AZ648" s="13">
        <f t="shared" si="991"/>
        <v>2.9038021969133179E-6</v>
      </c>
      <c r="BA648" s="13">
        <f t="shared" si="992"/>
        <v>1.3434391962654718E-6</v>
      </c>
      <c r="BB648" s="13">
        <f t="shared" si="993"/>
        <v>4.6615491130411231E-7</v>
      </c>
      <c r="BC648" s="13">
        <f t="shared" si="994"/>
        <v>1.293994708131202E-7</v>
      </c>
      <c r="BD648" s="13">
        <f t="shared" si="995"/>
        <v>1.5147468736870662E-3</v>
      </c>
      <c r="BE648" s="13">
        <f t="shared" si="996"/>
        <v>7.4564318317263943E-4</v>
      </c>
      <c r="BF648" s="13">
        <f t="shared" si="997"/>
        <v>1.8352365212627854E-4</v>
      </c>
      <c r="BG648" s="13">
        <f t="shared" si="998"/>
        <v>3.011353745765117E-5</v>
      </c>
      <c r="BH648" s="13">
        <f t="shared" si="999"/>
        <v>3.7058921058962231E-6</v>
      </c>
      <c r="BI648" s="13">
        <f t="shared" si="1000"/>
        <v>3.6484949853155279E-7</v>
      </c>
      <c r="BJ648" s="14">
        <f t="shared" si="1001"/>
        <v>0.13097467392373563</v>
      </c>
      <c r="BK648" s="14">
        <f t="shared" si="1002"/>
        <v>0.27601027148835938</v>
      </c>
      <c r="BL648" s="14">
        <f t="shared" si="1003"/>
        <v>0.52444280052453318</v>
      </c>
      <c r="BM648" s="14">
        <f t="shared" si="1004"/>
        <v>0.29034469738311425</v>
      </c>
      <c r="BN648" s="14">
        <f t="shared" si="1005"/>
        <v>0.70906256167335735</v>
      </c>
    </row>
    <row r="649" spans="1:66" x14ac:dyDescent="0.25">
      <c r="A649" t="s">
        <v>348</v>
      </c>
      <c r="B649" t="s">
        <v>265</v>
      </c>
      <c r="C649" t="s">
        <v>327</v>
      </c>
      <c r="D649" s="11">
        <v>44435</v>
      </c>
      <c r="E649" s="10">
        <f>VLOOKUP(A649,home!$A$2:$E$405,3,FALSE)</f>
        <v>1.4218999999999999</v>
      </c>
      <c r="F649" s="10">
        <f>VLOOKUP(B649,home!$B$2:$E$405,3,FALSE)</f>
        <v>0.70330000000000004</v>
      </c>
      <c r="G649" s="10">
        <f>VLOOKUP(C649,away!$B$2:$E$405,4,FALSE)</f>
        <v>0.70330000000000004</v>
      </c>
      <c r="H649" s="10">
        <f>VLOOKUP(A649,away!$A$2:$E$405,3,FALSE)</f>
        <v>1.2968999999999999</v>
      </c>
      <c r="I649" s="10">
        <f>VLOOKUP(C649,away!$B$2:$E$405,3,FALSE)</f>
        <v>1.1566000000000001</v>
      </c>
      <c r="J649" s="10">
        <f>VLOOKUP(B649,home!$B$2:$E$405,4,FALSE)</f>
        <v>1.1566000000000001</v>
      </c>
      <c r="K649" s="12">
        <f t="shared" si="950"/>
        <v>0.70331566249100008</v>
      </c>
      <c r="L649" s="12">
        <f t="shared" si="951"/>
        <v>1.7348936849640002</v>
      </c>
      <c r="M649" s="13">
        <f t="shared" si="952"/>
        <v>8.7317066083790071E-2</v>
      </c>
      <c r="N649" s="13">
        <f t="shared" si="953"/>
        <v>6.1411460179491242E-2</v>
      </c>
      <c r="O649" s="13">
        <f t="shared" si="954"/>
        <v>0.15148582653835166</v>
      </c>
      <c r="P649" s="13">
        <f t="shared" si="955"/>
        <v>0.10654235444981752</v>
      </c>
      <c r="Q649" s="13">
        <f t="shared" si="956"/>
        <v>2.1595820900339277E-2</v>
      </c>
      <c r="R649" s="13">
        <f t="shared" si="957"/>
        <v>0.13140590191146914</v>
      </c>
      <c r="S649" s="13">
        <f t="shared" si="958"/>
        <v>3.2500156615482792E-2</v>
      </c>
      <c r="T649" s="13">
        <f t="shared" si="959"/>
        <v>3.7466453301612183E-2</v>
      </c>
      <c r="U649" s="13">
        <f t="shared" si="960"/>
        <v>9.2419828958092282E-2</v>
      </c>
      <c r="V649" s="13">
        <f t="shared" si="961"/>
        <v>4.4062192104431267E-3</v>
      </c>
      <c r="W649" s="13">
        <f t="shared" si="962"/>
        <v>5.0628930278530347E-3</v>
      </c>
      <c r="X649" s="13">
        <f t="shared" si="963"/>
        <v>8.7835811416704952E-3</v>
      </c>
      <c r="Y649" s="13">
        <f t="shared" si="964"/>
        <v>7.6192897270265132E-3</v>
      </c>
      <c r="Z649" s="13">
        <f t="shared" si="965"/>
        <v>7.5991756464402219E-2</v>
      </c>
      <c r="AA649" s="13">
        <f t="shared" si="966"/>
        <v>5.3446192541615777E-2</v>
      </c>
      <c r="AB649" s="13">
        <f t="shared" si="967"/>
        <v>1.8794772157514024E-2</v>
      </c>
      <c r="AC649" s="13">
        <f t="shared" si="968"/>
        <v>3.3602320682945039E-4</v>
      </c>
      <c r="AD649" s="13">
        <f t="shared" si="969"/>
        <v>8.9020299100138055E-4</v>
      </c>
      <c r="AE649" s="13">
        <f t="shared" si="970"/>
        <v>1.5444075474243596E-3</v>
      </c>
      <c r="AF649" s="13">
        <f t="shared" si="971"/>
        <v>1.3396914505186307E-3</v>
      </c>
      <c r="AG649" s="13">
        <f t="shared" si="972"/>
        <v>7.7474074576834454E-4</v>
      </c>
      <c r="AH649" s="13">
        <f t="shared" si="973"/>
        <v>3.2959404599853422E-2</v>
      </c>
      <c r="AI649" s="13">
        <f t="shared" si="974"/>
        <v>2.3180865481454826E-2</v>
      </c>
      <c r="AJ649" s="13">
        <f t="shared" si="975"/>
        <v>8.1517328816020779E-3</v>
      </c>
      <c r="AK649" s="13">
        <f t="shared" si="976"/>
        <v>1.9110804706912116E-3</v>
      </c>
      <c r="AL649" s="13">
        <f t="shared" si="977"/>
        <v>1.6400323653125526E-5</v>
      </c>
      <c r="AM649" s="13">
        <f t="shared" si="978"/>
        <v>1.2521874127352118E-4</v>
      </c>
      <c r="AN649" s="13">
        <f t="shared" si="979"/>
        <v>2.172412034745729E-4</v>
      </c>
      <c r="AO649" s="13">
        <f t="shared" si="980"/>
        <v>1.8844519601100799E-4</v>
      </c>
      <c r="AP649" s="13">
        <f t="shared" si="981"/>
        <v>1.0897746017376698E-4</v>
      </c>
      <c r="AQ649" s="13">
        <f t="shared" si="982"/>
        <v>4.7266076864721068E-5</v>
      </c>
      <c r="AR649" s="13">
        <f t="shared" si="983"/>
        <v>1.1436212580091828E-2</v>
      </c>
      <c r="AS649" s="13">
        <f t="shared" si="984"/>
        <v>8.0432674271551929E-3</v>
      </c>
      <c r="AT649" s="13">
        <f t="shared" si="985"/>
        <v>2.8284779795609682E-3</v>
      </c>
      <c r="AU649" s="13">
        <f t="shared" si="986"/>
        <v>6.6310428801204257E-4</v>
      </c>
      <c r="AV649" s="13">
        <f t="shared" si="987"/>
        <v>1.1659290790595313E-4</v>
      </c>
      <c r="AW649" s="13">
        <f t="shared" si="988"/>
        <v>5.5586979158941015E-7</v>
      </c>
      <c r="AX649" s="13">
        <f t="shared" si="989"/>
        <v>1.4678050329179273E-5</v>
      </c>
      <c r="AY649" s="13">
        <f t="shared" si="990"/>
        <v>2.5464856823676885E-5</v>
      </c>
      <c r="AZ649" s="13">
        <f t="shared" si="991"/>
        <v>2.2089409645954729E-5</v>
      </c>
      <c r="BA649" s="13">
        <f t="shared" si="992"/>
        <v>1.2774259099783243E-5</v>
      </c>
      <c r="BB649" s="13">
        <f t="shared" si="993"/>
        <v>5.5404953605769682E-6</v>
      </c>
      <c r="BC649" s="13">
        <f t="shared" si="994"/>
        <v>1.922434082527465E-6</v>
      </c>
      <c r="BD649" s="13">
        <f t="shared" si="995"/>
        <v>3.306768830851195E-3</v>
      </c>
      <c r="BE649" s="13">
        <f t="shared" si="996"/>
        <v>2.3257023109746981E-3</v>
      </c>
      <c r="BF649" s="13">
        <f t="shared" si="997"/>
        <v>8.1785143080000979E-4</v>
      </c>
      <c r="BG649" s="13">
        <f t="shared" si="998"/>
        <v>1.9173590695744039E-4</v>
      </c>
      <c r="BH649" s="13">
        <f t="shared" si="999"/>
        <v>3.3712716606271229E-5</v>
      </c>
      <c r="BI649" s="13">
        <f t="shared" si="1000"/>
        <v>4.7421363228622001E-6</v>
      </c>
      <c r="BJ649" s="14">
        <f t="shared" si="1001"/>
        <v>0.14725815919584476</v>
      </c>
      <c r="BK649" s="14">
        <f t="shared" si="1002"/>
        <v>0.23114368474683977</v>
      </c>
      <c r="BL649" s="14">
        <f t="shared" si="1003"/>
        <v>0.54352377405588315</v>
      </c>
      <c r="BM649" s="14">
        <f t="shared" si="1004"/>
        <v>0.43813403541267848</v>
      </c>
      <c r="BN649" s="14">
        <f t="shared" si="1005"/>
        <v>0.55975843006325898</v>
      </c>
    </row>
    <row r="650" spans="1:66" x14ac:dyDescent="0.25">
      <c r="A650" t="s">
        <v>348</v>
      </c>
      <c r="B650" t="s">
        <v>263</v>
      </c>
      <c r="C650" t="s">
        <v>267</v>
      </c>
      <c r="D650" s="11">
        <v>44435</v>
      </c>
      <c r="E650" s="10">
        <f>VLOOKUP(A650,home!$A$2:$E$405,3,FALSE)</f>
        <v>1.4218999999999999</v>
      </c>
      <c r="F650" s="10">
        <f>VLOOKUP(B650,home!$B$2:$E$405,3,FALSE)</f>
        <v>0.93769999999999998</v>
      </c>
      <c r="G650" s="10">
        <f>VLOOKUP(C650,away!$B$2:$E$405,4,FALSE)</f>
        <v>0.52749999999999997</v>
      </c>
      <c r="H650" s="10">
        <f>VLOOKUP(A650,away!$A$2:$E$405,3,FALSE)</f>
        <v>1.2968999999999999</v>
      </c>
      <c r="I650" s="10">
        <f>VLOOKUP(C650,away!$B$2:$E$405,3,FALSE)</f>
        <v>0.77110000000000001</v>
      </c>
      <c r="J650" s="10">
        <f>VLOOKUP(B650,home!$B$2:$E$405,4,FALSE)</f>
        <v>1.0281</v>
      </c>
      <c r="K650" s="12">
        <f t="shared" si="950"/>
        <v>0.70332399482499997</v>
      </c>
      <c r="L650" s="12">
        <f t="shared" si="951"/>
        <v>1.0281407024789999</v>
      </c>
      <c r="M650" s="13">
        <f t="shared" si="952"/>
        <v>0.17702493204724956</v>
      </c>
      <c r="N650" s="13">
        <f t="shared" si="953"/>
        <v>0.12450588239109572</v>
      </c>
      <c r="O650" s="13">
        <f t="shared" si="954"/>
        <v>0.18200653799135638</v>
      </c>
      <c r="P650" s="13">
        <f t="shared" si="955"/>
        <v>0.12800956538434891</v>
      </c>
      <c r="Q650" s="13">
        <f t="shared" si="956"/>
        <v>4.3783987291258528E-2</v>
      </c>
      <c r="R650" s="13">
        <f t="shared" si="957"/>
        <v>9.3564164913101974E-2</v>
      </c>
      <c r="S650" s="13">
        <f t="shared" si="958"/>
        <v>2.3141442056190429E-2</v>
      </c>
      <c r="T650" s="13">
        <f t="shared" si="959"/>
        <v>4.5016099450966143E-2</v>
      </c>
      <c r="U650" s="13">
        <f t="shared" si="960"/>
        <v>6.5805922239147982E-2</v>
      </c>
      <c r="V650" s="13">
        <f t="shared" si="961"/>
        <v>1.8593275131245095E-3</v>
      </c>
      <c r="W650" s="13">
        <f t="shared" si="962"/>
        <v>1.0264776283684994E-2</v>
      </c>
      <c r="X650" s="13">
        <f t="shared" si="963"/>
        <v>1.0553634299097666E-2</v>
      </c>
      <c r="Y650" s="13">
        <f t="shared" si="964"/>
        <v>5.4253104909903717E-3</v>
      </c>
      <c r="Z650" s="13">
        <f t="shared" si="965"/>
        <v>3.2065708746872555E-2</v>
      </c>
      <c r="AA650" s="13">
        <f t="shared" si="966"/>
        <v>2.255258237274535E-2</v>
      </c>
      <c r="AB650" s="13">
        <f t="shared" si="967"/>
        <v>7.9308861640095662E-3</v>
      </c>
      <c r="AC650" s="13">
        <f t="shared" si="968"/>
        <v>8.4031845157940522E-5</v>
      </c>
      <c r="AD650" s="13">
        <f t="shared" si="969"/>
        <v>1.8048658654565613E-3</v>
      </c>
      <c r="AE650" s="13">
        <f t="shared" si="970"/>
        <v>1.8556560587908771E-3</v>
      </c>
      <c r="AF650" s="13">
        <f t="shared" si="971"/>
        <v>9.5393776192233238E-4</v>
      </c>
      <c r="AG650" s="13">
        <f t="shared" si="972"/>
        <v>3.2692741355469062E-4</v>
      </c>
      <c r="AH650" s="13">
        <f t="shared" si="973"/>
        <v>8.2420150791241396E-3</v>
      </c>
      <c r="AI650" s="13">
        <f t="shared" si="974"/>
        <v>5.7968069708574776E-3</v>
      </c>
      <c r="AJ650" s="13">
        <f t="shared" si="975"/>
        <v>2.0385167179864439E-3</v>
      </c>
      <c r="AK650" s="13">
        <f t="shared" si="976"/>
        <v>4.7791257387059128E-4</v>
      </c>
      <c r="AL650" s="13">
        <f t="shared" si="977"/>
        <v>2.4305909574910654E-6</v>
      </c>
      <c r="AM650" s="13">
        <f t="shared" si="978"/>
        <v>2.5388109412323798E-4</v>
      </c>
      <c r="AN650" s="13">
        <f t="shared" si="979"/>
        <v>2.6102548645800302E-4</v>
      </c>
      <c r="AO650" s="13">
        <f t="shared" si="980"/>
        <v>1.3418546350592693E-4</v>
      </c>
      <c r="AP650" s="13">
        <f t="shared" si="981"/>
        <v>4.5987178903817981E-5</v>
      </c>
      <c r="AQ650" s="13">
        <f t="shared" si="982"/>
        <v>1.1820322605799715E-5</v>
      </c>
      <c r="AR650" s="13">
        <f t="shared" si="983"/>
        <v>1.6947902346586411E-3</v>
      </c>
      <c r="AS650" s="13">
        <f t="shared" si="984"/>
        <v>1.1919866382305146E-3</v>
      </c>
      <c r="AT650" s="13">
        <f t="shared" si="985"/>
        <v>4.1917640208915375E-4</v>
      </c>
      <c r="AU650" s="13">
        <f t="shared" si="986"/>
        <v>9.8272273884571364E-5</v>
      </c>
      <c r="AV650" s="13">
        <f t="shared" si="987"/>
        <v>1.7279312062258309E-5</v>
      </c>
      <c r="AW650" s="13">
        <f t="shared" si="988"/>
        <v>4.8822202063309377E-8</v>
      </c>
      <c r="AX650" s="13">
        <f t="shared" si="989"/>
        <v>2.9760110888216256E-5</v>
      </c>
      <c r="AY650" s="13">
        <f t="shared" si="990"/>
        <v>3.0597581314463592E-5</v>
      </c>
      <c r="AZ650" s="13">
        <f t="shared" si="991"/>
        <v>1.5729309373405462E-5</v>
      </c>
      <c r="BA650" s="13">
        <f t="shared" si="992"/>
        <v>5.39064772956087E-6</v>
      </c>
      <c r="BB650" s="13">
        <f t="shared" si="993"/>
        <v>1.3855860858718844E-6</v>
      </c>
      <c r="BC650" s="13">
        <f t="shared" si="994"/>
        <v>2.8491549033468954E-7</v>
      </c>
      <c r="BD650" s="13">
        <f t="shared" si="995"/>
        <v>2.9041380373608056E-4</v>
      </c>
      <c r="BE650" s="13">
        <f t="shared" si="996"/>
        <v>2.042549965959837E-4</v>
      </c>
      <c r="BF650" s="13">
        <f t="shared" si="997"/>
        <v>7.1828720084427E-5</v>
      </c>
      <c r="BG650" s="13">
        <f t="shared" si="998"/>
        <v>1.6839620784315306E-5</v>
      </c>
      <c r="BH650" s="13">
        <f t="shared" si="999"/>
        <v>2.9609273403406842E-6</v>
      </c>
      <c r="BI650" s="13">
        <f t="shared" si="1000"/>
        <v>4.1649824907899462E-7</v>
      </c>
      <c r="BJ650" s="14">
        <f t="shared" si="1001"/>
        <v>0.24528112500329652</v>
      </c>
      <c r="BK650" s="14">
        <f t="shared" si="1002"/>
        <v>0.33015232701834335</v>
      </c>
      <c r="BL650" s="14">
        <f t="shared" si="1003"/>
        <v>0.39242356444991527</v>
      </c>
      <c r="BM650" s="14">
        <f t="shared" si="1004"/>
        <v>0.25099710644090412</v>
      </c>
      <c r="BN650" s="14">
        <f t="shared" si="1005"/>
        <v>0.74889507001841105</v>
      </c>
    </row>
    <row r="651" spans="1:66" x14ac:dyDescent="0.25">
      <c r="A651" t="s">
        <v>348</v>
      </c>
      <c r="B651" t="s">
        <v>266</v>
      </c>
      <c r="C651" t="s">
        <v>268</v>
      </c>
      <c r="D651" s="11">
        <v>44435</v>
      </c>
      <c r="E651" s="10">
        <f>VLOOKUP(A651,home!$A$2:$E$405,3,FALSE)</f>
        <v>1.4218999999999999</v>
      </c>
      <c r="F651" s="10">
        <f>VLOOKUP(B651,home!$B$2:$E$405,3,FALSE)</f>
        <v>1.1720999999999999</v>
      </c>
      <c r="G651" s="10">
        <f>VLOOKUP(C651,away!$B$2:$E$405,4,FALSE)</f>
        <v>0.70330000000000004</v>
      </c>
      <c r="H651" s="10">
        <f>VLOOKUP(A651,away!$A$2:$E$405,3,FALSE)</f>
        <v>1.2968999999999999</v>
      </c>
      <c r="I651" s="10">
        <f>VLOOKUP(C651,away!$B$2:$E$405,3,FALSE)</f>
        <v>1.0281</v>
      </c>
      <c r="J651" s="10">
        <f>VLOOKUP(B651,home!$B$2:$E$405,4,FALSE)</f>
        <v>0.77110000000000001</v>
      </c>
      <c r="K651" s="12">
        <f t="shared" si="950"/>
        <v>1.172126102667</v>
      </c>
      <c r="L651" s="12">
        <f t="shared" si="951"/>
        <v>1.0281407024789999</v>
      </c>
      <c r="M651" s="13">
        <f t="shared" si="952"/>
        <v>0.11077359945289969</v>
      </c>
      <c r="N651" s="13">
        <f t="shared" si="953"/>
        <v>0.12984062740512264</v>
      </c>
      <c r="O651" s="13">
        <f t="shared" si="954"/>
        <v>0.11389084635763165</v>
      </c>
      <c r="P651" s="13">
        <f t="shared" si="955"/>
        <v>0.13349443387061688</v>
      </c>
      <c r="Q651" s="13">
        <f t="shared" si="956"/>
        <v>7.6094794284102263E-2</v>
      </c>
      <c r="R651" s="13">
        <f t="shared" si="957"/>
        <v>5.8547907390031628E-2</v>
      </c>
      <c r="S651" s="13">
        <f t="shared" si="958"/>
        <v>4.0218887809125033E-2</v>
      </c>
      <c r="T651" s="13">
        <f t="shared" si="959"/>
        <v>7.8236155250251876E-2</v>
      </c>
      <c r="U651" s="13">
        <f t="shared" si="960"/>
        <v>6.8625530508386212E-2</v>
      </c>
      <c r="V651" s="13">
        <f t="shared" si="961"/>
        <v>5.385356243627612E-3</v>
      </c>
      <c r="W651" s="13">
        <f t="shared" si="962"/>
        <v>2.9730898219157274E-2</v>
      </c>
      <c r="X651" s="13">
        <f t="shared" si="963"/>
        <v>3.0567546580376009E-2</v>
      </c>
      <c r="Y651" s="13">
        <f t="shared" si="964"/>
        <v>1.5713869407103672E-2</v>
      </c>
      <c r="Z651" s="13">
        <f t="shared" si="965"/>
        <v>2.0065162210887517E-2</v>
      </c>
      <c r="AA651" s="13">
        <f t="shared" si="966"/>
        <v>2.3518900381628748E-2</v>
      </c>
      <c r="AB651" s="13">
        <f t="shared" si="967"/>
        <v>1.3783558521665967E-2</v>
      </c>
      <c r="AC651" s="13">
        <f t="shared" si="968"/>
        <v>4.0562185308893212E-4</v>
      </c>
      <c r="AD651" s="13">
        <f t="shared" si="969"/>
        <v>8.712090464602527E-3</v>
      </c>
      <c r="AE651" s="13">
        <f t="shared" si="970"/>
        <v>8.9572548103370384E-3</v>
      </c>
      <c r="AF651" s="13">
        <f t="shared" si="971"/>
        <v>4.6046591264916623E-3</v>
      </c>
      <c r="AG651" s="13">
        <f t="shared" si="972"/>
        <v>1.5780791563291586E-3</v>
      </c>
      <c r="AH651" s="13">
        <f t="shared" si="973"/>
        <v>5.1574524927142434E-3</v>
      </c>
      <c r="AI651" s="13">
        <f t="shared" si="974"/>
        <v>6.0451846899753497E-3</v>
      </c>
      <c r="AJ651" s="13">
        <f t="shared" si="975"/>
        <v>3.5428593852815126E-3</v>
      </c>
      <c r="AK651" s="13">
        <f t="shared" si="976"/>
        <v>1.3842259878557401E-3</v>
      </c>
      <c r="AL651" s="13">
        <f t="shared" si="977"/>
        <v>1.9552767053193422E-5</v>
      </c>
      <c r="AM651" s="13">
        <f t="shared" si="978"/>
        <v>2.0423337284713786E-3</v>
      </c>
      <c r="AN651" s="13">
        <f t="shared" si="979"/>
        <v>2.0998064342871185E-3</v>
      </c>
      <c r="AO651" s="13">
        <f t="shared" si="980"/>
        <v>1.0794482312089409E-3</v>
      </c>
      <c r="AP651" s="13">
        <f t="shared" si="981"/>
        <v>3.6994155424162486E-4</v>
      </c>
      <c r="AQ651" s="13">
        <f t="shared" si="982"/>
        <v>9.508799236353929E-5</v>
      </c>
      <c r="AR651" s="13">
        <f t="shared" si="983"/>
        <v>1.0605173657722586E-3</v>
      </c>
      <c r="AS651" s="13">
        <f t="shared" si="984"/>
        <v>1.2430600867533107E-3</v>
      </c>
      <c r="AT651" s="13">
        <f t="shared" si="985"/>
        <v>7.2851158743353079E-4</v>
      </c>
      <c r="AU651" s="13">
        <f t="shared" si="986"/>
        <v>2.8463581590873775E-4</v>
      </c>
      <c r="AV651" s="13">
        <f t="shared" si="987"/>
        <v>8.3407267395137712E-5</v>
      </c>
      <c r="AW651" s="13">
        <f t="shared" si="988"/>
        <v>6.5453460964565014E-7</v>
      </c>
      <c r="AX651" s="13">
        <f t="shared" si="989"/>
        <v>3.9897877891641978E-4</v>
      </c>
      <c r="AY651" s="13">
        <f t="shared" si="990"/>
        <v>4.1020632202934143E-4</v>
      </c>
      <c r="AZ651" s="13">
        <f t="shared" si="991"/>
        <v>2.1087490804628698E-4</v>
      </c>
      <c r="BA651" s="13">
        <f t="shared" si="992"/>
        <v>7.2269692031301345E-5</v>
      </c>
      <c r="BB651" s="13">
        <f t="shared" si="993"/>
        <v>1.8575852983250785E-5</v>
      </c>
      <c r="BC651" s="13">
        <f t="shared" si="994"/>
        <v>3.8197181070692193E-6</v>
      </c>
      <c r="BD651" s="13">
        <f t="shared" si="995"/>
        <v>1.8172684490604465E-4</v>
      </c>
      <c r="BE651" s="13">
        <f t="shared" si="996"/>
        <v>2.1300677846969248E-4</v>
      </c>
      <c r="BF651" s="13">
        <f t="shared" si="997"/>
        <v>1.2483540254466688E-4</v>
      </c>
      <c r="BG651" s="13">
        <f t="shared" si="998"/>
        <v>4.8774277953182129E-5</v>
      </c>
      <c r="BH651" s="13">
        <f t="shared" si="999"/>
        <v>1.4292401081915104E-5</v>
      </c>
      <c r="BI651" s="13">
        <f t="shared" si="1000"/>
        <v>3.3504992755797529E-6</v>
      </c>
      <c r="BJ651" s="14">
        <f t="shared" si="1001"/>
        <v>0.39083731791656046</v>
      </c>
      <c r="BK651" s="14">
        <f t="shared" si="1002"/>
        <v>0.2907076583184407</v>
      </c>
      <c r="BL651" s="14">
        <f t="shared" si="1003"/>
        <v>0.29848258404266514</v>
      </c>
      <c r="BM651" s="14">
        <f t="shared" si="1004"/>
        <v>0.37704096194072928</v>
      </c>
      <c r="BN651" s="14">
        <f t="shared" si="1005"/>
        <v>0.62264220876040488</v>
      </c>
    </row>
    <row r="652" spans="1:66" x14ac:dyDescent="0.25">
      <c r="A652" t="s">
        <v>290</v>
      </c>
      <c r="B652" t="s">
        <v>296</v>
      </c>
      <c r="C652" t="s">
        <v>298</v>
      </c>
      <c r="D652" s="11">
        <v>44435</v>
      </c>
      <c r="E652" s="10">
        <f>VLOOKUP(A652,home!$A$2:$E$405,3,FALSE)</f>
        <v>1.6083000000000001</v>
      </c>
      <c r="F652" s="10">
        <f>VLOOKUP(B652,home!$B$2:$E$405,3,FALSE)</f>
        <v>1.0881000000000001</v>
      </c>
      <c r="G652" s="10">
        <f>VLOOKUP(C652,away!$B$2:$E$405,4,FALSE)</f>
        <v>1.4826999999999999</v>
      </c>
      <c r="H652" s="10">
        <f>VLOOKUP(A652,away!$A$2:$E$405,3,FALSE)</f>
        <v>1.1513</v>
      </c>
      <c r="I652" s="10">
        <f>VLOOKUP(C652,away!$B$2:$E$405,3,FALSE)</f>
        <v>1.0022</v>
      </c>
      <c r="J652" s="10">
        <f>VLOOKUP(B652,home!$B$2:$E$405,4,FALSE)</f>
        <v>1.2304999999999999</v>
      </c>
      <c r="K652" s="12">
        <f t="shared" si="950"/>
        <v>2.5947119967210002</v>
      </c>
      <c r="L652" s="12">
        <f t="shared" si="951"/>
        <v>1.4197913342299999</v>
      </c>
      <c r="M652" s="13">
        <f t="shared" si="952"/>
        <v>1.8051918153615874E-2</v>
      </c>
      <c r="N652" s="13">
        <f t="shared" si="953"/>
        <v>4.6839528597012722E-2</v>
      </c>
      <c r="O652" s="13">
        <f t="shared" si="954"/>
        <v>2.5629956960733034E-2</v>
      </c>
      <c r="P652" s="13">
        <f t="shared" si="955"/>
        <v>6.6502356801456913E-2</v>
      </c>
      <c r="Q652" s="13">
        <f t="shared" si="956"/>
        <v>6.076754338571265E-2</v>
      </c>
      <c r="R652" s="13">
        <f t="shared" si="957"/>
        <v>1.819459539476832E-2</v>
      </c>
      <c r="S652" s="13">
        <f t="shared" si="958"/>
        <v>6.1247832813578706E-2</v>
      </c>
      <c r="T652" s="13">
        <f t="shared" si="959"/>
        <v>8.6277231501480353E-2</v>
      </c>
      <c r="U652" s="13">
        <f t="shared" si="960"/>
        <v>4.7209734946290029E-2</v>
      </c>
      <c r="V652" s="13">
        <f t="shared" si="961"/>
        <v>2.507043663001865E-2</v>
      </c>
      <c r="W652" s="13">
        <f t="shared" si="962"/>
        <v>5.2558091278057481E-2</v>
      </c>
      <c r="X652" s="13">
        <f t="shared" si="963"/>
        <v>7.4621522540255336E-2</v>
      </c>
      <c r="Y652" s="13">
        <f t="shared" si="964"/>
        <v>5.2973495524851588E-2</v>
      </c>
      <c r="Z652" s="13">
        <f t="shared" si="965"/>
        <v>8.6108429571043737E-3</v>
      </c>
      <c r="AA652" s="13">
        <f t="shared" si="966"/>
        <v>2.2342657522679252E-2</v>
      </c>
      <c r="AB652" s="13">
        <f t="shared" si="967"/>
        <v>2.8986380756362288E-2</v>
      </c>
      <c r="AC652" s="13">
        <f t="shared" si="968"/>
        <v>5.7723890743566894E-3</v>
      </c>
      <c r="AD652" s="13">
        <f t="shared" si="969"/>
        <v>3.409327749098328E-2</v>
      </c>
      <c r="AE652" s="13">
        <f t="shared" si="970"/>
        <v>4.8405339937196763E-2</v>
      </c>
      <c r="AF652" s="13">
        <f t="shared" si="971"/>
        <v>3.4362741086644659E-2</v>
      </c>
      <c r="AG652" s="13">
        <f t="shared" si="972"/>
        <v>1.6262640671735749E-2</v>
      </c>
      <c r="AH652" s="13">
        <f t="shared" si="973"/>
        <v>3.0564000527280536E-3</v>
      </c>
      <c r="AI652" s="13">
        <f t="shared" si="974"/>
        <v>7.9304778835921786E-3</v>
      </c>
      <c r="AJ652" s="13">
        <f t="shared" si="975"/>
        <v>1.02886530521436E-2</v>
      </c>
      <c r="AK652" s="13">
        <f t="shared" si="976"/>
        <v>8.8986971681657093E-3</v>
      </c>
      <c r="AL652" s="13">
        <f t="shared" si="977"/>
        <v>8.5060761865421582E-4</v>
      </c>
      <c r="AM652" s="13">
        <f t="shared" si="978"/>
        <v>1.7692447222678466E-2</v>
      </c>
      <c r="AN652" s="13">
        <f t="shared" si="979"/>
        <v>2.5119583248080508E-2</v>
      </c>
      <c r="AO652" s="13">
        <f t="shared" si="980"/>
        <v>1.7832283307546899E-2</v>
      </c>
      <c r="AP652" s="13">
        <f t="shared" si="981"/>
        <v>8.4393737698631194E-3</v>
      </c>
      <c r="AQ652" s="13">
        <f t="shared" si="982"/>
        <v>2.9955374361949052E-3</v>
      </c>
      <c r="AR652" s="13">
        <f t="shared" si="983"/>
        <v>8.6789006176068127E-4</v>
      </c>
      <c r="AS652" s="13">
        <f t="shared" si="984"/>
        <v>2.2519247550853699E-3</v>
      </c>
      <c r="AT652" s="13">
        <f t="shared" si="985"/>
        <v>2.9215480888665057E-3</v>
      </c>
      <c r="AU652" s="13">
        <f t="shared" si="986"/>
        <v>2.5268586250597434E-3</v>
      </c>
      <c r="AV652" s="13">
        <f t="shared" si="987"/>
        <v>1.6391175971151122E-3</v>
      </c>
      <c r="AW652" s="13">
        <f t="shared" si="988"/>
        <v>8.7044322308469426E-5</v>
      </c>
      <c r="AX652" s="13">
        <f t="shared" si="989"/>
        <v>7.6511341766728296E-3</v>
      </c>
      <c r="AY652" s="13">
        <f t="shared" si="990"/>
        <v>1.0863014001071068E-2</v>
      </c>
      <c r="AZ652" s="13">
        <f t="shared" si="991"/>
        <v>7.7116065711699327E-3</v>
      </c>
      <c r="BA652" s="13">
        <f t="shared" si="992"/>
        <v>3.6496240609127303E-3</v>
      </c>
      <c r="BB652" s="13">
        <f t="shared" si="993"/>
        <v>1.2954261537202988E-3</v>
      </c>
      <c r="BC652" s="13">
        <f t="shared" si="994"/>
        <v>3.6784696543739611E-4</v>
      </c>
      <c r="BD652" s="13">
        <f t="shared" si="995"/>
        <v>2.053704647920255E-4</v>
      </c>
      <c r="BE652" s="13">
        <f t="shared" si="996"/>
        <v>5.3287720876803635E-4</v>
      </c>
      <c r="BF652" s="13">
        <f t="shared" si="997"/>
        <v>6.9133144318481274E-4</v>
      </c>
      <c r="BG652" s="13">
        <f t="shared" si="998"/>
        <v>5.9793532978069186E-4</v>
      </c>
      <c r="BH652" s="13">
        <f t="shared" si="999"/>
        <v>3.8786749336132219E-4</v>
      </c>
      <c r="BI652" s="13">
        <f t="shared" si="1000"/>
        <v>2.0128088763254505E-4</v>
      </c>
      <c r="BJ652" s="14">
        <f t="shared" si="1001"/>
        <v>0.61077928892727873</v>
      </c>
      <c r="BK652" s="14">
        <f t="shared" si="1002"/>
        <v>0.18835855509275209</v>
      </c>
      <c r="BL652" s="14">
        <f t="shared" si="1003"/>
        <v>0.18536155569286933</v>
      </c>
      <c r="BM652" s="14">
        <f t="shared" si="1004"/>
        <v>0.74634837369794216</v>
      </c>
      <c r="BN652" s="14">
        <f t="shared" si="1005"/>
        <v>0.23598589929329949</v>
      </c>
    </row>
    <row r="653" spans="1:66" x14ac:dyDescent="0.25">
      <c r="A653" t="s">
        <v>338</v>
      </c>
      <c r="B653" t="s">
        <v>81</v>
      </c>
      <c r="C653" t="s">
        <v>83</v>
      </c>
      <c r="D653" s="11">
        <v>44436</v>
      </c>
      <c r="E653" s="10">
        <f>VLOOKUP(A653,home!$A$2:$E$405,3,FALSE)</f>
        <v>1.2436</v>
      </c>
      <c r="F653" s="10">
        <f>VLOOKUP(B653,home!$B$2:$E$405,3,FALSE)</f>
        <v>0.68920000000000003</v>
      </c>
      <c r="G653" s="10">
        <f>VLOOKUP(C653,away!$B$2:$E$405,4,FALSE)</f>
        <v>0.48249999999999998</v>
      </c>
      <c r="H653" s="10">
        <f>VLOOKUP(A653,away!$A$2:$E$405,3,FALSE)</f>
        <v>0.89739999999999998</v>
      </c>
      <c r="I653" s="10">
        <f>VLOOKUP(C653,away!$B$2:$E$405,3,FALSE)</f>
        <v>0.44569999999999999</v>
      </c>
      <c r="J653" s="10">
        <f>VLOOKUP(B653,home!$B$2:$E$405,4,FALSE)</f>
        <v>0.47760000000000002</v>
      </c>
      <c r="K653" s="12">
        <f t="shared" si="950"/>
        <v>0.41354550039999999</v>
      </c>
      <c r="L653" s="12">
        <f t="shared" si="951"/>
        <v>0.191026235568</v>
      </c>
      <c r="M653" s="13">
        <f t="shared" si="952"/>
        <v>0.54630834076036117</v>
      </c>
      <c r="N653" s="13">
        <f t="shared" si="953"/>
        <v>0.22592335615243728</v>
      </c>
      <c r="O653" s="13">
        <f t="shared" si="954"/>
        <v>0.10435922579485198</v>
      </c>
      <c r="P653" s="13">
        <f t="shared" si="955"/>
        <v>4.315728825268865E-2</v>
      </c>
      <c r="Q653" s="13">
        <f t="shared" si="956"/>
        <v>4.6714793686053552E-2</v>
      </c>
      <c r="R653" s="13">
        <f t="shared" si="957"/>
        <v>9.9676750251907493E-3</v>
      </c>
      <c r="S653" s="13">
        <f t="shared" si="958"/>
        <v>8.5233529783442777E-4</v>
      </c>
      <c r="T653" s="13">
        <f t="shared" si="959"/>
        <v>8.9237511831825843E-3</v>
      </c>
      <c r="U653" s="13">
        <f t="shared" si="960"/>
        <v>4.1220871561170914E-3</v>
      </c>
      <c r="V653" s="13">
        <f t="shared" si="961"/>
        <v>7.4814242336692087E-6</v>
      </c>
      <c r="W653" s="13">
        <f t="shared" si="962"/>
        <v>6.4395642436605935E-3</v>
      </c>
      <c r="X653" s="13">
        <f t="shared" si="963"/>
        <v>1.2301257161647782E-3</v>
      </c>
      <c r="Y653" s="13">
        <f t="shared" si="964"/>
        <v>1.1749314241717385E-4</v>
      </c>
      <c r="Z653" s="13">
        <f t="shared" si="965"/>
        <v>6.346958124757862E-4</v>
      </c>
      <c r="AA653" s="13">
        <f t="shared" si="966"/>
        <v>2.6247559737208357E-4</v>
      </c>
      <c r="AB653" s="13">
        <f t="shared" si="967"/>
        <v>5.4272801129013617E-5</v>
      </c>
      <c r="AC653" s="13">
        <f t="shared" si="968"/>
        <v>3.693861576226865E-8</v>
      </c>
      <c r="AD653" s="13">
        <f t="shared" si="969"/>
        <v>6.6576320437564172E-4</v>
      </c>
      <c r="AE653" s="13">
        <f t="shared" si="970"/>
        <v>1.2717823871156785E-4</v>
      </c>
      <c r="AF653" s="13">
        <f t="shared" si="971"/>
        <v>1.2147190093619652E-5</v>
      </c>
      <c r="AG653" s="13">
        <f t="shared" si="972"/>
        <v>7.7347733210435459E-7</v>
      </c>
      <c r="AH653" s="13">
        <f t="shared" si="973"/>
        <v>3.031088794700567E-5</v>
      </c>
      <c r="AI653" s="13">
        <f t="shared" si="974"/>
        <v>1.2534931323612789E-5</v>
      </c>
      <c r="AJ653" s="13">
        <f t="shared" si="975"/>
        <v>2.5918822233515425E-6</v>
      </c>
      <c r="AK653" s="13">
        <f t="shared" si="976"/>
        <v>3.5728707701125953E-7</v>
      </c>
      <c r="AL653" s="13">
        <f t="shared" si="977"/>
        <v>1.167231300835526E-10</v>
      </c>
      <c r="AM653" s="13">
        <f t="shared" si="978"/>
        <v>5.5064675500286437E-5</v>
      </c>
      <c r="AN653" s="13">
        <f t="shared" si="979"/>
        <v>1.0518797673593195E-5</v>
      </c>
      <c r="AO653" s="13">
        <f t="shared" si="980"/>
        <v>1.0046831611439722E-6</v>
      </c>
      <c r="AP653" s="13">
        <f t="shared" si="981"/>
        <v>6.3973614070630455E-8</v>
      </c>
      <c r="AQ653" s="13">
        <f t="shared" si="982"/>
        <v>3.0551596678981432E-9</v>
      </c>
      <c r="AR653" s="13">
        <f t="shared" si="983"/>
        <v>1.1580349642479909E-6</v>
      </c>
      <c r="AS653" s="13">
        <f t="shared" si="984"/>
        <v>4.7890014877063152E-7</v>
      </c>
      <c r="AT653" s="13">
        <f t="shared" si="985"/>
        <v>9.9023500832492621E-8</v>
      </c>
      <c r="AU653" s="13">
        <f t="shared" si="986"/>
        <v>1.3650241067710997E-8</v>
      </c>
      <c r="AV653" s="13">
        <f t="shared" si="987"/>
        <v>1.4112489432317931E-9</v>
      </c>
      <c r="AW653" s="13">
        <f t="shared" si="988"/>
        <v>2.5613606999954685E-13</v>
      </c>
      <c r="AX653" s="13">
        <f t="shared" si="989"/>
        <v>3.7952914640215975E-6</v>
      </c>
      <c r="AY653" s="13">
        <f t="shared" si="990"/>
        <v>7.250002412554092E-7</v>
      </c>
      <c r="AZ653" s="13">
        <f t="shared" si="991"/>
        <v>6.924703343645633E-8</v>
      </c>
      <c r="BA653" s="13">
        <f t="shared" si="992"/>
        <v>4.4093333738725602E-9</v>
      </c>
      <c r="BB653" s="13">
        <f t="shared" si="993"/>
        <v>2.1057458894380599E-10</v>
      </c>
      <c r="BC653" s="13">
        <f t="shared" si="994"/>
        <v>8.0450542064428455E-12</v>
      </c>
      <c r="BD653" s="13">
        <f t="shared" si="995"/>
        <v>3.6869176646069544E-8</v>
      </c>
      <c r="BE653" s="13">
        <f t="shared" si="996"/>
        <v>1.5247082105434824E-8</v>
      </c>
      <c r="BF653" s="13">
        <f t="shared" si="997"/>
        <v>3.152681099465965E-9</v>
      </c>
      <c r="BG653" s="13">
        <f t="shared" si="998"/>
        <v>4.3459236096009165E-10</v>
      </c>
      <c r="BH653" s="13">
        <f t="shared" si="999"/>
        <v>4.4930928845814613E-11</v>
      </c>
      <c r="BI653" s="13">
        <f t="shared" si="1000"/>
        <v>3.7161966905958397E-12</v>
      </c>
      <c r="BJ653" s="14">
        <f t="shared" si="1001"/>
        <v>0.29022619558622947</v>
      </c>
      <c r="BK653" s="14">
        <f t="shared" si="1002"/>
        <v>0.590326207790698</v>
      </c>
      <c r="BL653" s="14">
        <f t="shared" si="1003"/>
        <v>0.11881333813551508</v>
      </c>
      <c r="BM653" s="14">
        <f t="shared" si="1004"/>
        <v>2.3569032653349847E-2</v>
      </c>
      <c r="BN653" s="14">
        <f t="shared" si="1005"/>
        <v>0.97643067967158348</v>
      </c>
    </row>
    <row r="654" spans="1:66" x14ac:dyDescent="0.25">
      <c r="A654" t="s">
        <v>338</v>
      </c>
      <c r="B654" t="s">
        <v>75</v>
      </c>
      <c r="C654" t="s">
        <v>88</v>
      </c>
      <c r="D654" s="11">
        <v>44436</v>
      </c>
      <c r="E654" s="10">
        <f>VLOOKUP(A654,home!$A$2:$E$405,3,FALSE)</f>
        <v>1.2436</v>
      </c>
      <c r="F654" s="10">
        <f>VLOOKUP(B654,home!$B$2:$E$405,3,FALSE)</f>
        <v>0.64329999999999998</v>
      </c>
      <c r="G654" s="10">
        <f>VLOOKUP(C654,away!$B$2:$E$405,4,FALSE)</f>
        <v>1.3402000000000001</v>
      </c>
      <c r="H654" s="10">
        <f>VLOOKUP(A654,away!$A$2:$E$405,3,FALSE)</f>
        <v>0.89739999999999998</v>
      </c>
      <c r="I654" s="10">
        <f>VLOOKUP(C654,away!$B$2:$E$405,3,FALSE)</f>
        <v>1.6715</v>
      </c>
      <c r="J654" s="10">
        <f>VLOOKUP(B654,home!$B$2:$E$405,4,FALSE)</f>
        <v>1.7828999999999999</v>
      </c>
      <c r="K654" s="12">
        <f t="shared" si="950"/>
        <v>1.0721705607760001</v>
      </c>
      <c r="L654" s="12">
        <f t="shared" si="951"/>
        <v>2.67435730989</v>
      </c>
      <c r="M654" s="13">
        <f t="shared" si="952"/>
        <v>2.3599544436712958E-2</v>
      </c>
      <c r="N654" s="13">
        <f t="shared" si="953"/>
        <v>2.5302736792768662E-2</v>
      </c>
      <c r="O654" s="13">
        <f t="shared" si="954"/>
        <v>6.3113614174397176E-2</v>
      </c>
      <c r="P654" s="13">
        <f t="shared" si="955"/>
        <v>6.7668559101963524E-2</v>
      </c>
      <c r="Q654" s="13">
        <f t="shared" si="956"/>
        <v>1.3564424748135155E-2</v>
      </c>
      <c r="R654" s="13">
        <f t="shared" si="957"/>
        <v>8.4394177710438126E-2</v>
      </c>
      <c r="S654" s="13">
        <f t="shared" si="958"/>
        <v>4.8507651315214541E-2</v>
      </c>
      <c r="T654" s="13">
        <f t="shared" si="959"/>
        <v>3.6276118479628076E-2</v>
      </c>
      <c r="U654" s="13">
        <f t="shared" si="960"/>
        <v>9.0484952842029856E-2</v>
      </c>
      <c r="V654" s="13">
        <f t="shared" si="961"/>
        <v>1.5454360799791338E-2</v>
      </c>
      <c r="W654" s="13">
        <f t="shared" si="962"/>
        <v>4.8477922962706418E-3</v>
      </c>
      <c r="X654" s="13">
        <f t="shared" si="963"/>
        <v>1.296472876435982E-2</v>
      </c>
      <c r="Y654" s="13">
        <f t="shared" si="964"/>
        <v>1.7336158570853421E-2</v>
      </c>
      <c r="Z654" s="13">
        <f t="shared" si="965"/>
        <v>7.5233395357355293E-2</v>
      </c>
      <c r="AA654" s="13">
        <f t="shared" si="966"/>
        <v>8.0663031689378148E-2</v>
      </c>
      <c r="AB654" s="13">
        <f t="shared" si="967"/>
        <v>4.3242263960146417E-2</v>
      </c>
      <c r="AC654" s="13">
        <f t="shared" si="968"/>
        <v>2.769582930849068E-3</v>
      </c>
      <c r="AD654" s="13">
        <f t="shared" si="969"/>
        <v>1.2994150462045169E-3</v>
      </c>
      <c r="AE654" s="13">
        <f t="shared" si="970"/>
        <v>3.4751001273981017E-3</v>
      </c>
      <c r="AF654" s="13">
        <f t="shared" si="971"/>
        <v>4.6468297141533926E-3</v>
      </c>
      <c r="AG654" s="13">
        <f t="shared" si="972"/>
        <v>4.1424276712867282E-3</v>
      </c>
      <c r="AH654" s="13">
        <f t="shared" si="973"/>
        <v>5.0300245205446889E-2</v>
      </c>
      <c r="AI654" s="13">
        <f t="shared" si="974"/>
        <v>5.3930442109094298E-2</v>
      </c>
      <c r="AJ654" s="13">
        <f t="shared" si="975"/>
        <v>2.8911316179502621E-2</v>
      </c>
      <c r="AK654" s="13">
        <f t="shared" si="976"/>
        <v>1.0332620693649859E-2</v>
      </c>
      <c r="AL654" s="13">
        <f t="shared" si="977"/>
        <v>3.1765644755819405E-4</v>
      </c>
      <c r="AM654" s="13">
        <f t="shared" si="978"/>
        <v>2.786389117539738E-4</v>
      </c>
      <c r="AN654" s="13">
        <f t="shared" si="979"/>
        <v>7.451800104690344E-4</v>
      </c>
      <c r="AO654" s="13">
        <f t="shared" si="980"/>
        <v>9.9643880409088469E-4</v>
      </c>
      <c r="AP654" s="13">
        <f t="shared" si="981"/>
        <v>8.8827779985950234E-4</v>
      </c>
      <c r="AQ654" s="13">
        <f t="shared" si="982"/>
        <v>5.9389305681681673E-4</v>
      </c>
      <c r="AR654" s="13">
        <f t="shared" si="983"/>
        <v>2.6904165690889256E-2</v>
      </c>
      <c r="AS654" s="13">
        <f t="shared" si="984"/>
        <v>2.8845854416011153E-2</v>
      </c>
      <c r="AT654" s="13">
        <f t="shared" si="985"/>
        <v>1.5463837952638769E-2</v>
      </c>
      <c r="AU654" s="13">
        <f t="shared" si="986"/>
        <v>5.5266239364766354E-3</v>
      </c>
      <c r="AV654" s="13">
        <f t="shared" si="987"/>
        <v>1.4813708712925547E-3</v>
      </c>
      <c r="AW654" s="13">
        <f t="shared" si="988"/>
        <v>2.5301046421745375E-5</v>
      </c>
      <c r="AX654" s="13">
        <f t="shared" si="989"/>
        <v>4.9791406378212065E-5</v>
      </c>
      <c r="AY654" s="13">
        <f t="shared" si="990"/>
        <v>1.3316001161727502E-4</v>
      </c>
      <c r="AZ654" s="13">
        <f t="shared" si="991"/>
        <v>1.7805872522684842E-4</v>
      </c>
      <c r="BA654" s="13">
        <f t="shared" si="992"/>
        <v>1.5873088446670565E-4</v>
      </c>
      <c r="BB654" s="13">
        <f t="shared" si="993"/>
        <v>1.0612577529470984E-4</v>
      </c>
      <c r="BC654" s="13">
        <f t="shared" si="994"/>
        <v>5.6763648585430153E-5</v>
      </c>
      <c r="BD654" s="13">
        <f t="shared" si="995"/>
        <v>1.1991892030320235E-2</v>
      </c>
      <c r="BE654" s="13">
        <f t="shared" si="996"/>
        <v>1.2857353602913691E-2</v>
      </c>
      <c r="BF654" s="13">
        <f t="shared" si="997"/>
        <v>6.8926380112656494E-3</v>
      </c>
      <c r="BG654" s="13">
        <f t="shared" si="998"/>
        <v>2.463361187254889E-3</v>
      </c>
      <c r="BH654" s="13">
        <f t="shared" si="999"/>
        <v>6.6028583638322693E-4</v>
      </c>
      <c r="BI654" s="13">
        <f t="shared" si="1000"/>
        <v>1.4158780709349093E-4</v>
      </c>
      <c r="BJ654" s="14">
        <f t="shared" si="1001"/>
        <v>0.1280407912456179</v>
      </c>
      <c r="BK654" s="14">
        <f t="shared" si="1002"/>
        <v>0.15845051504370689</v>
      </c>
      <c r="BL654" s="14">
        <f t="shared" si="1003"/>
        <v>0.61860163590662287</v>
      </c>
      <c r="BM654" s="14">
        <f t="shared" si="1004"/>
        <v>0.70257542162369158</v>
      </c>
      <c r="BN654" s="14">
        <f t="shared" si="1005"/>
        <v>0.2776430569644156</v>
      </c>
    </row>
    <row r="655" spans="1:66" x14ac:dyDescent="0.25">
      <c r="A655" t="s">
        <v>350</v>
      </c>
      <c r="B655" t="s">
        <v>97</v>
      </c>
      <c r="C655" t="s">
        <v>107</v>
      </c>
      <c r="D655" s="11">
        <v>44436</v>
      </c>
      <c r="E655" s="10">
        <f>VLOOKUP(A655,home!$A$2:$E$405,3,FALSE)</f>
        <v>1.6042000000000001</v>
      </c>
      <c r="F655" s="10">
        <f>VLOOKUP(B655,home!$B$2:$E$405,3,FALSE)</f>
        <v>1.2466999999999999</v>
      </c>
      <c r="G655" s="10">
        <f>VLOOKUP(C655,away!$B$2:$E$405,4,FALSE)</f>
        <v>1.5584</v>
      </c>
      <c r="H655" s="10">
        <f>VLOOKUP(A655,away!$A$2:$E$405,3,FALSE)</f>
        <v>1.25</v>
      </c>
      <c r="I655" s="10">
        <f>VLOOKUP(C655,away!$B$2:$E$405,3,FALSE)</f>
        <v>0.8</v>
      </c>
      <c r="J655" s="10">
        <f>VLOOKUP(B655,home!$B$2:$E$405,4,FALSE)</f>
        <v>1.2</v>
      </c>
      <c r="K655" s="12">
        <f t="shared" si="950"/>
        <v>3.1167316485759997</v>
      </c>
      <c r="L655" s="12">
        <f t="shared" si="951"/>
        <v>1.2</v>
      </c>
      <c r="M655" s="13">
        <f t="shared" si="952"/>
        <v>1.3343423348694521E-2</v>
      </c>
      <c r="N655" s="13">
        <f t="shared" si="953"/>
        <v>4.158786985122416E-2</v>
      </c>
      <c r="O655" s="13">
        <f t="shared" si="954"/>
        <v>1.6012108018433422E-2</v>
      </c>
      <c r="P655" s="13">
        <f t="shared" si="955"/>
        <v>4.9905443821468984E-2</v>
      </c>
      <c r="Q655" s="13">
        <f t="shared" si="956"/>
        <v>6.4809115081085014E-2</v>
      </c>
      <c r="R655" s="13">
        <f t="shared" si="957"/>
        <v>9.607264811060055E-3</v>
      </c>
      <c r="S655" s="13">
        <f t="shared" si="958"/>
        <v>4.6662562858381211E-2</v>
      </c>
      <c r="T655" s="13">
        <f t="shared" si="959"/>
        <v>7.7770938097301998E-2</v>
      </c>
      <c r="U655" s="13">
        <f t="shared" si="960"/>
        <v>2.9943266292881392E-2</v>
      </c>
      <c r="V655" s="13">
        <f t="shared" si="961"/>
        <v>1.9391291528584487E-2</v>
      </c>
      <c r="W655" s="13">
        <f t="shared" si="962"/>
        <v>6.7330873363140586E-2</v>
      </c>
      <c r="X655" s="13">
        <f t="shared" si="963"/>
        <v>8.079704803576869E-2</v>
      </c>
      <c r="Y655" s="13">
        <f t="shared" si="964"/>
        <v>4.8478228821461224E-2</v>
      </c>
      <c r="Z655" s="13">
        <f t="shared" si="965"/>
        <v>3.8429059244240219E-3</v>
      </c>
      <c r="AA655" s="13">
        <f t="shared" si="966"/>
        <v>1.1977306517152555E-2</v>
      </c>
      <c r="AB655" s="13">
        <f t="shared" si="967"/>
        <v>1.8665025143352481E-2</v>
      </c>
      <c r="AC655" s="13">
        <f t="shared" si="968"/>
        <v>4.5328089010427189E-3</v>
      </c>
      <c r="AD655" s="13">
        <f t="shared" si="969"/>
        <v>5.2463065984290756E-2</v>
      </c>
      <c r="AE655" s="13">
        <f t="shared" si="970"/>
        <v>6.2955679181148902E-2</v>
      </c>
      <c r="AF655" s="13">
        <f t="shared" si="971"/>
        <v>3.7773407508689343E-2</v>
      </c>
      <c r="AG655" s="13">
        <f t="shared" si="972"/>
        <v>1.5109363003475736E-2</v>
      </c>
      <c r="AH655" s="13">
        <f t="shared" si="973"/>
        <v>1.152871777327206E-3</v>
      </c>
      <c r="AI655" s="13">
        <f t="shared" si="974"/>
        <v>3.5931919551457654E-3</v>
      </c>
      <c r="AJ655" s="13">
        <f t="shared" si="975"/>
        <v>5.5995075430057429E-3</v>
      </c>
      <c r="AK655" s="13">
        <f t="shared" si="976"/>
        <v>5.8173874585753437E-3</v>
      </c>
      <c r="AL655" s="13">
        <f t="shared" si="977"/>
        <v>6.7812235002368817E-4</v>
      </c>
      <c r="AM655" s="13">
        <f t="shared" si="978"/>
        <v>3.2702659626913995E-2</v>
      </c>
      <c r="AN655" s="13">
        <f t="shared" si="979"/>
        <v>3.9243191552296788E-2</v>
      </c>
      <c r="AO655" s="13">
        <f t="shared" si="980"/>
        <v>2.3545914931378076E-2</v>
      </c>
      <c r="AP655" s="13">
        <f t="shared" si="981"/>
        <v>9.4183659725512302E-3</v>
      </c>
      <c r="AQ655" s="13">
        <f t="shared" si="982"/>
        <v>2.825509791765368E-3</v>
      </c>
      <c r="AR655" s="13">
        <f t="shared" si="983"/>
        <v>2.7668922655852942E-4</v>
      </c>
      <c r="AS655" s="13">
        <f t="shared" si="984"/>
        <v>8.6236606923498357E-4</v>
      </c>
      <c r="AT655" s="13">
        <f t="shared" si="985"/>
        <v>1.343881810321378E-3</v>
      </c>
      <c r="AU655" s="13">
        <f t="shared" si="986"/>
        <v>1.3961729900580824E-3</v>
      </c>
      <c r="AV655" s="13">
        <f t="shared" si="987"/>
        <v>1.0878741362502524E-3</v>
      </c>
      <c r="AW655" s="13">
        <f t="shared" si="988"/>
        <v>7.0450846330852112E-5</v>
      </c>
      <c r="AX655" s="13">
        <f t="shared" si="989"/>
        <v>1.6987569041968579E-2</v>
      </c>
      <c r="AY655" s="13">
        <f t="shared" si="990"/>
        <v>2.038508285036229E-2</v>
      </c>
      <c r="AZ655" s="13">
        <f t="shared" si="991"/>
        <v>1.2231049710217375E-2</v>
      </c>
      <c r="BA655" s="13">
        <f t="shared" si="992"/>
        <v>4.8924198840869498E-3</v>
      </c>
      <c r="BB655" s="13">
        <f t="shared" si="993"/>
        <v>1.4677259652260844E-3</v>
      </c>
      <c r="BC655" s="13">
        <f t="shared" si="994"/>
        <v>3.5225423165426021E-4</v>
      </c>
      <c r="BD655" s="13">
        <f t="shared" si="995"/>
        <v>5.5337845311705936E-5</v>
      </c>
      <c r="BE655" s="13">
        <f t="shared" si="996"/>
        <v>1.7247321384699686E-4</v>
      </c>
      <c r="BF655" s="13">
        <f t="shared" si="997"/>
        <v>2.6877636206427583E-4</v>
      </c>
      <c r="BG655" s="13">
        <f t="shared" si="998"/>
        <v>2.7923459801161674E-4</v>
      </c>
      <c r="BH655" s="13">
        <f t="shared" si="999"/>
        <v>2.1757482725005066E-4</v>
      </c>
      <c r="BI655" s="13">
        <f t="shared" si="1000"/>
        <v>1.3562447000473775E-4</v>
      </c>
      <c r="BJ655" s="14">
        <f t="shared" si="1001"/>
        <v>0.71312733248600746</v>
      </c>
      <c r="BK655" s="14">
        <f t="shared" si="1002"/>
        <v>0.15489873565855788</v>
      </c>
      <c r="BL655" s="14">
        <f t="shared" si="1003"/>
        <v>0.10846393506584658</v>
      </c>
      <c r="BM655" s="14">
        <f t="shared" si="1004"/>
        <v>0.76475305219883827</v>
      </c>
      <c r="BN655" s="14">
        <f t="shared" si="1005"/>
        <v>0.19526522493196616</v>
      </c>
    </row>
    <row r="656" spans="1:66" x14ac:dyDescent="0.25">
      <c r="A656" t="s">
        <v>350</v>
      </c>
      <c r="B656" t="s">
        <v>99</v>
      </c>
      <c r="C656" t="s">
        <v>108</v>
      </c>
      <c r="D656" s="11">
        <v>44436</v>
      </c>
      <c r="E656" s="10">
        <f>VLOOKUP(A656,home!$A$2:$E$405,3,FALSE)</f>
        <v>1.6042000000000001</v>
      </c>
      <c r="F656" s="10">
        <f>VLOOKUP(B656,home!$B$2:$E$405,3,FALSE)</f>
        <v>0.62339999999999995</v>
      </c>
      <c r="G656" s="10">
        <f>VLOOKUP(C656,away!$B$2:$E$405,4,FALSE)</f>
        <v>1.2466999999999999</v>
      </c>
      <c r="H656" s="10">
        <f>VLOOKUP(A656,away!$A$2:$E$405,3,FALSE)</f>
        <v>1.25</v>
      </c>
      <c r="I656" s="10">
        <f>VLOOKUP(C656,away!$B$2:$E$405,3,FALSE)</f>
        <v>1.2</v>
      </c>
      <c r="J656" s="10">
        <f>VLOOKUP(B656,home!$B$2:$E$405,4,FALSE)</f>
        <v>1</v>
      </c>
      <c r="K656" s="12">
        <f t="shared" si="950"/>
        <v>1.2467726576759999</v>
      </c>
      <c r="L656" s="12">
        <f t="shared" si="951"/>
        <v>1.5</v>
      </c>
      <c r="M656" s="13">
        <f t="shared" si="952"/>
        <v>6.4134511585251255E-2</v>
      </c>
      <c r="N656" s="13">
        <f t="shared" si="953"/>
        <v>7.9961155457895922E-2</v>
      </c>
      <c r="O656" s="13">
        <f t="shared" si="954"/>
        <v>9.620176737787689E-2</v>
      </c>
      <c r="P656" s="13">
        <f t="shared" si="955"/>
        <v>0.1199417331868439</v>
      </c>
      <c r="Q656" s="13">
        <f t="shared" si="956"/>
        <v>4.9846691150542348E-2</v>
      </c>
      <c r="R656" s="13">
        <f t="shared" si="957"/>
        <v>7.2151325533407681E-2</v>
      </c>
      <c r="S656" s="13">
        <f t="shared" si="958"/>
        <v>5.6077527544360149E-2</v>
      </c>
      <c r="T656" s="13">
        <f t="shared" si="959"/>
        <v>7.4770036725813518E-2</v>
      </c>
      <c r="U656" s="13">
        <f t="shared" si="960"/>
        <v>8.9956299890132929E-2</v>
      </c>
      <c r="V656" s="13">
        <f t="shared" si="961"/>
        <v>1.1652654675396832E-2</v>
      </c>
      <c r="W656" s="13">
        <f t="shared" si="962"/>
        <v>2.0715830534038804E-2</v>
      </c>
      <c r="X656" s="13">
        <f t="shared" si="963"/>
        <v>3.1073745801058209E-2</v>
      </c>
      <c r="Y656" s="13">
        <f t="shared" si="964"/>
        <v>2.3305309350793658E-2</v>
      </c>
      <c r="Z656" s="13">
        <f t="shared" si="965"/>
        <v>3.6075662766703848E-2</v>
      </c>
      <c r="AA656" s="13">
        <f t="shared" si="966"/>
        <v>4.4978149945066478E-2</v>
      </c>
      <c r="AB656" s="13">
        <f t="shared" si="967"/>
        <v>2.8038763772180082E-2</v>
      </c>
      <c r="AC656" s="13">
        <f t="shared" si="968"/>
        <v>1.362019803621111E-3</v>
      </c>
      <c r="AD656" s="13">
        <f t="shared" si="969"/>
        <v>6.4569827727223011E-3</v>
      </c>
      <c r="AE656" s="13">
        <f t="shared" si="970"/>
        <v>9.6854741590834525E-3</v>
      </c>
      <c r="AF656" s="13">
        <f t="shared" si="971"/>
        <v>7.2641056193125898E-3</v>
      </c>
      <c r="AG656" s="13">
        <f t="shared" si="972"/>
        <v>3.6320528096562958E-3</v>
      </c>
      <c r="AH656" s="13">
        <f t="shared" si="973"/>
        <v>1.3528373537513945E-2</v>
      </c>
      <c r="AI656" s="13">
        <f t="shared" si="974"/>
        <v>1.6866806229399931E-2</v>
      </c>
      <c r="AJ656" s="13">
        <f t="shared" si="975"/>
        <v>1.0514536414567533E-2</v>
      </c>
      <c r="AK656" s="13">
        <f t="shared" si="976"/>
        <v>4.3697455032738128E-3</v>
      </c>
      <c r="AL656" s="13">
        <f t="shared" si="977"/>
        <v>1.0188774302208197E-4</v>
      </c>
      <c r="AM656" s="13">
        <f t="shared" si="978"/>
        <v>1.6100779144230244E-3</v>
      </c>
      <c r="AN656" s="13">
        <f t="shared" si="979"/>
        <v>2.4151168716345368E-3</v>
      </c>
      <c r="AO656" s="13">
        <f t="shared" si="980"/>
        <v>1.8113376537259027E-3</v>
      </c>
      <c r="AP656" s="13">
        <f t="shared" si="981"/>
        <v>9.0566882686295158E-4</v>
      </c>
      <c r="AQ656" s="13">
        <f t="shared" si="982"/>
        <v>3.3962581007360691E-4</v>
      </c>
      <c r="AR656" s="13">
        <f t="shared" si="983"/>
        <v>4.058512061254179E-3</v>
      </c>
      <c r="AS656" s="13">
        <f t="shared" si="984"/>
        <v>5.0600418688199747E-3</v>
      </c>
      <c r="AT656" s="13">
        <f t="shared" si="985"/>
        <v>3.1543609243702563E-3</v>
      </c>
      <c r="AU656" s="13">
        <f t="shared" si="986"/>
        <v>1.3109236509821426E-3</v>
      </c>
      <c r="AV656" s="13">
        <f t="shared" si="987"/>
        <v>4.0860594108633292E-4</v>
      </c>
      <c r="AW656" s="13">
        <f t="shared" si="988"/>
        <v>5.292952173010438E-6</v>
      </c>
      <c r="AX656" s="13">
        <f t="shared" si="989"/>
        <v>3.3456685340510397E-4</v>
      </c>
      <c r="AY656" s="13">
        <f t="shared" si="990"/>
        <v>5.018502801076559E-4</v>
      </c>
      <c r="AZ656" s="13">
        <f t="shared" si="991"/>
        <v>3.7638771008074198E-4</v>
      </c>
      <c r="BA656" s="13">
        <f t="shared" si="992"/>
        <v>1.8819385504037104E-4</v>
      </c>
      <c r="BB656" s="13">
        <f t="shared" si="993"/>
        <v>7.0572695640139149E-5</v>
      </c>
      <c r="BC656" s="13">
        <f t="shared" si="994"/>
        <v>2.1171808692041725E-5</v>
      </c>
      <c r="BD656" s="13">
        <f t="shared" si="995"/>
        <v>1.0146280153135461E-3</v>
      </c>
      <c r="BE656" s="13">
        <f t="shared" si="996"/>
        <v>1.2650104672049952E-3</v>
      </c>
      <c r="BF656" s="13">
        <f t="shared" si="997"/>
        <v>7.8859023109256504E-4</v>
      </c>
      <c r="BG656" s="13">
        <f t="shared" si="998"/>
        <v>3.2773091274553603E-4</v>
      </c>
      <c r="BH656" s="13">
        <f t="shared" si="999"/>
        <v>1.0215148527158335E-4</v>
      </c>
      <c r="BI656" s="13">
        <f t="shared" si="1000"/>
        <v>2.5471935755520522E-5</v>
      </c>
      <c r="BJ656" s="14">
        <f t="shared" si="1001"/>
        <v>0.31528595466060311</v>
      </c>
      <c r="BK656" s="14">
        <f t="shared" si="1002"/>
        <v>0.25377218481860292</v>
      </c>
      <c r="BL656" s="14">
        <f t="shared" si="1003"/>
        <v>0.39412179569731592</v>
      </c>
      <c r="BM656" s="14">
        <f t="shared" si="1004"/>
        <v>0.51652185632347303</v>
      </c>
      <c r="BN656" s="14">
        <f t="shared" si="1005"/>
        <v>0.48223718429181806</v>
      </c>
    </row>
    <row r="657" spans="1:66" s="15" customFormat="1" x14ac:dyDescent="0.25">
      <c r="A657" t="s">
        <v>350</v>
      </c>
      <c r="B657" t="s">
        <v>101</v>
      </c>
      <c r="C657" t="s">
        <v>105</v>
      </c>
      <c r="D657" s="11">
        <v>44436</v>
      </c>
      <c r="E657" s="10">
        <f>VLOOKUP(A657,home!$A$2:$E$405,3,FALSE)</f>
        <v>1.6042000000000001</v>
      </c>
      <c r="F657" s="10">
        <f>VLOOKUP(B657,home!$B$2:$E$405,3,FALSE)</f>
        <v>0.41560000000000002</v>
      </c>
      <c r="G657" s="10">
        <f>VLOOKUP(C657,away!$B$2:$E$405,4,FALSE)</f>
        <v>0.31169999999999998</v>
      </c>
      <c r="H657" s="10">
        <f>VLOOKUP(A657,away!$A$2:$E$405,3,FALSE)</f>
        <v>1.25</v>
      </c>
      <c r="I657" s="10">
        <f>VLOOKUP(C657,away!$B$2:$E$405,3,FALSE)</f>
        <v>1.6</v>
      </c>
      <c r="J657" s="10">
        <f>VLOOKUP(B657,home!$B$2:$E$405,4,FALSE)</f>
        <v>1.0667</v>
      </c>
      <c r="K657" s="12">
        <f t="shared" si="950"/>
        <v>0.20781211058400001</v>
      </c>
      <c r="L657" s="12">
        <f t="shared" si="951"/>
        <v>2.1334</v>
      </c>
      <c r="M657" s="13">
        <f t="shared" si="952"/>
        <v>9.6210949214944261E-2</v>
      </c>
      <c r="N657" s="13">
        <f t="shared" si="953"/>
        <v>1.9993800417647603E-2</v>
      </c>
      <c r="O657" s="13">
        <f t="shared" si="954"/>
        <v>0.20525643905516211</v>
      </c>
      <c r="P657" s="13">
        <f t="shared" si="955"/>
        <v>4.2654773811009405E-2</v>
      </c>
      <c r="Q657" s="13">
        <f t="shared" si="956"/>
        <v>2.0774769316933045E-3</v>
      </c>
      <c r="R657" s="13">
        <f t="shared" si="957"/>
        <v>0.21894704354014141</v>
      </c>
      <c r="S657" s="13">
        <f t="shared" si="958"/>
        <v>4.7277096414556656E-3</v>
      </c>
      <c r="T657" s="13">
        <f t="shared" si="959"/>
        <v>4.4320892860744967E-3</v>
      </c>
      <c r="U657" s="13">
        <f t="shared" si="960"/>
        <v>4.5499847224203728E-2</v>
      </c>
      <c r="V657" s="13">
        <f t="shared" si="961"/>
        <v>2.3289031612988228E-4</v>
      </c>
      <c r="W657" s="13">
        <f t="shared" si="962"/>
        <v>1.4390828862158601E-4</v>
      </c>
      <c r="X657" s="13">
        <f t="shared" si="963"/>
        <v>3.0701394294529164E-4</v>
      </c>
      <c r="Y657" s="13">
        <f t="shared" si="964"/>
        <v>3.2749177293974255E-4</v>
      </c>
      <c r="Z657" s="13">
        <f t="shared" si="965"/>
        <v>0.15570054089617924</v>
      </c>
      <c r="AA657" s="13">
        <f t="shared" si="966"/>
        <v>3.2356458022705412E-2</v>
      </c>
      <c r="AB657" s="13">
        <f t="shared" si="967"/>
        <v>3.3620319163605058E-3</v>
      </c>
      <c r="AC657" s="13">
        <f t="shared" si="968"/>
        <v>6.4531920732206519E-6</v>
      </c>
      <c r="AD657" s="13">
        <f t="shared" si="969"/>
        <v>7.4764712972458063E-6</v>
      </c>
      <c r="AE657" s="13">
        <f t="shared" si="970"/>
        <v>1.5950303865544205E-5</v>
      </c>
      <c r="AF657" s="13">
        <f t="shared" si="971"/>
        <v>1.7014189133376004E-5</v>
      </c>
      <c r="AG657" s="13">
        <f t="shared" si="972"/>
        <v>1.2099357032381455E-5</v>
      </c>
      <c r="AH657" s="13">
        <f t="shared" si="973"/>
        <v>8.304288348697722E-2</v>
      </c>
      <c r="AI657" s="13">
        <f t="shared" si="974"/>
        <v>1.7257316886409937E-2</v>
      </c>
      <c r="AJ657" s="13">
        <f t="shared" si="975"/>
        <v>1.7931397225908765E-3</v>
      </c>
      <c r="AK657" s="13">
        <f t="shared" si="976"/>
        <v>1.2421205010787275E-4</v>
      </c>
      <c r="AL657" s="13">
        <f t="shared" si="977"/>
        <v>1.1443996779504602E-7</v>
      </c>
      <c r="AM657" s="13">
        <f t="shared" si="978"/>
        <v>3.1074025600026969E-7</v>
      </c>
      <c r="AN657" s="13">
        <f t="shared" si="979"/>
        <v>6.6293326215097547E-7</v>
      </c>
      <c r="AO657" s="13">
        <f t="shared" si="980"/>
        <v>7.0715091073644549E-7</v>
      </c>
      <c r="AP657" s="13">
        <f t="shared" si="981"/>
        <v>5.0287858432171096E-7</v>
      </c>
      <c r="AQ657" s="13">
        <f t="shared" si="982"/>
        <v>2.682102929479846E-7</v>
      </c>
      <c r="AR657" s="13">
        <f t="shared" si="983"/>
        <v>3.5432737526223425E-2</v>
      </c>
      <c r="AS657" s="13">
        <f t="shared" si="984"/>
        <v>7.3633519690933886E-3</v>
      </c>
      <c r="AT657" s="13">
        <f t="shared" si="985"/>
        <v>7.6509685683507473E-4</v>
      </c>
      <c r="AU657" s="13">
        <f t="shared" si="986"/>
        <v>5.2998797540027119E-5</v>
      </c>
      <c r="AV657" s="13">
        <f t="shared" si="987"/>
        <v>2.7534479938017862E-6</v>
      </c>
      <c r="AW657" s="13">
        <f t="shared" si="988"/>
        <v>1.4093484106965823E-9</v>
      </c>
      <c r="AX657" s="13">
        <f t="shared" si="989"/>
        <v>1.0762598073804741E-8</v>
      </c>
      <c r="AY657" s="13">
        <f t="shared" si="990"/>
        <v>2.296092673065504E-8</v>
      </c>
      <c r="AZ657" s="13">
        <f t="shared" si="991"/>
        <v>2.449242054358973E-8</v>
      </c>
      <c r="BA657" s="13">
        <f t="shared" si="992"/>
        <v>1.7417376662564776E-8</v>
      </c>
      <c r="BB657" s="13">
        <f t="shared" si="993"/>
        <v>9.289557842978927E-9</v>
      </c>
      <c r="BC657" s="13">
        <f t="shared" si="994"/>
        <v>3.9636685404422467E-9</v>
      </c>
      <c r="BD657" s="13">
        <f t="shared" si="995"/>
        <v>1.2598700373074182E-2</v>
      </c>
      <c r="BE657" s="13">
        <f t="shared" si="996"/>
        <v>2.6181625151439738E-3</v>
      </c>
      <c r="BF657" s="13">
        <f t="shared" si="997"/>
        <v>2.7204293906199153E-4</v>
      </c>
      <c r="BG657" s="13">
        <f t="shared" si="998"/>
        <v>1.8844605778648985E-5</v>
      </c>
      <c r="BH657" s="13">
        <f t="shared" si="999"/>
        <v>9.7903432499612225E-7</v>
      </c>
      <c r="BI657" s="13">
        <f t="shared" si="1000"/>
        <v>4.0691037882325216E-8</v>
      </c>
      <c r="BJ657" s="14">
        <f t="shared" si="1001"/>
        <v>2.733686176110512E-2</v>
      </c>
      <c r="BK657" s="14">
        <f t="shared" si="1002"/>
        <v>0.14383291357650699</v>
      </c>
      <c r="BL657" s="14">
        <f t="shared" si="1003"/>
        <v>0.66676508066076656</v>
      </c>
      <c r="BM657" s="14">
        <f t="shared" si="1004"/>
        <v>0.40849489237238135</v>
      </c>
      <c r="BN657" s="14">
        <f t="shared" si="1005"/>
        <v>0.58514048297059806</v>
      </c>
    </row>
    <row r="658" spans="1:66" x14ac:dyDescent="0.25">
      <c r="A658" t="s">
        <v>339</v>
      </c>
      <c r="B658" t="s">
        <v>128</v>
      </c>
      <c r="C658" t="s">
        <v>116</v>
      </c>
      <c r="D658" s="11">
        <v>44436</v>
      </c>
      <c r="E658" s="10">
        <f>VLOOKUP(A658,home!$A$2:$E$405,3,FALSE)</f>
        <v>1.1578999999999999</v>
      </c>
      <c r="F658" s="10">
        <f>VLOOKUP(B658,home!$B$2:$E$405,3,FALSE)</f>
        <v>0.157</v>
      </c>
      <c r="G658" s="10">
        <f>VLOOKUP(C658,away!$B$2:$E$405,4,FALSE)</f>
        <v>1.3347</v>
      </c>
      <c r="H658" s="10">
        <f>VLOOKUP(A658,away!$A$2:$E$405,3,FALSE)</f>
        <v>1.0478000000000001</v>
      </c>
      <c r="I658" s="10">
        <f>VLOOKUP(C658,away!$B$2:$E$405,3,FALSE)</f>
        <v>1.0410999999999999</v>
      </c>
      <c r="J658" s="10">
        <f>VLOOKUP(B658,home!$B$2:$E$405,4,FALSE)</f>
        <v>0.78090000000000004</v>
      </c>
      <c r="K658" s="12">
        <f t="shared" si="950"/>
        <v>0.24263551340999998</v>
      </c>
      <c r="L658" s="12">
        <f t="shared" si="951"/>
        <v>0.85185615052200014</v>
      </c>
      <c r="M658" s="13">
        <f t="shared" si="952"/>
        <v>0.33470970872776595</v>
      </c>
      <c r="N658" s="13">
        <f t="shared" si="953"/>
        <v>8.1212462020473039E-2</v>
      </c>
      <c r="O658" s="13">
        <f t="shared" si="954"/>
        <v>0.2851245240191746</v>
      </c>
      <c r="P658" s="13">
        <f t="shared" si="955"/>
        <v>6.9181335271174288E-2</v>
      </c>
      <c r="Q658" s="13">
        <f t="shared" si="956"/>
        <v>9.8525137088137996E-3</v>
      </c>
      <c r="R658" s="13">
        <f t="shared" si="957"/>
        <v>0.12144253972519582</v>
      </c>
      <c r="S658" s="13">
        <f t="shared" si="958"/>
        <v>3.5747821359099975E-3</v>
      </c>
      <c r="T658" s="13">
        <f t="shared" si="959"/>
        <v>8.392924400955357E-3</v>
      </c>
      <c r="U658" s="13">
        <f t="shared" si="960"/>
        <v>2.9466272976037204E-2</v>
      </c>
      <c r="V658" s="13">
        <f t="shared" si="961"/>
        <v>8.2097077961083373E-5</v>
      </c>
      <c r="W658" s="13">
        <f t="shared" si="962"/>
        <v>7.968565740390333E-4</v>
      </c>
      <c r="X658" s="13">
        <f t="shared" si="963"/>
        <v>6.7880717367903992E-4</v>
      </c>
      <c r="Y658" s="13">
        <f t="shared" si="964"/>
        <v>2.8912303295847288E-4</v>
      </c>
      <c r="Z658" s="13">
        <f t="shared" si="965"/>
        <v>3.4483858133306802E-2</v>
      </c>
      <c r="AA658" s="13">
        <f t="shared" si="966"/>
        <v>8.3670086225324982E-3</v>
      </c>
      <c r="AB658" s="13">
        <f t="shared" si="967"/>
        <v>1.0150667164170347E-3</v>
      </c>
      <c r="AC658" s="13">
        <f t="shared" si="968"/>
        <v>1.0605431600710035E-6</v>
      </c>
      <c r="AD658" s="13">
        <f t="shared" si="969"/>
        <v>4.8336425989023603E-5</v>
      </c>
      <c r="AE658" s="13">
        <f t="shared" si="970"/>
        <v>4.1175681773001205E-5</v>
      </c>
      <c r="AF658" s="13">
        <f t="shared" si="971"/>
        <v>1.7537878885133845E-5</v>
      </c>
      <c r="AG658" s="13">
        <f t="shared" si="972"/>
        <v>4.979916665137062E-6</v>
      </c>
      <c r="AH658" s="13">
        <f t="shared" si="973"/>
        <v>7.3438216611463741E-3</v>
      </c>
      <c r="AI658" s="13">
        <f t="shared" si="974"/>
        <v>1.7818719391437293E-3</v>
      </c>
      <c r="AJ658" s="13">
        <f t="shared" si="975"/>
        <v>2.1617270639250549E-4</v>
      </c>
      <c r="AK658" s="13">
        <f t="shared" si="976"/>
        <v>1.7483725200258255E-5</v>
      </c>
      <c r="AL658" s="13">
        <f t="shared" si="977"/>
        <v>8.7681701502238334E-9</v>
      </c>
      <c r="AM658" s="13">
        <f t="shared" si="978"/>
        <v>2.3456267072502415E-6</v>
      </c>
      <c r="AN658" s="13">
        <f t="shared" si="979"/>
        <v>1.998136537399785E-6</v>
      </c>
      <c r="AO658" s="13">
        <f t="shared" si="980"/>
        <v>8.5106244948336977E-7</v>
      </c>
      <c r="AP658" s="13">
        <f t="shared" si="981"/>
        <v>2.4166092735690923E-7</v>
      </c>
      <c r="AQ658" s="13">
        <f t="shared" si="982"/>
        <v>5.1465086827458346E-8</v>
      </c>
      <c r="AR658" s="13">
        <f t="shared" si="983"/>
        <v>1.2511759300768463E-3</v>
      </c>
      <c r="AS658" s="13">
        <f t="shared" si="984"/>
        <v>3.035797141604298E-4</v>
      </c>
      <c r="AT658" s="13">
        <f t="shared" si="985"/>
        <v>3.6829609903088465E-5</v>
      </c>
      <c r="AU658" s="13">
        <f t="shared" si="986"/>
        <v>2.978723769175297E-6</v>
      </c>
      <c r="AV658" s="13">
        <f t="shared" si="987"/>
        <v>1.8068604276010452E-7</v>
      </c>
      <c r="AW658" s="13">
        <f t="shared" si="988"/>
        <v>5.0341609714330684E-11</v>
      </c>
      <c r="AX658" s="13">
        <f t="shared" si="989"/>
        <v>9.4855390063645046E-8</v>
      </c>
      <c r="AY658" s="13">
        <f t="shared" si="990"/>
        <v>8.0803147435879439E-8</v>
      </c>
      <c r="AZ658" s="13">
        <f t="shared" si="991"/>
        <v>3.4416329062394946E-8</v>
      </c>
      <c r="BA658" s="13">
        <f t="shared" si="992"/>
        <v>9.7725871967300657E-9</v>
      </c>
      <c r="BB658" s="13">
        <f t="shared" si="993"/>
        <v>2.0812096275117645E-9</v>
      </c>
      <c r="BC658" s="13">
        <f t="shared" si="994"/>
        <v>3.5457824434429953E-10</v>
      </c>
      <c r="BD658" s="13">
        <f t="shared" si="995"/>
        <v>1.7763698523684085E-4</v>
      </c>
      <c r="BE658" s="13">
        <f t="shared" si="996"/>
        <v>4.310104111354547E-5</v>
      </c>
      <c r="BF658" s="13">
        <f t="shared" si="997"/>
        <v>5.2289216195453103E-6</v>
      </c>
      <c r="BG658" s="13">
        <f t="shared" si="998"/>
        <v>4.2290736057967507E-7</v>
      </c>
      <c r="BH658" s="13">
        <f t="shared" si="999"/>
        <v>2.5653086139779351E-8</v>
      </c>
      <c r="BI658" s="13">
        <f t="shared" si="1000"/>
        <v>1.2448699452152635E-9</v>
      </c>
      <c r="BJ658" s="14">
        <f t="shared" si="1001"/>
        <v>0.101340427049181</v>
      </c>
      <c r="BK658" s="14">
        <f t="shared" si="1002"/>
        <v>0.40754907332728901</v>
      </c>
      <c r="BL658" s="14">
        <f t="shared" si="1003"/>
        <v>0.45659592350847894</v>
      </c>
      <c r="BM658" s="14">
        <f t="shared" si="1004"/>
        <v>9.8446117792852311E-2</v>
      </c>
      <c r="BN658" s="14">
        <f t="shared" si="1005"/>
        <v>0.90152308347259758</v>
      </c>
    </row>
    <row r="659" spans="1:66" x14ac:dyDescent="0.25">
      <c r="A659" t="s">
        <v>339</v>
      </c>
      <c r="B659" t="s">
        <v>126</v>
      </c>
      <c r="C659" t="s">
        <v>119</v>
      </c>
      <c r="D659" s="11">
        <v>44436</v>
      </c>
      <c r="E659" s="10">
        <f>VLOOKUP(A659,home!$A$2:$E$405,3,FALSE)</f>
        <v>1.1578999999999999</v>
      </c>
      <c r="F659" s="10">
        <f>VLOOKUP(B659,home!$B$2:$E$405,3,FALSE)</f>
        <v>0.86360000000000003</v>
      </c>
      <c r="G659" s="10">
        <f>VLOOKUP(C659,away!$B$2:$E$405,4,FALSE)</f>
        <v>0.57579999999999998</v>
      </c>
      <c r="H659" s="10">
        <f>VLOOKUP(A659,away!$A$2:$E$405,3,FALSE)</f>
        <v>1.0478000000000001</v>
      </c>
      <c r="I659" s="10">
        <f>VLOOKUP(C659,away!$B$2:$E$405,3,FALSE)</f>
        <v>2.3329</v>
      </c>
      <c r="J659" s="10">
        <f>VLOOKUP(B659,home!$B$2:$E$405,4,FALSE)</f>
        <v>0.78090000000000004</v>
      </c>
      <c r="K659" s="12">
        <f t="shared" si="950"/>
        <v>0.57577837295199996</v>
      </c>
      <c r="L659" s="12">
        <f t="shared" si="951"/>
        <v>1.9088418149580002</v>
      </c>
      <c r="M659" s="13">
        <f t="shared" si="952"/>
        <v>8.3357208576010158E-2</v>
      </c>
      <c r="N659" s="13">
        <f t="shared" si="953"/>
        <v>4.7995277927715629E-2</v>
      </c>
      <c r="O659" s="13">
        <f t="shared" si="954"/>
        <v>0.15911572530806384</v>
      </c>
      <c r="P659" s="13">
        <f t="shared" si="955"/>
        <v>9.1615393428954348E-2</v>
      </c>
      <c r="Q659" s="13">
        <f t="shared" si="956"/>
        <v>1.3817321517299568E-2</v>
      </c>
      <c r="R659" s="13">
        <f t="shared" si="957"/>
        <v>0.15186337494270161</v>
      </c>
      <c r="S659" s="13">
        <f t="shared" si="958"/>
        <v>2.5172928822012129E-2</v>
      </c>
      <c r="T659" s="13">
        <f t="shared" si="959"/>
        <v>2.637508108294034E-2</v>
      </c>
      <c r="U659" s="13">
        <f t="shared" si="960"/>
        <v>8.743964693550825E-2</v>
      </c>
      <c r="V659" s="13">
        <f t="shared" si="961"/>
        <v>3.0740896347511279E-3</v>
      </c>
      <c r="W659" s="13">
        <f t="shared" si="962"/>
        <v>2.651904967261802E-3</v>
      </c>
      <c r="X659" s="13">
        <f t="shared" si="963"/>
        <v>5.0620670908041541E-3</v>
      </c>
      <c r="Y659" s="13">
        <f t="shared" si="964"/>
        <v>4.8313426665248837E-3</v>
      </c>
      <c r="Z659" s="13">
        <f t="shared" si="965"/>
        <v>9.6627720083757931E-2</v>
      </c>
      <c r="AA659" s="13">
        <f t="shared" si="966"/>
        <v>5.5636151451887432E-2</v>
      </c>
      <c r="AB659" s="13">
        <f t="shared" si="967"/>
        <v>1.6017046380139396E-2</v>
      </c>
      <c r="AC659" s="13">
        <f t="shared" si="968"/>
        <v>2.1116494911983539E-4</v>
      </c>
      <c r="AD659" s="13">
        <f t="shared" si="969"/>
        <v>3.8172738181833173E-4</v>
      </c>
      <c r="AE659" s="13">
        <f t="shared" si="970"/>
        <v>7.2865718832926989E-4</v>
      </c>
      <c r="AF659" s="13">
        <f t="shared" si="971"/>
        <v>6.9544565492631852E-4</v>
      </c>
      <c r="AG659" s="13">
        <f t="shared" si="972"/>
        <v>4.42498582051403E-4</v>
      </c>
      <c r="AH659" s="13">
        <f t="shared" si="973"/>
        <v>4.6111758144983521E-2</v>
      </c>
      <c r="AI659" s="13">
        <f t="shared" si="974"/>
        <v>2.6550153078674744E-2</v>
      </c>
      <c r="AJ659" s="13">
        <f t="shared" si="975"/>
        <v>7.6435019706329373E-3</v>
      </c>
      <c r="AK659" s="13">
        <f t="shared" si="976"/>
        <v>1.4669877094354794E-3</v>
      </c>
      <c r="AL659" s="13">
        <f t="shared" si="977"/>
        <v>9.283401026740489E-6</v>
      </c>
      <c r="AM659" s="13">
        <f t="shared" si="978"/>
        <v>4.3958074162917203E-5</v>
      </c>
      <c r="AN659" s="13">
        <f t="shared" si="979"/>
        <v>8.3909010067201249E-5</v>
      </c>
      <c r="AO659" s="13">
        <f t="shared" si="980"/>
        <v>8.0084513534002785E-5</v>
      </c>
      <c r="AP659" s="13">
        <f t="shared" si="981"/>
        <v>5.0956222721424797E-5</v>
      </c>
      <c r="AQ659" s="13">
        <f t="shared" si="982"/>
        <v>2.4316842165742148E-5</v>
      </c>
      <c r="AR659" s="13">
        <f t="shared" si="983"/>
        <v>1.7604010421674927E-2</v>
      </c>
      <c r="AS659" s="13">
        <f t="shared" si="984"/>
        <v>1.0136008478022041E-2</v>
      </c>
      <c r="AT659" s="13">
        <f t="shared" si="985"/>
        <v>2.9180472348516039E-3</v>
      </c>
      <c r="AU659" s="13">
        <f t="shared" si="986"/>
        <v>5.6004949635997977E-4</v>
      </c>
      <c r="AV659" s="13">
        <f t="shared" si="987"/>
        <v>8.0616096946684027E-5</v>
      </c>
      <c r="AW659" s="13">
        <f t="shared" si="988"/>
        <v>2.8341961193035896E-7</v>
      </c>
      <c r="AX659" s="13">
        <f t="shared" si="989"/>
        <v>4.2183514032712997E-6</v>
      </c>
      <c r="AY659" s="13">
        <f t="shared" si="990"/>
        <v>8.0521655487510147E-6</v>
      </c>
      <c r="AZ659" s="13">
        <f t="shared" si="991"/>
        <v>7.685155150210086E-6</v>
      </c>
      <c r="BA659" s="13">
        <f t="shared" si="992"/>
        <v>4.8899151683869479E-6</v>
      </c>
      <c r="BB659" s="13">
        <f t="shared" si="993"/>
        <v>2.3335186362535987E-6</v>
      </c>
      <c r="BC659" s="13">
        <f t="shared" si="994"/>
        <v>8.9086358977292695E-7</v>
      </c>
      <c r="BD659" s="13">
        <f t="shared" si="995"/>
        <v>5.6005452006415895E-3</v>
      </c>
      <c r="BE659" s="13">
        <f t="shared" si="996"/>
        <v>3.2246728032695464E-3</v>
      </c>
      <c r="BF659" s="13">
        <f t="shared" si="997"/>
        <v>9.2834842998455193E-4</v>
      </c>
      <c r="BG659" s="13">
        <f t="shared" si="998"/>
        <v>1.7817431618301634E-4</v>
      </c>
      <c r="BH659" s="13">
        <f t="shared" si="999"/>
        <v>2.5647229468423084E-5</v>
      </c>
      <c r="BI659" s="13">
        <f t="shared" si="1000"/>
        <v>2.9534240108110476E-6</v>
      </c>
      <c r="BJ659" s="14">
        <f t="shared" si="1001"/>
        <v>0.10329261869181965</v>
      </c>
      <c r="BK659" s="14">
        <f t="shared" si="1002"/>
        <v>0.20344812097742307</v>
      </c>
      <c r="BL659" s="14">
        <f t="shared" si="1003"/>
        <v>0.59310341905344022</v>
      </c>
      <c r="BM659" s="14">
        <f t="shared" si="1004"/>
        <v>0.4486998083597592</v>
      </c>
      <c r="BN659" s="14">
        <f t="shared" si="1005"/>
        <v>0.54776430170074519</v>
      </c>
    </row>
    <row r="660" spans="1:66" x14ac:dyDescent="0.25">
      <c r="A660" t="s">
        <v>351</v>
      </c>
      <c r="B660" t="s">
        <v>159</v>
      </c>
      <c r="C660" t="s">
        <v>157</v>
      </c>
      <c r="D660" s="11">
        <v>44436</v>
      </c>
      <c r="E660" s="10">
        <f>VLOOKUP(A660,home!$A$2:$E$405,3,FALSE)</f>
        <v>1.224</v>
      </c>
      <c r="F660" s="10">
        <f>VLOOKUP(B660,home!$B$2:$E$405,3,FALSE)</f>
        <v>0.89129999999999998</v>
      </c>
      <c r="G660" s="10">
        <f>VLOOKUP(C660,away!$B$2:$E$405,4,FALSE)</f>
        <v>0.27229999999999999</v>
      </c>
      <c r="H660" s="10">
        <f>VLOOKUP(A660,away!$A$2:$E$405,3,FALSE)</f>
        <v>1.1359999999999999</v>
      </c>
      <c r="I660" s="10">
        <f>VLOOKUP(C660,away!$B$2:$E$405,3,FALSE)</f>
        <v>1.0759000000000001</v>
      </c>
      <c r="J660" s="10">
        <f>VLOOKUP(B660,home!$B$2:$E$405,4,FALSE)</f>
        <v>1.0403</v>
      </c>
      <c r="K660" s="12">
        <f t="shared" si="950"/>
        <v>0.29706601175999997</v>
      </c>
      <c r="L660" s="12">
        <f t="shared" si="951"/>
        <v>1.2714779627199999</v>
      </c>
      <c r="M660" s="13">
        <f t="shared" si="952"/>
        <v>0.20834832208788254</v>
      </c>
      <c r="N660" s="13">
        <f t="shared" si="953"/>
        <v>6.1893205099535172E-2</v>
      </c>
      <c r="O660" s="13">
        <f t="shared" si="954"/>
        <v>0.26491030010443128</v>
      </c>
      <c r="P660" s="13">
        <f t="shared" si="955"/>
        <v>7.8695846326168092E-2</v>
      </c>
      <c r="Q660" s="13">
        <f t="shared" si="956"/>
        <v>9.1931837969813027E-3</v>
      </c>
      <c r="R660" s="13">
        <f t="shared" si="957"/>
        <v>0.16841380434016306</v>
      </c>
      <c r="S660" s="13">
        <f t="shared" si="958"/>
        <v>7.4311088360716525E-3</v>
      </c>
      <c r="T660" s="13">
        <f t="shared" si="959"/>
        <v>1.16889306050963E-2</v>
      </c>
      <c r="U660" s="13">
        <f t="shared" si="960"/>
        <v>5.0030017180661211E-2</v>
      </c>
      <c r="V660" s="13">
        <f t="shared" si="961"/>
        <v>3.1186950836102113E-4</v>
      </c>
      <c r="W660" s="13">
        <f t="shared" si="962"/>
        <v>9.1032748198196297E-4</v>
      </c>
      <c r="X660" s="13">
        <f t="shared" si="963"/>
        <v>1.1574613321984537E-3</v>
      </c>
      <c r="Y660" s="13">
        <f t="shared" si="964"/>
        <v>7.3584328829543377E-4</v>
      </c>
      <c r="Z660" s="13">
        <f t="shared" si="965"/>
        <v>7.137814694545172E-2</v>
      </c>
      <c r="AA660" s="13">
        <f t="shared" si="966"/>
        <v>2.1204021439904568E-2</v>
      </c>
      <c r="AB660" s="13">
        <f t="shared" si="967"/>
        <v>3.1494970412129907E-3</v>
      </c>
      <c r="AC660" s="13">
        <f t="shared" si="968"/>
        <v>7.3623207814472551E-6</v>
      </c>
      <c r="AD660" s="13">
        <f t="shared" si="969"/>
        <v>6.7606838616976226E-5</v>
      </c>
      <c r="AE660" s="13">
        <f t="shared" si="970"/>
        <v>8.5960605430652752E-5</v>
      </c>
      <c r="AF660" s="13">
        <f t="shared" si="971"/>
        <v>5.464850773357208E-5</v>
      </c>
      <c r="AG660" s="13">
        <f t="shared" si="972"/>
        <v>2.3161457759590125E-5</v>
      </c>
      <c r="AH660" s="13">
        <f t="shared" si="973"/>
        <v>2.2688935215232964E-2</v>
      </c>
      <c r="AI660" s="13">
        <f t="shared" si="974"/>
        <v>6.7401114954702725E-3</v>
      </c>
      <c r="AJ660" s="13">
        <f t="shared" si="975"/>
        <v>1.0011290203885415E-3</v>
      </c>
      <c r="AK660" s="13">
        <f t="shared" si="976"/>
        <v>9.9133801781339903E-5</v>
      </c>
      <c r="AL660" s="13">
        <f t="shared" si="977"/>
        <v>1.1123373762066372E-7</v>
      </c>
      <c r="AM660" s="13">
        <f t="shared" si="978"/>
        <v>4.0167387831294196E-6</v>
      </c>
      <c r="AN660" s="13">
        <f t="shared" si="979"/>
        <v>5.1071948447518065E-6</v>
      </c>
      <c r="AO660" s="13">
        <f t="shared" si="980"/>
        <v>3.2468428482095572E-6</v>
      </c>
      <c r="AP660" s="13">
        <f t="shared" si="981"/>
        <v>1.3760963766378296E-6</v>
      </c>
      <c r="AQ660" s="13">
        <f t="shared" si="982"/>
        <v>4.3741905436846083E-7</v>
      </c>
      <c r="AR660" s="13">
        <f t="shared" si="983"/>
        <v>5.7696962247500852E-3</v>
      </c>
      <c r="AS660" s="13">
        <f t="shared" si="984"/>
        <v>1.713980646553236E-3</v>
      </c>
      <c r="AT660" s="13">
        <f t="shared" si="985"/>
        <v>2.5458269745269797E-4</v>
      </c>
      <c r="AU660" s="13">
        <f t="shared" si="986"/>
        <v>2.5209288865125232E-5</v>
      </c>
      <c r="AV660" s="13">
        <f t="shared" si="987"/>
        <v>1.8722057256171316E-6</v>
      </c>
      <c r="AW660" s="13">
        <f t="shared" si="988"/>
        <v>1.1670671171078469E-9</v>
      </c>
      <c r="AX660" s="13">
        <f t="shared" si="989"/>
        <v>1.9887276176432848E-7</v>
      </c>
      <c r="AY660" s="13">
        <f t="shared" si="990"/>
        <v>2.5286233396860827E-7</v>
      </c>
      <c r="AZ660" s="13">
        <f t="shared" si="991"/>
        <v>1.6075444262151519E-7</v>
      </c>
      <c r="BA660" s="13">
        <f t="shared" si="992"/>
        <v>6.8131910400864399E-8</v>
      </c>
      <c r="BB660" s="13">
        <f t="shared" si="993"/>
        <v>2.1657055658178185E-8</v>
      </c>
      <c r="BC660" s="13">
        <f t="shared" si="994"/>
        <v>5.5072938013548005E-9</v>
      </c>
      <c r="BD660" s="13">
        <f t="shared" si="995"/>
        <v>1.2226736002264181E-3</v>
      </c>
      <c r="BE660" s="13">
        <f t="shared" si="996"/>
        <v>3.6321477010350261E-4</v>
      </c>
      <c r="BF660" s="13">
        <f t="shared" si="997"/>
        <v>5.3949381583486395E-5</v>
      </c>
      <c r="BG660" s="13">
        <f t="shared" si="998"/>
        <v>5.3421758746415646E-6</v>
      </c>
      <c r="BH660" s="13">
        <f t="shared" si="999"/>
        <v>3.9674472030006472E-7</v>
      </c>
      <c r="BI660" s="13">
        <f t="shared" si="1000"/>
        <v>2.3571874349275406E-8</v>
      </c>
      <c r="BJ660" s="14">
        <f t="shared" si="1001"/>
        <v>8.5825221091334697E-2</v>
      </c>
      <c r="BK660" s="14">
        <f t="shared" si="1002"/>
        <v>0.29479487317533637</v>
      </c>
      <c r="BL660" s="14">
        <f t="shared" si="1003"/>
        <v>0.54764789094697597</v>
      </c>
      <c r="BM660" s="14">
        <f t="shared" si="1004"/>
        <v>0.20819121870867013</v>
      </c>
      <c r="BN660" s="14">
        <f t="shared" si="1005"/>
        <v>0.79145466175516144</v>
      </c>
    </row>
    <row r="661" spans="1:66" x14ac:dyDescent="0.25">
      <c r="A661" t="s">
        <v>351</v>
      </c>
      <c r="B661" t="s">
        <v>155</v>
      </c>
      <c r="C661" t="s">
        <v>164</v>
      </c>
      <c r="D661" s="11">
        <v>44436</v>
      </c>
      <c r="E661" s="10">
        <f>VLOOKUP(A661,home!$A$2:$E$405,3,FALSE)</f>
        <v>1.224</v>
      </c>
      <c r="F661" s="10">
        <f>VLOOKUP(B661,home!$B$2:$E$405,3,FALSE)</f>
        <v>0.65359999999999996</v>
      </c>
      <c r="G661" s="10">
        <f>VLOOKUP(C661,away!$B$2:$E$405,4,FALSE)</f>
        <v>0.81699999999999995</v>
      </c>
      <c r="H661" s="10">
        <f>VLOOKUP(A661,away!$A$2:$E$405,3,FALSE)</f>
        <v>1.1359999999999999</v>
      </c>
      <c r="I661" s="10">
        <f>VLOOKUP(C661,away!$B$2:$E$405,3,FALSE)</f>
        <v>1.0563</v>
      </c>
      <c r="J661" s="10">
        <f>VLOOKUP(B661,home!$B$2:$E$405,4,FALSE)</f>
        <v>1.1444000000000001</v>
      </c>
      <c r="K661" s="12">
        <f t="shared" si="950"/>
        <v>0.65360522879999983</v>
      </c>
      <c r="L661" s="12">
        <f t="shared" si="951"/>
        <v>1.3732305619199998</v>
      </c>
      <c r="M661" s="13">
        <f t="shared" si="952"/>
        <v>0.13175175239741185</v>
      </c>
      <c r="N661" s="13">
        <f t="shared" si="953"/>
        <v>8.6113634270511288E-2</v>
      </c>
      <c r="O661" s="13">
        <f t="shared" si="954"/>
        <v>0.18092553297864256</v>
      </c>
      <c r="P661" s="13">
        <f t="shared" si="955"/>
        <v>0.11825387437826758</v>
      </c>
      <c r="Q661" s="13">
        <f t="shared" si="956"/>
        <v>2.8142160815088517E-2</v>
      </c>
      <c r="R661" s="13">
        <f t="shared" si="957"/>
        <v>0.12422623565896841</v>
      </c>
      <c r="S661" s="13">
        <f t="shared" si="958"/>
        <v>2.6534711210690877E-2</v>
      </c>
      <c r="T661" s="13">
        <f t="shared" si="959"/>
        <v>3.864567530974701E-2</v>
      </c>
      <c r="U661" s="13">
        <f t="shared" si="960"/>
        <v>8.1194917180842735E-2</v>
      </c>
      <c r="V661" s="13">
        <f t="shared" si="961"/>
        <v>2.6462497749452567E-3</v>
      </c>
      <c r="W661" s="13">
        <f t="shared" si="962"/>
        <v>6.1312878194907747E-3</v>
      </c>
      <c r="X661" s="13">
        <f t="shared" si="963"/>
        <v>8.4196718176525673E-3</v>
      </c>
      <c r="Y661" s="13">
        <f t="shared" si="964"/>
        <v>5.7810753306685118E-3</v>
      </c>
      <c r="Z661" s="13">
        <f t="shared" si="965"/>
        <v>5.6863754466390512E-2</v>
      </c>
      <c r="AA661" s="13">
        <f t="shared" si="966"/>
        <v>3.7166447248432176E-2</v>
      </c>
      <c r="AB661" s="13">
        <f t="shared" si="967"/>
        <v>1.2146092128747319E-2</v>
      </c>
      <c r="AC661" s="13">
        <f t="shared" si="968"/>
        <v>1.4844645458490042E-4</v>
      </c>
      <c r="AD661" s="13">
        <f t="shared" si="969"/>
        <v>1.0018604445242297E-3</v>
      </c>
      <c r="AE661" s="13">
        <f t="shared" si="970"/>
        <v>1.3757853811994288E-3</v>
      </c>
      <c r="AF661" s="13">
        <f t="shared" si="971"/>
        <v>9.4463526605290658E-4</v>
      </c>
      <c r="AG661" s="13">
        <f t="shared" si="972"/>
        <v>4.3240067240376054E-4</v>
      </c>
      <c r="AH661" s="13">
        <f t="shared" si="973"/>
        <v>1.9521761374690579E-2</v>
      </c>
      <c r="AI661" s="13">
        <f t="shared" si="974"/>
        <v>1.2759525309883635E-2</v>
      </c>
      <c r="AJ661" s="13">
        <f t="shared" si="975"/>
        <v>4.1698462297729407E-3</v>
      </c>
      <c r="AK661" s="13">
        <f t="shared" si="976"/>
        <v>9.0847776635718679E-4</v>
      </c>
      <c r="AL661" s="13">
        <f t="shared" si="977"/>
        <v>5.3295286242361571E-6</v>
      </c>
      <c r="AM661" s="13">
        <f t="shared" si="978"/>
        <v>1.3096424501378581E-4</v>
      </c>
      <c r="AN661" s="13">
        <f t="shared" si="979"/>
        <v>1.7984410377170962E-4</v>
      </c>
      <c r="AO661" s="13">
        <f t="shared" si="980"/>
        <v>1.2348370984021181E-4</v>
      </c>
      <c r="AP661" s="13">
        <f t="shared" si="981"/>
        <v>5.6523868083946761E-5</v>
      </c>
      <c r="AQ661" s="13">
        <f t="shared" si="982"/>
        <v>1.9405075782702533E-5</v>
      </c>
      <c r="AR661" s="13">
        <f t="shared" si="983"/>
        <v>5.3615758684468998E-3</v>
      </c>
      <c r="AS661" s="13">
        <f t="shared" si="984"/>
        <v>3.5043540222247935E-3</v>
      </c>
      <c r="AT661" s="13">
        <f t="shared" si="985"/>
        <v>1.1452320562462179E-3</v>
      </c>
      <c r="AU661" s="13">
        <f t="shared" si="986"/>
        <v>2.4950988671730123E-4</v>
      </c>
      <c r="AV661" s="13">
        <f t="shared" si="987"/>
        <v>4.0770241648930918E-5</v>
      </c>
      <c r="AW661" s="13">
        <f t="shared" si="988"/>
        <v>1.3287561159481345E-7</v>
      </c>
      <c r="AX661" s="13">
        <f t="shared" si="989"/>
        <v>1.4266485887809114E-5</v>
      </c>
      <c r="AY661" s="13">
        <f t="shared" si="990"/>
        <v>1.9591174432339855E-5</v>
      </c>
      <c r="AZ661" s="13">
        <f t="shared" si="991"/>
        <v>1.34515997371974E-5</v>
      </c>
      <c r="BA661" s="13">
        <f t="shared" si="992"/>
        <v>6.1573826219448365E-6</v>
      </c>
      <c r="BB661" s="13">
        <f t="shared" si="993"/>
        <v>2.1138764994724371E-6</v>
      </c>
      <c r="BC661" s="13">
        <f t="shared" si="994"/>
        <v>5.8056796264000341E-7</v>
      </c>
      <c r="BD661" s="13">
        <f t="shared" si="995"/>
        <v>1.2271133071006734E-3</v>
      </c>
      <c r="BE661" s="13">
        <f t="shared" si="996"/>
        <v>8.0204767385106009E-4</v>
      </c>
      <c r="BF661" s="13">
        <f t="shared" si="997"/>
        <v>2.6211127668796484E-4</v>
      </c>
      <c r="BG661" s="13">
        <f t="shared" si="998"/>
        <v>5.7105766990232458E-5</v>
      </c>
      <c r="BH661" s="13">
        <f t="shared" si="999"/>
        <v>9.3311569748625884E-6</v>
      </c>
      <c r="BI661" s="13">
        <f t="shared" si="1000"/>
        <v>1.2197785979047558E-6</v>
      </c>
      <c r="BJ661" s="14">
        <f t="shared" si="1001"/>
        <v>0.17755456921697277</v>
      </c>
      <c r="BK661" s="14">
        <f t="shared" si="1002"/>
        <v>0.2793599549189571</v>
      </c>
      <c r="BL661" s="14">
        <f t="shared" si="1003"/>
        <v>0.48567920691182437</v>
      </c>
      <c r="BM661" s="14">
        <f t="shared" si="1004"/>
        <v>0.33002483671643379</v>
      </c>
      <c r="BN661" s="14">
        <f t="shared" si="1005"/>
        <v>0.66941319049889014</v>
      </c>
    </row>
    <row r="662" spans="1:66" x14ac:dyDescent="0.25">
      <c r="A662" t="s">
        <v>343</v>
      </c>
      <c r="B662" t="s">
        <v>181</v>
      </c>
      <c r="C662" t="s">
        <v>184</v>
      </c>
      <c r="D662" s="11">
        <v>44436</v>
      </c>
      <c r="E662" s="10">
        <f>VLOOKUP(A662,home!$A$2:$E$405,3,FALSE)</f>
        <v>1.2842</v>
      </c>
      <c r="F662" s="10">
        <f>VLOOKUP(B662,home!$B$2:$E$405,3,FALSE)</f>
        <v>1.194</v>
      </c>
      <c r="G662" s="10">
        <f>VLOOKUP(C662,away!$B$2:$E$405,4,FALSE)</f>
        <v>0.438</v>
      </c>
      <c r="H662" s="10">
        <f>VLOOKUP(A662,away!$A$2:$E$405,3,FALSE)</f>
        <v>1.1267</v>
      </c>
      <c r="I662" s="10">
        <f>VLOOKUP(C662,away!$B$2:$E$405,3,FALSE)</f>
        <v>1.9970000000000001</v>
      </c>
      <c r="J662" s="10">
        <f>VLOOKUP(B662,home!$B$2:$E$405,4,FALSE)</f>
        <v>1.3609</v>
      </c>
      <c r="K662" s="12">
        <f t="shared" si="950"/>
        <v>0.67160064239999995</v>
      </c>
      <c r="L662" s="12">
        <f t="shared" si="951"/>
        <v>3.0620520819100006</v>
      </c>
      <c r="M662" s="13">
        <f t="shared" si="952"/>
        <v>2.3905356488219315E-2</v>
      </c>
      <c r="N662" s="13">
        <f t="shared" si="953"/>
        <v>1.60548527742891E-2</v>
      </c>
      <c r="O662" s="13">
        <f t="shared" si="954"/>
        <v>7.3199446603552695E-2</v>
      </c>
      <c r="P662" s="13">
        <f t="shared" si="955"/>
        <v>4.9160795362270492E-2</v>
      </c>
      <c r="Q662" s="13">
        <f t="shared" si="956"/>
        <v>5.3912247184249897E-3</v>
      </c>
      <c r="R662" s="13">
        <f t="shared" si="957"/>
        <v>0.11207025893353426</v>
      </c>
      <c r="S662" s="13">
        <f t="shared" si="958"/>
        <v>2.5274500736289368E-2</v>
      </c>
      <c r="T662" s="13">
        <f t="shared" si="959"/>
        <v>1.6508210873097898E-2</v>
      </c>
      <c r="U662" s="13">
        <f t="shared" si="960"/>
        <v>7.5266457893695946E-2</v>
      </c>
      <c r="V662" s="13">
        <f t="shared" si="961"/>
        <v>5.7751564275404779E-3</v>
      </c>
      <c r="W662" s="13">
        <f t="shared" si="962"/>
        <v>1.2069166614056606E-3</v>
      </c>
      <c r="X662" s="13">
        <f t="shared" si="963"/>
        <v>3.6956416757490704E-3</v>
      </c>
      <c r="Y662" s="13">
        <f t="shared" si="964"/>
        <v>5.6581236436104038E-3</v>
      </c>
      <c r="Z662" s="13">
        <f t="shared" si="965"/>
        <v>0.11438832322920713</v>
      </c>
      <c r="AA662" s="13">
        <f t="shared" si="966"/>
        <v>7.682327136379434E-2</v>
      </c>
      <c r="AB662" s="13">
        <f t="shared" si="967"/>
        <v>2.5797279199596897E-2</v>
      </c>
      <c r="AC662" s="13">
        <f t="shared" si="968"/>
        <v>7.4227946427856913E-4</v>
      </c>
      <c r="AD662" s="13">
        <f t="shared" si="969"/>
        <v>2.0264150128082619E-4</v>
      </c>
      <c r="AE662" s="13">
        <f t="shared" si="970"/>
        <v>6.2049883087832191E-4</v>
      </c>
      <c r="AF662" s="13">
        <f t="shared" si="971"/>
        <v>9.4999986845684364E-4</v>
      </c>
      <c r="AG662" s="13">
        <f t="shared" si="972"/>
        <v>9.6964969167416819E-4</v>
      </c>
      <c r="AH662" s="13">
        <f t="shared" si="973"/>
        <v>8.7565750822546931E-2</v>
      </c>
      <c r="AI662" s="13">
        <f t="shared" si="974"/>
        <v>5.8809214504660846E-2</v>
      </c>
      <c r="AJ662" s="13">
        <f t="shared" si="975"/>
        <v>1.9748153120184807E-2</v>
      </c>
      <c r="AK662" s="13">
        <f t="shared" si="976"/>
        <v>4.4209574405765601E-3</v>
      </c>
      <c r="AL662" s="13">
        <f t="shared" si="977"/>
        <v>6.1059200456596403E-5</v>
      </c>
      <c r="AM662" s="13">
        <f t="shared" si="978"/>
        <v>2.7218832487420663E-5</v>
      </c>
      <c r="AN662" s="13">
        <f t="shared" si="979"/>
        <v>8.3345482685265993E-5</v>
      </c>
      <c r="AO662" s="13">
        <f t="shared" si="980"/>
        <v>1.2760410438710635E-4</v>
      </c>
      <c r="AP662" s="13">
        <f t="shared" si="981"/>
        <v>1.3024347116626667E-4</v>
      </c>
      <c r="AQ662" s="13">
        <f t="shared" si="982"/>
        <v>9.9703073009962988E-5</v>
      </c>
      <c r="AR662" s="13">
        <f t="shared" si="983"/>
        <v>5.3626177922038443E-2</v>
      </c>
      <c r="AS662" s="13">
        <f t="shared" si="984"/>
        <v>3.6015375541897716E-2</v>
      </c>
      <c r="AT662" s="13">
        <f t="shared" si="985"/>
        <v>1.2093974675107875E-2</v>
      </c>
      <c r="AU662" s="13">
        <f t="shared" si="986"/>
        <v>2.707440386990593E-3</v>
      </c>
      <c r="AV662" s="13">
        <f t="shared" si="987"/>
        <v>4.5457967579064663E-4</v>
      </c>
      <c r="AW662" s="13">
        <f t="shared" si="988"/>
        <v>3.4879663663453773E-6</v>
      </c>
      <c r="AX662" s="13">
        <f t="shared" si="989"/>
        <v>3.046697563988283E-6</v>
      </c>
      <c r="AY662" s="13">
        <f t="shared" si="990"/>
        <v>9.3291466187604489E-6</v>
      </c>
      <c r="AZ662" s="13">
        <f t="shared" si="991"/>
        <v>1.4283166413209542E-5</v>
      </c>
      <c r="BA662" s="13">
        <f t="shared" si="992"/>
        <v>1.4578599817278423E-5</v>
      </c>
      <c r="BB662" s="13">
        <f t="shared" si="993"/>
        <v>1.1160107980457536E-5</v>
      </c>
      <c r="BC662" s="13">
        <f t="shared" si="994"/>
        <v>6.8345663751800837E-6</v>
      </c>
      <c r="BD662" s="13">
        <f t="shared" si="995"/>
        <v>2.7367691625175657E-2</v>
      </c>
      <c r="BE662" s="13">
        <f t="shared" si="996"/>
        <v>1.838015927647307E-2</v>
      </c>
      <c r="BF662" s="13">
        <f t="shared" si="997"/>
        <v>6.1720633887468153E-3</v>
      </c>
      <c r="BG662" s="13">
        <f t="shared" si="998"/>
        <v>1.3817205789386274E-3</v>
      </c>
      <c r="BH662" s="13">
        <f t="shared" si="999"/>
        <v>2.3199110710812044E-4</v>
      </c>
      <c r="BI662" s="13">
        <f t="shared" si="1000"/>
        <v>3.1161075312980186E-5</v>
      </c>
      <c r="BJ662" s="14">
        <f t="shared" si="1001"/>
        <v>5.1785107487372167E-2</v>
      </c>
      <c r="BK662" s="14">
        <f t="shared" si="1002"/>
        <v>0.10492847682567359</v>
      </c>
      <c r="BL662" s="14">
        <f t="shared" si="1003"/>
        <v>0.69216312513572364</v>
      </c>
      <c r="BM662" s="14">
        <f t="shared" si="1004"/>
        <v>0.68347725661743342</v>
      </c>
      <c r="BN662" s="14">
        <f t="shared" si="1005"/>
        <v>0.27978193488029085</v>
      </c>
    </row>
    <row r="663" spans="1:66" x14ac:dyDescent="0.25">
      <c r="A663" t="s">
        <v>343</v>
      </c>
      <c r="B663" t="s">
        <v>194</v>
      </c>
      <c r="C663" t="s">
        <v>179</v>
      </c>
      <c r="D663" s="11">
        <v>44436</v>
      </c>
      <c r="E663" s="10">
        <f>VLOOKUP(A663,home!$A$2:$E$405,3,FALSE)</f>
        <v>1.2842</v>
      </c>
      <c r="F663" s="10">
        <f>VLOOKUP(B663,home!$B$2:$E$405,3,FALSE)</f>
        <v>1.1124000000000001</v>
      </c>
      <c r="G663" s="10">
        <f>VLOOKUP(C663,away!$B$2:$E$405,4,FALSE)</f>
        <v>0.82740000000000002</v>
      </c>
      <c r="H663" s="10">
        <f>VLOOKUP(A663,away!$A$2:$E$405,3,FALSE)</f>
        <v>1.1267</v>
      </c>
      <c r="I663" s="10">
        <f>VLOOKUP(C663,away!$B$2:$E$405,3,FALSE)</f>
        <v>0.94299999999999995</v>
      </c>
      <c r="J663" s="10">
        <f>VLOOKUP(B663,home!$B$2:$E$405,4,FALSE)</f>
        <v>0.5706</v>
      </c>
      <c r="K663" s="12">
        <f t="shared" si="950"/>
        <v>1.1819773717920001</v>
      </c>
      <c r="L663" s="12">
        <f t="shared" si="951"/>
        <v>0.60625000385999994</v>
      </c>
      <c r="M663" s="13">
        <f t="shared" si="952"/>
        <v>0.16725638979487903</v>
      </c>
      <c r="N663" s="13">
        <f t="shared" si="953"/>
        <v>0.1976932680251694</v>
      </c>
      <c r="O663" s="13">
        <f t="shared" si="954"/>
        <v>0.10139918695875506</v>
      </c>
      <c r="P663" s="13">
        <f t="shared" si="955"/>
        <v>0.11985154450335495</v>
      </c>
      <c r="Q663" s="13">
        <f t="shared" si="956"/>
        <v>0.11683448468068064</v>
      </c>
      <c r="R663" s="13">
        <f t="shared" si="957"/>
        <v>3.0736628742573057E-2</v>
      </c>
      <c r="S663" s="13">
        <f t="shared" si="958"/>
        <v>2.147061875701128E-2</v>
      </c>
      <c r="T663" s="13">
        <f t="shared" si="959"/>
        <v>7.0830906788643747E-2</v>
      </c>
      <c r="U663" s="13">
        <f t="shared" si="960"/>
        <v>3.6329999658892942E-2</v>
      </c>
      <c r="V663" s="13">
        <f t="shared" si="961"/>
        <v>1.7094758416679586E-3</v>
      </c>
      <c r="W663" s="13">
        <f t="shared" si="962"/>
        <v>4.6031905712514531E-2</v>
      </c>
      <c r="X663" s="13">
        <f t="shared" si="963"/>
        <v>2.7906843015895088E-2</v>
      </c>
      <c r="Y663" s="13">
        <f t="shared" si="964"/>
        <v>8.459261843053404E-3</v>
      </c>
      <c r="Z663" s="13">
        <f t="shared" si="965"/>
        <v>6.211360431276099E-3</v>
      </c>
      <c r="AA663" s="13">
        <f t="shared" si="966"/>
        <v>7.3416874778125469E-3</v>
      </c>
      <c r="AB663" s="13">
        <f t="shared" si="967"/>
        <v>4.3388542347715586E-3</v>
      </c>
      <c r="AC663" s="13">
        <f t="shared" si="968"/>
        <v>7.6560348518800854E-5</v>
      </c>
      <c r="AD663" s="13">
        <f t="shared" si="969"/>
        <v>1.3602167733163769E-2</v>
      </c>
      <c r="AE663" s="13">
        <f t="shared" si="970"/>
        <v>8.2463142407349019E-3</v>
      </c>
      <c r="AF663" s="13">
        <f t="shared" si="971"/>
        <v>2.4996640201381533E-3</v>
      </c>
      <c r="AG663" s="13">
        <f t="shared" si="972"/>
        <v>5.0514044061915277E-4</v>
      </c>
      <c r="AH663" s="13">
        <f t="shared" si="973"/>
        <v>9.4140932135924644E-4</v>
      </c>
      <c r="AI663" s="13">
        <f t="shared" si="974"/>
        <v>1.1127245154406923E-3</v>
      </c>
      <c r="AJ663" s="13">
        <f t="shared" si="975"/>
        <v>6.5760759914455856E-4</v>
      </c>
      <c r="AK663" s="13">
        <f t="shared" si="976"/>
        <v>2.5909243390244413E-4</v>
      </c>
      <c r="AL663" s="13">
        <f t="shared" si="977"/>
        <v>2.1944455524710543E-6</v>
      </c>
      <c r="AM663" s="13">
        <f t="shared" si="978"/>
        <v>3.2154908935837731E-3</v>
      </c>
      <c r="AN663" s="13">
        <f t="shared" si="979"/>
        <v>1.9493913666469569E-3</v>
      </c>
      <c r="AO663" s="13">
        <f t="shared" si="980"/>
        <v>5.9090926177718405E-4</v>
      </c>
      <c r="AP663" s="13">
        <f t="shared" si="981"/>
        <v>1.1941291407777583E-4</v>
      </c>
      <c r="AQ663" s="13">
        <f t="shared" si="982"/>
        <v>1.8098519905146361E-5</v>
      </c>
      <c r="AR663" s="13">
        <f t="shared" si="983"/>
        <v>1.1414588094157668E-4</v>
      </c>
      <c r="AS663" s="13">
        <f t="shared" si="984"/>
        <v>1.3491784835620733E-4</v>
      </c>
      <c r="AT663" s="13">
        <f t="shared" si="985"/>
        <v>7.9734921903950822E-5</v>
      </c>
      <c r="AU663" s="13">
        <f t="shared" si="986"/>
        <v>3.141495781069072E-5</v>
      </c>
      <c r="AV663" s="13">
        <f t="shared" si="987"/>
        <v>9.282942317009196E-6</v>
      </c>
      <c r="AW663" s="13">
        <f t="shared" si="988"/>
        <v>4.3680059949133399E-8</v>
      </c>
      <c r="AX663" s="13">
        <f t="shared" si="989"/>
        <v>6.3343957923654313E-4</v>
      </c>
      <c r="AY663" s="13">
        <f t="shared" si="990"/>
        <v>3.8402274735723098E-4</v>
      </c>
      <c r="AZ663" s="13">
        <f t="shared" si="991"/>
        <v>1.1640689603382453E-4</v>
      </c>
      <c r="BA663" s="13">
        <f t="shared" si="992"/>
        <v>2.3523893723278907E-5</v>
      </c>
      <c r="BB663" s="13">
        <f t="shared" si="993"/>
        <v>3.5653401651350165E-6</v>
      </c>
      <c r="BC663" s="13">
        <f t="shared" si="994"/>
        <v>4.3229749777506352E-7</v>
      </c>
      <c r="BD663" s="13">
        <f t="shared" si="995"/>
        <v>1.1533490126905651E-5</v>
      </c>
      <c r="BE663" s="13">
        <f t="shared" si="996"/>
        <v>1.3632324347788922E-5</v>
      </c>
      <c r="BF663" s="13">
        <f t="shared" si="997"/>
        <v>8.056549452007825E-6</v>
      </c>
      <c r="BG663" s="13">
        <f t="shared" si="998"/>
        <v>3.1742197156654952E-6</v>
      </c>
      <c r="BH663" s="13">
        <f t="shared" si="999"/>
        <v>9.3796396925316302E-7</v>
      </c>
      <c r="BI663" s="13">
        <f t="shared" si="1000"/>
        <v>2.2173043744268926E-7</v>
      </c>
      <c r="BJ663" s="14">
        <f t="shared" si="1001"/>
        <v>0.4996646502106174</v>
      </c>
      <c r="BK663" s="14">
        <f t="shared" si="1002"/>
        <v>0.3107508064383418</v>
      </c>
      <c r="BL663" s="14">
        <f t="shared" si="1003"/>
        <v>0.18352424377203064</v>
      </c>
      <c r="BM663" s="14">
        <f t="shared" si="1004"/>
        <v>0.26599557907955645</v>
      </c>
      <c r="BN663" s="14">
        <f t="shared" si="1005"/>
        <v>0.73377150270541203</v>
      </c>
    </row>
    <row r="664" spans="1:66" x14ac:dyDescent="0.25">
      <c r="A664" t="s">
        <v>343</v>
      </c>
      <c r="B664" t="s">
        <v>180</v>
      </c>
      <c r="C664" t="s">
        <v>178</v>
      </c>
      <c r="D664" s="11">
        <v>44436</v>
      </c>
      <c r="E664" s="10">
        <f>VLOOKUP(A664,home!$A$2:$E$405,3,FALSE)</f>
        <v>1.2842</v>
      </c>
      <c r="F664" s="10">
        <f>VLOOKUP(B664,home!$B$2:$E$405,3,FALSE)</f>
        <v>0.66749999999999998</v>
      </c>
      <c r="G664" s="10">
        <f>VLOOKUP(C664,away!$B$2:$E$405,4,FALSE)</f>
        <v>0.98629999999999995</v>
      </c>
      <c r="H664" s="10">
        <f>VLOOKUP(A664,away!$A$2:$E$405,3,FALSE)</f>
        <v>1.1267</v>
      </c>
      <c r="I664" s="10">
        <f>VLOOKUP(C664,away!$B$2:$E$405,3,FALSE)</f>
        <v>1.1242000000000001</v>
      </c>
      <c r="J664" s="10">
        <f>VLOOKUP(B664,home!$B$2:$E$405,4,FALSE)</f>
        <v>1.2044999999999999</v>
      </c>
      <c r="K664" s="12">
        <f t="shared" si="950"/>
        <v>0.84545981204999998</v>
      </c>
      <c r="L664" s="12">
        <f t="shared" si="951"/>
        <v>1.52566323063</v>
      </c>
      <c r="M664" s="13">
        <f t="shared" si="952"/>
        <v>9.3375802360737198E-2</v>
      </c>
      <c r="N664" s="13">
        <f t="shared" si="953"/>
        <v>7.8945488313926809E-2</v>
      </c>
      <c r="O664" s="13">
        <f t="shared" si="954"/>
        <v>0.14246002829235069</v>
      </c>
      <c r="P664" s="13">
        <f t="shared" si="955"/>
        <v>0.12044422874468849</v>
      </c>
      <c r="Q664" s="13">
        <f t="shared" si="956"/>
        <v>3.3372618856044013E-2</v>
      </c>
      <c r="R664" s="13">
        <f t="shared" si="957"/>
        <v>0.10867301350007449</v>
      </c>
      <c r="S664" s="13">
        <f t="shared" si="958"/>
        <v>3.8839859661550534E-2</v>
      </c>
      <c r="T664" s="13">
        <f t="shared" si="959"/>
        <v>5.0915377498495763E-2</v>
      </c>
      <c r="U664" s="13">
        <f t="shared" si="960"/>
        <v>9.1878665568680087E-2</v>
      </c>
      <c r="V664" s="13">
        <f t="shared" si="961"/>
        <v>5.5665586720146515E-3</v>
      </c>
      <c r="W664" s="13">
        <f t="shared" si="962"/>
        <v>9.4050693552157529E-3</v>
      </c>
      <c r="X664" s="13">
        <f t="shared" si="963"/>
        <v>1.4348968496777676E-2</v>
      </c>
      <c r="Y664" s="13">
        <f t="shared" si="964"/>
        <v>1.0945846816500964E-2</v>
      </c>
      <c r="Z664" s="13">
        <f t="shared" si="965"/>
        <v>5.5266140286273725E-2</v>
      </c>
      <c r="AA664" s="13">
        <f t="shared" si="966"/>
        <v>4.6725300579161917E-2</v>
      </c>
      <c r="AB664" s="13">
        <f t="shared" si="967"/>
        <v>1.9752181922818992E-2</v>
      </c>
      <c r="AC664" s="13">
        <f t="shared" si="968"/>
        <v>4.4876446109579722E-4</v>
      </c>
      <c r="AD664" s="13">
        <f t="shared" si="969"/>
        <v>1.9879020423444809E-3</v>
      </c>
      <c r="AE664" s="13">
        <f t="shared" si="970"/>
        <v>3.032869052099256E-3</v>
      </c>
      <c r="AF664" s="13">
        <f t="shared" si="971"/>
        <v>2.3135683980517485E-3</v>
      </c>
      <c r="AG664" s="13">
        <f t="shared" si="972"/>
        <v>1.176575412151701E-3</v>
      </c>
      <c r="AH664" s="13">
        <f t="shared" si="973"/>
        <v>2.1079379533401804E-2</v>
      </c>
      <c r="AI664" s="13">
        <f t="shared" si="974"/>
        <v>1.7821768258440503E-2</v>
      </c>
      <c r="AJ664" s="13">
        <f t="shared" si="975"/>
        <v>7.5337944210898825E-3</v>
      </c>
      <c r="AK664" s="13">
        <f t="shared" si="976"/>
        <v>2.1231734717593303E-3</v>
      </c>
      <c r="AL664" s="13">
        <f t="shared" si="977"/>
        <v>2.3154216847698651E-5</v>
      </c>
      <c r="AM664" s="13">
        <f t="shared" si="978"/>
        <v>3.3613825741887526E-4</v>
      </c>
      <c r="AN664" s="13">
        <f t="shared" si="979"/>
        <v>5.1283377975201976E-4</v>
      </c>
      <c r="AO664" s="13">
        <f t="shared" si="980"/>
        <v>3.9120582059633025E-4</v>
      </c>
      <c r="AP664" s="13">
        <f t="shared" si="981"/>
        <v>1.9894944536408572E-4</v>
      </c>
      <c r="AQ664" s="13">
        <f t="shared" si="982"/>
        <v>7.5882463386554473E-5</v>
      </c>
      <c r="AR664" s="13">
        <f t="shared" si="983"/>
        <v>6.4320068557211325E-3</v>
      </c>
      <c r="AS664" s="13">
        <f t="shared" si="984"/>
        <v>5.4380033073423003E-3</v>
      </c>
      <c r="AT664" s="13">
        <f t="shared" si="985"/>
        <v>2.2988066270764494E-3</v>
      </c>
      <c r="AU664" s="13">
        <f t="shared" si="986"/>
        <v>6.4784953962244984E-4</v>
      </c>
      <c r="AV664" s="13">
        <f t="shared" si="987"/>
        <v>1.3693268750146885E-4</v>
      </c>
      <c r="AW664" s="13">
        <f t="shared" si="988"/>
        <v>8.2962005855841429E-7</v>
      </c>
      <c r="AX664" s="13">
        <f t="shared" si="989"/>
        <v>4.7365231323362779E-5</v>
      </c>
      <c r="AY664" s="13">
        <f t="shared" si="990"/>
        <v>7.2263391840338939E-5</v>
      </c>
      <c r="AZ664" s="13">
        <f t="shared" si="991"/>
        <v>5.5124799925706548E-5</v>
      </c>
      <c r="BA664" s="13">
        <f t="shared" si="992"/>
        <v>2.8033960114161932E-5</v>
      </c>
      <c r="BB664" s="13">
        <f t="shared" si="993"/>
        <v>1.069259553878122E-5</v>
      </c>
      <c r="BC664" s="13">
        <f t="shared" si="994"/>
        <v>3.2626599707033727E-6</v>
      </c>
      <c r="BD664" s="13">
        <f t="shared" si="995"/>
        <v>1.6355127264889675E-3</v>
      </c>
      <c r="BE664" s="13">
        <f t="shared" si="996"/>
        <v>1.3827602823427456E-3</v>
      </c>
      <c r="BF664" s="13">
        <f t="shared" si="997"/>
        <v>5.8453412420985122E-4</v>
      </c>
      <c r="BG664" s="13">
        <f t="shared" si="998"/>
        <v>1.6473337026375739E-4</v>
      </c>
      <c r="BH664" s="13">
        <f t="shared" si="999"/>
        <v>3.4818861065389839E-5</v>
      </c>
      <c r="BI664" s="13">
        <f t="shared" si="1000"/>
        <v>5.8875895464279127E-6</v>
      </c>
      <c r="BJ664" s="14">
        <f t="shared" si="1001"/>
        <v>0.20817603664683906</v>
      </c>
      <c r="BK664" s="14">
        <f t="shared" si="1002"/>
        <v>0.25877063150877472</v>
      </c>
      <c r="BL664" s="14">
        <f t="shared" si="1003"/>
        <v>0.47680915151895853</v>
      </c>
      <c r="BM664" s="14">
        <f t="shared" si="1004"/>
        <v>0.42167934612124258</v>
      </c>
      <c r="BN664" s="14">
        <f t="shared" si="1005"/>
        <v>0.57727118006782174</v>
      </c>
    </row>
    <row r="665" spans="1:66" x14ac:dyDescent="0.25">
      <c r="A665" t="s">
        <v>343</v>
      </c>
      <c r="B665" t="s">
        <v>188</v>
      </c>
      <c r="C665" t="s">
        <v>186</v>
      </c>
      <c r="D665" s="11">
        <v>44436</v>
      </c>
      <c r="E665" s="10">
        <f>VLOOKUP(A665,home!$A$2:$E$405,3,FALSE)</f>
        <v>1.2842</v>
      </c>
      <c r="F665" s="10">
        <f>VLOOKUP(B665,home!$B$2:$E$405,3,FALSE)</f>
        <v>0.77869999999999995</v>
      </c>
      <c r="G665" s="10">
        <f>VLOOKUP(C665,away!$B$2:$E$405,4,FALSE)</f>
        <v>1.613</v>
      </c>
      <c r="H665" s="10">
        <f>VLOOKUP(A665,away!$A$2:$E$405,3,FALSE)</f>
        <v>1.1267</v>
      </c>
      <c r="I665" s="10">
        <f>VLOOKUP(C665,away!$B$2:$E$405,3,FALSE)</f>
        <v>0.50719999999999998</v>
      </c>
      <c r="J665" s="10">
        <f>VLOOKUP(B665,home!$B$2:$E$405,4,FALSE)</f>
        <v>0.94299999999999995</v>
      </c>
      <c r="K665" s="12">
        <f t="shared" si="950"/>
        <v>1.61301054902</v>
      </c>
      <c r="L665" s="12">
        <f t="shared" si="951"/>
        <v>0.53888889232000003</v>
      </c>
      <c r="M665" s="13">
        <f t="shared" si="952"/>
        <v>0.11626311294606705</v>
      </c>
      <c r="N665" s="13">
        <f t="shared" si="953"/>
        <v>0.18753362764390991</v>
      </c>
      <c r="O665" s="13">
        <f t="shared" si="954"/>
        <v>6.2652900153181118E-2</v>
      </c>
      <c r="P665" s="13">
        <f t="shared" si="955"/>
        <v>0.10105978887377794</v>
      </c>
      <c r="Q665" s="13">
        <f t="shared" si="956"/>
        <v>0.15124685984280772</v>
      </c>
      <c r="R665" s="13">
        <f t="shared" si="957"/>
        <v>1.6881475982091665E-2</v>
      </c>
      <c r="S665" s="13">
        <f t="shared" si="958"/>
        <v>2.1961137691088414E-2</v>
      </c>
      <c r="T665" s="13">
        <f t="shared" si="959"/>
        <v>8.1505252767568925E-2</v>
      </c>
      <c r="U665" s="13">
        <f t="shared" si="960"/>
        <v>2.7229998842141622E-2</v>
      </c>
      <c r="V665" s="13">
        <f t="shared" si="961"/>
        <v>2.1210395419787634E-3</v>
      </c>
      <c r="W665" s="13">
        <f t="shared" si="962"/>
        <v>8.1320926810866057E-2</v>
      </c>
      <c r="X665" s="13">
        <f t="shared" si="963"/>
        <v>4.38229441715434E-2</v>
      </c>
      <c r="Y665" s="13">
        <f t="shared" si="964"/>
        <v>1.180784892140211E-2</v>
      </c>
      <c r="Z665" s="13">
        <f t="shared" si="965"/>
        <v>3.0324132975720207E-3</v>
      </c>
      <c r="AA665" s="13">
        <f t="shared" si="966"/>
        <v>4.8913146379721941E-3</v>
      </c>
      <c r="AB665" s="13">
        <f t="shared" si="967"/>
        <v>3.9448710548125468E-3</v>
      </c>
      <c r="AC665" s="13">
        <f t="shared" si="968"/>
        <v>1.1522990981065904E-4</v>
      </c>
      <c r="AD665" s="13">
        <f t="shared" si="969"/>
        <v>3.2792878200502563E-2</v>
      </c>
      <c r="AE665" s="13">
        <f t="shared" si="970"/>
        <v>1.7671717809453501E-2</v>
      </c>
      <c r="AF665" s="13">
        <f t="shared" si="971"/>
        <v>4.7615462178640065E-3</v>
      </c>
      <c r="AG665" s="13">
        <f t="shared" si="972"/>
        <v>8.5531478902507328E-4</v>
      </c>
      <c r="AH665" s="13">
        <f t="shared" si="973"/>
        <v>4.0853346074625613E-4</v>
      </c>
      <c r="AI665" s="13">
        <f t="shared" si="974"/>
        <v>6.5896878181135926E-4</v>
      </c>
      <c r="AJ665" s="13">
        <f t="shared" si="975"/>
        <v>5.3146179826829066E-4</v>
      </c>
      <c r="AK665" s="13">
        <f t="shared" si="976"/>
        <v>2.8575116233596395E-4</v>
      </c>
      <c r="AL665" s="13">
        <f t="shared" si="977"/>
        <v>4.0064677651669929E-6</v>
      </c>
      <c r="AM665" s="13">
        <f t="shared" si="978"/>
        <v>1.0579051694027718E-2</v>
      </c>
      <c r="AN665" s="13">
        <f t="shared" si="979"/>
        <v>5.7009334491906162E-3</v>
      </c>
      <c r="AO665" s="13">
        <f t="shared" si="980"/>
        <v>1.536084855812184E-3</v>
      </c>
      <c r="AP665" s="13">
        <f t="shared" si="981"/>
        <v>2.7592635548605158E-4</v>
      </c>
      <c r="AQ665" s="13">
        <f t="shared" si="982"/>
        <v>3.7173412017443219E-5</v>
      </c>
      <c r="AR665" s="13">
        <f t="shared" si="983"/>
        <v>4.4030828827441253E-5</v>
      </c>
      <c r="AS665" s="13">
        <f t="shared" si="984"/>
        <v>7.1022191380756673E-5</v>
      </c>
      <c r="AT665" s="13">
        <f t="shared" si="985"/>
        <v>5.7279771955838924E-5</v>
      </c>
      <c r="AU665" s="13">
        <f t="shared" si="986"/>
        <v>3.0797625470076038E-5</v>
      </c>
      <c r="AV665" s="13">
        <f t="shared" si="987"/>
        <v>1.2419223691999917E-5</v>
      </c>
      <c r="AW665" s="13">
        <f t="shared" si="988"/>
        <v>9.67376630609491E-8</v>
      </c>
      <c r="AX665" s="13">
        <f t="shared" si="989"/>
        <v>2.8440203301824383E-3</v>
      </c>
      <c r="AY665" s="13">
        <f t="shared" si="990"/>
        <v>1.5326109654675748E-3</v>
      </c>
      <c r="AZ665" s="13">
        <f t="shared" si="991"/>
        <v>4.1295351276915356E-4</v>
      </c>
      <c r="BA665" s="13">
        <f t="shared" si="992"/>
        <v>7.4178687025274053E-5</v>
      </c>
      <c r="BB665" s="13">
        <f t="shared" si="993"/>
        <v>9.9935176212004702E-6</v>
      </c>
      <c r="BC665" s="13">
        <f t="shared" si="994"/>
        <v>1.0770791282538252E-6</v>
      </c>
      <c r="BD665" s="13">
        <f t="shared" si="995"/>
        <v>3.9546207624585539E-6</v>
      </c>
      <c r="BE665" s="13">
        <f t="shared" si="996"/>
        <v>6.3788450072191648E-6</v>
      </c>
      <c r="BF665" s="13">
        <f t="shared" si="997"/>
        <v>5.1445721436040362E-6</v>
      </c>
      <c r="BG665" s="13">
        <f t="shared" si="998"/>
        <v>2.7660830459425807E-6</v>
      </c>
      <c r="BH665" s="13">
        <f t="shared" si="999"/>
        <v>1.1154302831426886E-6</v>
      </c>
      <c r="BI665" s="13">
        <f t="shared" si="1000"/>
        <v>3.598401626811042E-7</v>
      </c>
      <c r="BJ665" s="14">
        <f t="shared" si="1001"/>
        <v>0.63632292103367116</v>
      </c>
      <c r="BK665" s="14">
        <f t="shared" si="1002"/>
        <v>0.24305692639595558</v>
      </c>
      <c r="BL665" s="14">
        <f t="shared" si="1003"/>
        <v>0.11772054490609218</v>
      </c>
      <c r="BM665" s="14">
        <f t="shared" si="1004"/>
        <v>0.36296252596365114</v>
      </c>
      <c r="BN665" s="14">
        <f t="shared" si="1005"/>
        <v>0.63563776544183548</v>
      </c>
    </row>
    <row r="666" spans="1:66" x14ac:dyDescent="0.25">
      <c r="A666" t="s">
        <v>343</v>
      </c>
      <c r="B666" t="s">
        <v>195</v>
      </c>
      <c r="C666" t="s">
        <v>182</v>
      </c>
      <c r="D666" s="11">
        <v>44436</v>
      </c>
      <c r="E666" s="10">
        <f>VLOOKUP(A666,home!$A$2:$E$405,3,FALSE)</f>
        <v>1.2842</v>
      </c>
      <c r="F666" s="10">
        <f>VLOOKUP(B666,home!$B$2:$E$405,3,FALSE)</f>
        <v>1.8169999999999999</v>
      </c>
      <c r="G666" s="10">
        <f>VLOOKUP(C666,away!$B$2:$E$405,4,FALSE)</f>
        <v>0.67490000000000006</v>
      </c>
      <c r="H666" s="10">
        <f>VLOOKUP(A666,away!$A$2:$E$405,3,FALSE)</f>
        <v>1.1267</v>
      </c>
      <c r="I666" s="10">
        <f>VLOOKUP(C666,away!$B$2:$E$405,3,FALSE)</f>
        <v>1.2425999999999999</v>
      </c>
      <c r="J666" s="10">
        <f>VLOOKUP(B666,home!$B$2:$E$405,4,FALSE)</f>
        <v>0.53249999999999997</v>
      </c>
      <c r="K666" s="12">
        <f t="shared" si="950"/>
        <v>1.5748058558600002</v>
      </c>
      <c r="L666" s="12">
        <f t="shared" si="951"/>
        <v>0.74551992614999985</v>
      </c>
      <c r="M666" s="13">
        <f t="shared" si="952"/>
        <v>9.8241575052627483E-2</v>
      </c>
      <c r="N666" s="13">
        <f t="shared" si="953"/>
        <v>0.15471140768178748</v>
      </c>
      <c r="O666" s="13">
        <f t="shared" si="954"/>
        <v>7.3241051778094521E-2</v>
      </c>
      <c r="P666" s="13">
        <f t="shared" si="955"/>
        <v>0.11534043722948874</v>
      </c>
      <c r="Q666" s="13">
        <f t="shared" si="956"/>
        <v>0.12182021539281139</v>
      </c>
      <c r="R666" s="13">
        <f t="shared" si="957"/>
        <v>2.7301331756376661E-2</v>
      </c>
      <c r="S666" s="13">
        <f t="shared" si="958"/>
        <v>3.3853835438720975E-2</v>
      </c>
      <c r="T666" s="13">
        <f t="shared" si="959"/>
        <v>9.081939798322583E-2</v>
      </c>
      <c r="U666" s="13">
        <f t="shared" si="960"/>
        <v>4.2994297122718558E-2</v>
      </c>
      <c r="V666" s="13">
        <f t="shared" si="961"/>
        <v>4.4162296182259581E-3</v>
      </c>
      <c r="W666" s="13">
        <f t="shared" si="962"/>
        <v>6.394772952090863E-2</v>
      </c>
      <c r="X666" s="13">
        <f t="shared" si="963"/>
        <v>4.7674306589887971E-2</v>
      </c>
      <c r="Y666" s="13">
        <f t="shared" si="964"/>
        <v>1.7771072764072859E-2</v>
      </c>
      <c r="Z666" s="13">
        <f t="shared" si="965"/>
        <v>6.7845622782701925E-3</v>
      </c>
      <c r="AA666" s="13">
        <f t="shared" si="966"/>
        <v>1.0684368405266766E-2</v>
      </c>
      <c r="AB666" s="13">
        <f t="shared" si="967"/>
        <v>8.4129029653898374E-3</v>
      </c>
      <c r="AC666" s="13">
        <f t="shared" si="968"/>
        <v>3.2405441306234989E-4</v>
      </c>
      <c r="AD666" s="13">
        <f t="shared" si="969"/>
        <v>2.5176314729619571E-2</v>
      </c>
      <c r="AE666" s="13">
        <f t="shared" si="970"/>
        <v>1.8769444297955136E-2</v>
      </c>
      <c r="AF666" s="13">
        <f t="shared" si="971"/>
        <v>6.9964973634440231E-3</v>
      </c>
      <c r="AG666" s="13">
        <f t="shared" si="972"/>
        <v>1.7386760659011526E-3</v>
      </c>
      <c r="AH666" s="13">
        <f t="shared" si="973"/>
        <v>1.2645065921640171E-3</v>
      </c>
      <c r="AI666" s="13">
        <f t="shared" si="974"/>
        <v>1.9913523861134676E-3</v>
      </c>
      <c r="AJ666" s="13">
        <f t="shared" si="975"/>
        <v>1.5679966993661365E-3</v>
      </c>
      <c r="AK666" s="13">
        <f t="shared" si="976"/>
        <v>8.2309679471031464E-4</v>
      </c>
      <c r="AL666" s="13">
        <f t="shared" si="977"/>
        <v>1.5218232268256844E-5</v>
      </c>
      <c r="AM666" s="13">
        <f t="shared" si="978"/>
        <v>7.92956157303586E-3</v>
      </c>
      <c r="AN666" s="13">
        <f t="shared" si="979"/>
        <v>5.9116461583315714E-3</v>
      </c>
      <c r="AO666" s="13">
        <f t="shared" si="980"/>
        <v>2.2036250036921411E-3</v>
      </c>
      <c r="AP666" s="13">
        <f t="shared" si="981"/>
        <v>5.4761545000495278E-4</v>
      </c>
      <c r="AQ666" s="13">
        <f t="shared" si="982"/>
        <v>1.0206455746157284E-4</v>
      </c>
      <c r="AR666" s="13">
        <f t="shared" si="983"/>
        <v>1.8854297224126128E-4</v>
      </c>
      <c r="AS666" s="13">
        <f t="shared" si="984"/>
        <v>2.9691857676678778E-4</v>
      </c>
      <c r="AT666" s="13">
        <f t="shared" si="985"/>
        <v>2.3379455670297721E-4</v>
      </c>
      <c r="AU666" s="13">
        <f t="shared" si="986"/>
        <v>1.2272701232134711E-4</v>
      </c>
      <c r="AV666" s="13">
        <f t="shared" si="987"/>
        <v>4.8317804418964943E-5</v>
      </c>
      <c r="AW666" s="13">
        <f t="shared" si="988"/>
        <v>4.963042385682557E-7</v>
      </c>
      <c r="AX666" s="13">
        <f t="shared" si="989"/>
        <v>2.0812533332698821E-3</v>
      </c>
      <c r="AY666" s="13">
        <f t="shared" si="990"/>
        <v>1.5516158313188036E-3</v>
      </c>
      <c r="AZ666" s="13">
        <f t="shared" si="991"/>
        <v>5.7838025998898236E-4</v>
      </c>
      <c r="BA666" s="13">
        <f t="shared" si="992"/>
        <v>1.4373133623786798E-4</v>
      </c>
      <c r="BB666" s="13">
        <f t="shared" si="993"/>
        <v>2.6788643794374031E-5</v>
      </c>
      <c r="BC666" s="13">
        <f t="shared" si="994"/>
        <v>3.9942935486480775E-6</v>
      </c>
      <c r="BD666" s="13">
        <f t="shared" si="995"/>
        <v>2.3427090456901085E-5</v>
      </c>
      <c r="BE666" s="13">
        <f t="shared" si="996"/>
        <v>3.6893119237289761E-5</v>
      </c>
      <c r="BF666" s="13">
        <f t="shared" si="997"/>
        <v>2.9049750107912571E-5</v>
      </c>
      <c r="BG666" s="13">
        <f t="shared" si="998"/>
        <v>1.5249238860403463E-5</v>
      </c>
      <c r="BH666" s="13">
        <f t="shared" si="999"/>
        <v>6.0036476636928105E-6</v>
      </c>
      <c r="BI666" s="13">
        <f t="shared" si="1000"/>
        <v>1.8909158994607304E-6</v>
      </c>
      <c r="BJ666" s="14">
        <f t="shared" si="1001"/>
        <v>0.57050533883029875</v>
      </c>
      <c r="BK666" s="14">
        <f t="shared" si="1002"/>
        <v>0.25374296581571248</v>
      </c>
      <c r="BL666" s="14">
        <f t="shared" si="1003"/>
        <v>0.16928371918487731</v>
      </c>
      <c r="BM666" s="14">
        <f t="shared" si="1004"/>
        <v>0.40810944769089219</v>
      </c>
      <c r="BN666" s="14">
        <f t="shared" si="1005"/>
        <v>0.59065601889118624</v>
      </c>
    </row>
    <row r="667" spans="1:66" x14ac:dyDescent="0.25">
      <c r="A667" t="s">
        <v>344</v>
      </c>
      <c r="B667" t="s">
        <v>205</v>
      </c>
      <c r="C667" t="s">
        <v>197</v>
      </c>
      <c r="D667" s="11">
        <v>44436</v>
      </c>
      <c r="E667" s="10">
        <f>VLOOKUP(A667,home!$A$2:$E$405,3,FALSE)</f>
        <v>1.3976999999999999</v>
      </c>
      <c r="F667" s="10">
        <f>VLOOKUP(B667,home!$B$2:$E$405,3,FALSE)</f>
        <v>0.96799999999999997</v>
      </c>
      <c r="G667" s="10">
        <f>VLOOKUP(C667,away!$B$2:$E$405,4,FALSE)</f>
        <v>1.4730000000000001</v>
      </c>
      <c r="H667" s="10">
        <f>VLOOKUP(A667,away!$A$2:$E$405,3,FALSE)</f>
        <v>1.0585</v>
      </c>
      <c r="I667" s="10">
        <f>VLOOKUP(C667,away!$B$2:$E$405,3,FALSE)</f>
        <v>0.94469999999999998</v>
      </c>
      <c r="J667" s="10">
        <f>VLOOKUP(B667,home!$B$2:$E$405,4,FALSE)</f>
        <v>1.2782</v>
      </c>
      <c r="K667" s="12">
        <f t="shared" si="950"/>
        <v>1.9929301127999999</v>
      </c>
      <c r="L667" s="12">
        <f t="shared" si="951"/>
        <v>1.27815519909</v>
      </c>
      <c r="M667" s="13">
        <f t="shared" si="952"/>
        <v>3.7965200623798864E-2</v>
      </c>
      <c r="N667" s="13">
        <f t="shared" si="953"/>
        <v>7.5661991561662117E-2</v>
      </c>
      <c r="O667" s="13">
        <f t="shared" si="954"/>
        <v>4.8525418561803431E-2</v>
      </c>
      <c r="P667" s="13">
        <f t="shared" si="955"/>
        <v>9.670776788804214E-2</v>
      </c>
      <c r="Q667" s="13">
        <f t="shared" si="956"/>
        <v>7.5394530688827968E-2</v>
      </c>
      <c r="R667" s="13">
        <f t="shared" si="957"/>
        <v>3.101150801139373E-2</v>
      </c>
      <c r="S667" s="13">
        <f t="shared" si="958"/>
        <v>6.158529532453462E-2</v>
      </c>
      <c r="T667" s="13">
        <f t="shared" si="959"/>
        <v>9.6365911382876021E-2</v>
      </c>
      <c r="U667" s="13">
        <f t="shared" si="960"/>
        <v>6.1803768159245022E-2</v>
      </c>
      <c r="V667" s="13">
        <f t="shared" si="961"/>
        <v>1.7430513404976151E-2</v>
      </c>
      <c r="W667" s="13">
        <f t="shared" si="962"/>
        <v>5.008534351672965E-2</v>
      </c>
      <c r="X667" s="13">
        <f t="shared" si="963"/>
        <v>6.4016842214116618E-2</v>
      </c>
      <c r="Y667" s="13">
        <f t="shared" si="964"/>
        <v>4.0911729852648682E-2</v>
      </c>
      <c r="Z667" s="13">
        <f t="shared" si="965"/>
        <v>1.3212506732128024E-2</v>
      </c>
      <c r="AA667" s="13">
        <f t="shared" si="966"/>
        <v>2.6331602532030665E-2</v>
      </c>
      <c r="AB667" s="13">
        <f t="shared" si="967"/>
        <v>2.6238521802182321E-2</v>
      </c>
      <c r="AC667" s="13">
        <f t="shared" si="968"/>
        <v>2.7750183339627309E-3</v>
      </c>
      <c r="AD667" s="13">
        <f t="shared" si="969"/>
        <v>2.4954147326105704E-2</v>
      </c>
      <c r="AE667" s="13">
        <f t="shared" si="970"/>
        <v>3.1895273143719829E-2</v>
      </c>
      <c r="AF667" s="13">
        <f t="shared" si="971"/>
        <v>2.038355459752058E-2</v>
      </c>
      <c r="AG667" s="13">
        <f t="shared" si="972"/>
        <v>8.6844487615852645E-3</v>
      </c>
      <c r="AH667" s="13">
        <f t="shared" si="973"/>
        <v>4.2219085431702674E-3</v>
      </c>
      <c r="AI667" s="13">
        <f t="shared" si="974"/>
        <v>8.4139686691716061E-3</v>
      </c>
      <c r="AJ667" s="13">
        <f t="shared" si="975"/>
        <v>8.3842257644739168E-3</v>
      </c>
      <c r="AK667" s="13">
        <f t="shared" si="976"/>
        <v>5.5697253328445551E-3</v>
      </c>
      <c r="AL667" s="13">
        <f t="shared" si="977"/>
        <v>2.8274928041096767E-4</v>
      </c>
      <c r="AM667" s="13">
        <f t="shared" si="978"/>
        <v>9.9463743290887294E-3</v>
      </c>
      <c r="AN667" s="13">
        <f t="shared" si="979"/>
        <v>1.271301006082007E-2</v>
      </c>
      <c r="AO667" s="13">
        <f t="shared" si="980"/>
        <v>8.1245999526603271E-3</v>
      </c>
      <c r="AP667" s="13">
        <f t="shared" si="981"/>
        <v>3.461499890006387E-3</v>
      </c>
      <c r="AQ667" s="13">
        <f t="shared" si="982"/>
        <v>1.1060835202652824E-3</v>
      </c>
      <c r="AR667" s="13">
        <f t="shared" si="983"/>
        <v>1.0792508709071117E-3</v>
      </c>
      <c r="AS667" s="13">
        <f t="shared" si="984"/>
        <v>2.1508715598964087E-3</v>
      </c>
      <c r="AT667" s="13">
        <f t="shared" si="985"/>
        <v>2.143268350241331E-3</v>
      </c>
      <c r="AU667" s="13">
        <f t="shared" si="986"/>
        <v>1.4237946783357081E-3</v>
      </c>
      <c r="AV667" s="13">
        <f t="shared" si="987"/>
        <v>7.0938082222490601E-4</v>
      </c>
      <c r="AW667" s="13">
        <f t="shared" si="988"/>
        <v>2.000666350822594E-5</v>
      </c>
      <c r="AX667" s="13">
        <f t="shared" si="989"/>
        <v>3.3037381522703006E-3</v>
      </c>
      <c r="AY667" s="13">
        <f t="shared" si="990"/>
        <v>4.2226900957562747E-3</v>
      </c>
      <c r="AZ667" s="13">
        <f t="shared" si="991"/>
        <v>2.6986266500183668E-3</v>
      </c>
      <c r="BA667" s="13">
        <f t="shared" si="992"/>
        <v>1.1497545610412679E-3</v>
      </c>
      <c r="BB667" s="13">
        <f t="shared" si="993"/>
        <v>3.6739119246808461E-4</v>
      </c>
      <c r="BC667" s="13">
        <f t="shared" si="994"/>
        <v>9.3916592550591331E-5</v>
      </c>
      <c r="BD667" s="13">
        <f t="shared" si="995"/>
        <v>2.299083519620562E-4</v>
      </c>
      <c r="BE667" s="13">
        <f t="shared" si="996"/>
        <v>4.5819127780940281E-4</v>
      </c>
      <c r="BF667" s="13">
        <f t="shared" si="997"/>
        <v>4.565715974843347E-4</v>
      </c>
      <c r="BG667" s="13">
        <f t="shared" si="998"/>
        <v>3.0330509509191034E-4</v>
      </c>
      <c r="BH667" s="13">
        <f t="shared" si="999"/>
        <v>1.51116464343584E-4</v>
      </c>
      <c r="BI667" s="13">
        <f t="shared" si="1000"/>
        <v>6.0232910466039186E-5</v>
      </c>
      <c r="BJ667" s="14">
        <f t="shared" si="1001"/>
        <v>0.53554145804273812</v>
      </c>
      <c r="BK667" s="14">
        <f t="shared" si="1002"/>
        <v>0.22096923495148174</v>
      </c>
      <c r="BL667" s="14">
        <f t="shared" si="1003"/>
        <v>0.22966653935507828</v>
      </c>
      <c r="BM667" s="14">
        <f t="shared" si="1004"/>
        <v>0.62992063831365019</v>
      </c>
      <c r="BN667" s="14">
        <f t="shared" si="1005"/>
        <v>0.36526641733552823</v>
      </c>
    </row>
    <row r="668" spans="1:66" x14ac:dyDescent="0.25">
      <c r="A668" t="s">
        <v>344</v>
      </c>
      <c r="B668" t="s">
        <v>209</v>
      </c>
      <c r="C668" t="s">
        <v>210</v>
      </c>
      <c r="D668" s="11">
        <v>44436</v>
      </c>
      <c r="E668" s="10">
        <f>VLOOKUP(A668,home!$A$2:$E$405,3,FALSE)</f>
        <v>1.3976999999999999</v>
      </c>
      <c r="F668" s="10">
        <f>VLOOKUP(B668,home!$B$2:$E$405,3,FALSE)</f>
        <v>0.93010000000000004</v>
      </c>
      <c r="G668" s="10">
        <f>VLOOKUP(C668,away!$B$2:$E$405,4,FALSE)</f>
        <v>1.6296999999999999</v>
      </c>
      <c r="H668" s="10">
        <f>VLOOKUP(A668,away!$A$2:$E$405,3,FALSE)</f>
        <v>1.0585</v>
      </c>
      <c r="I668" s="10">
        <f>VLOOKUP(C668,away!$B$2:$E$405,3,FALSE)</f>
        <v>0.73480000000000001</v>
      </c>
      <c r="J668" s="10">
        <f>VLOOKUP(B668,home!$B$2:$E$405,4,FALSE)</f>
        <v>0.89749999999999996</v>
      </c>
      <c r="K668" s="12">
        <f t="shared" si="950"/>
        <v>2.1186112548690001</v>
      </c>
      <c r="L668" s="12">
        <f t="shared" si="951"/>
        <v>0.69806275549999997</v>
      </c>
      <c r="M668" s="13">
        <f t="shared" si="952"/>
        <v>5.9804521508789933E-2</v>
      </c>
      <c r="N668" s="13">
        <f t="shared" si="953"/>
        <v>0.12670253236057755</v>
      </c>
      <c r="O668" s="13">
        <f t="shared" si="954"/>
        <v>4.1747309075784909E-2</v>
      </c>
      <c r="P668" s="13">
        <f t="shared" si="955"/>
        <v>8.8446318868452667E-2</v>
      </c>
      <c r="Q668" s="13">
        <f t="shared" si="956"/>
        <v>0.13421670553976167</v>
      </c>
      <c r="R668" s="13">
        <f t="shared" si="957"/>
        <v>1.4571120804076286E-2</v>
      </c>
      <c r="S668" s="13">
        <f t="shared" si="958"/>
        <v>3.2701337307038898E-2</v>
      </c>
      <c r="T668" s="13">
        <f t="shared" si="959"/>
        <v>9.3691683303218143E-2</v>
      </c>
      <c r="U668" s="13">
        <f t="shared" si="960"/>
        <v>3.0870540531571854E-2</v>
      </c>
      <c r="V668" s="13">
        <f t="shared" si="961"/>
        <v>5.373642203918727E-3</v>
      </c>
      <c r="W668" s="13">
        <f t="shared" si="962"/>
        <v>9.4784340982659171E-2</v>
      </c>
      <c r="X668" s="13">
        <f t="shared" si="963"/>
        <v>6.616541824460663E-2</v>
      </c>
      <c r="Y668" s="13">
        <f t="shared" si="964"/>
        <v>2.3093807089320038E-2</v>
      </c>
      <c r="Z668" s="13">
        <f t="shared" si="965"/>
        <v>3.3905189130722896E-3</v>
      </c>
      <c r="AA668" s="13">
        <f t="shared" si="966"/>
        <v>7.1831915290811619E-3</v>
      </c>
      <c r="AB668" s="13">
        <f t="shared" si="967"/>
        <v>7.6091952096955075E-3</v>
      </c>
      <c r="AC668" s="13">
        <f t="shared" si="968"/>
        <v>4.9670039557848824E-4</v>
      </c>
      <c r="AD668" s="13">
        <f t="shared" si="969"/>
        <v>5.0202792897800705E-2</v>
      </c>
      <c r="AE668" s="13">
        <f t="shared" si="970"/>
        <v>3.5044699944034585E-2</v>
      </c>
      <c r="AF668" s="13">
        <f t="shared" si="971"/>
        <v>1.2231699904301738E-2</v>
      </c>
      <c r="AG668" s="13">
        <f t="shared" si="972"/>
        <v>2.8461647132153197E-3</v>
      </c>
      <c r="AH668" s="13">
        <f t="shared" si="973"/>
        <v>5.9169874375852676E-4</v>
      </c>
      <c r="AI668" s="13">
        <f t="shared" si="974"/>
        <v>1.2535796180186633E-3</v>
      </c>
      <c r="AJ668" s="13">
        <f t="shared" si="975"/>
        <v>1.3279239438043614E-3</v>
      </c>
      <c r="AK668" s="13">
        <f t="shared" si="976"/>
        <v>9.3778487098464974E-4</v>
      </c>
      <c r="AL668" s="13">
        <f t="shared" si="977"/>
        <v>2.9383277692784227E-5</v>
      </c>
      <c r="AM668" s="13">
        <f t="shared" si="978"/>
        <v>2.1272040411827609E-2</v>
      </c>
      <c r="AN668" s="13">
        <f t="shared" si="979"/>
        <v>1.4849219144987734E-2</v>
      </c>
      <c r="AO668" s="13">
        <f t="shared" si="980"/>
        <v>5.1828434166867453E-3</v>
      </c>
      <c r="AP668" s="13">
        <f t="shared" si="981"/>
        <v>1.2059833189257949E-3</v>
      </c>
      <c r="AQ668" s="13">
        <f t="shared" si="982"/>
        <v>2.1046300967409389E-4</v>
      </c>
      <c r="AR668" s="13">
        <f t="shared" si="983"/>
        <v>8.2608571098793127E-5</v>
      </c>
      <c r="AS668" s="13">
        <f t="shared" si="984"/>
        <v>1.750154484785491E-4</v>
      </c>
      <c r="AT668" s="13">
        <f t="shared" si="985"/>
        <v>1.8539484946129993E-4</v>
      </c>
      <c r="AU668" s="13">
        <f t="shared" si="986"/>
        <v>1.3092653822115131E-4</v>
      </c>
      <c r="AV668" s="13">
        <f t="shared" si="987"/>
        <v>6.9345609359091907E-5</v>
      </c>
      <c r="AW668" s="13">
        <f t="shared" si="988"/>
        <v>1.2071006425280235E-6</v>
      </c>
      <c r="AX668" s="13">
        <f t="shared" si="989"/>
        <v>7.5111973717543658E-3</v>
      </c>
      <c r="AY668" s="13">
        <f t="shared" si="990"/>
        <v>5.2432871344312093E-3</v>
      </c>
      <c r="AZ668" s="13">
        <f t="shared" si="991"/>
        <v>1.8300717324693744E-3</v>
      </c>
      <c r="BA668" s="13">
        <f t="shared" si="992"/>
        <v>4.2583497211007683E-4</v>
      </c>
      <c r="BB668" s="13">
        <f t="shared" si="993"/>
        <v>7.4314883504856454E-5</v>
      </c>
      <c r="BC668" s="13">
        <f t="shared" si="994"/>
        <v>1.037529047081232E-5</v>
      </c>
      <c r="BD668" s="13">
        <f t="shared" si="995"/>
        <v>9.6109944615235317E-6</v>
      </c>
      <c r="BE668" s="13">
        <f t="shared" si="996"/>
        <v>2.0361961036667381E-5</v>
      </c>
      <c r="BF668" s="13">
        <f t="shared" si="997"/>
        <v>2.1569539911743788E-5</v>
      </c>
      <c r="BG668" s="13">
        <f t="shared" si="998"/>
        <v>1.5232490006455493E-5</v>
      </c>
      <c r="BH668" s="13">
        <f t="shared" si="999"/>
        <v>8.0679311918390484E-6</v>
      </c>
      <c r="BI668" s="13">
        <f t="shared" si="1000"/>
        <v>3.4185619653077734E-6</v>
      </c>
      <c r="BJ668" s="14">
        <f t="shared" si="1001"/>
        <v>0.69679547566633815</v>
      </c>
      <c r="BK668" s="14">
        <f t="shared" si="1002"/>
        <v>0.19209519069590267</v>
      </c>
      <c r="BL668" s="14">
        <f t="shared" si="1003"/>
        <v>0.10681389682196833</v>
      </c>
      <c r="BM668" s="14">
        <f t="shared" si="1004"/>
        <v>0.52836449390604978</v>
      </c>
      <c r="BN668" s="14">
        <f t="shared" si="1005"/>
        <v>0.46548850815744303</v>
      </c>
    </row>
    <row r="669" spans="1:66" x14ac:dyDescent="0.25">
      <c r="A669" t="s">
        <v>344</v>
      </c>
      <c r="B669" t="s">
        <v>201</v>
      </c>
      <c r="C669" t="s">
        <v>206</v>
      </c>
      <c r="D669" s="11">
        <v>44436</v>
      </c>
      <c r="E669" s="10">
        <f>VLOOKUP(A669,home!$A$2:$E$405,3,FALSE)</f>
        <v>1.3976999999999999</v>
      </c>
      <c r="F669" s="10">
        <f>VLOOKUP(B669,home!$B$2:$E$405,3,FALSE)</f>
        <v>0.8417</v>
      </c>
      <c r="G669" s="10">
        <f>VLOOKUP(C669,away!$B$2:$E$405,4,FALSE)</f>
        <v>0.8347</v>
      </c>
      <c r="H669" s="10">
        <f>VLOOKUP(A669,away!$A$2:$E$405,3,FALSE)</f>
        <v>1.0585</v>
      </c>
      <c r="I669" s="10">
        <f>VLOOKUP(C669,away!$B$2:$E$405,3,FALSE)</f>
        <v>1.3646</v>
      </c>
      <c r="J669" s="10">
        <f>VLOOKUP(B669,home!$B$2:$E$405,4,FALSE)</f>
        <v>1.0003</v>
      </c>
      <c r="K669" s="12">
        <f t="shared" si="950"/>
        <v>0.98197788192299995</v>
      </c>
      <c r="L669" s="12">
        <f t="shared" si="951"/>
        <v>1.44486242873</v>
      </c>
      <c r="M669" s="13">
        <f t="shared" si="952"/>
        <v>8.8315441551528429E-2</v>
      </c>
      <c r="N669" s="13">
        <f t="shared" si="953"/>
        <v>8.6723810235864382E-2</v>
      </c>
      <c r="O669" s="13">
        <f t="shared" si="954"/>
        <v>0.12760366337450371</v>
      </c>
      <c r="P669" s="13">
        <f t="shared" si="955"/>
        <v>0.12530397508611063</v>
      </c>
      <c r="Q669" s="13">
        <f t="shared" si="956"/>
        <v>4.2580431743853134E-2</v>
      </c>
      <c r="R669" s="13">
        <f t="shared" si="957"/>
        <v>9.218486948906543E-2</v>
      </c>
      <c r="S669" s="13">
        <f t="shared" si="958"/>
        <v>4.4446038814230752E-2</v>
      </c>
      <c r="T669" s="13">
        <f t="shared" si="959"/>
        <v>6.1522866025795632E-2</v>
      </c>
      <c r="U669" s="13">
        <f t="shared" si="960"/>
        <v>9.0523502886220644E-2</v>
      </c>
      <c r="V669" s="13">
        <f t="shared" si="961"/>
        <v>7.0067844213545496E-3</v>
      </c>
      <c r="W669" s="13">
        <f t="shared" si="962"/>
        <v>1.393768072506526E-2</v>
      </c>
      <c r="X669" s="13">
        <f t="shared" si="963"/>
        <v>2.0138031223281099E-2</v>
      </c>
      <c r="Y669" s="13">
        <f t="shared" si="964"/>
        <v>1.4548342351555256E-2</v>
      </c>
      <c r="Z669" s="13">
        <f t="shared" si="965"/>
        <v>4.4398151474043052E-2</v>
      </c>
      <c r="AA669" s="13">
        <f t="shared" si="966"/>
        <v>4.3598002745777312E-2</v>
      </c>
      <c r="AB669" s="13">
        <f t="shared" si="967"/>
        <v>2.1406137196185768E-2</v>
      </c>
      <c r="AC669" s="13">
        <f t="shared" si="968"/>
        <v>6.2133665779648428E-4</v>
      </c>
      <c r="AD669" s="13">
        <f t="shared" si="969"/>
        <v>3.4216235493296512E-3</v>
      </c>
      <c r="AE669" s="13">
        <f t="shared" si="970"/>
        <v>4.9437753116842028E-3</v>
      </c>
      <c r="AF669" s="13">
        <f t="shared" si="971"/>
        <v>3.5715376019677262E-3</v>
      </c>
      <c r="AG669" s="13">
        <f t="shared" si="972"/>
        <v>1.7201268312932031E-3</v>
      </c>
      <c r="AH669" s="13">
        <f t="shared" si="973"/>
        <v>1.6037305242477071E-2</v>
      </c>
      <c r="AI669" s="13">
        <f t="shared" si="974"/>
        <v>1.5748279033760255E-2</v>
      </c>
      <c r="AJ669" s="13">
        <f t="shared" si="975"/>
        <v>7.732230844752142E-3</v>
      </c>
      <c r="AK669" s="13">
        <f t="shared" si="976"/>
        <v>2.5309598891564661E-3</v>
      </c>
      <c r="AL669" s="13">
        <f t="shared" si="977"/>
        <v>3.5262668326554026E-5</v>
      </c>
      <c r="AM669" s="13">
        <f t="shared" si="978"/>
        <v>6.7199172914171785E-4</v>
      </c>
      <c r="AN669" s="13">
        <f t="shared" si="979"/>
        <v>9.7093560185417481E-4</v>
      </c>
      <c r="AO669" s="13">
        <f t="shared" si="980"/>
        <v>7.0143418591772384E-4</v>
      </c>
      <c r="AP669" s="13">
        <f t="shared" si="981"/>
        <v>3.3782530048644431E-4</v>
      </c>
      <c r="AQ669" s="13">
        <f t="shared" si="982"/>
        <v>1.2202777103682152E-4</v>
      </c>
      <c r="AR669" s="13">
        <f t="shared" si="983"/>
        <v>4.6343399605859523E-3</v>
      </c>
      <c r="AS669" s="13">
        <f t="shared" si="984"/>
        <v>4.5508193386073125E-3</v>
      </c>
      <c r="AT669" s="13">
        <f t="shared" si="985"/>
        <v>2.2344019675699179E-3</v>
      </c>
      <c r="AU669" s="13">
        <f t="shared" si="986"/>
        <v>7.3137777049296399E-4</v>
      </c>
      <c r="AV669" s="13">
        <f t="shared" si="987"/>
        <v>1.7954919848856164E-4</v>
      </c>
      <c r="AW669" s="13">
        <f t="shared" si="988"/>
        <v>1.3897634169300927E-6</v>
      </c>
      <c r="AX669" s="13">
        <f t="shared" si="989"/>
        <v>1.0998016914205969E-4</v>
      </c>
      <c r="AY669" s="13">
        <f t="shared" si="990"/>
        <v>1.5890621429873257E-4</v>
      </c>
      <c r="AZ669" s="13">
        <f t="shared" si="991"/>
        <v>1.1479880936597833E-4</v>
      </c>
      <c r="BA669" s="13">
        <f t="shared" si="992"/>
        <v>5.5289495505279913E-5</v>
      </c>
      <c r="BB669" s="13">
        <f t="shared" si="993"/>
        <v>1.9971428689753793E-5</v>
      </c>
      <c r="BC669" s="13">
        <f t="shared" si="994"/>
        <v>5.7711933923771275E-6</v>
      </c>
      <c r="BD669" s="13">
        <f t="shared" si="995"/>
        <v>1.1159972818354535E-3</v>
      </c>
      <c r="BE669" s="13">
        <f t="shared" si="996"/>
        <v>1.0958846470486038E-3</v>
      </c>
      <c r="BF669" s="13">
        <f t="shared" si="997"/>
        <v>5.3806724227036104E-4</v>
      </c>
      <c r="BG669" s="13">
        <f t="shared" si="998"/>
        <v>1.7612337696559964E-4</v>
      </c>
      <c r="BH669" s="13">
        <f t="shared" si="999"/>
        <v>4.3237315167451402E-5</v>
      </c>
      <c r="BI669" s="13">
        <f t="shared" si="1000"/>
        <v>8.491617433634228E-6</v>
      </c>
      <c r="BJ669" s="14">
        <f t="shared" si="1001"/>
        <v>0.25637715749852058</v>
      </c>
      <c r="BK669" s="14">
        <f t="shared" si="1002"/>
        <v>0.26588774541364618</v>
      </c>
      <c r="BL669" s="14">
        <f t="shared" si="1003"/>
        <v>0.43267324041836469</v>
      </c>
      <c r="BM669" s="14">
        <f t="shared" si="1004"/>
        <v>0.43646658687276707</v>
      </c>
      <c r="BN669" s="14">
        <f t="shared" si="1005"/>
        <v>0.56271219148092577</v>
      </c>
    </row>
    <row r="670" spans="1:66" x14ac:dyDescent="0.25">
      <c r="A670" t="s">
        <v>344</v>
      </c>
      <c r="B670" t="s">
        <v>203</v>
      </c>
      <c r="C670" t="s">
        <v>207</v>
      </c>
      <c r="D670" s="11">
        <v>44436</v>
      </c>
      <c r="E670" s="10">
        <f>VLOOKUP(A670,home!$A$2:$E$405,3,FALSE)</f>
        <v>1.3976999999999999</v>
      </c>
      <c r="F670" s="10">
        <f>VLOOKUP(B670,home!$B$2:$E$405,3,FALSE)</f>
        <v>0.82279999999999998</v>
      </c>
      <c r="G670" s="10">
        <f>VLOOKUP(C670,away!$B$2:$E$405,4,FALSE)</f>
        <v>1.0731999999999999</v>
      </c>
      <c r="H670" s="10">
        <f>VLOOKUP(A670,away!$A$2:$E$405,3,FALSE)</f>
        <v>1.0585</v>
      </c>
      <c r="I670" s="10">
        <f>VLOOKUP(C670,away!$B$2:$E$405,3,FALSE)</f>
        <v>0.73480000000000001</v>
      </c>
      <c r="J670" s="10">
        <f>VLOOKUP(B670,home!$B$2:$E$405,4,FALSE)</f>
        <v>0.94469999999999998</v>
      </c>
      <c r="K670" s="12">
        <f t="shared" si="950"/>
        <v>1.2342095773919997</v>
      </c>
      <c r="L670" s="12">
        <f t="shared" si="951"/>
        <v>0.73477424526000001</v>
      </c>
      <c r="M670" s="13">
        <f t="shared" si="952"/>
        <v>0.13959864114047399</v>
      </c>
      <c r="N670" s="13">
        <f t="shared" si="953"/>
        <v>0.17229397988648179</v>
      </c>
      <c r="O670" s="13">
        <f t="shared" si="954"/>
        <v>0.10257348618331336</v>
      </c>
      <c r="P670" s="13">
        <f t="shared" si="955"/>
        <v>0.12659717903393128</v>
      </c>
      <c r="Q670" s="13">
        <f t="shared" si="956"/>
        <v>0.1063234400514402</v>
      </c>
      <c r="R670" s="13">
        <f t="shared" si="957"/>
        <v>3.7684177947015549E-2</v>
      </c>
      <c r="S670" s="13">
        <f t="shared" si="958"/>
        <v>2.8701650690177407E-2</v>
      </c>
      <c r="T670" s="13">
        <f t="shared" si="959"/>
        <v>7.8123725417243828E-2</v>
      </c>
      <c r="U670" s="13">
        <f t="shared" si="960"/>
        <v>4.6510173338350967E-2</v>
      </c>
      <c r="V670" s="13">
        <f t="shared" si="961"/>
        <v>2.8920593601682986E-3</v>
      </c>
      <c r="W670" s="13">
        <f t="shared" si="962"/>
        <v>4.3741802670917221E-2</v>
      </c>
      <c r="X670" s="13">
        <f t="shared" si="963"/>
        <v>3.2140350043835052E-2</v>
      </c>
      <c r="Y670" s="13">
        <f t="shared" si="964"/>
        <v>1.1807950722925554E-2</v>
      </c>
      <c r="Z670" s="13">
        <f t="shared" si="965"/>
        <v>9.2297878030872978E-3</v>
      </c>
      <c r="AA670" s="13">
        <f t="shared" si="966"/>
        <v>1.1391492503866205E-2</v>
      </c>
      <c r="AB670" s="13">
        <f t="shared" si="967"/>
        <v>7.0297445745304216E-3</v>
      </c>
      <c r="AC670" s="13">
        <f t="shared" si="968"/>
        <v>1.6391928746800993E-4</v>
      </c>
      <c r="AD670" s="13">
        <f t="shared" si="969"/>
        <v>1.3496637947209239E-2</v>
      </c>
      <c r="AE670" s="13">
        <f t="shared" si="970"/>
        <v>9.9169819612081444E-3</v>
      </c>
      <c r="AF670" s="13">
        <f t="shared" si="971"/>
        <v>3.6433714679018742E-3</v>
      </c>
      <c r="AG670" s="13">
        <f t="shared" si="972"/>
        <v>8.9235184017647277E-4</v>
      </c>
      <c r="AH670" s="13">
        <f t="shared" si="973"/>
        <v>1.6954525917308551E-3</v>
      </c>
      <c r="AI670" s="13">
        <f t="shared" si="974"/>
        <v>2.0925438267283092E-3</v>
      </c>
      <c r="AJ670" s="13">
        <f t="shared" si="975"/>
        <v>1.2913188160302922E-3</v>
      </c>
      <c r="AK670" s="13">
        <f t="shared" si="976"/>
        <v>5.3125268340369492E-4</v>
      </c>
      <c r="AL670" s="13">
        <f t="shared" si="977"/>
        <v>5.9461092781899714E-6</v>
      </c>
      <c r="AM670" s="13">
        <f t="shared" si="978"/>
        <v>3.3315359634075886E-3</v>
      </c>
      <c r="AN670" s="13">
        <f t="shared" si="979"/>
        <v>2.4479268230693575E-3</v>
      </c>
      <c r="AO670" s="13">
        <f t="shared" si="980"/>
        <v>8.9933679193624839E-4</v>
      </c>
      <c r="AP670" s="13">
        <f t="shared" si="981"/>
        <v>2.2026983750983556E-4</v>
      </c>
      <c r="AQ670" s="13">
        <f t="shared" si="982"/>
        <v>4.0462150902458057E-5</v>
      </c>
      <c r="AR670" s="13">
        <f t="shared" si="983"/>
        <v>2.491549796926301E-4</v>
      </c>
      <c r="AS670" s="13">
        <f t="shared" si="984"/>
        <v>3.0750946219155323E-4</v>
      </c>
      <c r="AT670" s="13">
        <f t="shared" si="985"/>
        <v>1.8976556168773904E-4</v>
      </c>
      <c r="AU670" s="13">
        <f t="shared" si="986"/>
        <v>7.8070157898059959E-5</v>
      </c>
      <c r="AV670" s="13">
        <f t="shared" si="987"/>
        <v>2.4088734146572805E-5</v>
      </c>
      <c r="AW670" s="13">
        <f t="shared" si="988"/>
        <v>1.4978668979880355E-7</v>
      </c>
      <c r="AX670" s="13">
        <f t="shared" si="989"/>
        <v>6.8530226557725533E-4</v>
      </c>
      <c r="AY670" s="13">
        <f t="shared" si="990"/>
        <v>5.0354245496449582E-4</v>
      </c>
      <c r="AZ670" s="13">
        <f t="shared" si="991"/>
        <v>1.8499501365145247E-4</v>
      </c>
      <c r="BA670" s="13">
        <f t="shared" si="992"/>
        <v>4.5309857177536473E-5</v>
      </c>
      <c r="BB670" s="13">
        <f t="shared" si="993"/>
        <v>8.3231290276156874E-6</v>
      </c>
      <c r="BC670" s="13">
        <f t="shared" si="994"/>
        <v>1.2231241698935832E-6</v>
      </c>
      <c r="BD670" s="13">
        <f t="shared" si="995"/>
        <v>3.0512110359403811E-5</v>
      </c>
      <c r="BE670" s="13">
        <f t="shared" si="996"/>
        <v>3.7658338832017827E-5</v>
      </c>
      <c r="BF670" s="13">
        <f t="shared" si="997"/>
        <v>2.3239141227574729E-5</v>
      </c>
      <c r="BG670" s="13">
        <f t="shared" si="998"/>
        <v>9.5606568911460024E-6</v>
      </c>
      <c r="BH670" s="13">
        <f t="shared" si="999"/>
        <v>2.9499635753028031E-6</v>
      </c>
      <c r="BI670" s="13">
        <f t="shared" si="1000"/>
        <v>7.2817465951925306E-7</v>
      </c>
      <c r="BJ670" s="14">
        <f t="shared" si="1001"/>
        <v>0.48074881942073316</v>
      </c>
      <c r="BK670" s="14">
        <f t="shared" si="1002"/>
        <v>0.29846293807646157</v>
      </c>
      <c r="BL670" s="14">
        <f t="shared" si="1003"/>
        <v>0.21175287974613116</v>
      </c>
      <c r="BM670" s="14">
        <f t="shared" si="1004"/>
        <v>0.31462012813548251</v>
      </c>
      <c r="BN670" s="14">
        <f t="shared" si="1005"/>
        <v>0.68507090424265615</v>
      </c>
    </row>
    <row r="671" spans="1:66" x14ac:dyDescent="0.25">
      <c r="A671" t="s">
        <v>345</v>
      </c>
      <c r="B671" t="s">
        <v>220</v>
      </c>
      <c r="C671" t="s">
        <v>219</v>
      </c>
      <c r="D671" s="11">
        <v>44436</v>
      </c>
      <c r="E671" s="10">
        <f>VLOOKUP(A671,home!$A$2:$E$405,3,FALSE)</f>
        <v>1.8543000000000001</v>
      </c>
      <c r="F671" s="10">
        <f>VLOOKUP(B671,home!$B$2:$E$405,3,FALSE)</f>
        <v>0.64710000000000001</v>
      </c>
      <c r="G671" s="10">
        <f>VLOOKUP(C671,away!$B$2:$E$405,4,FALSE)</f>
        <v>0.755</v>
      </c>
      <c r="H671" s="10">
        <f>VLOOKUP(A671,away!$A$2:$E$405,3,FALSE)</f>
        <v>1.2583</v>
      </c>
      <c r="I671" s="10">
        <f>VLOOKUP(C671,away!$B$2:$E$405,3,FALSE)</f>
        <v>1.4305000000000001</v>
      </c>
      <c r="J671" s="10">
        <f>VLOOKUP(B671,home!$B$2:$E$405,4,FALSE)</f>
        <v>1.1126</v>
      </c>
      <c r="K671" s="12">
        <f t="shared" si="950"/>
        <v>0.90593773514999998</v>
      </c>
      <c r="L671" s="12">
        <f t="shared" si="951"/>
        <v>2.0026779416900005</v>
      </c>
      <c r="M671" s="13">
        <f t="shared" si="952"/>
        <v>5.45511941050991E-2</v>
      </c>
      <c r="N671" s="13">
        <f t="shared" si="953"/>
        <v>4.9419985237301498E-2</v>
      </c>
      <c r="O671" s="13">
        <f t="shared" si="954"/>
        <v>0.10924847312713154</v>
      </c>
      <c r="P671" s="13">
        <f t="shared" si="955"/>
        <v>9.8972314313389168E-2</v>
      </c>
      <c r="Q671" s="13">
        <f t="shared" si="956"/>
        <v>2.2385714748513679E-2</v>
      </c>
      <c r="R671" s="13">
        <f t="shared" si="957"/>
        <v>0.1093947536475096</v>
      </c>
      <c r="S671" s="13">
        <f t="shared" si="958"/>
        <v>4.4891405042738933E-2</v>
      </c>
      <c r="T671" s="13">
        <f t="shared" si="959"/>
        <v>4.483137713581286E-2</v>
      </c>
      <c r="U671" s="13">
        <f t="shared" si="960"/>
        <v>9.9104835356717033E-2</v>
      </c>
      <c r="V671" s="13">
        <f t="shared" si="961"/>
        <v>9.0496160385491655E-3</v>
      </c>
      <c r="W671" s="13">
        <f t="shared" si="962"/>
        <v>6.7600212396608109E-3</v>
      </c>
      <c r="X671" s="13">
        <f t="shared" si="963"/>
        <v>1.3538145422024597E-2</v>
      </c>
      <c r="Y671" s="13">
        <f t="shared" si="964"/>
        <v>1.3556272604040066E-2</v>
      </c>
      <c r="Z671" s="13">
        <f t="shared" si="965"/>
        <v>7.3027486688826387E-2</v>
      </c>
      <c r="AA671" s="13">
        <f t="shared" si="966"/>
        <v>6.6158355894572141E-2</v>
      </c>
      <c r="AB671" s="13">
        <f t="shared" si="967"/>
        <v>2.9967675550188169E-2</v>
      </c>
      <c r="AC671" s="13">
        <f t="shared" si="968"/>
        <v>1.0261707576661636E-3</v>
      </c>
      <c r="AD671" s="13">
        <f t="shared" si="969"/>
        <v>1.5310395828560526E-3</v>
      </c>
      <c r="AE671" s="13">
        <f t="shared" si="970"/>
        <v>3.066179200440076E-3</v>
      </c>
      <c r="AF671" s="13">
        <f t="shared" si="971"/>
        <v>3.0702847249950123E-3</v>
      </c>
      <c r="AG671" s="13">
        <f t="shared" si="972"/>
        <v>2.0495971644850864E-3</v>
      </c>
      <c r="AH671" s="13">
        <f t="shared" si="973"/>
        <v>3.6562634182193181E-2</v>
      </c>
      <c r="AI671" s="13">
        <f t="shared" si="974"/>
        <v>3.3123470002134059E-2</v>
      </c>
      <c r="AJ671" s="13">
        <f t="shared" si="975"/>
        <v>1.5003900697021148E-2</v>
      </c>
      <c r="AK671" s="13">
        <f t="shared" si="976"/>
        <v>4.5308666052916152E-3</v>
      </c>
      <c r="AL671" s="13">
        <f t="shared" si="977"/>
        <v>7.4471326564381045E-5</v>
      </c>
      <c r="AM671" s="13">
        <f t="shared" si="978"/>
        <v>2.7740530642352267E-4</v>
      </c>
      <c r="AN671" s="13">
        <f t="shared" si="979"/>
        <v>5.5555348808214423E-4</v>
      </c>
      <c r="AO671" s="13">
        <f t="shared" si="980"/>
        <v>5.5629735800552451E-4</v>
      </c>
      <c r="AP671" s="13">
        <f t="shared" si="981"/>
        <v>3.7136148263269635E-4</v>
      </c>
      <c r="AQ671" s="13">
        <f t="shared" si="982"/>
        <v>1.8592936241544879E-4</v>
      </c>
      <c r="AR671" s="13">
        <f t="shared" si="983"/>
        <v>1.4644636193351823E-2</v>
      </c>
      <c r="AS671" s="13">
        <f t="shared" si="984"/>
        <v>1.3267128545100865E-2</v>
      </c>
      <c r="AT671" s="13">
        <f t="shared" si="985"/>
        <v>6.0095961930462967E-3</v>
      </c>
      <c r="AU671" s="13">
        <f t="shared" si="986"/>
        <v>1.8147733214314745E-3</v>
      </c>
      <c r="AV671" s="13">
        <f t="shared" si="987"/>
        <v>4.1101790815706828E-4</v>
      </c>
      <c r="AW671" s="13">
        <f t="shared" si="988"/>
        <v>3.7531511357654774E-6</v>
      </c>
      <c r="AX671" s="13">
        <f t="shared" si="989"/>
        <v>4.1885322503319619E-5</v>
      </c>
      <c r="AY671" s="13">
        <f t="shared" si="990"/>
        <v>8.3882811457969985E-5</v>
      </c>
      <c r="AZ671" s="13">
        <f t="shared" si="991"/>
        <v>8.3995128096908892E-5</v>
      </c>
      <c r="BA671" s="13">
        <f t="shared" si="992"/>
        <v>5.607173008303513E-5</v>
      </c>
      <c r="BB671" s="13">
        <f t="shared" si="993"/>
        <v>2.8073404247422517E-5</v>
      </c>
      <c r="BC671" s="13">
        <f t="shared" si="994"/>
        <v>1.1244397486891893E-5</v>
      </c>
      <c r="BD671" s="13">
        <f t="shared" si="995"/>
        <v>4.8880816447501177E-3</v>
      </c>
      <c r="BE671" s="13">
        <f t="shared" si="996"/>
        <v>4.4282976144732079E-3</v>
      </c>
      <c r="BF671" s="13">
        <f t="shared" si="997"/>
        <v>2.0058809557130029E-3</v>
      </c>
      <c r="BG671" s="13">
        <f t="shared" si="998"/>
        <v>6.0573441666638512E-4</v>
      </c>
      <c r="BH671" s="13">
        <f t="shared" si="999"/>
        <v>1.3718941638428783E-4</v>
      </c>
      <c r="BI671" s="13">
        <f t="shared" si="1000"/>
        <v>2.485701383314641E-5</v>
      </c>
      <c r="BJ671" s="14">
        <f t="shared" si="1001"/>
        <v>0.16246031685156467</v>
      </c>
      <c r="BK671" s="14">
        <f t="shared" si="1002"/>
        <v>0.20864905439546488</v>
      </c>
      <c r="BL671" s="14">
        <f t="shared" si="1003"/>
        <v>0.55133215828566584</v>
      </c>
      <c r="BM671" s="14">
        <f t="shared" si="1004"/>
        <v>0.55141645138225481</v>
      </c>
      <c r="BN671" s="14">
        <f t="shared" si="1005"/>
        <v>0.44397243517894464</v>
      </c>
    </row>
    <row r="672" spans="1:66" x14ac:dyDescent="0.25">
      <c r="A672" t="s">
        <v>345</v>
      </c>
      <c r="B672" t="s">
        <v>216</v>
      </c>
      <c r="C672" t="s">
        <v>217</v>
      </c>
      <c r="D672" s="11">
        <v>44436</v>
      </c>
      <c r="E672" s="10">
        <f>VLOOKUP(A672,home!$A$2:$E$405,3,FALSE)</f>
        <v>1.8543000000000001</v>
      </c>
      <c r="F672" s="10">
        <f>VLOOKUP(B672,home!$B$2:$E$405,3,FALSE)</f>
        <v>0.71899999999999997</v>
      </c>
      <c r="G672" s="10">
        <f>VLOOKUP(C672,away!$B$2:$E$405,4,FALSE)</f>
        <v>1.1325000000000001</v>
      </c>
      <c r="H672" s="10">
        <f>VLOOKUP(A672,away!$A$2:$E$405,3,FALSE)</f>
        <v>1.2583</v>
      </c>
      <c r="I672" s="10">
        <f>VLOOKUP(C672,away!$B$2:$E$405,3,FALSE)</f>
        <v>1.0330999999999999</v>
      </c>
      <c r="J672" s="10">
        <f>VLOOKUP(B672,home!$B$2:$E$405,4,FALSE)</f>
        <v>1.4128000000000001</v>
      </c>
      <c r="K672" s="12">
        <f t="shared" si="950"/>
        <v>1.5098962252500001</v>
      </c>
      <c r="L672" s="12">
        <f t="shared" si="951"/>
        <v>1.8365689785439998</v>
      </c>
      <c r="M672" s="13">
        <f t="shared" si="952"/>
        <v>3.5208589586814949E-2</v>
      </c>
      <c r="N672" s="13">
        <f t="shared" si="953"/>
        <v>5.3161316513508354E-2</v>
      </c>
      <c r="O672" s="13">
        <f t="shared" si="954"/>
        <v>6.4663003413431647E-2</v>
      </c>
      <c r="P672" s="13">
        <f t="shared" si="955"/>
        <v>9.7634424767268316E-2</v>
      </c>
      <c r="Q672" s="13">
        <f t="shared" si="956"/>
        <v>4.0134035566533388E-2</v>
      </c>
      <c r="R672" s="13">
        <f t="shared" si="957"/>
        <v>5.9379033064296677E-2</v>
      </c>
      <c r="S672" s="13">
        <f t="shared" si="958"/>
        <v>6.7685762277773398E-2</v>
      </c>
      <c r="T672" s="13">
        <f t="shared" si="959"/>
        <v>7.370892470527679E-2</v>
      </c>
      <c r="U672" s="13">
        <f t="shared" si="960"/>
        <v>8.9656177882776508E-2</v>
      </c>
      <c r="V672" s="13">
        <f t="shared" si="961"/>
        <v>2.0854950272321673E-2</v>
      </c>
      <c r="W672" s="13">
        <f t="shared" si="962"/>
        <v>2.0199409601986008E-2</v>
      </c>
      <c r="X672" s="13">
        <f t="shared" si="963"/>
        <v>3.7097609059911309E-2</v>
      </c>
      <c r="Y672" s="13">
        <f t="shared" si="964"/>
        <v>3.4066158988792977E-2</v>
      </c>
      <c r="Z672" s="13">
        <f t="shared" si="965"/>
        <v>3.6351230033941917E-2</v>
      </c>
      <c r="AA672" s="13">
        <f t="shared" si="966"/>
        <v>5.4886585011443334E-2</v>
      </c>
      <c r="AB672" s="13">
        <f t="shared" si="967"/>
        <v>4.1436523762820768E-2</v>
      </c>
      <c r="AC672" s="13">
        <f t="shared" si="968"/>
        <v>3.6144608057351387E-3</v>
      </c>
      <c r="AD672" s="13">
        <f t="shared" si="969"/>
        <v>7.6247530775793168E-3</v>
      </c>
      <c r="AE672" s="13">
        <f t="shared" si="970"/>
        <v>1.4003384971340066E-2</v>
      </c>
      <c r="AF672" s="13">
        <f t="shared" si="971"/>
        <v>1.2859091216486214E-2</v>
      </c>
      <c r="AG672" s="13">
        <f t="shared" si="972"/>
        <v>7.8722026734887353E-3</v>
      </c>
      <c r="AH672" s="13">
        <f t="shared" si="973"/>
        <v>1.6690385353063671E-2</v>
      </c>
      <c r="AI672" s="13">
        <f t="shared" si="974"/>
        <v>2.5200749842558726E-2</v>
      </c>
      <c r="AJ672" s="13">
        <f t="shared" si="975"/>
        <v>1.902525853037448E-2</v>
      </c>
      <c r="AK672" s="13">
        <f t="shared" si="976"/>
        <v>9.5753886798059327E-3</v>
      </c>
      <c r="AL672" s="13">
        <f t="shared" si="977"/>
        <v>4.0092012290539585E-4</v>
      </c>
      <c r="AM672" s="13">
        <f t="shared" si="978"/>
        <v>2.302517178060065E-3</v>
      </c>
      <c r="AN672" s="13">
        <f t="shared" si="979"/>
        <v>4.2287316217897867E-3</v>
      </c>
      <c r="AO672" s="13">
        <f t="shared" si="980"/>
        <v>3.883178657583591E-3</v>
      </c>
      <c r="AP672" s="13">
        <f t="shared" si="981"/>
        <v>2.377241820220719E-3</v>
      </c>
      <c r="AQ672" s="13">
        <f t="shared" si="982"/>
        <v>1.0914921453787114E-3</v>
      </c>
      <c r="AR672" s="13">
        <f t="shared" si="983"/>
        <v>6.130608795876377E-3</v>
      </c>
      <c r="AS672" s="13">
        <f t="shared" si="984"/>
        <v>9.2565830793781903E-3</v>
      </c>
      <c r="AT672" s="13">
        <f t="shared" si="985"/>
        <v>6.9882399251330772E-3</v>
      </c>
      <c r="AU672" s="13">
        <f t="shared" si="986"/>
        <v>3.5171723613665932E-3</v>
      </c>
      <c r="AV672" s="13">
        <f t="shared" si="987"/>
        <v>1.3276413179952615E-3</v>
      </c>
      <c r="AW672" s="13">
        <f t="shared" si="988"/>
        <v>3.0882304287465986E-5</v>
      </c>
      <c r="AX672" s="13">
        <f t="shared" si="989"/>
        <v>5.7942699928769672E-4</v>
      </c>
      <c r="AY672" s="13">
        <f t="shared" si="990"/>
        <v>1.0641576522226201E-3</v>
      </c>
      <c r="AZ672" s="13">
        <f t="shared" si="991"/>
        <v>9.7719946617613935E-4</v>
      </c>
      <c r="BA672" s="13">
        <f t="shared" si="992"/>
        <v>5.9823140847628476E-4</v>
      </c>
      <c r="BB672" s="13">
        <f t="shared" si="993"/>
        <v>2.7467331169955719E-4</v>
      </c>
      <c r="BC672" s="13">
        <f t="shared" si="994"/>
        <v>1.0089129670027071E-4</v>
      </c>
      <c r="BD672" s="13">
        <f t="shared" si="995"/>
        <v>1.8765476556825908E-3</v>
      </c>
      <c r="BE672" s="13">
        <f t="shared" si="996"/>
        <v>2.833392221816881E-3</v>
      </c>
      <c r="BF672" s="13">
        <f t="shared" si="997"/>
        <v>2.1390641101870101E-3</v>
      </c>
      <c r="BG672" s="13">
        <f t="shared" si="998"/>
        <v>1.0765882751797059E-3</v>
      </c>
      <c r="BH672" s="13">
        <f t="shared" si="999"/>
        <v>4.0638414321056139E-4</v>
      </c>
      <c r="BI672" s="13">
        <f t="shared" si="1000"/>
        <v>1.2271957676701636E-4</v>
      </c>
      <c r="BJ672" s="14">
        <f t="shared" si="1001"/>
        <v>0.3182046279324986</v>
      </c>
      <c r="BK672" s="14">
        <f t="shared" si="1002"/>
        <v>0.2264632654850415</v>
      </c>
      <c r="BL672" s="14">
        <f t="shared" si="1003"/>
        <v>0.41618804700316503</v>
      </c>
      <c r="BM672" s="14">
        <f t="shared" si="1004"/>
        <v>0.64599349219485869</v>
      </c>
      <c r="BN672" s="14">
        <f t="shared" si="1005"/>
        <v>0.35018040291185337</v>
      </c>
    </row>
    <row r="673" spans="1:66" x14ac:dyDescent="0.25">
      <c r="A673" t="s">
        <v>346</v>
      </c>
      <c r="B673" t="s">
        <v>320</v>
      </c>
      <c r="C673" t="s">
        <v>231</v>
      </c>
      <c r="D673" s="11">
        <v>44436</v>
      </c>
      <c r="E673" s="10">
        <f>VLOOKUP(A673,home!$A$2:$E$405,3,FALSE)</f>
        <v>1.5146999999999999</v>
      </c>
      <c r="F673" s="10">
        <f>VLOOKUP(B673,home!$B$2:$E$405,3,FALSE)</f>
        <v>0.82520000000000004</v>
      </c>
      <c r="G673" s="10">
        <f>VLOOKUP(C673,away!$B$2:$E$405,4,FALSE)</f>
        <v>1.0563</v>
      </c>
      <c r="H673" s="10">
        <f>VLOOKUP(A673,away!$A$2:$E$405,3,FALSE)</f>
        <v>1.0882000000000001</v>
      </c>
      <c r="I673" s="10">
        <f>VLOOKUP(C673,away!$B$2:$E$405,3,FALSE)</f>
        <v>0.73519999999999996</v>
      </c>
      <c r="J673" s="10">
        <f>VLOOKUP(B673,home!$B$2:$E$405,4,FALSE)</f>
        <v>1.8379000000000001</v>
      </c>
      <c r="K673" s="12">
        <f t="shared" si="950"/>
        <v>1.3203015237719999</v>
      </c>
      <c r="L673" s="12">
        <f t="shared" si="951"/>
        <v>1.4704020438559999</v>
      </c>
      <c r="M673" s="13">
        <f t="shared" si="952"/>
        <v>6.1378015135630425E-2</v>
      </c>
      <c r="N673" s="13">
        <f t="shared" si="953"/>
        <v>8.1037486909673731E-2</v>
      </c>
      <c r="O673" s="13">
        <f t="shared" si="954"/>
        <v>9.0250358903255473E-2</v>
      </c>
      <c r="P673" s="13">
        <f t="shared" si="955"/>
        <v>0.1191576863809381</v>
      </c>
      <c r="Q673" s="13">
        <f t="shared" si="956"/>
        <v>5.349695872474787E-2</v>
      </c>
      <c r="R673" s="13">
        <f t="shared" si="957"/>
        <v>6.6352156095042206E-2</v>
      </c>
      <c r="S673" s="13">
        <f t="shared" si="958"/>
        <v>5.7832410319406169E-2</v>
      </c>
      <c r="T673" s="13">
        <f t="shared" si="959"/>
        <v>7.866203744894934E-2</v>
      </c>
      <c r="U673" s="13">
        <f t="shared" si="960"/>
        <v>8.7604852797841831E-2</v>
      </c>
      <c r="V673" s="13">
        <f t="shared" si="961"/>
        <v>1.2474926796337793E-2</v>
      </c>
      <c r="W673" s="13">
        <f t="shared" si="962"/>
        <v>2.3544038707150803E-2</v>
      </c>
      <c r="X673" s="13">
        <f t="shared" si="963"/>
        <v>3.4619202635619316E-2</v>
      </c>
      <c r="Y673" s="13">
        <f t="shared" si="964"/>
        <v>2.5452073156039836E-2</v>
      </c>
      <c r="Z673" s="13">
        <f t="shared" si="965"/>
        <v>3.2521448645467445E-2</v>
      </c>
      <c r="AA673" s="13">
        <f t="shared" si="966"/>
        <v>4.2938118201883521E-2</v>
      </c>
      <c r="AB673" s="13">
        <f t="shared" si="967"/>
        <v>2.8345631444924531E-2</v>
      </c>
      <c r="AC673" s="13">
        <f t="shared" si="968"/>
        <v>1.5136562044430896E-3</v>
      </c>
      <c r="AD673" s="13">
        <f t="shared" si="969"/>
        <v>7.7713075451995425E-3</v>
      </c>
      <c r="AE673" s="13">
        <f t="shared" si="970"/>
        <v>1.142694649789496E-2</v>
      </c>
      <c r="AF673" s="13">
        <f t="shared" si="971"/>
        <v>8.4011027427689563E-3</v>
      </c>
      <c r="AG673" s="13">
        <f t="shared" si="972"/>
        <v>4.1176662145372377E-3</v>
      </c>
      <c r="AH673" s="13">
        <f t="shared" si="973"/>
        <v>1.195490113936333E-2</v>
      </c>
      <c r="AI673" s="13">
        <f t="shared" si="974"/>
        <v>1.5784074190845026E-2</v>
      </c>
      <c r="AJ673" s="13">
        <f t="shared" si="975"/>
        <v>1.0419868602751493E-2</v>
      </c>
      <c r="AK673" s="13">
        <f t="shared" si="976"/>
        <v>4.5857894645722728E-3</v>
      </c>
      <c r="AL673" s="13">
        <f t="shared" si="977"/>
        <v>1.1754291558567394E-4</v>
      </c>
      <c r="AM673" s="13">
        <f t="shared" si="978"/>
        <v>2.0520938387255574E-3</v>
      </c>
      <c r="AN673" s="13">
        <f t="shared" si="979"/>
        <v>3.0174029746463642E-3</v>
      </c>
      <c r="AO673" s="13">
        <f t="shared" si="980"/>
        <v>2.2183977505285941E-3</v>
      </c>
      <c r="AP673" s="13">
        <f t="shared" si="981"/>
        <v>1.0873121954875985E-3</v>
      </c>
      <c r="AQ673" s="13">
        <f t="shared" si="982"/>
        <v>3.9969651863863026E-4</v>
      </c>
      <c r="AR673" s="13">
        <f t="shared" si="983"/>
        <v>3.5157022138832526E-3</v>
      </c>
      <c r="AS673" s="13">
        <f t="shared" si="984"/>
        <v>4.641786990118653E-3</v>
      </c>
      <c r="AT673" s="13">
        <f t="shared" si="985"/>
        <v>3.0642792180393514E-3</v>
      </c>
      <c r="AU673" s="13">
        <f t="shared" si="986"/>
        <v>1.3485908402800764E-3</v>
      </c>
      <c r="AV673" s="13">
        <f t="shared" si="987"/>
        <v>4.4513663534168687E-4</v>
      </c>
      <c r="AW673" s="13">
        <f t="shared" si="988"/>
        <v>6.3387435317880655E-6</v>
      </c>
      <c r="AX673" s="13">
        <f t="shared" si="989"/>
        <v>4.5156377036541478E-4</v>
      </c>
      <c r="AY673" s="13">
        <f t="shared" si="990"/>
        <v>6.6398029087662725E-4</v>
      </c>
      <c r="AZ673" s="13">
        <f t="shared" si="991"/>
        <v>4.8815898839254715E-4</v>
      </c>
      <c r="BA673" s="13">
        <f t="shared" si="992"/>
        <v>2.3926332475302607E-4</v>
      </c>
      <c r="BB673" s="13">
        <f t="shared" si="993"/>
        <v>8.795332043415793E-5</v>
      </c>
      <c r="BC673" s="13">
        <f t="shared" si="994"/>
        <v>2.5865348426061502E-5</v>
      </c>
      <c r="BD673" s="13">
        <f t="shared" si="995"/>
        <v>8.6158262014716621E-4</v>
      </c>
      <c r="BE673" s="13">
        <f t="shared" si="996"/>
        <v>1.1375488462357758E-3</v>
      </c>
      <c r="BF673" s="13">
        <f t="shared" si="997"/>
        <v>7.5095373752508772E-4</v>
      </c>
      <c r="BG673" s="13">
        <f t="shared" si="998"/>
        <v>3.3049512131221731E-4</v>
      </c>
      <c r="BH673" s="13">
        <f t="shared" si="999"/>
        <v>1.0908830306693319E-4</v>
      </c>
      <c r="BI673" s="13">
        <f t="shared" si="1000"/>
        <v>2.8805890552994696E-5</v>
      </c>
      <c r="BJ673" s="14">
        <f t="shared" si="1001"/>
        <v>0.33926050890385612</v>
      </c>
      <c r="BK673" s="14">
        <f t="shared" si="1002"/>
        <v>0.2531382180432179</v>
      </c>
      <c r="BL673" s="14">
        <f t="shared" si="1003"/>
        <v>0.37446972125698291</v>
      </c>
      <c r="BM673" s="14">
        <f t="shared" si="1004"/>
        <v>0.52705959315289153</v>
      </c>
      <c r="BN673" s="14">
        <f t="shared" si="1005"/>
        <v>0.47167266214928777</v>
      </c>
    </row>
    <row r="674" spans="1:66" x14ac:dyDescent="0.25">
      <c r="A674" t="s">
        <v>346</v>
      </c>
      <c r="B674" t="s">
        <v>235</v>
      </c>
      <c r="C674" t="s">
        <v>321</v>
      </c>
      <c r="D674" s="11">
        <v>44436</v>
      </c>
      <c r="E674" s="10">
        <f>VLOOKUP(A674,home!$A$2:$E$405,3,FALSE)</f>
        <v>1.5146999999999999</v>
      </c>
      <c r="F674" s="10">
        <f>VLOOKUP(B674,home!$B$2:$E$405,3,FALSE)</f>
        <v>1.1553</v>
      </c>
      <c r="G674" s="10">
        <f>VLOOKUP(C674,away!$B$2:$E$405,4,FALSE)</f>
        <v>0.66020000000000001</v>
      </c>
      <c r="H674" s="10">
        <f>VLOOKUP(A674,away!$A$2:$E$405,3,FALSE)</f>
        <v>1.0882000000000001</v>
      </c>
      <c r="I674" s="10">
        <f>VLOOKUP(C674,away!$B$2:$E$405,3,FALSE)</f>
        <v>0.61260000000000003</v>
      </c>
      <c r="J674" s="10">
        <f>VLOOKUP(B674,home!$B$2:$E$405,4,FALSE)</f>
        <v>0.45950000000000002</v>
      </c>
      <c r="K674" s="12">
        <f t="shared" si="950"/>
        <v>1.1553057071819999</v>
      </c>
      <c r="L674" s="12">
        <f t="shared" si="951"/>
        <v>0.30631709154000003</v>
      </c>
      <c r="M674" s="13">
        <f t="shared" si="952"/>
        <v>0.2318597076288704</v>
      </c>
      <c r="N674" s="13">
        <f t="shared" si="953"/>
        <v>0.26786884348918383</v>
      </c>
      <c r="O674" s="13">
        <f t="shared" si="954"/>
        <v>7.1022591286190331E-2</v>
      </c>
      <c r="P674" s="13">
        <f t="shared" si="955"/>
        <v>8.2052805051790273E-2</v>
      </c>
      <c r="Q674" s="13">
        <f t="shared" si="956"/>
        <v>0.15473520182964803</v>
      </c>
      <c r="R674" s="13">
        <f t="shared" si="957"/>
        <v>1.0877716798209987E-2</v>
      </c>
      <c r="S674" s="13">
        <f t="shared" si="958"/>
        <v>7.2594144167168473E-3</v>
      </c>
      <c r="T674" s="13">
        <f t="shared" si="959"/>
        <v>4.7398036983312672E-2</v>
      </c>
      <c r="U674" s="13">
        <f t="shared" si="960"/>
        <v>1.2567088298081508E-2</v>
      </c>
      <c r="V674" s="13">
        <f t="shared" si="961"/>
        <v>2.8544814736680132E-4</v>
      </c>
      <c r="W674" s="13">
        <f t="shared" si="962"/>
        <v>5.9588820591917009E-2</v>
      </c>
      <c r="X674" s="13">
        <f t="shared" si="963"/>
        <v>1.8253074212014882E-2</v>
      </c>
      <c r="Y674" s="13">
        <f t="shared" si="964"/>
        <v>2.795614302144088E-3</v>
      </c>
      <c r="Z674" s="13">
        <f t="shared" si="965"/>
        <v>1.1106768574078282E-3</v>
      </c>
      <c r="AA674" s="13">
        <f t="shared" si="966"/>
        <v>1.2831713121982324E-3</v>
      </c>
      <c r="AB674" s="13">
        <f t="shared" si="967"/>
        <v>7.4122757013741689E-4</v>
      </c>
      <c r="AC674" s="13">
        <f t="shared" si="968"/>
        <v>6.3135757361120837E-6</v>
      </c>
      <c r="AD674" s="13">
        <f t="shared" si="969"/>
        <v>1.7210826128521501E-2</v>
      </c>
      <c r="AE674" s="13">
        <f t="shared" si="970"/>
        <v>5.2719702026893453E-3</v>
      </c>
      <c r="AF674" s="13">
        <f t="shared" si="971"/>
        <v>8.0744728958667222E-4</v>
      </c>
      <c r="AG674" s="13">
        <f t="shared" si="972"/>
        <v>8.2444968439348543E-5</v>
      </c>
      <c r="AH674" s="13">
        <f t="shared" si="973"/>
        <v>8.50548261504883E-5</v>
      </c>
      <c r="AI674" s="13">
        <f t="shared" si="974"/>
        <v>9.8264326075031945E-5</v>
      </c>
      <c r="AJ674" s="13">
        <f t="shared" si="975"/>
        <v>5.6762668363438714E-5</v>
      </c>
      <c r="AK674" s="13">
        <f t="shared" si="976"/>
        <v>2.1859411571719968E-5</v>
      </c>
      <c r="AL674" s="13">
        <f t="shared" si="977"/>
        <v>8.9372423411166667E-8</v>
      </c>
      <c r="AM674" s="13">
        <f t="shared" si="978"/>
        <v>3.9767531303195915E-3</v>
      </c>
      <c r="AN674" s="13">
        <f t="shared" si="979"/>
        <v>1.2181474526520878E-3</v>
      </c>
      <c r="AO674" s="13">
        <f t="shared" si="980"/>
        <v>1.8656969238162372E-4</v>
      </c>
      <c r="AP674" s="13">
        <f t="shared" si="981"/>
        <v>1.9049828513283831E-5</v>
      </c>
      <c r="AQ674" s="13">
        <f t="shared" si="982"/>
        <v>1.4588220161312159E-6</v>
      </c>
      <c r="AR674" s="13">
        <f t="shared" si="983"/>
        <v>5.2107493935715862E-6</v>
      </c>
      <c r="AS674" s="13">
        <f t="shared" si="984"/>
        <v>6.0200085130883979E-6</v>
      </c>
      <c r="AT674" s="13">
        <f t="shared" si="985"/>
        <v>3.4774750962276262E-6</v>
      </c>
      <c r="AU674" s="13">
        <f t="shared" si="986"/>
        <v>1.3391822750850171E-6</v>
      </c>
      <c r="AV674" s="13">
        <f t="shared" si="987"/>
        <v>3.867912313406739E-7</v>
      </c>
      <c r="AW674" s="13">
        <f t="shared" si="988"/>
        <v>8.7855545998490391E-10</v>
      </c>
      <c r="AX674" s="13">
        <f t="shared" si="989"/>
        <v>7.6572759791868484E-4</v>
      </c>
      <c r="AY674" s="13">
        <f t="shared" si="990"/>
        <v>2.3455545070636213E-4</v>
      </c>
      <c r="AZ674" s="13">
        <f t="shared" si="991"/>
        <v>3.5924171732613343E-5</v>
      </c>
      <c r="BA674" s="13">
        <f t="shared" si="992"/>
        <v>3.6680626003725352E-6</v>
      </c>
      <c r="BB674" s="13">
        <f t="shared" si="993"/>
        <v>2.8089756683319099E-7</v>
      </c>
      <c r="BC674" s="13">
        <f t="shared" si="994"/>
        <v>1.7208745138601179E-8</v>
      </c>
      <c r="BD674" s="13">
        <f t="shared" si="995"/>
        <v>2.6602359983044431E-7</v>
      </c>
      <c r="BE674" s="13">
        <f t="shared" si="996"/>
        <v>3.073385831292128E-7</v>
      </c>
      <c r="BF674" s="13">
        <f t="shared" si="997"/>
        <v>1.7753500956320456E-7</v>
      </c>
      <c r="BG674" s="13">
        <f t="shared" si="998"/>
        <v>6.8369069924327067E-8</v>
      </c>
      <c r="BH674" s="13">
        <f t="shared" si="999"/>
        <v>1.9746794169575072E-8</v>
      </c>
      <c r="BI674" s="13">
        <f t="shared" si="1000"/>
        <v>4.5627168005316604E-9</v>
      </c>
      <c r="BJ674" s="14">
        <f t="shared" si="1001"/>
        <v>0.58045443231261018</v>
      </c>
      <c r="BK674" s="14">
        <f t="shared" si="1002"/>
        <v>0.32169833364361022</v>
      </c>
      <c r="BL674" s="14">
        <f t="shared" si="1003"/>
        <v>9.6771014279260881E-2</v>
      </c>
      <c r="BM674" s="14">
        <f t="shared" si="1004"/>
        <v>0.18138303643684528</v>
      </c>
      <c r="BN674" s="14">
        <f t="shared" si="1005"/>
        <v>0.81841686608389297</v>
      </c>
    </row>
    <row r="675" spans="1:66" x14ac:dyDescent="0.25">
      <c r="A675" t="s">
        <v>346</v>
      </c>
      <c r="B675" t="s">
        <v>234</v>
      </c>
      <c r="C675" t="s">
        <v>238</v>
      </c>
      <c r="D675" s="11">
        <v>44436</v>
      </c>
      <c r="E675" s="10">
        <f>VLOOKUP(A675,home!$A$2:$E$405,3,FALSE)</f>
        <v>1.5146999999999999</v>
      </c>
      <c r="F675" s="10">
        <f>VLOOKUP(B675,home!$B$2:$E$405,3,FALSE)</f>
        <v>1.3204</v>
      </c>
      <c r="G675" s="10">
        <f>VLOOKUP(C675,away!$B$2:$E$405,4,FALSE)</f>
        <v>0.82520000000000004</v>
      </c>
      <c r="H675" s="10">
        <f>VLOOKUP(A675,away!$A$2:$E$405,3,FALSE)</f>
        <v>1.0882000000000001</v>
      </c>
      <c r="I675" s="10">
        <f>VLOOKUP(C675,away!$B$2:$E$405,3,FALSE)</f>
        <v>0.68920000000000003</v>
      </c>
      <c r="J675" s="10">
        <f>VLOOKUP(B675,home!$B$2:$E$405,4,FALSE)</f>
        <v>0.18379999999999999</v>
      </c>
      <c r="K675" s="12">
        <f t="shared" si="950"/>
        <v>1.650408152976</v>
      </c>
      <c r="L675" s="12">
        <f t="shared" si="951"/>
        <v>0.13784769147200002</v>
      </c>
      <c r="M675" s="13">
        <f t="shared" si="952"/>
        <v>0.16725162827461598</v>
      </c>
      <c r="N675" s="13">
        <f t="shared" si="953"/>
        <v>0.27603345090293746</v>
      </c>
      <c r="O675" s="13">
        <f t="shared" si="954"/>
        <v>2.3055250852588895E-2</v>
      </c>
      <c r="P675" s="13">
        <f t="shared" si="955"/>
        <v>3.8050573976019589E-2</v>
      </c>
      <c r="Q675" s="13">
        <f t="shared" si="956"/>
        <v>0.22778392893215424</v>
      </c>
      <c r="R675" s="13">
        <f t="shared" si="957"/>
        <v>1.5890565531686193E-3</v>
      </c>
      <c r="S675" s="13">
        <f t="shared" si="958"/>
        <v>2.1641735193263303E-3</v>
      </c>
      <c r="T675" s="13">
        <f t="shared" si="959"/>
        <v>3.1399488757719571E-2</v>
      </c>
      <c r="U675" s="13">
        <f t="shared" si="960"/>
        <v>2.62259189088943E-3</v>
      </c>
      <c r="V675" s="13">
        <f t="shared" si="961"/>
        <v>5.4706688521148638E-5</v>
      </c>
      <c r="W675" s="13">
        <f t="shared" si="962"/>
        <v>0.12531215114217772</v>
      </c>
      <c r="X675" s="13">
        <f t="shared" si="963"/>
        <v>1.7273990748339546E-2</v>
      </c>
      <c r="Y675" s="13">
        <f t="shared" si="964"/>
        <v>1.1905898735836461E-3</v>
      </c>
      <c r="Z675" s="13">
        <f t="shared" si="965"/>
        <v>7.3015925824249193E-5</v>
      </c>
      <c r="AA675" s="13">
        <f t="shared" si="966"/>
        <v>1.2050607927743173E-4</v>
      </c>
      <c r="AB675" s="13">
        <f t="shared" si="967"/>
        <v>9.944210786132278E-5</v>
      </c>
      <c r="AC675" s="13">
        <f t="shared" si="968"/>
        <v>7.778776655387574E-7</v>
      </c>
      <c r="AD675" s="13">
        <f t="shared" si="969"/>
        <v>5.170404897800273E-2</v>
      </c>
      <c r="AE675" s="13">
        <f t="shared" si="970"/>
        <v>7.1272837913728977E-3</v>
      </c>
      <c r="AF675" s="13">
        <f t="shared" si="971"/>
        <v>4.9123980855327878E-4</v>
      </c>
      <c r="AG675" s="13">
        <f t="shared" si="972"/>
        <v>2.2572091189405572E-5</v>
      </c>
      <c r="AH675" s="13">
        <f t="shared" si="973"/>
        <v>2.5162692038908861E-6</v>
      </c>
      <c r="AI675" s="13">
        <f t="shared" si="974"/>
        <v>4.1528712091839473E-6</v>
      </c>
      <c r="AJ675" s="13">
        <f t="shared" si="975"/>
        <v>3.4269662509482434E-6</v>
      </c>
      <c r="AK675" s="13">
        <f t="shared" si="976"/>
        <v>1.8852976801795259E-6</v>
      </c>
      <c r="AL675" s="13">
        <f t="shared" si="977"/>
        <v>7.0788408967300059E-9</v>
      </c>
      <c r="AM675" s="13">
        <f t="shared" si="978"/>
        <v>1.7066556795033209E-2</v>
      </c>
      <c r="AN675" s="13">
        <f t="shared" si="979"/>
        <v>2.3525854555711029E-3</v>
      </c>
      <c r="AO675" s="13">
        <f t="shared" si="980"/>
        <v>1.6214923702053999E-4</v>
      </c>
      <c r="AP675" s="13">
        <f t="shared" si="981"/>
        <v>7.4506326657425308E-6</v>
      </c>
      <c r="AQ675" s="13">
        <f t="shared" si="982"/>
        <v>2.5676312824462041E-7</v>
      </c>
      <c r="AR675" s="13">
        <f t="shared" si="983"/>
        <v>6.9372380175689227E-8</v>
      </c>
      <c r="AS675" s="13">
        <f t="shared" si="984"/>
        <v>1.1449274183330815E-7</v>
      </c>
      <c r="AT675" s="13">
        <f t="shared" si="985"/>
        <v>9.4479877289134061E-8</v>
      </c>
      <c r="AU675" s="13">
        <f t="shared" si="986"/>
        <v>5.1976786590052965E-8</v>
      </c>
      <c r="AV675" s="13">
        <f t="shared" si="987"/>
        <v>2.1445728088429265E-8</v>
      </c>
      <c r="AW675" s="13">
        <f t="shared" si="988"/>
        <v>4.4735315880392529E-11</v>
      </c>
      <c r="AX675" s="13">
        <f t="shared" si="989"/>
        <v>4.6944640796251309E-3</v>
      </c>
      <c r="AY675" s="13">
        <f t="shared" si="990"/>
        <v>6.4712103607455151E-4</v>
      </c>
      <c r="AZ675" s="13">
        <f t="shared" si="991"/>
        <v>4.4602070462922875E-5</v>
      </c>
      <c r="BA675" s="13">
        <f t="shared" si="992"/>
        <v>2.0494308160617985E-6</v>
      </c>
      <c r="BB675" s="13">
        <f t="shared" si="993"/>
        <v>7.0627326706424028E-8</v>
      </c>
      <c r="BC675" s="13">
        <f t="shared" si="994"/>
        <v>1.9471627882638583E-9</v>
      </c>
      <c r="BD675" s="13">
        <f t="shared" si="995"/>
        <v>1.5938037431894473E-9</v>
      </c>
      <c r="BE675" s="13">
        <f t="shared" si="996"/>
        <v>2.6304266920035306E-9</v>
      </c>
      <c r="BF675" s="13">
        <f t="shared" si="997"/>
        <v>2.1706388291441586E-9</v>
      </c>
      <c r="BG675" s="13">
        <f t="shared" si="998"/>
        <v>1.194146673595266E-9</v>
      </c>
      <c r="BH675" s="13">
        <f t="shared" si="999"/>
        <v>4.9270735148769946E-10</v>
      </c>
      <c r="BI675" s="13">
        <f t="shared" si="1000"/>
        <v>1.6263364598530202E-10</v>
      </c>
      <c r="BJ675" s="14">
        <f t="shared" si="1001"/>
        <v>0.76331605310091755</v>
      </c>
      <c r="BK675" s="14">
        <f t="shared" si="1002"/>
        <v>0.20816898845106402</v>
      </c>
      <c r="BL675" s="14">
        <f t="shared" si="1003"/>
        <v>2.7499188900000811E-2</v>
      </c>
      <c r="BM675" s="14">
        <f t="shared" si="1004"/>
        <v>0.26464623589498265</v>
      </c>
      <c r="BN675" s="14">
        <f t="shared" si="1005"/>
        <v>0.73376388949148486</v>
      </c>
    </row>
    <row r="676" spans="1:66" x14ac:dyDescent="0.25">
      <c r="A676" t="s">
        <v>346</v>
      </c>
      <c r="B676" t="s">
        <v>232</v>
      </c>
      <c r="C676" t="s">
        <v>237</v>
      </c>
      <c r="D676" s="11">
        <v>44436</v>
      </c>
      <c r="E676" s="10">
        <f>VLOOKUP(A676,home!$A$2:$E$405,3,FALSE)</f>
        <v>1.5146999999999999</v>
      </c>
      <c r="F676" s="10">
        <f>VLOOKUP(B676,home!$B$2:$E$405,3,FALSE)</f>
        <v>0.49509999999999998</v>
      </c>
      <c r="G676" s="10">
        <f>VLOOKUP(C676,away!$B$2:$E$405,4,FALSE)</f>
        <v>0.3301</v>
      </c>
      <c r="H676" s="10">
        <f>VLOOKUP(A676,away!$A$2:$E$405,3,FALSE)</f>
        <v>1.0882000000000001</v>
      </c>
      <c r="I676" s="10">
        <f>VLOOKUP(C676,away!$B$2:$E$405,3,FALSE)</f>
        <v>0.68920000000000003</v>
      </c>
      <c r="J676" s="10">
        <f>VLOOKUP(B676,home!$B$2:$E$405,4,FALSE)</f>
        <v>0.91890000000000005</v>
      </c>
      <c r="K676" s="12">
        <f t="shared" si="950"/>
        <v>0.24755122289699999</v>
      </c>
      <c r="L676" s="12">
        <f t="shared" si="951"/>
        <v>0.68916345861600015</v>
      </c>
      <c r="M676" s="13">
        <f t="shared" si="952"/>
        <v>0.39191328260317321</v>
      </c>
      <c r="N676" s="13">
        <f t="shared" si="953"/>
        <v>9.7018612377993071E-2</v>
      </c>
      <c r="O676" s="13">
        <f t="shared" si="954"/>
        <v>0.27009231331635269</v>
      </c>
      <c r="P676" s="13">
        <f t="shared" si="955"/>
        <v>6.6861682456542781E-2</v>
      </c>
      <c r="Q676" s="13">
        <f t="shared" si="956"/>
        <v>1.2008538068971104E-2</v>
      </c>
      <c r="R676" s="13">
        <f t="shared" si="957"/>
        <v>9.3068876395346986E-2</v>
      </c>
      <c r="S676" s="13">
        <f t="shared" si="958"/>
        <v>2.8517051981663084E-3</v>
      </c>
      <c r="T676" s="13">
        <f t="shared" si="959"/>
        <v>8.2758456285340291E-3</v>
      </c>
      <c r="U676" s="13">
        <f t="shared" si="960"/>
        <v>2.3039314165317883E-2</v>
      </c>
      <c r="V676" s="13">
        <f t="shared" si="961"/>
        <v>5.4056688298492358E-5</v>
      </c>
      <c r="W676" s="13">
        <f t="shared" si="962"/>
        <v>9.9090942805965835E-4</v>
      </c>
      <c r="X676" s="13">
        <f t="shared" si="963"/>
        <v>6.8289856861679669E-4</v>
      </c>
      <c r="Y676" s="13">
        <f t="shared" si="964"/>
        <v>2.3531436971593376E-4</v>
      </c>
      <c r="Z676" s="13">
        <f t="shared" si="965"/>
        <v>2.1379889582040783E-2</v>
      </c>
      <c r="AA676" s="13">
        <f t="shared" si="966"/>
        <v>5.2926178114370255E-3</v>
      </c>
      <c r="AB676" s="13">
        <f t="shared" si="967"/>
        <v>6.5509700577383973E-4</v>
      </c>
      <c r="AC676" s="13">
        <f t="shared" si="968"/>
        <v>5.7639044274970129E-7</v>
      </c>
      <c r="AD676" s="13">
        <f t="shared" si="969"/>
        <v>6.1325210174083839E-5</v>
      </c>
      <c r="AE676" s="13">
        <f t="shared" si="970"/>
        <v>4.2263093943924734E-5</v>
      </c>
      <c r="AF676" s="13">
        <f t="shared" si="971"/>
        <v>1.4563089997104049E-5</v>
      </c>
      <c r="AG676" s="13">
        <f t="shared" si="972"/>
        <v>3.3454498235134343E-6</v>
      </c>
      <c r="AH676" s="13">
        <f t="shared" si="973"/>
        <v>3.6835596622968531E-3</v>
      </c>
      <c r="AI676" s="13">
        <f t="shared" si="974"/>
        <v>9.118696990156463E-4</v>
      </c>
      <c r="AJ676" s="13">
        <f t="shared" si="975"/>
        <v>1.1286722955702128E-4</v>
      </c>
      <c r="AK676" s="13">
        <f t="shared" si="976"/>
        <v>9.3134735672790129E-6</v>
      </c>
      <c r="AL676" s="13">
        <f t="shared" si="977"/>
        <v>3.9333634724637063E-9</v>
      </c>
      <c r="AM676" s="13">
        <f t="shared" si="978"/>
        <v>3.0362261546020016E-6</v>
      </c>
      <c r="AN676" s="13">
        <f t="shared" si="979"/>
        <v>2.0924561178458736E-6</v>
      </c>
      <c r="AO676" s="13">
        <f t="shared" si="980"/>
        <v>7.2102214758843552E-7</v>
      </c>
      <c r="AP676" s="13">
        <f t="shared" si="981"/>
        <v>1.6563403899026078E-7</v>
      </c>
      <c r="AQ676" s="13">
        <f t="shared" si="982"/>
        <v>2.8537231793766381E-8</v>
      </c>
      <c r="AR676" s="13">
        <f t="shared" si="983"/>
        <v>5.0771494337737723E-4</v>
      </c>
      <c r="AS676" s="13">
        <f t="shared" si="984"/>
        <v>1.2568545511615085E-4</v>
      </c>
      <c r="AT676" s="13">
        <f t="shared" si="985"/>
        <v>1.5556794057184573E-5</v>
      </c>
      <c r="AU676" s="13">
        <f t="shared" si="986"/>
        <v>1.283701131070941E-6</v>
      </c>
      <c r="AV676" s="13">
        <f t="shared" si="987"/>
        <v>7.944544620771839E-8</v>
      </c>
      <c r="AW676" s="13">
        <f t="shared" si="988"/>
        <v>1.8640128310980984E-11</v>
      </c>
      <c r="AX676" s="13">
        <f t="shared" si="989"/>
        <v>1.2527024959393009E-7</v>
      </c>
      <c r="AY676" s="13">
        <f t="shared" si="990"/>
        <v>8.6331678471842435E-8</v>
      </c>
      <c r="AZ676" s="13">
        <f t="shared" si="991"/>
        <v>2.9748319061889712E-8</v>
      </c>
      <c r="BA676" s="13">
        <f t="shared" si="992"/>
        <v>6.8338181509013995E-9</v>
      </c>
      <c r="BB676" s="13">
        <f t="shared" si="993"/>
        <v>1.1774044381070015E-9</v>
      </c>
      <c r="BC676" s="13">
        <f t="shared" si="994"/>
        <v>1.6228482295112997E-10</v>
      </c>
      <c r="BD676" s="13">
        <f t="shared" si="995"/>
        <v>5.8316431061496626E-5</v>
      </c>
      <c r="BE676" s="13">
        <f t="shared" si="996"/>
        <v>1.4436303824262085E-5</v>
      </c>
      <c r="BF676" s="13">
        <f t="shared" si="997"/>
        <v>1.7868623329043586E-6</v>
      </c>
      <c r="BG676" s="13">
        <f t="shared" si="998"/>
        <v>1.474466518863534E-7</v>
      </c>
      <c r="BH676" s="13">
        <f t="shared" si="999"/>
        <v>9.1251497466337616E-9</v>
      </c>
      <c r="BI676" s="13">
        <f t="shared" si="1000"/>
        <v>4.5178839577948774E-10</v>
      </c>
      <c r="BJ676" s="14">
        <f t="shared" si="1001"/>
        <v>0.11933990868527458</v>
      </c>
      <c r="BK676" s="14">
        <f t="shared" si="1002"/>
        <v>0.46168139360166549</v>
      </c>
      <c r="BL676" s="14">
        <f t="shared" si="1003"/>
        <v>0.39759084571860187</v>
      </c>
      <c r="BM676" s="14">
        <f t="shared" si="1004"/>
        <v>6.9028646056164558E-2</v>
      </c>
      <c r="BN676" s="14">
        <f t="shared" si="1005"/>
        <v>0.93096330521837978</v>
      </c>
    </row>
    <row r="677" spans="1:66" x14ac:dyDescent="0.25">
      <c r="A677" t="s">
        <v>347</v>
      </c>
      <c r="B677" t="s">
        <v>249</v>
      </c>
      <c r="C677" t="s">
        <v>250</v>
      </c>
      <c r="D677" s="11">
        <v>44436</v>
      </c>
      <c r="E677" s="10">
        <f>VLOOKUP(A677,home!$A$2:$E$405,3,FALSE)</f>
        <v>1.2639</v>
      </c>
      <c r="F677" s="10">
        <f>VLOOKUP(B677,home!$B$2:$E$405,3,FALSE)</f>
        <v>1.1076999999999999</v>
      </c>
      <c r="G677" s="10">
        <f>VLOOKUP(C677,away!$B$2:$E$405,4,FALSE)</f>
        <v>0.47470000000000001</v>
      </c>
      <c r="H677" s="10">
        <f>VLOOKUP(A677,away!$A$2:$E$405,3,FALSE)</f>
        <v>0.81940000000000002</v>
      </c>
      <c r="I677" s="10">
        <f>VLOOKUP(C677,away!$B$2:$E$405,3,FALSE)</f>
        <v>1.7085999999999999</v>
      </c>
      <c r="J677" s="10">
        <f>VLOOKUP(B677,home!$B$2:$E$405,4,FALSE)</f>
        <v>1.9525999999999999</v>
      </c>
      <c r="K677" s="12">
        <f t="shared" si="950"/>
        <v>0.664590457641</v>
      </c>
      <c r="L677" s="12">
        <f t="shared" si="951"/>
        <v>2.7336924077839999</v>
      </c>
      <c r="M677" s="13">
        <f t="shared" si="952"/>
        <v>3.34306255856264E-2</v>
      </c>
      <c r="N677" s="13">
        <f t="shared" si="953"/>
        <v>2.2217674757176377E-2</v>
      </c>
      <c r="O677" s="13">
        <f t="shared" si="954"/>
        <v>9.1389047350896438E-2</v>
      </c>
      <c r="P677" s="13">
        <f t="shared" si="955"/>
        <v>6.0736288802307289E-2</v>
      </c>
      <c r="Q677" s="13">
        <f t="shared" si="956"/>
        <v>7.3828273172953695E-3</v>
      </c>
      <c r="R677" s="13">
        <f t="shared" si="957"/>
        <v>0.12491477244887905</v>
      </c>
      <c r="S677" s="13">
        <f t="shared" si="958"/>
        <v>2.7586208101526892E-2</v>
      </c>
      <c r="T677" s="13">
        <f t="shared" si="959"/>
        <v>2.0182378985270668E-2</v>
      </c>
      <c r="U677" s="13">
        <f t="shared" si="960"/>
        <v>8.3017165787921912E-2</v>
      </c>
      <c r="V677" s="13">
        <f t="shared" si="961"/>
        <v>5.5686926212926875E-3</v>
      </c>
      <c r="W677" s="13">
        <f t="shared" si="962"/>
        <v>1.6355188618286023E-3</v>
      </c>
      <c r="X677" s="13">
        <f t="shared" si="963"/>
        <v>4.4710054953683792E-3</v>
      </c>
      <c r="Y677" s="13">
        <f t="shared" si="964"/>
        <v>6.111176888924541E-3</v>
      </c>
      <c r="Z677" s="13">
        <f t="shared" si="965"/>
        <v>0.11382618835452221</v>
      </c>
      <c r="AA677" s="13">
        <f t="shared" si="966"/>
        <v>7.5647798610062586E-2</v>
      </c>
      <c r="AB677" s="13">
        <f t="shared" si="967"/>
        <v>2.5137402548897844E-2</v>
      </c>
      <c r="AC677" s="13">
        <f t="shared" si="968"/>
        <v>6.3232013567884296E-4</v>
      </c>
      <c r="AD677" s="13">
        <f t="shared" si="969"/>
        <v>2.7173755721578955E-4</v>
      </c>
      <c r="AE677" s="13">
        <f t="shared" si="970"/>
        <v>7.428468970705741E-4</v>
      </c>
      <c r="AF677" s="13">
        <f t="shared" si="971"/>
        <v>1.0153574613338656E-3</v>
      </c>
      <c r="AG677" s="13">
        <f t="shared" si="972"/>
        <v>9.2522499441174153E-4</v>
      </c>
      <c r="AH677" s="13">
        <f t="shared" si="973"/>
        <v>7.7791446727937238E-2</v>
      </c>
      <c r="AI677" s="13">
        <f t="shared" si="974"/>
        <v>5.1699453181475286E-2</v>
      </c>
      <c r="AJ677" s="13">
        <f t="shared" si="975"/>
        <v>1.7179481624833053E-2</v>
      </c>
      <c r="AK677" s="13">
        <f t="shared" si="976"/>
        <v>3.8057731850276505E-3</v>
      </c>
      <c r="AL677" s="13">
        <f t="shared" si="977"/>
        <v>4.5951611976554326E-5</v>
      </c>
      <c r="AM677" s="13">
        <f t="shared" si="978"/>
        <v>3.6118837501657816E-5</v>
      </c>
      <c r="AN677" s="13">
        <f t="shared" si="979"/>
        <v>9.8737791856265983E-5</v>
      </c>
      <c r="AO677" s="13">
        <f t="shared" si="980"/>
        <v>1.349593759794156E-4</v>
      </c>
      <c r="AP677" s="13">
        <f t="shared" si="981"/>
        <v>1.2297914049139825E-4</v>
      </c>
      <c r="AQ677" s="13">
        <f t="shared" si="982"/>
        <v>8.4046785669284325E-5</v>
      </c>
      <c r="AR677" s="13">
        <f t="shared" si="983"/>
        <v>4.2531577462139092E-2</v>
      </c>
      <c r="AS677" s="13">
        <f t="shared" si="984"/>
        <v>2.8266080529756665E-2</v>
      </c>
      <c r="AT677" s="13">
        <f t="shared" si="985"/>
        <v>9.392683697494169E-3</v>
      </c>
      <c r="AU677" s="13">
        <f t="shared" si="986"/>
        <v>2.0807626523316036E-3</v>
      </c>
      <c r="AV677" s="13">
        <f t="shared" si="987"/>
        <v>3.4571375083884025E-4</v>
      </c>
      <c r="AW677" s="13">
        <f t="shared" si="988"/>
        <v>2.3190066718174566E-6</v>
      </c>
      <c r="AX677" s="13">
        <f t="shared" si="989"/>
        <v>4.0007057907812775E-6</v>
      </c>
      <c r="AY677" s="13">
        <f t="shared" si="990"/>
        <v>1.0936699046036263E-5</v>
      </c>
      <c r="AZ677" s="13">
        <f t="shared" si="991"/>
        <v>1.4948785574183925E-5</v>
      </c>
      <c r="BA677" s="13">
        <f t="shared" si="992"/>
        <v>1.3621793876579193E-5</v>
      </c>
      <c r="BB677" s="13">
        <f t="shared" si="993"/>
        <v>9.3094486252007805E-6</v>
      </c>
      <c r="BC677" s="13">
        <f t="shared" si="994"/>
        <v>5.0898338054733132E-6</v>
      </c>
      <c r="BD677" s="13">
        <f t="shared" si="995"/>
        <v>1.9378041733221118E-2</v>
      </c>
      <c r="BE677" s="13">
        <f t="shared" si="996"/>
        <v>1.2878461623667821E-2</v>
      </c>
      <c r="BF677" s="13">
        <f t="shared" si="997"/>
        <v>4.2794513520927257E-3</v>
      </c>
      <c r="BG677" s="13">
        <f t="shared" si="998"/>
        <v>9.4802751084656714E-4</v>
      </c>
      <c r="BH677" s="13">
        <f t="shared" si="999"/>
        <v>1.5751250932244452E-4</v>
      </c>
      <c r="BI677" s="13">
        <f t="shared" si="1000"/>
        <v>2.0936262130957146E-5</v>
      </c>
      <c r="BJ677" s="14">
        <f t="shared" si="1001"/>
        <v>6.5490498414112169E-2</v>
      </c>
      <c r="BK677" s="14">
        <f t="shared" si="1002"/>
        <v>0.1280110235574547</v>
      </c>
      <c r="BL677" s="14">
        <f t="shared" si="1003"/>
        <v>0.67086159054977301</v>
      </c>
      <c r="BM677" s="14">
        <f t="shared" si="1004"/>
        <v>0.63810944692130678</v>
      </c>
      <c r="BN677" s="14">
        <f t="shared" si="1005"/>
        <v>0.34007123626218094</v>
      </c>
    </row>
    <row r="678" spans="1:66" x14ac:dyDescent="0.25">
      <c r="A678" t="s">
        <v>347</v>
      </c>
      <c r="B678" t="s">
        <v>323</v>
      </c>
      <c r="C678" t="s">
        <v>258</v>
      </c>
      <c r="D678" s="11">
        <v>44436</v>
      </c>
      <c r="E678" s="10">
        <f>VLOOKUP(A678,home!$A$2:$E$405,3,FALSE)</f>
        <v>1.2639</v>
      </c>
      <c r="F678" s="10">
        <f>VLOOKUP(B678,home!$B$2:$E$405,3,FALSE)</f>
        <v>0.63300000000000001</v>
      </c>
      <c r="G678" s="10">
        <f>VLOOKUP(C678,away!$B$2:$E$405,4,FALSE)</f>
        <v>1.3846000000000001</v>
      </c>
      <c r="H678" s="10">
        <f>VLOOKUP(A678,away!$A$2:$E$405,3,FALSE)</f>
        <v>0.81940000000000002</v>
      </c>
      <c r="I678" s="10">
        <f>VLOOKUP(C678,away!$B$2:$E$405,3,FALSE)</f>
        <v>0.9153</v>
      </c>
      <c r="J678" s="10">
        <f>VLOOKUP(B678,home!$B$2:$E$405,4,FALSE)</f>
        <v>0.97629999999999995</v>
      </c>
      <c r="K678" s="12">
        <f t="shared" si="950"/>
        <v>1.1077474300200001</v>
      </c>
      <c r="L678" s="12">
        <f t="shared" si="951"/>
        <v>0.73222189536600002</v>
      </c>
      <c r="M678" s="13">
        <f t="shared" si="952"/>
        <v>0.15882229784488194</v>
      </c>
      <c r="N678" s="13">
        <f t="shared" si="953"/>
        <v>0.17593499226753898</v>
      </c>
      <c r="O678" s="13">
        <f t="shared" si="954"/>
        <v>0.11629316395436284</v>
      </c>
      <c r="P678" s="13">
        <f t="shared" si="955"/>
        <v>0.12882345349933996</v>
      </c>
      <c r="Q678" s="13">
        <f t="shared" si="956"/>
        <v>9.7445767767477445E-2</v>
      </c>
      <c r="R678" s="13">
        <f t="shared" si="957"/>
        <v>4.2576200464386267E-2</v>
      </c>
      <c r="S678" s="13">
        <f t="shared" si="958"/>
        <v>2.6122720796586479E-2</v>
      </c>
      <c r="T678" s="13">
        <f t="shared" si="959"/>
        <v>7.1351924770097414E-2</v>
      </c>
      <c r="U678" s="13">
        <f t="shared" si="960"/>
        <v>4.7163676644440225E-2</v>
      </c>
      <c r="V678" s="13">
        <f t="shared" si="961"/>
        <v>2.3542867675097625E-3</v>
      </c>
      <c r="W678" s="13">
        <f t="shared" si="962"/>
        <v>3.598176627024962E-2</v>
      </c>
      <c r="X678" s="13">
        <f t="shared" si="963"/>
        <v>2.634663709701859E-2</v>
      </c>
      <c r="Y678" s="13">
        <f t="shared" si="964"/>
        <v>9.645792275849557E-3</v>
      </c>
      <c r="Z678" s="13">
        <f t="shared" si="965"/>
        <v>1.0391742067171895E-2</v>
      </c>
      <c r="AA678" s="13">
        <f t="shared" si="966"/>
        <v>1.1511425568340391E-2</v>
      </c>
      <c r="AB678" s="13">
        <f t="shared" si="967"/>
        <v>6.3758760445977941E-3</v>
      </c>
      <c r="AC678" s="13">
        <f t="shared" si="968"/>
        <v>1.1935011489012511E-4</v>
      </c>
      <c r="AD678" s="13">
        <f t="shared" si="969"/>
        <v>9.9646772783623383E-3</v>
      </c>
      <c r="AE678" s="13">
        <f t="shared" si="970"/>
        <v>7.2963548834729863E-3</v>
      </c>
      <c r="AF678" s="13">
        <f t="shared" si="971"/>
        <v>2.6712754010197793E-3</v>
      </c>
      <c r="AG678" s="13">
        <f t="shared" si="972"/>
        <v>6.5198877905975837E-4</v>
      </c>
      <c r="AH678" s="13">
        <f t="shared" si="973"/>
        <v>1.9022652681448E-3</v>
      </c>
      <c r="AI678" s="13">
        <f t="shared" si="974"/>
        <v>2.1072294620037087E-3</v>
      </c>
      <c r="AJ678" s="13">
        <f t="shared" si="975"/>
        <v>1.1671390104985178E-3</v>
      </c>
      <c r="AK678" s="13">
        <f t="shared" si="976"/>
        <v>4.309650797852729E-4</v>
      </c>
      <c r="AL678" s="13">
        <f t="shared" si="977"/>
        <v>3.8722759170013781E-6</v>
      </c>
      <c r="AM678" s="13">
        <f t="shared" si="978"/>
        <v>2.2076691292169126E-3</v>
      </c>
      <c r="AN678" s="13">
        <f t="shared" si="979"/>
        <v>1.6165036741362146E-3</v>
      </c>
      <c r="AO678" s="13">
        <f t="shared" si="980"/>
        <v>5.9181969207106077E-4</v>
      </c>
      <c r="AP678" s="13">
        <f t="shared" si="981"/>
        <v>1.4444777888106489E-4</v>
      </c>
      <c r="AQ678" s="13">
        <f t="shared" si="982"/>
        <v>2.644195660842555E-5</v>
      </c>
      <c r="AR678" s="13">
        <f t="shared" si="983"/>
        <v>2.7857605602597964E-4</v>
      </c>
      <c r="AS678" s="13">
        <f t="shared" si="984"/>
        <v>3.0859191012788656E-4</v>
      </c>
      <c r="AT678" s="13">
        <f t="shared" si="985"/>
        <v>1.7092094768456458E-4</v>
      </c>
      <c r="AU678" s="13">
        <f t="shared" si="986"/>
        <v>6.3112413511386402E-5</v>
      </c>
      <c r="AV678" s="13">
        <f t="shared" si="987"/>
        <v>1.7478153467399461E-5</v>
      </c>
      <c r="AW678" s="13">
        <f t="shared" si="988"/>
        <v>8.7246347944873485E-8</v>
      </c>
      <c r="AX678" s="13">
        <f t="shared" si="989"/>
        <v>4.0758996737075406E-4</v>
      </c>
      <c r="AY678" s="13">
        <f t="shared" si="990"/>
        <v>2.9844629844037968E-4</v>
      </c>
      <c r="AZ678" s="13">
        <f t="shared" si="991"/>
        <v>1.0926445715449082E-4</v>
      </c>
      <c r="BA678" s="13">
        <f t="shared" si="992"/>
        <v>2.666860930459946E-5</v>
      </c>
      <c r="BB678" s="13">
        <f t="shared" si="993"/>
        <v>4.8818349129472895E-6</v>
      </c>
      <c r="BC678" s="13">
        <f t="shared" si="994"/>
        <v>7.1491728256443548E-7</v>
      </c>
      <c r="BD678" s="13">
        <f t="shared" si="995"/>
        <v>3.399658129115462E-5</v>
      </c>
      <c r="BE678" s="13">
        <f t="shared" si="996"/>
        <v>3.7659625554742548E-5</v>
      </c>
      <c r="BF678" s="13">
        <f t="shared" si="997"/>
        <v>2.085867671189079E-5</v>
      </c>
      <c r="BG678" s="13">
        <f t="shared" si="998"/>
        <v>7.702048507071681E-6</v>
      </c>
      <c r="BH678" s="13">
        <f t="shared" si="999"/>
        <v>2.1329811098995085E-6</v>
      </c>
      <c r="BI678" s="13">
        <f t="shared" si="1000"/>
        <v>4.7256086855447726E-7</v>
      </c>
      <c r="BJ678" s="14">
        <f t="shared" si="1001"/>
        <v>0.44272562510552593</v>
      </c>
      <c r="BK678" s="14">
        <f t="shared" si="1002"/>
        <v>0.31654442759756568</v>
      </c>
      <c r="BL678" s="14">
        <f t="shared" si="1003"/>
        <v>0.23046944345142034</v>
      </c>
      <c r="BM678" s="14">
        <f t="shared" si="1004"/>
        <v>0.27993700337160399</v>
      </c>
      <c r="BN678" s="14">
        <f t="shared" si="1005"/>
        <v>0.71989587579798753</v>
      </c>
    </row>
    <row r="679" spans="1:66" x14ac:dyDescent="0.25">
      <c r="A679" t="s">
        <v>349</v>
      </c>
      <c r="B679" t="s">
        <v>274</v>
      </c>
      <c r="C679" t="s">
        <v>286</v>
      </c>
      <c r="D679" s="11">
        <v>44436</v>
      </c>
      <c r="E679" s="10">
        <f>VLOOKUP(A679,home!$A$2:$E$405,3,FALSE)</f>
        <v>1.4875</v>
      </c>
      <c r="F679" s="10">
        <f>VLOOKUP(B679,home!$B$2:$E$405,3,FALSE)</f>
        <v>1.2222999999999999</v>
      </c>
      <c r="G679" s="10">
        <f>VLOOKUP(C679,away!$B$2:$E$405,4,FALSE)</f>
        <v>1.5462</v>
      </c>
      <c r="H679" s="10">
        <f>VLOOKUP(A679,away!$A$2:$E$405,3,FALSE)</f>
        <v>1.05</v>
      </c>
      <c r="I679" s="10">
        <f>VLOOKUP(C679,away!$B$2:$E$405,3,FALSE)</f>
        <v>0.57140000000000002</v>
      </c>
      <c r="J679" s="10">
        <f>VLOOKUP(B679,home!$B$2:$E$405,4,FALSE)</f>
        <v>0.51949999999999996</v>
      </c>
      <c r="K679" s="12">
        <f t="shared" si="950"/>
        <v>2.8112563867500002</v>
      </c>
      <c r="L679" s="12">
        <f t="shared" si="951"/>
        <v>0.31168441499999999</v>
      </c>
      <c r="M679" s="13">
        <f t="shared" si="952"/>
        <v>4.4027501697041498E-2</v>
      </c>
      <c r="N679" s="13">
        <f t="shared" si="953"/>
        <v>0.12377259533845437</v>
      </c>
      <c r="O679" s="13">
        <f t="shared" si="954"/>
        <v>1.3722686110353887E-2</v>
      </c>
      <c r="P679" s="13">
        <f t="shared" si="955"/>
        <v>3.8577988971097876E-2</v>
      </c>
      <c r="Q679" s="13">
        <f t="shared" si="956"/>
        <v>0.17397824957492664</v>
      </c>
      <c r="R679" s="13">
        <f t="shared" si="957"/>
        <v>2.1385736962671385E-3</v>
      </c>
      <c r="S679" s="13">
        <f t="shared" si="958"/>
        <v>8.4507476900180113E-3</v>
      </c>
      <c r="T679" s="13">
        <f t="shared" si="959"/>
        <v>5.4226308941485009E-2</v>
      </c>
      <c r="U679" s="13">
        <f t="shared" si="960"/>
        <v>6.0120789621665475E-3</v>
      </c>
      <c r="V679" s="13">
        <f t="shared" si="961"/>
        <v>8.2275052490392916E-4</v>
      </c>
      <c r="W679" s="13">
        <f t="shared" si="962"/>
        <v>0.16303248842436599</v>
      </c>
      <c r="X679" s="13">
        <f t="shared" si="963"/>
        <v>5.0814685780542788E-2</v>
      </c>
      <c r="Y679" s="13">
        <f t="shared" si="964"/>
        <v>7.9190728054586487E-3</v>
      </c>
      <c r="Z679" s="13">
        <f t="shared" si="965"/>
        <v>2.2218669715180355E-4</v>
      </c>
      <c r="AA679" s="13">
        <f t="shared" si="966"/>
        <v>6.2462377141889571E-4</v>
      </c>
      <c r="AB679" s="13">
        <f t="shared" si="967"/>
        <v>8.7798878335862169E-4</v>
      </c>
      <c r="AC679" s="13">
        <f t="shared" si="968"/>
        <v>4.505715100262206E-5</v>
      </c>
      <c r="AD679" s="13">
        <f t="shared" si="969"/>
        <v>0.11458153108268607</v>
      </c>
      <c r="AE679" s="13">
        <f t="shared" si="970"/>
        <v>3.5713277485311327E-2</v>
      </c>
      <c r="AF679" s="13">
        <f t="shared" si="971"/>
        <v>5.565636000370966E-3</v>
      </c>
      <c r="AG679" s="13">
        <f t="shared" si="972"/>
        <v>5.782406669595213E-4</v>
      </c>
      <c r="AH679" s="13">
        <f t="shared" si="973"/>
        <v>1.7313032680635513E-5</v>
      </c>
      <c r="AI679" s="13">
        <f t="shared" si="974"/>
        <v>4.8671373697448056E-5</v>
      </c>
      <c r="AJ679" s="13">
        <f t="shared" si="975"/>
        <v>6.8413855079423429E-5</v>
      </c>
      <c r="AK679" s="13">
        <f t="shared" si="976"/>
        <v>6.4109629011406023E-5</v>
      </c>
      <c r="AL679" s="13">
        <f t="shared" si="977"/>
        <v>1.5792077292135332E-6</v>
      </c>
      <c r="AM679" s="13">
        <f t="shared" si="978"/>
        <v>6.4423612211958997E-2</v>
      </c>
      <c r="AN679" s="13">
        <f t="shared" si="979"/>
        <v>2.0079835884471296E-2</v>
      </c>
      <c r="AO679" s="13">
        <f t="shared" si="980"/>
        <v>3.1292859504737217E-3</v>
      </c>
      <c r="AP679" s="13">
        <f t="shared" si="981"/>
        <v>3.2511655361370693E-4</v>
      </c>
      <c r="AQ679" s="13">
        <f t="shared" si="982"/>
        <v>2.5333440704976096E-5</v>
      </c>
      <c r="AR679" s="13">
        <f t="shared" si="983"/>
        <v>1.079240492587953E-6</v>
      </c>
      <c r="AS679" s="13">
        <f t="shared" si="984"/>
        <v>3.0340217276270985E-6</v>
      </c>
      <c r="AT679" s="13">
        <f t="shared" si="985"/>
        <v>4.2647064796649762E-6</v>
      </c>
      <c r="AU679" s="13">
        <f t="shared" si="986"/>
        <v>3.9963944428574247E-6</v>
      </c>
      <c r="AV679" s="13">
        <f t="shared" si="987"/>
        <v>2.8087223503637857E-6</v>
      </c>
      <c r="AW679" s="13">
        <f t="shared" si="988"/>
        <v>3.8437249454196118E-8</v>
      </c>
      <c r="AX679" s="13">
        <f t="shared" si="989"/>
        <v>3.0185215214729184E-2</v>
      </c>
      <c r="AY679" s="13">
        <f t="shared" si="990"/>
        <v>9.4082611458519653E-3</v>
      </c>
      <c r="AZ679" s="13">
        <f t="shared" si="991"/>
        <v>1.4662041857060497E-3</v>
      </c>
      <c r="BA679" s="13">
        <f t="shared" si="992"/>
        <v>1.523309979641138E-4</v>
      </c>
      <c r="BB679" s="13">
        <f t="shared" si="993"/>
        <v>1.1869799496702751E-5</v>
      </c>
      <c r="BC679" s="13">
        <f t="shared" si="994"/>
        <v>7.3992630245941861E-7</v>
      </c>
      <c r="BD679" s="13">
        <f t="shared" si="995"/>
        <v>5.6063740262764597E-8</v>
      </c>
      <c r="BE679" s="13">
        <f t="shared" si="996"/>
        <v>1.5760954787879008E-7</v>
      </c>
      <c r="BF679" s="13">
        <f t="shared" si="997"/>
        <v>2.2154042404351437E-7</v>
      </c>
      <c r="BG679" s="13">
        <f t="shared" si="998"/>
        <v>2.0760231067187767E-7</v>
      </c>
      <c r="BH679" s="13">
        <f t="shared" si="999"/>
        <v>1.4590583044509342E-7</v>
      </c>
      <c r="BI679" s="13">
        <f t="shared" si="1000"/>
        <v>8.2035739540566329E-8</v>
      </c>
      <c r="BJ679" s="14">
        <f t="shared" si="1001"/>
        <v>0.85938989141183442</v>
      </c>
      <c r="BK679" s="14">
        <f t="shared" si="1002"/>
        <v>0.10133388638764512</v>
      </c>
      <c r="BL679" s="14">
        <f t="shared" si="1003"/>
        <v>2.3590513057119941E-2</v>
      </c>
      <c r="BM679" s="14">
        <f t="shared" si="1004"/>
        <v>0.57891065945700737</v>
      </c>
      <c r="BN679" s="14">
        <f t="shared" si="1005"/>
        <v>0.39621759538814139</v>
      </c>
    </row>
    <row r="680" spans="1:66" x14ac:dyDescent="0.25">
      <c r="A680" t="s">
        <v>349</v>
      </c>
      <c r="B680" t="s">
        <v>275</v>
      </c>
      <c r="C680" t="s">
        <v>284</v>
      </c>
      <c r="D680" s="11">
        <v>44436</v>
      </c>
      <c r="E680" s="10">
        <f>VLOOKUP(A680,home!$A$2:$E$405,3,FALSE)</f>
        <v>1.4875</v>
      </c>
      <c r="F680" s="10">
        <f>VLOOKUP(B680,home!$B$2:$E$405,3,FALSE)</f>
        <v>0.97109999999999996</v>
      </c>
      <c r="G680" s="10">
        <f>VLOOKUP(C680,away!$B$2:$E$405,4,FALSE)</f>
        <v>0.85560000000000003</v>
      </c>
      <c r="H680" s="10">
        <f>VLOOKUP(A680,away!$A$2:$E$405,3,FALSE)</f>
        <v>1.05</v>
      </c>
      <c r="I680" s="10">
        <f>VLOOKUP(C680,away!$B$2:$E$405,3,FALSE)</f>
        <v>0.86580000000000001</v>
      </c>
      <c r="J680" s="10">
        <f>VLOOKUP(B680,home!$B$2:$E$405,4,FALSE)</f>
        <v>1.2698</v>
      </c>
      <c r="K680" s="12">
        <f t="shared" si="950"/>
        <v>1.2359238255</v>
      </c>
      <c r="L680" s="12">
        <f t="shared" si="951"/>
        <v>1.154362482</v>
      </c>
      <c r="M680" s="13">
        <f t="shared" si="952"/>
        <v>9.1603453366963211E-2</v>
      </c>
      <c r="N680" s="13">
        <f t="shared" si="953"/>
        <v>0.11321489051430803</v>
      </c>
      <c r="O680" s="13">
        <f t="shared" si="954"/>
        <v>0.10574358978845891</v>
      </c>
      <c r="P680" s="13">
        <f t="shared" si="955"/>
        <v>0.13069102201345487</v>
      </c>
      <c r="Q680" s="13">
        <f t="shared" si="956"/>
        <v>6.9962490294003629E-2</v>
      </c>
      <c r="R680" s="13">
        <f t="shared" si="957"/>
        <v>6.1033216381897661E-2</v>
      </c>
      <c r="S680" s="13">
        <f t="shared" si="958"/>
        <v>4.6614354063973823E-2</v>
      </c>
      <c r="T680" s="13">
        <f t="shared" si="959"/>
        <v>8.0762073942686946E-2</v>
      </c>
      <c r="U680" s="13">
        <f t="shared" si="960"/>
        <v>7.5432406273284222E-2</v>
      </c>
      <c r="V680" s="13">
        <f t="shared" si="961"/>
        <v>7.3894322019995044E-3</v>
      </c>
      <c r="W680" s="13">
        <f t="shared" si="962"/>
        <v>2.8822769548557191E-2</v>
      </c>
      <c r="X680" s="13">
        <f t="shared" si="963"/>
        <v>3.3271923794186496E-2</v>
      </c>
      <c r="Y680" s="13">
        <f t="shared" si="964"/>
        <v>1.9203930265985998E-2</v>
      </c>
      <c r="Z680" s="13">
        <f t="shared" si="965"/>
        <v>2.3484818382350146E-2</v>
      </c>
      <c r="AA680" s="13">
        <f t="shared" si="966"/>
        <v>2.902544657628691E-2</v>
      </c>
      <c r="AB680" s="13">
        <f t="shared" si="967"/>
        <v>1.7936620484705203E-2</v>
      </c>
      <c r="AC680" s="13">
        <f t="shared" si="968"/>
        <v>6.5890832378729238E-4</v>
      </c>
      <c r="AD680" s="13">
        <f t="shared" si="969"/>
        <v>8.905686900489429E-3</v>
      </c>
      <c r="AE680" s="13">
        <f t="shared" si="970"/>
        <v>1.0280390834363865E-2</v>
      </c>
      <c r="AF680" s="13">
        <f t="shared" si="971"/>
        <v>5.9336487397431623E-3</v>
      </c>
      <c r="AG680" s="13">
        <f t="shared" si="972"/>
        <v>2.2831938288420295E-3</v>
      </c>
      <c r="AH680" s="13">
        <f t="shared" si="973"/>
        <v>6.7774983092922366E-3</v>
      </c>
      <c r="AI680" s="13">
        <f t="shared" si="974"/>
        <v>8.3764716377402442E-3</v>
      </c>
      <c r="AJ680" s="13">
        <f t="shared" si="975"/>
        <v>5.1763404353540867E-3</v>
      </c>
      <c r="AK680" s="13">
        <f t="shared" si="976"/>
        <v>2.1325208243177188E-3</v>
      </c>
      <c r="AL680" s="13">
        <f t="shared" si="977"/>
        <v>3.7602688144938612E-5</v>
      </c>
      <c r="AM680" s="13">
        <f t="shared" si="978"/>
        <v>2.2013501245516263E-3</v>
      </c>
      <c r="AN680" s="13">
        <f t="shared" si="979"/>
        <v>2.5411559935284243E-3</v>
      </c>
      <c r="AO680" s="13">
        <f t="shared" si="980"/>
        <v>1.4667075699193242E-3</v>
      </c>
      <c r="AP680" s="13">
        <f t="shared" si="981"/>
        <v>5.6437073026008647E-4</v>
      </c>
      <c r="AQ680" s="13">
        <f t="shared" si="982"/>
        <v>1.6287209923779655E-4</v>
      </c>
      <c r="AR680" s="13">
        <f t="shared" si="983"/>
        <v>1.5647379540130774E-3</v>
      </c>
      <c r="AS680" s="13">
        <f t="shared" si="984"/>
        <v>1.9338969180288856E-3</v>
      </c>
      <c r="AT680" s="13">
        <f t="shared" si="985"/>
        <v>1.1950746385264602E-3</v>
      </c>
      <c r="AU680" s="13">
        <f t="shared" si="986"/>
        <v>4.9234040633521739E-4</v>
      </c>
      <c r="AV680" s="13">
        <f t="shared" si="987"/>
        <v>1.5212380961151161E-4</v>
      </c>
      <c r="AW680" s="13">
        <f t="shared" si="988"/>
        <v>1.4902196986287426E-6</v>
      </c>
      <c r="AX680" s="13">
        <f t="shared" si="989"/>
        <v>4.5345017786679122E-4</v>
      </c>
      <c r="AY680" s="13">
        <f t="shared" si="990"/>
        <v>5.234458727856506E-4</v>
      </c>
      <c r="AZ680" s="13">
        <f t="shared" si="991"/>
        <v>3.0212313845075E-4</v>
      </c>
      <c r="BA680" s="13">
        <f t="shared" si="992"/>
        <v>1.1625320532387913E-4</v>
      </c>
      <c r="BB680" s="13">
        <f t="shared" si="993"/>
        <v>3.3549584659532193E-5</v>
      </c>
      <c r="BC680" s="13">
        <f t="shared" si="994"/>
        <v>7.7456763635293381E-6</v>
      </c>
      <c r="BD680" s="13">
        <f t="shared" si="995"/>
        <v>3.0104579804568948E-4</v>
      </c>
      <c r="BE680" s="13">
        <f t="shared" si="996"/>
        <v>3.7206967437132895E-4</v>
      </c>
      <c r="BF680" s="13">
        <f t="shared" si="997"/>
        <v>2.2992488765077613E-4</v>
      </c>
      <c r="BG680" s="13">
        <f t="shared" si="998"/>
        <v>9.4723215574334961E-5</v>
      </c>
      <c r="BH680" s="13">
        <f t="shared" si="999"/>
        <v>2.9267669739073316E-5</v>
      </c>
      <c r="BI680" s="13">
        <f t="shared" si="1000"/>
        <v>7.2345220694772144E-6</v>
      </c>
      <c r="BJ680" s="14">
        <f t="shared" si="1001"/>
        <v>0.38101402283611413</v>
      </c>
      <c r="BK680" s="14">
        <f t="shared" si="1002"/>
        <v>0.27751821853110925</v>
      </c>
      <c r="BL680" s="14">
        <f t="shared" si="1003"/>
        <v>0.318006550205303</v>
      </c>
      <c r="BM680" s="14">
        <f t="shared" si="1004"/>
        <v>0.42725299194270339</v>
      </c>
      <c r="BN680" s="14">
        <f t="shared" si="1005"/>
        <v>0.57224866235908622</v>
      </c>
    </row>
    <row r="681" spans="1:66" x14ac:dyDescent="0.25">
      <c r="A681" t="s">
        <v>349</v>
      </c>
      <c r="B681" t="s">
        <v>289</v>
      </c>
      <c r="C681" t="s">
        <v>280</v>
      </c>
      <c r="D681" s="11">
        <v>44436</v>
      </c>
      <c r="E681" s="10">
        <f>VLOOKUP(A681,home!$A$2:$E$405,3,FALSE)</f>
        <v>1.4875</v>
      </c>
      <c r="F681" s="10">
        <f>VLOOKUP(B681,home!$B$2:$E$405,3,FALSE)</f>
        <v>0.73950000000000005</v>
      </c>
      <c r="G681" s="10">
        <f>VLOOKUP(C681,away!$B$2:$E$405,4,FALSE)</f>
        <v>0.73340000000000005</v>
      </c>
      <c r="H681" s="10">
        <f>VLOOKUP(A681,away!$A$2:$E$405,3,FALSE)</f>
        <v>1.05</v>
      </c>
      <c r="I681" s="10">
        <f>VLOOKUP(C681,away!$B$2:$E$405,3,FALSE)</f>
        <v>0.60609999999999997</v>
      </c>
      <c r="J681" s="10">
        <f>VLOOKUP(B681,home!$B$2:$E$405,4,FALSE)</f>
        <v>1.1429</v>
      </c>
      <c r="K681" s="12">
        <f t="shared" si="950"/>
        <v>0.80674458375000013</v>
      </c>
      <c r="L681" s="12">
        <f t="shared" si="951"/>
        <v>0.72734727450000003</v>
      </c>
      <c r="M681" s="13">
        <f t="shared" si="952"/>
        <v>0.21565144435053296</v>
      </c>
      <c r="N681" s="13">
        <f t="shared" si="953"/>
        <v>0.17397563470765701</v>
      </c>
      <c r="O681" s="13">
        <f t="shared" si="954"/>
        <v>0.15685349029034859</v>
      </c>
      <c r="P681" s="13">
        <f t="shared" si="955"/>
        <v>0.12654070373402193</v>
      </c>
      <c r="Q681" s="13">
        <f t="shared" si="956"/>
        <v>7.0176950502435415E-2</v>
      </c>
      <c r="R681" s="13">
        <f t="shared" si="957"/>
        <v>5.7043479329248616E-2</v>
      </c>
      <c r="S681" s="13">
        <f t="shared" si="958"/>
        <v>1.8562998441449968E-2</v>
      </c>
      <c r="T681" s="13">
        <f t="shared" si="959"/>
        <v>5.1043013680667805E-2</v>
      </c>
      <c r="U681" s="13">
        <f t="shared" si="960"/>
        <v>4.6019517987126404E-2</v>
      </c>
      <c r="V681" s="13">
        <f t="shared" si="961"/>
        <v>1.2102734130217123E-3</v>
      </c>
      <c r="W681" s="13">
        <f t="shared" si="962"/>
        <v>1.8871624907310543E-2</v>
      </c>
      <c r="X681" s="13">
        <f t="shared" si="963"/>
        <v>1.3726224941718638E-2</v>
      </c>
      <c r="Y681" s="13">
        <f t="shared" si="964"/>
        <v>4.9918661502664852E-3</v>
      </c>
      <c r="Z681" s="13">
        <f t="shared" si="965"/>
        <v>1.3830139739375361E-2</v>
      </c>
      <c r="AA681" s="13">
        <f t="shared" si="966"/>
        <v>1.1157390327246709E-2</v>
      </c>
      <c r="AB681" s="13">
        <f t="shared" si="967"/>
        <v>4.5005821076454624E-3</v>
      </c>
      <c r="AC681" s="13">
        <f t="shared" si="968"/>
        <v>4.4385527377168461E-5</v>
      </c>
      <c r="AD681" s="13">
        <f t="shared" si="969"/>
        <v>3.8061452951335941E-3</v>
      </c>
      <c r="AE681" s="13">
        <f t="shared" si="970"/>
        <v>2.7683894067664179E-3</v>
      </c>
      <c r="AF681" s="13">
        <f t="shared" si="971"/>
        <v>1.0067902448831127E-3</v>
      </c>
      <c r="AG681" s="13">
        <f t="shared" si="972"/>
        <v>2.4409538020297327E-4</v>
      </c>
      <c r="AH681" s="13">
        <f t="shared" si="973"/>
        <v>2.5148286113472018E-3</v>
      </c>
      <c r="AI681" s="13">
        <f t="shared" si="974"/>
        <v>2.0288243612638888E-3</v>
      </c>
      <c r="AJ681" s="13">
        <f t="shared" si="975"/>
        <v>8.1837153241484792E-4</v>
      </c>
      <c r="AK681" s="13">
        <f t="shared" si="976"/>
        <v>2.2007226709028875E-4</v>
      </c>
      <c r="AL681" s="13">
        <f t="shared" si="977"/>
        <v>1.0417877583575233E-6</v>
      </c>
      <c r="AM681" s="13">
        <f t="shared" si="978"/>
        <v>6.1411742036291469E-4</v>
      </c>
      <c r="AN681" s="13">
        <f t="shared" si="979"/>
        <v>4.4667663192393675E-4</v>
      </c>
      <c r="AO681" s="13">
        <f t="shared" si="980"/>
        <v>1.6244451540635752E-4</v>
      </c>
      <c r="AP681" s="13">
        <f t="shared" si="981"/>
        <v>3.9384525179429148E-5</v>
      </c>
      <c r="AQ681" s="13">
        <f t="shared" si="982"/>
        <v>7.1615567616836017E-6</v>
      </c>
      <c r="AR681" s="13">
        <f t="shared" si="983"/>
        <v>3.6583074725960157E-4</v>
      </c>
      <c r="AS681" s="13">
        <f t="shared" si="984"/>
        <v>2.9513197392089875E-4</v>
      </c>
      <c r="AT681" s="13">
        <f t="shared" si="985"/>
        <v>1.1904806072606567E-4</v>
      </c>
      <c r="AU681" s="13">
        <f t="shared" si="986"/>
        <v>3.2013792732231529E-5</v>
      </c>
      <c r="AV681" s="13">
        <f t="shared" si="987"/>
        <v>6.4567384730057256E-6</v>
      </c>
      <c r="AW681" s="13">
        <f t="shared" si="988"/>
        <v>1.6980662228794425E-8</v>
      </c>
      <c r="AX681" s="13">
        <f t="shared" si="989"/>
        <v>8.2572650444050544E-5</v>
      </c>
      <c r="AY681" s="13">
        <f t="shared" si="990"/>
        <v>6.0058992248721379E-5</v>
      </c>
      <c r="AZ681" s="13">
        <f t="shared" si="991"/>
        <v>2.1841872160662057E-5</v>
      </c>
      <c r="BA681" s="13">
        <f t="shared" si="992"/>
        <v>5.2955420620116593E-6</v>
      </c>
      <c r="BB681" s="13">
        <f t="shared" si="993"/>
        <v>9.629245214510724E-7</v>
      </c>
      <c r="BC681" s="13">
        <f t="shared" si="994"/>
        <v>1.4007610524533094E-7</v>
      </c>
      <c r="BD681" s="13">
        <f t="shared" si="995"/>
        <v>4.4347666157928239E-5</v>
      </c>
      <c r="BE681" s="13">
        <f t="shared" si="996"/>
        <v>3.5777239474861775E-5</v>
      </c>
      <c r="BF681" s="13">
        <f t="shared" si="997"/>
        <v>1.4431547083935719E-5</v>
      </c>
      <c r="BG681" s="13">
        <f t="shared" si="998"/>
        <v>3.8808574816994169E-6</v>
      </c>
      <c r="BH681" s="13">
        <f t="shared" si="999"/>
        <v>7.8271518841666734E-7</v>
      </c>
      <c r="BI681" s="13">
        <f t="shared" si="1000"/>
        <v>1.2629024777480147E-7</v>
      </c>
      <c r="BJ681" s="14">
        <f t="shared" si="1001"/>
        <v>0.34205139192421846</v>
      </c>
      <c r="BK681" s="14">
        <f t="shared" si="1002"/>
        <v>0.36207090624641081</v>
      </c>
      <c r="BL681" s="14">
        <f t="shared" si="1003"/>
        <v>0.2820743844424784</v>
      </c>
      <c r="BM681" s="14">
        <f t="shared" si="1004"/>
        <v>0.1997250774266521</v>
      </c>
      <c r="BN681" s="14">
        <f t="shared" si="1005"/>
        <v>0.80024170291424446</v>
      </c>
    </row>
    <row r="682" spans="1:66" s="10" customFormat="1" x14ac:dyDescent="0.25">
      <c r="A682" t="s">
        <v>357</v>
      </c>
      <c r="B682" t="s">
        <v>331</v>
      </c>
      <c r="C682" t="s">
        <v>333</v>
      </c>
      <c r="D682" s="11">
        <v>44436</v>
      </c>
      <c r="E682" s="10">
        <f>VLOOKUP(A682,home!$A$2:$E$405,3,FALSE)</f>
        <v>1.8529</v>
      </c>
      <c r="F682" s="10">
        <f>VLOOKUP(B682,home!$B$2:$E$405,3,FALSE)</f>
        <v>0.8095</v>
      </c>
      <c r="G682" s="10">
        <f>VLOOKUP(C682,away!$B$2:$E$405,4,FALSE)</f>
        <v>1.0793999999999999</v>
      </c>
      <c r="H682" s="10">
        <f>VLOOKUP(A682,away!$A$2:$E$405,3,FALSE)</f>
        <v>1.5588</v>
      </c>
      <c r="I682" s="10">
        <f>VLOOKUP(C682,away!$B$2:$E$405,3,FALSE)</f>
        <v>1.2829999999999999</v>
      </c>
      <c r="J682" s="10">
        <f>VLOOKUP(B682,home!$B$2:$E$405,4,FALSE)</f>
        <v>1.2829999999999999</v>
      </c>
      <c r="K682" s="12">
        <f t="shared" si="950"/>
        <v>1.6190164004699998</v>
      </c>
      <c r="L682" s="12">
        <f t="shared" si="951"/>
        <v>2.5659235331999994</v>
      </c>
      <c r="M682" s="13">
        <f t="shared" si="952"/>
        <v>1.5223120311422146E-2</v>
      </c>
      <c r="N682" s="13">
        <f t="shared" si="953"/>
        <v>2.4646481450520424E-2</v>
      </c>
      <c r="O682" s="13">
        <f t="shared" si="954"/>
        <v>3.9061362655812989E-2</v>
      </c>
      <c r="P682" s="13">
        <f t="shared" si="955"/>
        <v>6.3240986764467613E-2</v>
      </c>
      <c r="Q682" s="13">
        <f t="shared" si="956"/>
        <v>1.9951528841136101E-2</v>
      </c>
      <c r="R682" s="13">
        <f t="shared" si="957"/>
        <v>5.0114234838705092E-2</v>
      </c>
      <c r="S682" s="13">
        <f t="shared" si="958"/>
        <v>6.5680069610018446E-2</v>
      </c>
      <c r="T682" s="13">
        <f t="shared" si="959"/>
        <v>5.1194097376789635E-2</v>
      </c>
      <c r="U682" s="13">
        <f t="shared" si="960"/>
        <v>8.1135768100868574E-2</v>
      </c>
      <c r="V682" s="13">
        <f t="shared" si="961"/>
        <v>3.0316988077813044E-2</v>
      </c>
      <c r="W682" s="13">
        <f t="shared" si="962"/>
        <v>1.0767284136083187E-2</v>
      </c>
      <c r="X682" s="13">
        <f t="shared" si="963"/>
        <v>2.7628027753426872E-2</v>
      </c>
      <c r="Y682" s="13">
        <f t="shared" si="964"/>
        <v>3.5445703294210366E-2</v>
      </c>
      <c r="Z682" s="13">
        <f t="shared" si="965"/>
        <v>4.286309817364823E-2</v>
      </c>
      <c r="AA682" s="13">
        <f t="shared" si="966"/>
        <v>6.9396058918092182E-2</v>
      </c>
      <c r="AB682" s="13">
        <f t="shared" si="967"/>
        <v>5.6176678758186827E-2</v>
      </c>
      <c r="AC682" s="13">
        <f t="shared" si="968"/>
        <v>7.8715639539785037E-3</v>
      </c>
      <c r="AD682" s="13">
        <f t="shared" si="969"/>
        <v>4.3581024012097841E-3</v>
      </c>
      <c r="AE682" s="13">
        <f t="shared" si="970"/>
        <v>1.118255751135961E-2</v>
      </c>
      <c r="AF682" s="13">
        <f t="shared" si="971"/>
        <v>1.4346793739880024E-2</v>
      </c>
      <c r="AG682" s="13">
        <f t="shared" si="972"/>
        <v>1.2270925227708196E-2</v>
      </c>
      <c r="AH682" s="13">
        <f t="shared" si="973"/>
        <v>2.7495858077406475E-2</v>
      </c>
      <c r="AI682" s="13">
        <f t="shared" si="974"/>
        <v>4.4516245172316594E-2</v>
      </c>
      <c r="AJ682" s="13">
        <f t="shared" si="975"/>
        <v>3.6036265510662017E-2</v>
      </c>
      <c r="AK682" s="13">
        <f t="shared" si="976"/>
        <v>1.9447768291151073E-2</v>
      </c>
      <c r="AL682" s="13">
        <f t="shared" si="977"/>
        <v>1.3080247981899042E-3</v>
      </c>
      <c r="AM682" s="13">
        <f t="shared" si="978"/>
        <v>1.4111678524972651E-3</v>
      </c>
      <c r="AN682" s="13">
        <f t="shared" si="979"/>
        <v>3.6209488020180385E-3</v>
      </c>
      <c r="AO682" s="13">
        <f t="shared" si="980"/>
        <v>4.645538871805216E-3</v>
      </c>
      <c r="AP682" s="13">
        <f t="shared" si="981"/>
        <v>3.9733658385201261E-3</v>
      </c>
      <c r="AQ682" s="13">
        <f t="shared" si="982"/>
        <v>2.548838227767935E-3</v>
      </c>
      <c r="AR682" s="13">
        <f t="shared" si="983"/>
        <v>1.4110453861268907E-2</v>
      </c>
      <c r="AS682" s="13">
        <f t="shared" si="984"/>
        <v>2.2845056219469594E-2</v>
      </c>
      <c r="AT682" s="13">
        <f t="shared" si="985"/>
        <v>1.8493260344490225E-2</v>
      </c>
      <c r="AU682" s="13">
        <f t="shared" si="986"/>
        <v>9.9802972652970508E-3</v>
      </c>
      <c r="AV682" s="13">
        <f t="shared" si="987"/>
        <v>4.0395662385204548E-3</v>
      </c>
      <c r="AW682" s="13">
        <f t="shared" si="988"/>
        <v>1.5094142122437079E-4</v>
      </c>
      <c r="AX682" s="13">
        <f t="shared" si="989"/>
        <v>3.807839828348505E-4</v>
      </c>
      <c r="AY682" s="13">
        <f t="shared" si="990"/>
        <v>9.7706258262156742E-4</v>
      </c>
      <c r="AZ682" s="13">
        <f t="shared" si="991"/>
        <v>1.2535339370789245E-3</v>
      </c>
      <c r="BA682" s="13">
        <f t="shared" si="992"/>
        <v>1.07215740960522E-3</v>
      </c>
      <c r="BB682" s="13">
        <f t="shared" si="993"/>
        <v>6.8776848215019624E-4</v>
      </c>
      <c r="BC682" s="13">
        <f t="shared" si="994"/>
        <v>3.5295226674848627E-4</v>
      </c>
      <c r="BD682" s="13">
        <f t="shared" si="995"/>
        <v>6.0343909377937816E-3</v>
      </c>
      <c r="BE682" s="13">
        <f t="shared" si="996"/>
        <v>9.7697778951356742E-3</v>
      </c>
      <c r="BF682" s="13">
        <f t="shared" si="997"/>
        <v>7.9087153205869669E-3</v>
      </c>
      <c r="BG682" s="13">
        <f t="shared" si="998"/>
        <v>4.2681132702262177E-3</v>
      </c>
      <c r="BH682" s="13">
        <f t="shared" si="999"/>
        <v>1.7275363458899729E-3</v>
      </c>
      <c r="BI682" s="13">
        <f t="shared" si="1000"/>
        <v>5.5938193528077597E-4</v>
      </c>
      <c r="BJ682" s="14">
        <f t="shared" si="1001"/>
        <v>0.23271561998597198</v>
      </c>
      <c r="BK682" s="14">
        <f t="shared" si="1002"/>
        <v>0.18461781609851122</v>
      </c>
      <c r="BL682" s="14">
        <f t="shared" si="1003"/>
        <v>0.5231167899571616</v>
      </c>
      <c r="BM682" s="14">
        <f t="shared" si="1004"/>
        <v>0.77024948819183148</v>
      </c>
      <c r="BN682" s="14">
        <f t="shared" si="1005"/>
        <v>0.21223771486206436</v>
      </c>
    </row>
    <row r="683" spans="1:66" x14ac:dyDescent="0.25">
      <c r="A683" t="s">
        <v>357</v>
      </c>
      <c r="B683" t="s">
        <v>336</v>
      </c>
      <c r="C683" t="s">
        <v>332</v>
      </c>
      <c r="D683" s="11">
        <v>44436</v>
      </c>
      <c r="E683" s="10">
        <f>VLOOKUP(A683,home!$A$2:$E$405,3,FALSE)</f>
        <v>1.8529</v>
      </c>
      <c r="F683" s="10">
        <f>VLOOKUP(B683,home!$B$2:$E$405,3,FALSE)</f>
        <v>0.8095</v>
      </c>
      <c r="G683" s="10">
        <f>VLOOKUP(C683,away!$B$2:$E$405,4,FALSE)</f>
        <v>0.8095</v>
      </c>
      <c r="H683" s="10">
        <f>VLOOKUP(A683,away!$A$2:$E$405,3,FALSE)</f>
        <v>1.5588</v>
      </c>
      <c r="I683" s="10">
        <f>VLOOKUP(C683,away!$B$2:$E$405,3,FALSE)</f>
        <v>1.2829999999999999</v>
      </c>
      <c r="J683" s="10">
        <f>VLOOKUP(B683,home!$B$2:$E$405,4,FALSE)</f>
        <v>0.80189999999999995</v>
      </c>
      <c r="K683" s="12">
        <f t="shared" si="950"/>
        <v>1.214187304225</v>
      </c>
      <c r="L683" s="12">
        <f t="shared" si="951"/>
        <v>1.6037522067599999</v>
      </c>
      <c r="M683" s="13">
        <f t="shared" si="952"/>
        <v>5.9728886718012193E-2</v>
      </c>
      <c r="N683" s="13">
        <f t="shared" si="953"/>
        <v>7.2522055948503625E-2</v>
      </c>
      <c r="O683" s="13">
        <f t="shared" si="954"/>
        <v>9.5790333881330084E-2</v>
      </c>
      <c r="P683" s="13">
        <f t="shared" si="955"/>
        <v>0.11630740726618485</v>
      </c>
      <c r="Q683" s="13">
        <f t="shared" si="956"/>
        <v>4.4027679804484132E-2</v>
      </c>
      <c r="R683" s="13">
        <f t="shared" si="957"/>
        <v>7.6811979674230174E-2</v>
      </c>
      <c r="S683" s="13">
        <f t="shared" si="958"/>
        <v>5.6620061616278181E-2</v>
      </c>
      <c r="T683" s="13">
        <f t="shared" si="959"/>
        <v>7.0609488644964094E-2</v>
      </c>
      <c r="U683" s="13">
        <f t="shared" si="960"/>
        <v>9.3264130532839024E-2</v>
      </c>
      <c r="V683" s="13">
        <f t="shared" si="961"/>
        <v>1.2250414475013386E-2</v>
      </c>
      <c r="W683" s="13">
        <f t="shared" si="962"/>
        <v>1.7819283284362684E-2</v>
      </c>
      <c r="X683" s="13">
        <f t="shared" si="963"/>
        <v>2.8577714890178227E-2</v>
      </c>
      <c r="Y683" s="13">
        <f t="shared" si="964"/>
        <v>2.2915786659640724E-2</v>
      </c>
      <c r="Z683" s="13">
        <f t="shared" si="965"/>
        <v>4.1062460636050277E-2</v>
      </c>
      <c r="AA683" s="13">
        <f t="shared" si="966"/>
        <v>4.9857518384531063E-2</v>
      </c>
      <c r="AB683" s="13">
        <f t="shared" si="967"/>
        <v>3.0268182921331082E-2</v>
      </c>
      <c r="AC683" s="13">
        <f t="shared" si="968"/>
        <v>1.4909179877356498E-3</v>
      </c>
      <c r="AD683" s="13">
        <f t="shared" si="969"/>
        <v>5.4089868835654831E-3</v>
      </c>
      <c r="AE683" s="13">
        <f t="shared" si="970"/>
        <v>8.6746746508540359E-3</v>
      </c>
      <c r="AF683" s="13">
        <f t="shared" si="971"/>
        <v>6.9560143071160981E-3</v>
      </c>
      <c r="AG683" s="13">
        <f t="shared" si="972"/>
        <v>3.7185744317638561E-3</v>
      </c>
      <c r="AH683" s="13">
        <f t="shared" si="973"/>
        <v>1.6463502965015323E-2</v>
      </c>
      <c r="AI683" s="13">
        <f t="shared" si="974"/>
        <v>1.9989776283192248E-2</v>
      </c>
      <c r="AJ683" s="13">
        <f t="shared" si="975"/>
        <v>1.2135666288675021E-2</v>
      </c>
      <c r="AK683" s="13">
        <f t="shared" si="976"/>
        <v>4.9116573120068429E-3</v>
      </c>
      <c r="AL683" s="13">
        <f t="shared" si="977"/>
        <v>1.1612793415602569E-4</v>
      </c>
      <c r="AM683" s="13">
        <f t="shared" si="978"/>
        <v>1.3135046405489507E-3</v>
      </c>
      <c r="AN683" s="13">
        <f t="shared" si="979"/>
        <v>2.1065359658698798E-3</v>
      </c>
      <c r="AO683" s="13">
        <f t="shared" si="980"/>
        <v>1.6891808519415644E-3</v>
      </c>
      <c r="AP683" s="13">
        <f t="shared" si="981"/>
        <v>9.0300917297267294E-4</v>
      </c>
      <c r="AQ683" s="13">
        <f t="shared" si="982"/>
        <v>3.620507384698618E-4</v>
      </c>
      <c r="AR683" s="13">
        <f t="shared" si="983"/>
        <v>5.2806758422286248E-3</v>
      </c>
      <c r="AS683" s="13">
        <f t="shared" si="984"/>
        <v>6.4117295653616548E-3</v>
      </c>
      <c r="AT683" s="13">
        <f t="shared" si="985"/>
        <v>3.8925203181931003E-3</v>
      </c>
      <c r="AU683" s="13">
        <f t="shared" si="986"/>
        <v>1.5754162505959726E-3</v>
      </c>
      <c r="AV683" s="13">
        <f t="shared" si="987"/>
        <v>4.7821260258584531E-4</v>
      </c>
      <c r="AW683" s="13">
        <f t="shared" si="988"/>
        <v>6.2814101792207312E-6</v>
      </c>
      <c r="AX683" s="13">
        <f t="shared" si="989"/>
        <v>2.6580677643252618E-4</v>
      </c>
      <c r="AY683" s="13">
        <f t="shared" si="990"/>
        <v>4.2628820427542571E-4</v>
      </c>
      <c r="AZ683" s="13">
        <f t="shared" si="991"/>
        <v>3.4183032416123588E-4</v>
      </c>
      <c r="BA683" s="13">
        <f t="shared" si="992"/>
        <v>1.8273704557035596E-4</v>
      </c>
      <c r="BB683" s="13">
        <f t="shared" si="993"/>
        <v>7.3266235022565292E-5</v>
      </c>
      <c r="BC683" s="13">
        <f t="shared" si="994"/>
        <v>2.3500177219687173E-5</v>
      </c>
      <c r="BD683" s="13">
        <f t="shared" si="995"/>
        <v>1.4114825891930632E-3</v>
      </c>
      <c r="BE683" s="13">
        <f t="shared" si="996"/>
        <v>1.7138042399328483E-3</v>
      </c>
      <c r="BF683" s="13">
        <f t="shared" si="997"/>
        <v>1.0404396750267203E-3</v>
      </c>
      <c r="BG683" s="13">
        <f t="shared" si="998"/>
        <v>4.2109621474314274E-4</v>
      </c>
      <c r="BH683" s="13">
        <f t="shared" si="999"/>
        <v>1.2782241944958207E-4</v>
      </c>
      <c r="BI683" s="13">
        <f t="shared" si="1000"/>
        <v>3.1040071778201033E-5</v>
      </c>
      <c r="BJ683" s="14">
        <f t="shared" si="1001"/>
        <v>0.28891796963791777</v>
      </c>
      <c r="BK683" s="14">
        <f t="shared" si="1002"/>
        <v>0.24694010420165569</v>
      </c>
      <c r="BL683" s="14">
        <f t="shared" si="1003"/>
        <v>0.42187698803223961</v>
      </c>
      <c r="BM683" s="14">
        <f t="shared" si="1004"/>
        <v>0.53318917242102204</v>
      </c>
      <c r="BN683" s="14">
        <f t="shared" si="1005"/>
        <v>0.46518834329274505</v>
      </c>
    </row>
    <row r="684" spans="1:66" x14ac:dyDescent="0.25">
      <c r="A684" t="s">
        <v>290</v>
      </c>
      <c r="B684" t="s">
        <v>294</v>
      </c>
      <c r="C684" t="s">
        <v>316</v>
      </c>
      <c r="D684" s="11">
        <v>44436</v>
      </c>
      <c r="E684" s="10">
        <f>VLOOKUP(A684,home!$A$2:$E$405,3,FALSE)</f>
        <v>1.6083000000000001</v>
      </c>
      <c r="F684" s="10">
        <f>VLOOKUP(B684,home!$B$2:$E$405,3,FALSE)</f>
        <v>1.1398999999999999</v>
      </c>
      <c r="G684" s="10">
        <f>VLOOKUP(C684,away!$B$2:$E$405,4,FALSE)</f>
        <v>1.5544</v>
      </c>
      <c r="H684" s="10">
        <f>VLOOKUP(A684,away!$A$2:$E$405,3,FALSE)</f>
        <v>1.1513</v>
      </c>
      <c r="I684" s="10">
        <f>VLOOKUP(C684,away!$B$2:$E$405,3,FALSE)</f>
        <v>0.86860000000000004</v>
      </c>
      <c r="J684" s="10">
        <f>VLOOKUP(B684,home!$B$2:$E$405,4,FALSE)</f>
        <v>1.0133000000000001</v>
      </c>
      <c r="K684" s="12">
        <f t="shared" si="950"/>
        <v>2.8496833386480001</v>
      </c>
      <c r="L684" s="12">
        <f t="shared" si="951"/>
        <v>1.013319435094</v>
      </c>
      <c r="M684" s="13">
        <f t="shared" si="952"/>
        <v>2.1004831973669771E-2</v>
      </c>
      <c r="N684" s="13">
        <f t="shared" si="953"/>
        <v>5.9857119706467538E-2</v>
      </c>
      <c r="O684" s="13">
        <f t="shared" si="954"/>
        <v>2.1284604469803441E-2</v>
      </c>
      <c r="P684" s="13">
        <f t="shared" si="955"/>
        <v>6.065438272731162E-2</v>
      </c>
      <c r="Q684" s="13">
        <f t="shared" si="956"/>
        <v>8.5286918363489714E-2</v>
      </c>
      <c r="R684" s="13">
        <f t="shared" si="957"/>
        <v>1.0784051688770224E-2</v>
      </c>
      <c r="S684" s="13">
        <f t="shared" si="958"/>
        <v>4.3786998018395064E-2</v>
      </c>
      <c r="T684" s="13">
        <f t="shared" si="959"/>
        <v>8.6422891936999494E-2</v>
      </c>
      <c r="U684" s="13">
        <f t="shared" si="960"/>
        <v>3.0731132420607338E-2</v>
      </c>
      <c r="V684" s="13">
        <f t="shared" si="961"/>
        <v>1.4049007282477734E-2</v>
      </c>
      <c r="W684" s="13">
        <f t="shared" si="962"/>
        <v>8.101357008835626E-2</v>
      </c>
      <c r="X684" s="13">
        <f t="shared" si="963"/>
        <v>8.2092625076881351E-2</v>
      </c>
      <c r="Y684" s="13">
        <f t="shared" si="964"/>
        <v>4.1593026234144466E-2</v>
      </c>
      <c r="Z684" s="13">
        <f t="shared" si="965"/>
        <v>3.6425630550963812E-3</v>
      </c>
      <c r="AA684" s="13">
        <f t="shared" si="966"/>
        <v>1.0380151248082914E-2</v>
      </c>
      <c r="AB684" s="13">
        <f t="shared" si="967"/>
        <v>1.4790072032154064E-2</v>
      </c>
      <c r="AC684" s="13">
        <f t="shared" si="968"/>
        <v>2.5355292823764594E-3</v>
      </c>
      <c r="AD684" s="13">
        <f t="shared" si="969"/>
        <v>5.7715755221295198E-2</v>
      </c>
      <c r="AE684" s="13">
        <f t="shared" si="970"/>
        <v>5.8484496476866432E-2</v>
      </c>
      <c r="AF684" s="13">
        <f t="shared" si="971"/>
        <v>2.9631738465847664E-2</v>
      </c>
      <c r="AG684" s="13">
        <f t="shared" si="972"/>
        <v>1.0008805494355304E-2</v>
      </c>
      <c r="AH684" s="13">
        <f t="shared" si="973"/>
        <v>9.2276998432113473E-4</v>
      </c>
      <c r="AI684" s="13">
        <f t="shared" si="974"/>
        <v>2.6296022497244139E-3</v>
      </c>
      <c r="AJ684" s="13">
        <f t="shared" si="975"/>
        <v>3.7467668591554802E-3</v>
      </c>
      <c r="AK684" s="13">
        <f t="shared" si="976"/>
        <v>3.5590330307779566E-3</v>
      </c>
      <c r="AL684" s="13">
        <f t="shared" si="977"/>
        <v>2.9286778147494708E-4</v>
      </c>
      <c r="AM684" s="13">
        <f t="shared" si="978"/>
        <v>3.2894325206322232E-2</v>
      </c>
      <c r="AN684" s="13">
        <f t="shared" si="979"/>
        <v>3.3332459035868768E-2</v>
      </c>
      <c r="AO684" s="13">
        <f t="shared" si="980"/>
        <v>1.6888214280260216E-2</v>
      </c>
      <c r="AP684" s="13">
        <f t="shared" si="981"/>
        <v>5.7043852514065702E-3</v>
      </c>
      <c r="AQ684" s="13">
        <f t="shared" si="982"/>
        <v>1.4450911101284622E-3</v>
      </c>
      <c r="AR684" s="13">
        <f t="shared" si="983"/>
        <v>1.8701215184679834E-4</v>
      </c>
      <c r="AS684" s="13">
        <f t="shared" si="984"/>
        <v>5.3292541324253108E-4</v>
      </c>
      <c r="AT684" s="13">
        <f t="shared" si="985"/>
        <v>7.5933433542967066E-4</v>
      </c>
      <c r="AU684" s="13">
        <f t="shared" si="986"/>
        <v>7.2128746804576136E-4</v>
      </c>
      <c r="AV684" s="13">
        <f t="shared" si="987"/>
        <v>5.138602200164019E-4</v>
      </c>
      <c r="AW684" s="13">
        <f t="shared" si="988"/>
        <v>2.3491571590590159E-5</v>
      </c>
      <c r="AX684" s="13">
        <f t="shared" si="989"/>
        <v>1.5623068412754236E-2</v>
      </c>
      <c r="AY684" s="13">
        <f t="shared" si="990"/>
        <v>1.5831158858447037E-2</v>
      </c>
      <c r="AZ684" s="13">
        <f t="shared" si="991"/>
        <v>8.0210104756624628E-3</v>
      </c>
      <c r="BA684" s="13">
        <f t="shared" si="992"/>
        <v>2.7092819346937816E-3</v>
      </c>
      <c r="BB684" s="13">
        <f t="shared" si="993"/>
        <v>6.8634200989357039E-4</v>
      </c>
      <c r="BC684" s="13">
        <f t="shared" si="994"/>
        <v>1.3909673954932668E-4</v>
      </c>
      <c r="BD684" s="13">
        <f t="shared" si="995"/>
        <v>3.158384134418517E-5</v>
      </c>
      <c r="BE684" s="13">
        <f t="shared" si="996"/>
        <v>9.0003946449026341E-5</v>
      </c>
      <c r="BF684" s="13">
        <f t="shared" si="997"/>
        <v>1.2824137330417861E-4</v>
      </c>
      <c r="BG684" s="13">
        <f t="shared" si="998"/>
        <v>1.2181576827675206E-4</v>
      </c>
      <c r="BH684" s="13">
        <f t="shared" si="999"/>
        <v>8.6784091310716476E-5</v>
      </c>
      <c r="BI684" s="13">
        <f t="shared" si="1000"/>
        <v>4.9461435813571056E-5</v>
      </c>
      <c r="BJ684" s="14">
        <f t="shared" si="1001"/>
        <v>0.72538138037969002</v>
      </c>
      <c r="BK684" s="14">
        <f t="shared" si="1002"/>
        <v>0.15815477592415264</v>
      </c>
      <c r="BL684" s="14">
        <f t="shared" si="1003"/>
        <v>0.10205049402847653</v>
      </c>
      <c r="BM684" s="14">
        <f t="shared" si="1004"/>
        <v>0.71454963717104669</v>
      </c>
      <c r="BN684" s="14">
        <f t="shared" si="1005"/>
        <v>0.25887190892951234</v>
      </c>
    </row>
    <row r="685" spans="1:66" x14ac:dyDescent="0.25">
      <c r="A685" t="s">
        <v>290</v>
      </c>
      <c r="B685" t="s">
        <v>309</v>
      </c>
      <c r="C685" t="s">
        <v>301</v>
      </c>
      <c r="D685" s="11">
        <v>44436</v>
      </c>
      <c r="E685" s="10">
        <f>VLOOKUP(A685,home!$A$2:$E$405,3,FALSE)</f>
        <v>1.6083000000000001</v>
      </c>
      <c r="F685" s="10">
        <f>VLOOKUP(B685,home!$B$2:$E$405,3,FALSE)</f>
        <v>1.1001000000000001</v>
      </c>
      <c r="G685" s="10">
        <f>VLOOKUP(C685,away!$B$2:$E$405,4,FALSE)</f>
        <v>0.50870000000000004</v>
      </c>
      <c r="H685" s="10">
        <f>VLOOKUP(A685,away!$A$2:$E$405,3,FALSE)</f>
        <v>1.1513</v>
      </c>
      <c r="I685" s="10">
        <f>VLOOKUP(C685,away!$B$2:$E$405,3,FALSE)</f>
        <v>0.63170000000000004</v>
      </c>
      <c r="J685" s="10">
        <f>VLOOKUP(B685,home!$B$2:$E$405,4,FALSE)</f>
        <v>0.86860000000000004</v>
      </c>
      <c r="K685" s="12">
        <f t="shared" si="950"/>
        <v>0.90003824522100007</v>
      </c>
      <c r="L685" s="12">
        <f t="shared" si="951"/>
        <v>0.63171211600600008</v>
      </c>
      <c r="M685" s="13">
        <f t="shared" si="952"/>
        <v>0.21615698319336055</v>
      </c>
      <c r="N685" s="13">
        <f t="shared" si="953"/>
        <v>0.19454955184561745</v>
      </c>
      <c r="O685" s="13">
        <f t="shared" si="954"/>
        <v>0.13654898524255116</v>
      </c>
      <c r="P685" s="13">
        <f t="shared" si="955"/>
        <v>0.12289930906441401</v>
      </c>
      <c r="Q685" s="13">
        <f t="shared" si="956"/>
        <v>8.7551018625830729E-2</v>
      </c>
      <c r="R685" s="13">
        <f t="shared" si="957"/>
        <v>4.3129824203022041E-2</v>
      </c>
      <c r="S685" s="13">
        <f t="shared" si="958"/>
        <v>1.746906339245936E-2</v>
      </c>
      <c r="T685" s="13">
        <f t="shared" si="959"/>
        <v>5.5307039234604248E-2</v>
      </c>
      <c r="U685" s="13">
        <f t="shared" si="960"/>
        <v>3.8818491292378181E-2</v>
      </c>
      <c r="V685" s="13">
        <f t="shared" si="961"/>
        <v>1.1035887947002895E-3</v>
      </c>
      <c r="W685" s="13">
        <f t="shared" si="962"/>
        <v>2.6266421723767929E-2</v>
      </c>
      <c r="X685" s="13">
        <f t="shared" si="963"/>
        <v>1.6592816847027406E-2</v>
      </c>
      <c r="Y685" s="13">
        <f t="shared" si="964"/>
        <v>5.2409417204678441E-3</v>
      </c>
      <c r="Z685" s="13">
        <f t="shared" si="965"/>
        <v>9.0818775034192823E-3</v>
      </c>
      <c r="AA685" s="13">
        <f t="shared" si="966"/>
        <v>8.1740370914895697E-3</v>
      </c>
      <c r="AB685" s="13">
        <f t="shared" si="967"/>
        <v>3.6784730000978187E-3</v>
      </c>
      <c r="AC685" s="13">
        <f t="shared" si="968"/>
        <v>3.9216377131385744E-5</v>
      </c>
      <c r="AD685" s="13">
        <f t="shared" si="969"/>
        <v>5.9101960291237099E-3</v>
      </c>
      <c r="AE685" s="13">
        <f t="shared" si="970"/>
        <v>3.7335424395679977E-3</v>
      </c>
      <c r="AF685" s="13">
        <f t="shared" si="971"/>
        <v>1.1792619973488518E-3</v>
      </c>
      <c r="AG685" s="13">
        <f t="shared" si="972"/>
        <v>2.4831803055690177E-4</v>
      </c>
      <c r="AH685" s="13">
        <f t="shared" si="973"/>
        <v>1.434283013748071E-3</v>
      </c>
      <c r="AI685" s="13">
        <f t="shared" si="974"/>
        <v>1.2909095668441014E-3</v>
      </c>
      <c r="AJ685" s="13">
        <f t="shared" si="975"/>
        <v>5.8093399064068304E-4</v>
      </c>
      <c r="AK685" s="13">
        <f t="shared" si="976"/>
        <v>1.7428760317515776E-4</v>
      </c>
      <c r="AL685" s="13">
        <f t="shared" si="977"/>
        <v>8.918824795302447E-7</v>
      </c>
      <c r="AM685" s="13">
        <f t="shared" si="978"/>
        <v>1.0638804925929258E-3</v>
      </c>
      <c r="AN685" s="13">
        <f t="shared" si="979"/>
        <v>6.7206619715338273E-4</v>
      </c>
      <c r="AO685" s="13">
        <f t="shared" si="980"/>
        <v>2.1227617974993451E-4</v>
      </c>
      <c r="AP685" s="13">
        <f t="shared" si="981"/>
        <v>4.4699144895833721E-5</v>
      </c>
      <c r="AQ685" s="13">
        <f t="shared" si="982"/>
        <v>7.059247851451478E-6</v>
      </c>
      <c r="AR685" s="13">
        <f t="shared" si="983"/>
        <v>1.8121079151325135E-4</v>
      </c>
      <c r="AS685" s="13">
        <f t="shared" si="984"/>
        <v>1.6309664280869527E-4</v>
      </c>
      <c r="AT685" s="13">
        <f t="shared" si="985"/>
        <v>7.3396608097487146E-5</v>
      </c>
      <c r="AU685" s="13">
        <f t="shared" si="986"/>
        <v>2.2019918119078594E-5</v>
      </c>
      <c r="AV685" s="13">
        <f t="shared" si="987"/>
        <v>4.9546921159513997E-6</v>
      </c>
      <c r="AW685" s="13">
        <f t="shared" si="988"/>
        <v>1.4085922760804038E-8</v>
      </c>
      <c r="AX685" s="13">
        <f t="shared" si="989"/>
        <v>1.5958885527969828E-4</v>
      </c>
      <c r="AY685" s="13">
        <f t="shared" si="990"/>
        <v>1.0081421345971352E-4</v>
      </c>
      <c r="AZ685" s="13">
        <f t="shared" si="991"/>
        <v>3.1842780054058102E-5</v>
      </c>
      <c r="BA685" s="13">
        <f t="shared" si="992"/>
        <v>6.7051566558208984E-6</v>
      </c>
      <c r="BB685" s="13">
        <f t="shared" si="993"/>
        <v>1.0589321748000836E-6</v>
      </c>
      <c r="BC685" s="13">
        <f t="shared" si="994"/>
        <v>1.3378805696995929E-7</v>
      </c>
      <c r="BD685" s="13">
        <f t="shared" si="995"/>
        <v>1.9078842091659681E-5</v>
      </c>
      <c r="BE685" s="13">
        <f t="shared" si="996"/>
        <v>1.7171687557025937E-5</v>
      </c>
      <c r="BF685" s="13">
        <f t="shared" si="997"/>
        <v>7.7275877681544506E-6</v>
      </c>
      <c r="BG685" s="13">
        <f t="shared" si="998"/>
        <v>2.3183748448803323E-6</v>
      </c>
      <c r="BH685" s="13">
        <f t="shared" si="999"/>
        <v>5.2165650678765054E-7</v>
      </c>
      <c r="BI685" s="13">
        <f t="shared" si="1000"/>
        <v>9.3902161395454779E-8</v>
      </c>
      <c r="BJ685" s="14">
        <f t="shared" si="1001"/>
        <v>0.39887923348183763</v>
      </c>
      <c r="BK685" s="14">
        <f t="shared" si="1002"/>
        <v>0.35776986691800483</v>
      </c>
      <c r="BL685" s="14">
        <f t="shared" si="1003"/>
        <v>0.23432181570753113</v>
      </c>
      <c r="BM685" s="14">
        <f t="shared" si="1004"/>
        <v>0.19911632130846008</v>
      </c>
      <c r="BN685" s="14">
        <f t="shared" si="1005"/>
        <v>0.80083567217479601</v>
      </c>
    </row>
    <row r="686" spans="1:66" x14ac:dyDescent="0.25">
      <c r="A686" t="s">
        <v>290</v>
      </c>
      <c r="B686" t="s">
        <v>291</v>
      </c>
      <c r="C686" t="s">
        <v>305</v>
      </c>
      <c r="D686" s="11">
        <v>44436</v>
      </c>
      <c r="E686" s="10">
        <f>VLOOKUP(A686,home!$A$2:$E$405,3,FALSE)</f>
        <v>1.6083000000000001</v>
      </c>
      <c r="F686" s="10">
        <f>VLOOKUP(B686,home!$B$2:$E$405,3,FALSE)</f>
        <v>0.95660000000000001</v>
      </c>
      <c r="G686" s="10">
        <f>VLOOKUP(C686,away!$B$2:$E$405,4,FALSE)</f>
        <v>0.56520000000000004</v>
      </c>
      <c r="H686" s="10">
        <f>VLOOKUP(A686,away!$A$2:$E$405,3,FALSE)</f>
        <v>1.1513</v>
      </c>
      <c r="I686" s="10">
        <f>VLOOKUP(C686,away!$B$2:$E$405,3,FALSE)</f>
        <v>1.0265</v>
      </c>
      <c r="J686" s="10">
        <f>VLOOKUP(B686,home!$B$2:$E$405,4,FALSE)</f>
        <v>0.73499999999999999</v>
      </c>
      <c r="K686" s="12">
        <f t="shared" si="950"/>
        <v>0.86956007565600002</v>
      </c>
      <c r="L686" s="12">
        <f t="shared" si="951"/>
        <v>0.86862994574999997</v>
      </c>
      <c r="M686" s="13">
        <f t="shared" si="952"/>
        <v>0.17583837646285314</v>
      </c>
      <c r="N686" s="13">
        <f t="shared" si="953"/>
        <v>0.1529020319402668</v>
      </c>
      <c r="O686" s="13">
        <f t="shared" si="954"/>
        <v>0.15273847940769616</v>
      </c>
      <c r="P686" s="13">
        <f t="shared" si="955"/>
        <v>0.13281528370933871</v>
      </c>
      <c r="Q686" s="13">
        <f t="shared" si="956"/>
        <v>6.6478751230967262E-2</v>
      </c>
      <c r="R686" s="13">
        <f t="shared" si="957"/>
        <v>6.6336608540922312E-2</v>
      </c>
      <c r="S686" s="13">
        <f t="shared" si="958"/>
        <v>2.507970663406156E-2</v>
      </c>
      <c r="T686" s="13">
        <f t="shared" si="959"/>
        <v>5.7745434075282827E-2</v>
      </c>
      <c r="U686" s="13">
        <f t="shared" si="960"/>
        <v>5.7683666341606862E-2</v>
      </c>
      <c r="V686" s="13">
        <f t="shared" si="961"/>
        <v>2.1048169467106294E-3</v>
      </c>
      <c r="W686" s="13">
        <f t="shared" si="962"/>
        <v>1.9269089316638767E-2</v>
      </c>
      <c r="X686" s="13">
        <f t="shared" si="963"/>
        <v>1.6737708007763832E-2</v>
      </c>
      <c r="Y686" s="13">
        <f t="shared" si="964"/>
        <v>7.269437199381619E-3</v>
      </c>
      <c r="Z686" s="13">
        <f t="shared" si="965"/>
        <v>1.9207321559380111E-2</v>
      </c>
      <c r="AA686" s="13">
        <f t="shared" si="966"/>
        <v>1.6701919988323693E-2</v>
      </c>
      <c r="AB686" s="13">
        <f t="shared" si="967"/>
        <v>7.2616614043236032E-3</v>
      </c>
      <c r="AC686" s="13">
        <f t="shared" si="968"/>
        <v>9.9363924970842884E-5</v>
      </c>
      <c r="AD686" s="13">
        <f t="shared" si="969"/>
        <v>4.1889076909996572E-3</v>
      </c>
      <c r="AE686" s="13">
        <f t="shared" si="970"/>
        <v>3.638610660384789E-3</v>
      </c>
      <c r="AF686" s="13">
        <f t="shared" si="971"/>
        <v>1.5803030902677053E-3</v>
      </c>
      <c r="AG686" s="13">
        <f t="shared" si="972"/>
        <v>4.5756619585593148E-4</v>
      </c>
      <c r="AH686" s="13">
        <f t="shared" si="973"/>
        <v>4.1710136710317869E-3</v>
      </c>
      <c r="AI686" s="13">
        <f t="shared" si="974"/>
        <v>3.6269469633446118E-3</v>
      </c>
      <c r="AJ686" s="13">
        <f t="shared" si="975"/>
        <v>1.5769241379231199E-3</v>
      </c>
      <c r="AK686" s="13">
        <f t="shared" si="976"/>
        <v>4.5707675755873357E-4</v>
      </c>
      <c r="AL686" s="13">
        <f t="shared" si="977"/>
        <v>3.0020859270760846E-6</v>
      </c>
      <c r="AM686" s="13">
        <f t="shared" si="978"/>
        <v>7.2850137774033261E-4</v>
      </c>
      <c r="AN686" s="13">
        <f t="shared" si="979"/>
        <v>6.327981122253853E-4</v>
      </c>
      <c r="AO686" s="13">
        <f t="shared" si="980"/>
        <v>2.7483369494651937E-4</v>
      </c>
      <c r="AP686" s="13">
        <f t="shared" si="981"/>
        <v>7.9576259177222407E-5</v>
      </c>
      <c r="AQ686" s="13">
        <f t="shared" si="982"/>
        <v>1.7280580423024656E-5</v>
      </c>
      <c r="AR686" s="13">
        <f t="shared" si="983"/>
        <v>7.246134757581702E-4</v>
      </c>
      <c r="AS686" s="13">
        <f t="shared" si="984"/>
        <v>6.3009494880163165E-4</v>
      </c>
      <c r="AT686" s="13">
        <f t="shared" si="985"/>
        <v>2.7395270567520511E-4</v>
      </c>
      <c r="AU686" s="13">
        <f t="shared" si="986"/>
        <v>7.9406111824365758E-5</v>
      </c>
      <c r="AV686" s="13">
        <f t="shared" si="987"/>
        <v>1.726209615138607E-5</v>
      </c>
      <c r="AW686" s="13">
        <f t="shared" si="988"/>
        <v>6.298759218946966E-8</v>
      </c>
      <c r="AX686" s="13">
        <f t="shared" si="989"/>
        <v>1.0557928552389725E-4</v>
      </c>
      <c r="AY686" s="13">
        <f t="shared" si="990"/>
        <v>9.1709329056946607E-5</v>
      </c>
      <c r="AZ686" s="13">
        <f t="shared" si="991"/>
        <v>3.9830734761752211E-5</v>
      </c>
      <c r="BA686" s="13">
        <f t="shared" si="992"/>
        <v>1.1532722991761156E-5</v>
      </c>
      <c r="BB686" s="13">
        <f t="shared" si="993"/>
        <v>2.5044171366708171E-6</v>
      </c>
      <c r="BC686" s="13">
        <f t="shared" si="994"/>
        <v>4.3508234431234857E-7</v>
      </c>
      <c r="BD686" s="13">
        <f t="shared" si="995"/>
        <v>1.04903494022923E-4</v>
      </c>
      <c r="BE686" s="13">
        <f t="shared" si="996"/>
        <v>9.1219890199151679E-5</v>
      </c>
      <c r="BF686" s="13">
        <f t="shared" si="997"/>
        <v>3.966058731145317E-5</v>
      </c>
      <c r="BG686" s="13">
        <f t="shared" si="998"/>
        <v>1.1495754434369537E-5</v>
      </c>
      <c r="BH686" s="13">
        <f t="shared" si="999"/>
        <v>2.4990622739182932E-6</v>
      </c>
      <c r="BI686" s="13">
        <f t="shared" si="1000"/>
        <v>4.3461695599548948E-7</v>
      </c>
      <c r="BJ686" s="14">
        <f t="shared" si="1001"/>
        <v>0.33225242100413699</v>
      </c>
      <c r="BK686" s="14">
        <f t="shared" si="1002"/>
        <v>0.33603225909291889</v>
      </c>
      <c r="BL686" s="14">
        <f t="shared" si="1003"/>
        <v>0.31252983995613948</v>
      </c>
      <c r="BM686" s="14">
        <f t="shared" si="1004"/>
        <v>0.25282066397906644</v>
      </c>
      <c r="BN686" s="14">
        <f t="shared" si="1005"/>
        <v>0.74710953129204427</v>
      </c>
    </row>
    <row r="687" spans="1:66" x14ac:dyDescent="0.25">
      <c r="A687" t="s">
        <v>290</v>
      </c>
      <c r="B687" t="s">
        <v>308</v>
      </c>
      <c r="C687" t="s">
        <v>293</v>
      </c>
      <c r="D687" s="11">
        <v>44436</v>
      </c>
      <c r="E687" s="10">
        <f>VLOOKUP(A687,home!$A$2:$E$405,3,FALSE)</f>
        <v>1.6083000000000001</v>
      </c>
      <c r="F687" s="10">
        <f>VLOOKUP(B687,home!$B$2:$E$405,3,FALSE)</f>
        <v>0.7772</v>
      </c>
      <c r="G687" s="10">
        <f>VLOOKUP(C687,away!$B$2:$E$405,4,FALSE)</f>
        <v>1.2954000000000001</v>
      </c>
      <c r="H687" s="10">
        <f>VLOOKUP(A687,away!$A$2:$E$405,3,FALSE)</f>
        <v>1.1513</v>
      </c>
      <c r="I687" s="10">
        <f>VLOOKUP(C687,away!$B$2:$E$405,3,FALSE)</f>
        <v>0.43430000000000002</v>
      </c>
      <c r="J687" s="10">
        <f>VLOOKUP(B687,home!$B$2:$E$405,4,FALSE)</f>
        <v>0.7238</v>
      </c>
      <c r="K687" s="12">
        <f t="shared" si="950"/>
        <v>1.6192121225040002</v>
      </c>
      <c r="L687" s="12">
        <f t="shared" si="951"/>
        <v>0.36190694124200001</v>
      </c>
      <c r="M687" s="13">
        <f t="shared" si="952"/>
        <v>0.1379148154530469</v>
      </c>
      <c r="N687" s="13">
        <f t="shared" si="953"/>
        <v>0.22331334105447553</v>
      </c>
      <c r="O687" s="13">
        <f t="shared" si="954"/>
        <v>4.9912329012567126E-2</v>
      </c>
      <c r="P687" s="13">
        <f t="shared" si="955"/>
        <v>8.0818648199556795E-2</v>
      </c>
      <c r="Q687" s="13">
        <f t="shared" si="956"/>
        <v>0.18079583447613856</v>
      </c>
      <c r="R687" s="13">
        <f t="shared" si="957"/>
        <v>9.031809161601248E-3</v>
      </c>
      <c r="S687" s="13">
        <f t="shared" si="958"/>
        <v>1.1840014931222938E-2</v>
      </c>
      <c r="T687" s="13">
        <f t="shared" si="959"/>
        <v>6.5431267444554242E-2</v>
      </c>
      <c r="U687" s="13">
        <f t="shared" si="960"/>
        <v>1.4624414882607432E-2</v>
      </c>
      <c r="V687" s="13">
        <f t="shared" si="961"/>
        <v>7.7092193005002738E-4</v>
      </c>
      <c r="W687" s="13">
        <f t="shared" si="962"/>
        <v>9.7582268960663396E-2</v>
      </c>
      <c r="X687" s="13">
        <f t="shared" si="963"/>
        <v>3.5315700479007853E-2</v>
      </c>
      <c r="Y687" s="13">
        <f t="shared" si="964"/>
        <v>6.3904985690881816E-3</v>
      </c>
      <c r="Z687" s="13">
        <f t="shared" si="965"/>
        <v>1.0895581425188604E-3</v>
      </c>
      <c r="AA687" s="13">
        <f t="shared" si="966"/>
        <v>1.7642257525394796E-3</v>
      </c>
      <c r="AB687" s="13">
        <f t="shared" si="967"/>
        <v>1.4283278626728345E-3</v>
      </c>
      <c r="AC687" s="13">
        <f t="shared" si="968"/>
        <v>2.823521354892442E-5</v>
      </c>
      <c r="AD687" s="13">
        <f t="shared" si="969"/>
        <v>3.9501598210638006E-2</v>
      </c>
      <c r="AE687" s="13">
        <f t="shared" si="970"/>
        <v>1.4295902582582462E-2</v>
      </c>
      <c r="AF687" s="13">
        <f t="shared" si="971"/>
        <v>2.5868931879780132E-3</v>
      </c>
      <c r="AG687" s="13">
        <f t="shared" si="972"/>
        <v>3.1207153366029632E-4</v>
      </c>
      <c r="AH687" s="13">
        <f t="shared" si="973"/>
        <v>9.8579663666078954E-5</v>
      </c>
      <c r="AI687" s="13">
        <f t="shared" si="974"/>
        <v>1.5962138644048216E-4</v>
      </c>
      <c r="AJ687" s="13">
        <f t="shared" si="975"/>
        <v>1.2923044196766221E-4</v>
      </c>
      <c r="AK687" s="13">
        <f t="shared" si="976"/>
        <v>6.9750499410196114E-5</v>
      </c>
      <c r="AL687" s="13">
        <f t="shared" si="977"/>
        <v>6.6183804347742927E-7</v>
      </c>
      <c r="AM687" s="13">
        <f t="shared" si="978"/>
        <v>1.2792293336189472E-2</v>
      </c>
      <c r="AN687" s="13">
        <f t="shared" si="979"/>
        <v>4.6296197527707517E-3</v>
      </c>
      <c r="AO687" s="13">
        <f t="shared" si="980"/>
        <v>8.3774576191940331E-4</v>
      </c>
      <c r="AP687" s="13">
        <f t="shared" si="981"/>
        <v>1.0106200207823337E-4</v>
      </c>
      <c r="AQ687" s="13">
        <f t="shared" si="982"/>
        <v>9.1437600119815192E-6</v>
      </c>
      <c r="AR687" s="13">
        <f t="shared" si="983"/>
        <v>7.1353329092111542E-6</v>
      </c>
      <c r="AS687" s="13">
        <f t="shared" si="984"/>
        <v>1.1553617544696435E-5</v>
      </c>
      <c r="AT687" s="13">
        <f t="shared" si="985"/>
        <v>9.3538787935736878E-6</v>
      </c>
      <c r="AU687" s="13">
        <f t="shared" si="986"/>
        <v>5.0486379783292016E-6</v>
      </c>
      <c r="AV687" s="13">
        <f t="shared" si="987"/>
        <v>2.0437039541611833E-6</v>
      </c>
      <c r="AW687" s="13">
        <f t="shared" si="988"/>
        <v>1.0773328091687067E-8</v>
      </c>
      <c r="AX687" s="13">
        <f t="shared" si="989"/>
        <v>3.4522394074308566E-3</v>
      </c>
      <c r="AY687" s="13">
        <f t="shared" si="990"/>
        <v>1.2493894043783961E-3</v>
      </c>
      <c r="AZ687" s="13">
        <f t="shared" si="991"/>
        <v>2.2608134887937474E-4</v>
      </c>
      <c r="BA687" s="13">
        <f t="shared" si="992"/>
        <v>2.727346981493333E-5</v>
      </c>
      <c r="BB687" s="13">
        <f t="shared" si="993"/>
        <v>2.4676145094446342E-6</v>
      </c>
      <c r="BC687" s="13">
        <f t="shared" si="994"/>
        <v>1.7860936385549724E-7</v>
      </c>
      <c r="BD687" s="13">
        <f t="shared" si="995"/>
        <v>4.3038775131933139E-7</v>
      </c>
      <c r="BE687" s="13">
        <f t="shared" si="996"/>
        <v>6.9688906431349842E-7</v>
      </c>
      <c r="BF687" s="13">
        <f t="shared" si="997"/>
        <v>5.6420561048844341E-7</v>
      </c>
      <c r="BG687" s="13">
        <f t="shared" si="998"/>
        <v>3.0452285469588585E-7</v>
      </c>
      <c r="BH687" s="13">
        <f t="shared" si="999"/>
        <v>1.2327177447577565E-7</v>
      </c>
      <c r="BI687" s="13">
        <f t="shared" si="1000"/>
        <v>3.992063031875101E-8</v>
      </c>
      <c r="BJ687" s="14">
        <f t="shared" si="1001"/>
        <v>0.68885287096613323</v>
      </c>
      <c r="BK687" s="14">
        <f t="shared" si="1002"/>
        <v>0.23262268696984748</v>
      </c>
      <c r="BL687" s="14">
        <f t="shared" si="1003"/>
        <v>7.7255583032338107E-2</v>
      </c>
      <c r="BM687" s="14">
        <f t="shared" si="1004"/>
        <v>0.31678454312240123</v>
      </c>
      <c r="BN687" s="14">
        <f t="shared" si="1005"/>
        <v>0.68178677735738624</v>
      </c>
    </row>
    <row r="688" spans="1:66" x14ac:dyDescent="0.25">
      <c r="A688" t="s">
        <v>338</v>
      </c>
      <c r="B688" t="s">
        <v>84</v>
      </c>
      <c r="C688" t="s">
        <v>78</v>
      </c>
      <c r="D688" s="11">
        <v>44437</v>
      </c>
      <c r="E688" s="10">
        <f>VLOOKUP(A688,home!$A$2:$E$405,3,FALSE)</f>
        <v>1.2436</v>
      </c>
      <c r="F688" s="10">
        <f>VLOOKUP(B688,home!$B$2:$E$405,3,FALSE)</f>
        <v>0.80410000000000004</v>
      </c>
      <c r="G688" s="10">
        <f>VLOOKUP(C688,away!$B$2:$E$405,4,FALSE)</f>
        <v>1.0722</v>
      </c>
      <c r="H688" s="10">
        <f>VLOOKUP(A688,away!$A$2:$E$405,3,FALSE)</f>
        <v>0.89739999999999998</v>
      </c>
      <c r="I688" s="10">
        <f>VLOOKUP(C688,away!$B$2:$E$405,3,FALSE)</f>
        <v>0.7429</v>
      </c>
      <c r="J688" s="10">
        <f>VLOOKUP(B688,home!$B$2:$E$405,4,FALSE)</f>
        <v>0.1857</v>
      </c>
      <c r="K688" s="12">
        <f t="shared" si="950"/>
        <v>1.0721772264720002</v>
      </c>
      <c r="L688" s="12">
        <f t="shared" si="951"/>
        <v>0.12380219002199999</v>
      </c>
      <c r="M688" s="13">
        <f t="shared" si="952"/>
        <v>0.30240762607462379</v>
      </c>
      <c r="N688" s="13">
        <f t="shared" si="953"/>
        <v>0.32423456978867182</v>
      </c>
      <c r="O688" s="13">
        <f t="shared" si="954"/>
        <v>3.7438726387392492E-2</v>
      </c>
      <c r="P688" s="13">
        <f t="shared" si="955"/>
        <v>4.0140949820678569E-2</v>
      </c>
      <c r="Q688" s="13">
        <f t="shared" si="956"/>
        <v>0.17381846088118016</v>
      </c>
      <c r="R688" s="13">
        <f t="shared" si="957"/>
        <v>2.3174981591968153E-3</v>
      </c>
      <c r="S688" s="13">
        <f t="shared" si="958"/>
        <v>1.3320562326928742E-3</v>
      </c>
      <c r="T688" s="13">
        <f t="shared" si="959"/>
        <v>2.1519106123343439E-2</v>
      </c>
      <c r="U688" s="13">
        <f t="shared" si="960"/>
        <v>2.4847687486816076E-3</v>
      </c>
      <c r="V688" s="13">
        <f t="shared" si="961"/>
        <v>1.964603688843198E-5</v>
      </c>
      <c r="W688" s="13">
        <f t="shared" si="962"/>
        <v>6.212139843240521E-2</v>
      </c>
      <c r="X688" s="13">
        <f t="shared" si="963"/>
        <v>7.6907651731610025E-3</v>
      </c>
      <c r="Y688" s="13">
        <f t="shared" si="964"/>
        <v>4.7606678569112911E-4</v>
      </c>
      <c r="Z688" s="13">
        <f t="shared" si="965"/>
        <v>9.5637115826839825E-5</v>
      </c>
      <c r="AA688" s="13">
        <f t="shared" si="966"/>
        <v>1.0253993759500256E-4</v>
      </c>
      <c r="AB688" s="13">
        <f t="shared" si="967"/>
        <v>5.4970492946610909E-5</v>
      </c>
      <c r="AC688" s="13">
        <f t="shared" si="968"/>
        <v>1.629858411538425E-7</v>
      </c>
      <c r="AD688" s="13">
        <f t="shared" si="969"/>
        <v>1.665128716895457E-2</v>
      </c>
      <c r="AE688" s="13">
        <f t="shared" si="970"/>
        <v>2.0614658182018038E-3</v>
      </c>
      <c r="AF688" s="13">
        <f t="shared" si="971"/>
        <v>1.2760699147443871E-4</v>
      </c>
      <c r="AG688" s="13">
        <f t="shared" si="972"/>
        <v>5.266008335551401E-6</v>
      </c>
      <c r="AH688" s="13">
        <f t="shared" si="973"/>
        <v>2.9600210966876098E-6</v>
      </c>
      <c r="AI688" s="13">
        <f t="shared" si="974"/>
        <v>3.17366720974513E-6</v>
      </c>
      <c r="AJ688" s="13">
        <f t="shared" si="975"/>
        <v>1.7013668533448325E-6</v>
      </c>
      <c r="AK688" s="13">
        <f t="shared" si="976"/>
        <v>6.0805559801021895E-7</v>
      </c>
      <c r="AL688" s="13">
        <f t="shared" si="977"/>
        <v>8.6537585789890647E-10</v>
      </c>
      <c r="AM688" s="13">
        <f t="shared" si="978"/>
        <v>3.5706261787997037E-3</v>
      </c>
      <c r="AN688" s="13">
        <f t="shared" si="979"/>
        <v>4.4205134068528863E-4</v>
      </c>
      <c r="AO688" s="13">
        <f t="shared" si="980"/>
        <v>2.7363462039499981E-5</v>
      </c>
      <c r="AP688" s="13">
        <f t="shared" si="981"/>
        <v>1.1292188423579873E-6</v>
      </c>
      <c r="AQ688" s="13">
        <f t="shared" si="982"/>
        <v>3.4949941424506579E-8</v>
      </c>
      <c r="AR688" s="13">
        <f t="shared" si="983"/>
        <v>7.3291418856249657E-8</v>
      </c>
      <c r="AS688" s="13">
        <f t="shared" si="984"/>
        <v>7.8581390193491408E-8</v>
      </c>
      <c r="AT688" s="13">
        <f t="shared" si="985"/>
        <v>4.212658849498583E-8</v>
      </c>
      <c r="AU688" s="13">
        <f t="shared" si="986"/>
        <v>1.5055722937760393E-8</v>
      </c>
      <c r="AV688" s="13">
        <f t="shared" si="987"/>
        <v>4.0356008154847035E-9</v>
      </c>
      <c r="AW688" s="13">
        <f t="shared" si="988"/>
        <v>3.1907823426250713E-12</v>
      </c>
      <c r="AX688" s="13">
        <f t="shared" si="989"/>
        <v>6.3805734552563006E-4</v>
      </c>
      <c r="AY688" s="13">
        <f t="shared" si="990"/>
        <v>7.8992896735696961E-5</v>
      </c>
      <c r="AZ688" s="13">
        <f t="shared" si="991"/>
        <v>4.8897468060304895E-6</v>
      </c>
      <c r="BA688" s="13">
        <f t="shared" si="992"/>
        <v>2.0178712107988484E-7</v>
      </c>
      <c r="BB688" s="13">
        <f t="shared" si="993"/>
        <v>6.245421876981052E-9</v>
      </c>
      <c r="BC688" s="13">
        <f t="shared" si="994"/>
        <v>1.546393811963128E-10</v>
      </c>
      <c r="BD688" s="13">
        <f t="shared" si="995"/>
        <v>1.5122730273705703E-9</v>
      </c>
      <c r="BE688" s="13">
        <f t="shared" si="996"/>
        <v>1.6214247001545933E-9</v>
      </c>
      <c r="BF688" s="13">
        <f t="shared" si="997"/>
        <v>8.692273189724731E-10</v>
      </c>
      <c r="BG688" s="13">
        <f t="shared" si="998"/>
        <v>3.1065524534319967E-10</v>
      </c>
      <c r="BH688" s="13">
        <f t="shared" si="999"/>
        <v>8.3269369835262637E-11</v>
      </c>
      <c r="BI688" s="13">
        <f t="shared" si="1000"/>
        <v>1.7855904400008628E-11</v>
      </c>
      <c r="BJ688" s="14">
        <f t="shared" si="1001"/>
        <v>0.6134693464979768</v>
      </c>
      <c r="BK688" s="14">
        <f t="shared" si="1002"/>
        <v>0.34397943491283639</v>
      </c>
      <c r="BL688" s="14">
        <f t="shared" si="1003"/>
        <v>4.2407164341997199E-2</v>
      </c>
      <c r="BM688" s="14">
        <f t="shared" si="1004"/>
        <v>0.11951475886334895</v>
      </c>
      <c r="BN688" s="14">
        <f t="shared" si="1005"/>
        <v>0.8803578311117437</v>
      </c>
    </row>
    <row r="689" spans="1:66" x14ac:dyDescent="0.25">
      <c r="A689" t="s">
        <v>338</v>
      </c>
      <c r="B689" t="s">
        <v>73</v>
      </c>
      <c r="C689" t="s">
        <v>79</v>
      </c>
      <c r="D689" s="11">
        <v>44437</v>
      </c>
      <c r="E689" s="10">
        <f>VLOOKUP(A689,home!$A$2:$E$405,3,FALSE)</f>
        <v>1.2436</v>
      </c>
      <c r="F689" s="10">
        <f>VLOOKUP(B689,home!$B$2:$E$405,3,FALSE)</f>
        <v>0.53610000000000002</v>
      </c>
      <c r="G689" s="10">
        <f>VLOOKUP(C689,away!$B$2:$E$405,4,FALSE)</f>
        <v>0.40210000000000001</v>
      </c>
      <c r="H689" s="10">
        <f>VLOOKUP(A689,away!$A$2:$E$405,3,FALSE)</f>
        <v>0.89739999999999998</v>
      </c>
      <c r="I689" s="10">
        <f>VLOOKUP(C689,away!$B$2:$E$405,3,FALSE)</f>
        <v>0.1857</v>
      </c>
      <c r="J689" s="10">
        <f>VLOOKUP(B689,home!$B$2:$E$405,4,FALSE)</f>
        <v>1.1143000000000001</v>
      </c>
      <c r="K689" s="12">
        <f t="shared" si="950"/>
        <v>0.26807764131600004</v>
      </c>
      <c r="L689" s="12">
        <f t="shared" si="951"/>
        <v>0.18569495267400002</v>
      </c>
      <c r="M689" s="13">
        <f t="shared" si="952"/>
        <v>0.63522717129873374</v>
      </c>
      <c r="N689" s="13">
        <f t="shared" si="953"/>
        <v>0.17029020178159929</v>
      </c>
      <c r="O689" s="13">
        <f t="shared" si="954"/>
        <v>0.11795847951155725</v>
      </c>
      <c r="P689" s="13">
        <f t="shared" si="955"/>
        <v>3.1622030960679989E-2</v>
      </c>
      <c r="Q689" s="13">
        <f t="shared" si="956"/>
        <v>2.2825497816418423E-2</v>
      </c>
      <c r="R689" s="13">
        <f t="shared" si="957"/>
        <v>1.095214713519781E-2</v>
      </c>
      <c r="S689" s="13">
        <f t="shared" si="958"/>
        <v>3.9354143181319747E-4</v>
      </c>
      <c r="T689" s="13">
        <f t="shared" si="959"/>
        <v>4.2385797367803088E-3</v>
      </c>
      <c r="U689" s="13">
        <f t="shared" si="960"/>
        <v>2.9360257713496167E-3</v>
      </c>
      <c r="V689" s="13">
        <f t="shared" si="961"/>
        <v>2.1767504609001355E-6</v>
      </c>
      <c r="W689" s="13">
        <f t="shared" si="962"/>
        <v>2.0396685388296538E-3</v>
      </c>
      <c r="X689" s="13">
        <f t="shared" si="963"/>
        <v>3.7875615278861927E-4</v>
      </c>
      <c r="Y689" s="13">
        <f t="shared" si="964"/>
        <v>3.5166552933534485E-5</v>
      </c>
      <c r="Z689" s="13">
        <f t="shared" si="965"/>
        <v>6.7791948131641448E-4</v>
      </c>
      <c r="AA689" s="13">
        <f t="shared" si="966"/>
        <v>1.8173505555347058E-4</v>
      </c>
      <c r="AB689" s="13">
        <f t="shared" si="967"/>
        <v>2.4359552518603317E-5</v>
      </c>
      <c r="AC689" s="13">
        <f t="shared" si="968"/>
        <v>6.7725053313926606E-9</v>
      </c>
      <c r="AD689" s="13">
        <f t="shared" si="969"/>
        <v>1.3669738273897641E-4</v>
      </c>
      <c r="AE689" s="13">
        <f t="shared" si="970"/>
        <v>2.5384014018373887E-5</v>
      </c>
      <c r="AF689" s="13">
        <f t="shared" si="971"/>
        <v>2.3568416409090458E-6</v>
      </c>
      <c r="AG689" s="13">
        <f t="shared" si="972"/>
        <v>1.4588453232290601E-7</v>
      </c>
      <c r="AH689" s="13">
        <f t="shared" si="973"/>
        <v>3.1471556499958539E-5</v>
      </c>
      <c r="AI689" s="13">
        <f t="shared" si="974"/>
        <v>8.4368206350521152E-6</v>
      </c>
      <c r="AJ689" s="13">
        <f t="shared" si="975"/>
        <v>1.1308614880254645E-6</v>
      </c>
      <c r="AK689" s="13">
        <f t="shared" si="976"/>
        <v>1.0105289345498953E-7</v>
      </c>
      <c r="AL689" s="13">
        <f t="shared" si="977"/>
        <v>1.3485592742061975E-11</v>
      </c>
      <c r="AM689" s="13">
        <f t="shared" si="978"/>
        <v>7.3291023877470612E-6</v>
      </c>
      <c r="AN689" s="13">
        <f t="shared" si="979"/>
        <v>1.360977321035591E-6</v>
      </c>
      <c r="AO689" s="13">
        <f t="shared" si="980"/>
        <v>1.2636330961004569E-7</v>
      </c>
      <c r="AP689" s="13">
        <f t="shared" si="981"/>
        <v>7.8216762659224863E-9</v>
      </c>
      <c r="AQ689" s="13">
        <f t="shared" si="982"/>
        <v>3.6311145100795607E-10</v>
      </c>
      <c r="AR689" s="13">
        <f t="shared" si="983"/>
        <v>1.1688218389673836E-6</v>
      </c>
      <c r="AS689" s="13">
        <f t="shared" si="984"/>
        <v>3.1333500170900585E-7</v>
      </c>
      <c r="AT689" s="13">
        <f t="shared" si="985"/>
        <v>4.1999054099947567E-8</v>
      </c>
      <c r="AU689" s="13">
        <f t="shared" si="986"/>
        <v>3.7530024535390092E-9</v>
      </c>
      <c r="AV689" s="13">
        <f t="shared" si="987"/>
        <v>2.5152401139947457E-10</v>
      </c>
      <c r="AW689" s="13">
        <f t="shared" si="988"/>
        <v>1.864782704170827E-14</v>
      </c>
      <c r="AX689" s="13">
        <f t="shared" si="989"/>
        <v>3.274614135117828E-7</v>
      </c>
      <c r="AY689" s="13">
        <f t="shared" si="990"/>
        <v>6.080793168463165E-8</v>
      </c>
      <c r="AZ689" s="13">
        <f t="shared" si="991"/>
        <v>5.6458629981907499E-9</v>
      </c>
      <c r="BA689" s="13">
        <f t="shared" si="992"/>
        <v>3.4946942075097322E-10</v>
      </c>
      <c r="BB689" s="13">
        <f t="shared" si="993"/>
        <v>1.6223676886840532E-11</v>
      </c>
      <c r="BC689" s="13">
        <f t="shared" si="994"/>
        <v>6.0253098234002414E-13</v>
      </c>
      <c r="BD689" s="13">
        <f t="shared" si="995"/>
        <v>3.6174052678564361E-8</v>
      </c>
      <c r="BE689" s="13">
        <f t="shared" si="996"/>
        <v>9.6974547189102687E-9</v>
      </c>
      <c r="BF689" s="13">
        <f t="shared" si="997"/>
        <v>1.2998353939070897E-9</v>
      </c>
      <c r="BG689" s="13">
        <f t="shared" si="998"/>
        <v>1.1615226883255549E-10</v>
      </c>
      <c r="BH689" s="13">
        <f t="shared" si="999"/>
        <v>7.7844565655333535E-12</v>
      </c>
      <c r="BI689" s="13">
        <f t="shared" si="1000"/>
        <v>4.1736775100300651E-13</v>
      </c>
      <c r="BJ689" s="14">
        <f t="shared" si="1001"/>
        <v>0.19998167361159036</v>
      </c>
      <c r="BK689" s="14">
        <f t="shared" si="1002"/>
        <v>0.66724498803561039</v>
      </c>
      <c r="BL689" s="14">
        <f t="shared" si="1003"/>
        <v>0.13209546277381143</v>
      </c>
      <c r="BM689" s="14">
        <f t="shared" si="1004"/>
        <v>1.1124454590229017E-2</v>
      </c>
      <c r="BN689" s="14">
        <f t="shared" si="1005"/>
        <v>0.98887552850418636</v>
      </c>
    </row>
    <row r="690" spans="1:66" x14ac:dyDescent="0.25">
      <c r="A690" t="s">
        <v>338</v>
      </c>
      <c r="B690" t="s">
        <v>71</v>
      </c>
      <c r="C690" t="s">
        <v>85</v>
      </c>
      <c r="D690" s="11">
        <v>44437</v>
      </c>
      <c r="E690" s="10">
        <f>VLOOKUP(A690,home!$A$2:$E$405,3,FALSE)</f>
        <v>1.2436</v>
      </c>
      <c r="F690" s="10">
        <f>VLOOKUP(B690,home!$B$2:$E$405,3,FALSE)</f>
        <v>0.93810000000000004</v>
      </c>
      <c r="G690" s="10">
        <f>VLOOKUP(C690,away!$B$2:$E$405,4,FALSE)</f>
        <v>1.2866</v>
      </c>
      <c r="H690" s="10">
        <f>VLOOKUP(A690,away!$A$2:$E$405,3,FALSE)</f>
        <v>0.89739999999999998</v>
      </c>
      <c r="I690" s="10">
        <f>VLOOKUP(C690,away!$B$2:$E$405,3,FALSE)</f>
        <v>2.2286999999999999</v>
      </c>
      <c r="J690" s="10">
        <f>VLOOKUP(B690,home!$B$2:$E$405,4,FALSE)</f>
        <v>2.0428999999999999</v>
      </c>
      <c r="K690" s="12">
        <f t="shared" si="950"/>
        <v>1.500974784456</v>
      </c>
      <c r="L690" s="12">
        <f t="shared" si="951"/>
        <v>4.0858722778019994</v>
      </c>
      <c r="M690" s="13">
        <f t="shared" si="952"/>
        <v>3.7468227595235087E-3</v>
      </c>
      <c r="N690" s="13">
        <f t="shared" si="953"/>
        <v>5.6238864838706335E-3</v>
      </c>
      <c r="O690" s="13">
        <f t="shared" si="954"/>
        <v>1.5309039242974692E-2</v>
      </c>
      <c r="P690" s="13">
        <f t="shared" si="955"/>
        <v>2.2978481877952386E-2</v>
      </c>
      <c r="Q690" s="13">
        <f t="shared" si="956"/>
        <v>4.2206559014663688E-3</v>
      </c>
      <c r="R690" s="13">
        <f t="shared" si="957"/>
        <v>3.1275389521326601E-2</v>
      </c>
      <c r="S690" s="13">
        <f t="shared" si="958"/>
        <v>3.5230558215845156E-2</v>
      </c>
      <c r="T690" s="13">
        <f t="shared" si="959"/>
        <v>1.7245060941942846E-2</v>
      </c>
      <c r="U690" s="13">
        <f t="shared" si="960"/>
        <v>4.6943571045550643E-2</v>
      </c>
      <c r="V690" s="13">
        <f t="shared" si="961"/>
        <v>2.4006851062611186E-2</v>
      </c>
      <c r="W690" s="13">
        <f t="shared" si="962"/>
        <v>2.1116993606554758E-3</v>
      </c>
      <c r="X690" s="13">
        <f t="shared" si="963"/>
        <v>8.628133876754417E-3</v>
      </c>
      <c r="Y690" s="13">
        <f t="shared" si="964"/>
        <v>1.762672650809758E-2</v>
      </c>
      <c r="Z690" s="13">
        <f t="shared" si="965"/>
        <v>4.2595749007549172E-2</v>
      </c>
      <c r="AA690" s="13">
        <f t="shared" si="966"/>
        <v>6.3935145185348E-2</v>
      </c>
      <c r="AB690" s="13">
        <f t="shared" si="967"/>
        <v>4.7982520381870404E-2</v>
      </c>
      <c r="AC690" s="13">
        <f t="shared" si="968"/>
        <v>9.2018129007900122E-3</v>
      </c>
      <c r="AD690" s="13">
        <f t="shared" si="969"/>
        <v>7.9240187317393125E-4</v>
      </c>
      <c r="AE690" s="13">
        <f t="shared" si="970"/>
        <v>3.2376528464797419E-3</v>
      </c>
      <c r="AF690" s="13">
        <f t="shared" si="971"/>
        <v>6.6143180052891546E-3</v>
      </c>
      <c r="AG690" s="13">
        <f t="shared" si="972"/>
        <v>9.0084195247925273E-3</v>
      </c>
      <c r="AH690" s="13">
        <f t="shared" si="973"/>
        <v>4.3510197505539298E-2</v>
      </c>
      <c r="AI690" s="13">
        <f t="shared" si="974"/>
        <v>6.530770932251484E-2</v>
      </c>
      <c r="AJ690" s="13">
        <f t="shared" si="975"/>
        <v>4.9012612461838426E-2</v>
      </c>
      <c r="AK690" s="13">
        <f t="shared" si="976"/>
        <v>2.4522231808511128E-2</v>
      </c>
      <c r="AL690" s="13">
        <f t="shared" si="977"/>
        <v>2.2573119099127213E-3</v>
      </c>
      <c r="AM690" s="13">
        <f t="shared" si="978"/>
        <v>2.3787504615795438E-4</v>
      </c>
      <c r="AN690" s="13">
        <f t="shared" si="979"/>
        <v>9.7192705667765685E-4</v>
      </c>
      <c r="AO690" s="13">
        <f t="shared" si="980"/>
        <v>1.9855849084624653E-3</v>
      </c>
      <c r="AP690" s="13">
        <f t="shared" si="981"/>
        <v>2.7042821109029363E-3</v>
      </c>
      <c r="AQ690" s="13">
        <f t="shared" si="982"/>
        <v>2.7623378270735452E-3</v>
      </c>
      <c r="AR690" s="13">
        <f t="shared" si="983"/>
        <v>3.5555421957914536E-2</v>
      </c>
      <c r="AS690" s="13">
        <f t="shared" si="984"/>
        <v>5.3367791809522905E-2</v>
      </c>
      <c r="AT690" s="13">
        <f t="shared" si="985"/>
        <v>4.0051854904095671E-2</v>
      </c>
      <c r="AU690" s="13">
        <f t="shared" si="986"/>
        <v>2.0038941427245997E-2</v>
      </c>
      <c r="AV690" s="13">
        <f t="shared" si="987"/>
        <v>7.5194864473717392E-3</v>
      </c>
      <c r="AW690" s="13">
        <f t="shared" si="988"/>
        <v>3.845450765435248E-4</v>
      </c>
      <c r="AX690" s="13">
        <f t="shared" si="989"/>
        <v>5.9507407689066146E-5</v>
      </c>
      <c r="AY690" s="13">
        <f t="shared" si="990"/>
        <v>2.4313966740061691E-4</v>
      </c>
      <c r="AZ690" s="13">
        <f t="shared" si="991"/>
        <v>4.9671881333308962E-4</v>
      </c>
      <c r="BA690" s="13">
        <f t="shared" si="992"/>
        <v>6.7650987642012576E-4</v>
      </c>
      <c r="BB690" s="13">
        <f t="shared" si="993"/>
        <v>6.9103323743106208E-4</v>
      </c>
      <c r="BC690" s="13">
        <f t="shared" si="994"/>
        <v>5.6469470957186852E-4</v>
      </c>
      <c r="BD690" s="13">
        <f t="shared" si="995"/>
        <v>2.4212485483899246E-2</v>
      </c>
      <c r="BE690" s="13">
        <f t="shared" si="996"/>
        <v>3.6342330180339701E-2</v>
      </c>
      <c r="BF690" s="13">
        <f t="shared" si="997"/>
        <v>2.7274460604532091E-2</v>
      </c>
      <c r="BG690" s="13">
        <f t="shared" si="998"/>
        <v>1.3646092542347072E-2</v>
      </c>
      <c r="BH690" s="13">
        <f t="shared" si="999"/>
        <v>5.1206102031040052E-3</v>
      </c>
      <c r="BI690" s="13">
        <f t="shared" si="1000"/>
        <v>1.5371813591774453E-3</v>
      </c>
      <c r="BJ690" s="14">
        <f t="shared" si="1001"/>
        <v>8.6502565983643073E-2</v>
      </c>
      <c r="BK690" s="14">
        <f t="shared" si="1002"/>
        <v>9.7664978394035595E-2</v>
      </c>
      <c r="BL690" s="14">
        <f t="shared" si="1003"/>
        <v>0.65246507339502458</v>
      </c>
      <c r="BM690" s="14">
        <f t="shared" si="1004"/>
        <v>0.79621549640228118</v>
      </c>
      <c r="BN690" s="14">
        <f t="shared" si="1005"/>
        <v>8.3154275787114193E-2</v>
      </c>
    </row>
    <row r="691" spans="1:66" x14ac:dyDescent="0.25">
      <c r="A691" t="s">
        <v>338</v>
      </c>
      <c r="B691" t="s">
        <v>77</v>
      </c>
      <c r="C691" t="s">
        <v>91</v>
      </c>
      <c r="D691" s="11">
        <v>44437</v>
      </c>
      <c r="E691" s="10">
        <f>VLOOKUP(A691,home!$A$2:$E$405,3,FALSE)</f>
        <v>1.2436</v>
      </c>
      <c r="F691" s="10">
        <f>VLOOKUP(B691,home!$B$2:$E$405,3,FALSE)</f>
        <v>1.3402000000000001</v>
      </c>
      <c r="G691" s="10">
        <f>VLOOKUP(C691,away!$B$2:$E$405,4,FALSE)</f>
        <v>1.0722</v>
      </c>
      <c r="H691" s="10">
        <f>VLOOKUP(A691,away!$A$2:$E$405,3,FALSE)</f>
        <v>0.89739999999999998</v>
      </c>
      <c r="I691" s="10">
        <f>VLOOKUP(C691,away!$B$2:$E$405,3,FALSE)</f>
        <v>1.4858</v>
      </c>
      <c r="J691" s="10">
        <f>VLOOKUP(B691,home!$B$2:$E$405,4,FALSE)</f>
        <v>1.8572</v>
      </c>
      <c r="K691" s="12">
        <f t="shared" si="950"/>
        <v>1.7870064903840004</v>
      </c>
      <c r="L691" s="12">
        <f t="shared" si="951"/>
        <v>2.4763104718239997</v>
      </c>
      <c r="M691" s="13">
        <f t="shared" si="952"/>
        <v>1.4075536869422263E-2</v>
      </c>
      <c r="N691" s="13">
        <f t="shared" si="953"/>
        <v>2.5153075741296878E-2</v>
      </c>
      <c r="O691" s="13">
        <f t="shared" si="954"/>
        <v>3.4855399346295134E-2</v>
      </c>
      <c r="P691" s="13">
        <f t="shared" si="955"/>
        <v>6.2286824856755657E-2</v>
      </c>
      <c r="Q691" s="13">
        <f t="shared" si="956"/>
        <v>2.2474354801408938E-2</v>
      </c>
      <c r="R691" s="13">
        <f t="shared" si="957"/>
        <v>4.3156395200419036E-2</v>
      </c>
      <c r="S691" s="13">
        <f t="shared" si="958"/>
        <v>6.8907647834810418E-2</v>
      </c>
      <c r="T691" s="13">
        <f t="shared" si="959"/>
        <v>5.5653480142216924E-2</v>
      </c>
      <c r="U691" s="13">
        <f t="shared" si="960"/>
        <v>7.7120758324725744E-2</v>
      </c>
      <c r="V691" s="13">
        <f t="shared" si="961"/>
        <v>3.3880993763188552E-2</v>
      </c>
      <c r="W691" s="13">
        <f t="shared" si="962"/>
        <v>1.3387272632436865E-2</v>
      </c>
      <c r="X691" s="13">
        <f t="shared" si="963"/>
        <v>3.3151043408866245E-2</v>
      </c>
      <c r="Y691" s="13">
        <f t="shared" si="964"/>
        <v>4.1046137972633748E-2</v>
      </c>
      <c r="Z691" s="13">
        <f t="shared" si="965"/>
        <v>3.5622877786990886E-2</v>
      </c>
      <c r="AA691" s="13">
        <f t="shared" si="966"/>
        <v>6.3658313811508757E-2</v>
      </c>
      <c r="AB691" s="13">
        <f t="shared" si="967"/>
        <v>5.6878909974033796E-2</v>
      </c>
      <c r="AC691" s="13">
        <f t="shared" si="968"/>
        <v>9.3705996087308403E-3</v>
      </c>
      <c r="AD691" s="13">
        <f t="shared" si="969"/>
        <v>5.9807857706761945E-3</v>
      </c>
      <c r="AE691" s="13">
        <f t="shared" si="970"/>
        <v>1.4810282433661425E-2</v>
      </c>
      <c r="AF691" s="13">
        <f t="shared" si="971"/>
        <v>1.8337428740573418E-2</v>
      </c>
      <c r="AG691" s="13">
        <f t="shared" si="972"/>
        <v>1.5136388938869443E-2</v>
      </c>
      <c r="AH691" s="13">
        <f t="shared" si="973"/>
        <v>2.2053326325108018E-2</v>
      </c>
      <c r="AI691" s="13">
        <f t="shared" si="974"/>
        <v>3.940943727752437E-2</v>
      </c>
      <c r="AJ691" s="13">
        <f t="shared" si="975"/>
        <v>3.521246009865861E-2</v>
      </c>
      <c r="AK691" s="13">
        <f t="shared" si="976"/>
        <v>2.0974964912896861E-2</v>
      </c>
      <c r="AL691" s="13">
        <f t="shared" si="977"/>
        <v>1.6586646805629311E-3</v>
      </c>
      <c r="AM691" s="13">
        <f t="shared" si="978"/>
        <v>2.1375405979589261E-3</v>
      </c>
      <c r="AN691" s="13">
        <f t="shared" si="979"/>
        <v>5.2932141666746221E-3</v>
      </c>
      <c r="AO691" s="13">
        <f t="shared" si="980"/>
        <v>6.5538208352717581E-3</v>
      </c>
      <c r="AP691" s="13">
        <f t="shared" si="981"/>
        <v>5.4097650549472555E-3</v>
      </c>
      <c r="AQ691" s="13">
        <f t="shared" si="982"/>
        <v>3.3490644639183561E-3</v>
      </c>
      <c r="AR691" s="13">
        <f t="shared" si="983"/>
        <v>1.0922176583483375E-2</v>
      </c>
      <c r="AS691" s="13">
        <f t="shared" si="984"/>
        <v>1.9518000443804941E-2</v>
      </c>
      <c r="AT691" s="13">
        <f t="shared" si="985"/>
        <v>1.7439396736198615E-2</v>
      </c>
      <c r="AU691" s="13">
        <f t="shared" si="986"/>
        <v>1.0388105051989494E-2</v>
      </c>
      <c r="AV691" s="13">
        <f t="shared" si="987"/>
        <v>4.6409027876740108E-3</v>
      </c>
      <c r="AW691" s="13">
        <f t="shared" si="988"/>
        <v>2.0388595991584731E-4</v>
      </c>
      <c r="AX691" s="13">
        <f t="shared" si="989"/>
        <v>6.3663315366865056E-4</v>
      </c>
      <c r="AY691" s="13">
        <f t="shared" si="990"/>
        <v>1.5765013451400165E-3</v>
      </c>
      <c r="AZ691" s="13">
        <f t="shared" si="991"/>
        <v>1.9519533949074229E-3</v>
      </c>
      <c r="BA691" s="13">
        <f t="shared" si="992"/>
        <v>1.6112142107738861E-3</v>
      </c>
      <c r="BB691" s="13">
        <f t="shared" si="993"/>
        <v>9.9746665562275381E-4</v>
      </c>
      <c r="BC691" s="13">
        <f t="shared" si="994"/>
        <v>4.9400742492277771E-4</v>
      </c>
      <c r="BD691" s="13">
        <f t="shared" si="995"/>
        <v>4.5077833747984635E-3</v>
      </c>
      <c r="BE691" s="13">
        <f t="shared" si="996"/>
        <v>8.0554381480099479E-3</v>
      </c>
      <c r="BF691" s="13">
        <f t="shared" si="997"/>
        <v>7.1975601266903244E-3</v>
      </c>
      <c r="BG691" s="13">
        <f t="shared" si="998"/>
        <v>4.2873622204415663E-3</v>
      </c>
      <c r="BH691" s="13">
        <f t="shared" si="999"/>
        <v>1.9153860286390593E-3</v>
      </c>
      <c r="BI691" s="13">
        <f t="shared" si="1000"/>
        <v>6.8456145295376649E-4</v>
      </c>
      <c r="BJ691" s="14">
        <f t="shared" si="1001"/>
        <v>0.27514143188644657</v>
      </c>
      <c r="BK691" s="14">
        <f t="shared" si="1002"/>
        <v>0.19175676895861068</v>
      </c>
      <c r="BL691" s="14">
        <f t="shared" si="1003"/>
        <v>0.4828766382258538</v>
      </c>
      <c r="BM691" s="14">
        <f t="shared" si="1004"/>
        <v>0.78202351465707998</v>
      </c>
      <c r="BN691" s="14">
        <f t="shared" si="1005"/>
        <v>0.20200158681559791</v>
      </c>
    </row>
    <row r="692" spans="1:66" x14ac:dyDescent="0.25">
      <c r="A692" t="s">
        <v>338</v>
      </c>
      <c r="B692" t="s">
        <v>96</v>
      </c>
      <c r="C692" t="s">
        <v>82</v>
      </c>
      <c r="D692" s="11">
        <v>44437</v>
      </c>
      <c r="E692" s="10">
        <f>VLOOKUP(A692,home!$A$2:$E$405,3,FALSE)</f>
        <v>1.2436</v>
      </c>
      <c r="F692" s="10">
        <f>VLOOKUP(B692,home!$B$2:$E$405,3,FALSE)</f>
        <v>1.7231000000000001</v>
      </c>
      <c r="G692" s="10">
        <f>VLOOKUP(C692,away!$B$2:$E$405,4,FALSE)</f>
        <v>1.4474</v>
      </c>
      <c r="H692" s="10">
        <f>VLOOKUP(A692,away!$A$2:$E$405,3,FALSE)</f>
        <v>0.89739999999999998</v>
      </c>
      <c r="I692" s="10">
        <f>VLOOKUP(C692,away!$B$2:$E$405,3,FALSE)</f>
        <v>1.5601</v>
      </c>
      <c r="J692" s="10">
        <f>VLOOKUP(B692,home!$B$2:$E$405,4,FALSE)</f>
        <v>0.63680000000000003</v>
      </c>
      <c r="K692" s="12">
        <f t="shared" si="950"/>
        <v>3.1015569793840001</v>
      </c>
      <c r="L692" s="12">
        <f t="shared" si="951"/>
        <v>0.89154148563200009</v>
      </c>
      <c r="M692" s="13">
        <f t="shared" si="952"/>
        <v>1.8442482114284366E-2</v>
      </c>
      <c r="N692" s="13">
        <f t="shared" si="953"/>
        <v>5.7200409118723254E-2</v>
      </c>
      <c r="O692" s="13">
        <f t="shared" si="954"/>
        <v>1.6442237902910672E-2</v>
      </c>
      <c r="P692" s="13">
        <f t="shared" si="955"/>
        <v>5.0996537724464733E-2</v>
      </c>
      <c r="Q692" s="13">
        <f t="shared" si="956"/>
        <v>8.870516406289819E-2</v>
      </c>
      <c r="R692" s="13">
        <f t="shared" si="957"/>
        <v>7.3294686035378807E-3</v>
      </c>
      <c r="S692" s="13">
        <f t="shared" si="958"/>
        <v>3.5253482201678017E-2</v>
      </c>
      <c r="T692" s="13">
        <f t="shared" si="959"/>
        <v>7.9084333751866548E-2</v>
      </c>
      <c r="U692" s="13">
        <f t="shared" si="960"/>
        <v>2.2732764502478811E-2</v>
      </c>
      <c r="V692" s="13">
        <f t="shared" si="961"/>
        <v>1.0831306183167385E-2</v>
      </c>
      <c r="W692" s="13">
        <f t="shared" si="962"/>
        <v>9.1708040235561547E-2</v>
      </c>
      <c r="X692" s="13">
        <f t="shared" si="963"/>
        <v>8.1761522436011785E-2</v>
      </c>
      <c r="Y692" s="13">
        <f t="shared" si="964"/>
        <v>3.6446894590068023E-2</v>
      </c>
      <c r="Z692" s="13">
        <f t="shared" si="965"/>
        <v>2.1781751092304212E-3</v>
      </c>
      <c r="AA692" s="13">
        <f t="shared" si="966"/>
        <v>6.7557342123541189E-3</v>
      </c>
      <c r="AB692" s="13">
        <f t="shared" si="967"/>
        <v>1.0476647298595097E-2</v>
      </c>
      <c r="AC692" s="13">
        <f t="shared" si="968"/>
        <v>1.8718979600748189E-3</v>
      </c>
      <c r="AD692" s="13">
        <f t="shared" si="969"/>
        <v>7.1109428064558652E-2</v>
      </c>
      <c r="AE692" s="13">
        <f t="shared" si="970"/>
        <v>6.3397005139118459E-2</v>
      </c>
      <c r="AF692" s="13">
        <f t="shared" si="971"/>
        <v>2.8260530073174608E-2</v>
      </c>
      <c r="AG692" s="13">
        <f t="shared" si="972"/>
        <v>8.39847832206197E-3</v>
      </c>
      <c r="AH692" s="13">
        <f t="shared" si="973"/>
        <v>4.8548336821248344E-4</v>
      </c>
      <c r="AI692" s="13">
        <f t="shared" si="974"/>
        <v>1.5057543290542803E-3</v>
      </c>
      <c r="AJ692" s="13">
        <f t="shared" si="975"/>
        <v>2.3350914242579886E-3</v>
      </c>
      <c r="AK692" s="13">
        <f t="shared" si="976"/>
        <v>2.4141397014690296E-3</v>
      </c>
      <c r="AL692" s="13">
        <f t="shared" si="977"/>
        <v>2.0704439748566518E-4</v>
      </c>
      <c r="AM692" s="13">
        <f t="shared" si="978"/>
        <v>4.4109988582727258E-2</v>
      </c>
      <c r="AN692" s="13">
        <f t="shared" si="979"/>
        <v>3.9325884752255222E-2</v>
      </c>
      <c r="AO692" s="13">
        <f t="shared" si="980"/>
        <v>1.7530328857909221E-2</v>
      </c>
      <c r="AP692" s="13">
        <f t="shared" si="981"/>
        <v>5.209671811199303E-3</v>
      </c>
      <c r="AQ692" s="13">
        <f t="shared" si="982"/>
        <v>1.1611596365529448E-3</v>
      </c>
      <c r="AR692" s="13">
        <f t="shared" si="983"/>
        <v>8.6565712669156973E-5</v>
      </c>
      <c r="AS692" s="13">
        <f t="shared" si="984"/>
        <v>2.6848849030437376E-4</v>
      </c>
      <c r="AT692" s="13">
        <f t="shared" si="985"/>
        <v>4.1636617549390206E-4</v>
      </c>
      <c r="AU692" s="13">
        <f t="shared" si="986"/>
        <v>4.3046113919417847E-4</v>
      </c>
      <c r="AV692" s="13">
        <f t="shared" si="987"/>
        <v>3.3377493765532297E-4</v>
      </c>
      <c r="AW692" s="13">
        <f t="shared" si="988"/>
        <v>1.5903118802898776E-5</v>
      </c>
      <c r="AX692" s="13">
        <f t="shared" si="989"/>
        <v>2.2801607158217736E-2</v>
      </c>
      <c r="AY692" s="13">
        <f t="shared" si="990"/>
        <v>2.0328578720634687E-2</v>
      </c>
      <c r="AZ692" s="13">
        <f t="shared" si="991"/>
        <v>9.061885636690855E-3</v>
      </c>
      <c r="BA692" s="13">
        <f t="shared" si="992"/>
        <v>2.6930156610542161E-3</v>
      </c>
      <c r="BB692" s="13">
        <f t="shared" si="993"/>
        <v>6.0023379582162966E-4</v>
      </c>
      <c r="BC692" s="13">
        <f t="shared" si="994"/>
        <v>1.0702666601067009E-4</v>
      </c>
      <c r="BD692" s="13">
        <f t="shared" si="995"/>
        <v>1.2862820679642172E-5</v>
      </c>
      <c r="BE692" s="13">
        <f t="shared" si="996"/>
        <v>3.9894771253509023E-5</v>
      </c>
      <c r="BF692" s="13">
        <f t="shared" si="997"/>
        <v>6.1867953111124566E-5</v>
      </c>
      <c r="BG692" s="13">
        <f t="shared" si="998"/>
        <v>6.3962327257336812E-5</v>
      </c>
      <c r="BH692" s="13">
        <f t="shared" si="999"/>
        <v>4.9595700630659116E-5</v>
      </c>
      <c r="BI692" s="13">
        <f t="shared" si="1000"/>
        <v>3.076477828769203E-5</v>
      </c>
      <c r="BJ692" s="14">
        <f t="shared" si="1001"/>
        <v>0.76900118707311682</v>
      </c>
      <c r="BK692" s="14">
        <f t="shared" si="1002"/>
        <v>0.13793132930178967</v>
      </c>
      <c r="BL692" s="14">
        <f t="shared" si="1003"/>
        <v>7.2271926149407251E-2</v>
      </c>
      <c r="BM692" s="14">
        <f t="shared" si="1004"/>
        <v>0.72195364250489347</v>
      </c>
      <c r="BN692" s="14">
        <f t="shared" si="1005"/>
        <v>0.23911629952681912</v>
      </c>
    </row>
    <row r="693" spans="1:66" x14ac:dyDescent="0.25">
      <c r="A693" t="s">
        <v>350</v>
      </c>
      <c r="B693" t="s">
        <v>98</v>
      </c>
      <c r="C693" t="s">
        <v>106</v>
      </c>
      <c r="D693" s="11">
        <v>44437</v>
      </c>
      <c r="E693" s="10">
        <f>VLOOKUP(A693,home!$A$2:$E$405,3,FALSE)</f>
        <v>1.6042000000000001</v>
      </c>
      <c r="F693" s="10">
        <f>VLOOKUP(B693,home!$B$2:$E$405,3,FALSE)</f>
        <v>0.93500000000000005</v>
      </c>
      <c r="G693" s="10">
        <f>VLOOKUP(C693,away!$B$2:$E$405,4,FALSE)</f>
        <v>0.62339999999999995</v>
      </c>
      <c r="H693" s="10">
        <f>VLOOKUP(A693,away!$A$2:$E$405,3,FALSE)</f>
        <v>1.25</v>
      </c>
      <c r="I693" s="10">
        <f>VLOOKUP(C693,away!$B$2:$E$405,3,FALSE)</f>
        <v>2.1333000000000002</v>
      </c>
      <c r="J693" s="10">
        <f>VLOOKUP(B693,home!$B$2:$E$405,4,FALSE)</f>
        <v>0.6</v>
      </c>
      <c r="K693" s="12">
        <f t="shared" si="950"/>
        <v>0.93505449180000011</v>
      </c>
      <c r="L693" s="12">
        <f t="shared" si="951"/>
        <v>1.5999750000000001</v>
      </c>
      <c r="M693" s="13">
        <f t="shared" si="952"/>
        <v>7.9259381728428585E-2</v>
      </c>
      <c r="N693" s="13">
        <f t="shared" si="953"/>
        <v>7.4111840902457995E-2</v>
      </c>
      <c r="O693" s="13">
        <f t="shared" si="954"/>
        <v>0.12681302928094251</v>
      </c>
      <c r="P693" s="13">
        <f t="shared" si="955"/>
        <v>0.11857709264791023</v>
      </c>
      <c r="Q693" s="13">
        <f t="shared" si="956"/>
        <v>3.4649304865705159E-2</v>
      </c>
      <c r="R693" s="13">
        <f t="shared" si="957"/>
        <v>0.10144883826188805</v>
      </c>
      <c r="S693" s="13">
        <f t="shared" si="958"/>
        <v>4.4349724266735904E-2</v>
      </c>
      <c r="T693" s="13">
        <f t="shared" si="959"/>
        <v>5.5438021552506607E-2</v>
      </c>
      <c r="U693" s="13">
        <f t="shared" si="960"/>
        <v>9.4860191904670141E-2</v>
      </c>
      <c r="V693" s="13">
        <f t="shared" si="961"/>
        <v>7.372224164655829E-3</v>
      </c>
      <c r="W693" s="13">
        <f t="shared" si="962"/>
        <v>1.079966271747507E-2</v>
      </c>
      <c r="X693" s="13">
        <f t="shared" si="963"/>
        <v>1.7279190356392176E-2</v>
      </c>
      <c r="Y693" s="13">
        <f t="shared" si="964"/>
        <v>1.3823136295234293E-2</v>
      </c>
      <c r="Z693" s="13">
        <f t="shared" si="965"/>
        <v>5.4105201666021445E-2</v>
      </c>
      <c r="AA693" s="13">
        <f t="shared" si="966"/>
        <v>5.0591311847558197E-2</v>
      </c>
      <c r="AB693" s="13">
        <f t="shared" si="967"/>
        <v>2.3652816694556926E-2</v>
      </c>
      <c r="AC693" s="13">
        <f t="shared" si="968"/>
        <v>6.8933236098535648E-4</v>
      </c>
      <c r="AD693" s="13">
        <f t="shared" si="969"/>
        <v>2.5245682834750152E-3</v>
      </c>
      <c r="AE693" s="13">
        <f t="shared" si="970"/>
        <v>4.039246139352937E-3</v>
      </c>
      <c r="AF693" s="13">
        <f t="shared" si="971"/>
        <v>3.2313464209056094E-3</v>
      </c>
      <c r="AG693" s="13">
        <f t="shared" si="972"/>
        <v>1.7233578299294841E-3</v>
      </c>
      <c r="AH693" s="13">
        <f t="shared" si="973"/>
        <v>2.1641742508898162E-2</v>
      </c>
      <c r="AI693" s="13">
        <f t="shared" si="974"/>
        <v>2.0236208543324228E-2</v>
      </c>
      <c r="AJ693" s="13">
        <f t="shared" si="975"/>
        <v>9.4609788477184268E-3</v>
      </c>
      <c r="AK693" s="13">
        <f t="shared" si="976"/>
        <v>2.9488435894613019E-3</v>
      </c>
      <c r="AL693" s="13">
        <f t="shared" si="977"/>
        <v>4.1251407947556739E-5</v>
      </c>
      <c r="AM693" s="13">
        <f t="shared" si="978"/>
        <v>4.7212178266382583E-4</v>
      </c>
      <c r="AN693" s="13">
        <f t="shared" si="979"/>
        <v>7.5538304921755472E-4</v>
      </c>
      <c r="AO693" s="13">
        <f t="shared" si="980"/>
        <v>6.0429699708592884E-4</v>
      </c>
      <c r="AP693" s="13">
        <f t="shared" si="981"/>
        <v>3.2228669597085297E-4</v>
      </c>
      <c r="AQ693" s="13">
        <f t="shared" si="982"/>
        <v>1.2891266409649136E-4</v>
      </c>
      <c r="AR693" s="13">
        <f t="shared" si="983"/>
        <v>6.925249394134865E-3</v>
      </c>
      <c r="AS693" s="13">
        <f t="shared" si="984"/>
        <v>6.4754855528210342E-3</v>
      </c>
      <c r="AT693" s="13">
        <f t="shared" si="985"/>
        <v>3.0274659263756572E-3</v>
      </c>
      <c r="AU693" s="13">
        <f t="shared" si="986"/>
        <v>9.4361520440966896E-4</v>
      </c>
      <c r="AV693" s="13">
        <f t="shared" si="987"/>
        <v>2.2058290885350906E-4</v>
      </c>
      <c r="AW693" s="13">
        <f t="shared" si="988"/>
        <v>1.7142982934233902E-6</v>
      </c>
      <c r="AX693" s="13">
        <f t="shared" si="989"/>
        <v>7.3576598926072272E-5</v>
      </c>
      <c r="AY693" s="13">
        <f t="shared" si="990"/>
        <v>1.1772071886674248E-4</v>
      </c>
      <c r="AZ693" s="13">
        <f t="shared" si="991"/>
        <v>9.4175103584408194E-5</v>
      </c>
      <c r="BA693" s="13">
        <f t="shared" si="992"/>
        <v>5.0225937119154501E-5</v>
      </c>
      <c r="BB693" s="13">
        <f t="shared" si="993"/>
        <v>2.0090060935554802E-5</v>
      </c>
      <c r="BC693" s="13">
        <f t="shared" si="994"/>
        <v>6.4287190490728566E-6</v>
      </c>
      <c r="BD693" s="13">
        <f t="shared" si="995"/>
        <v>1.8467043165634879E-3</v>
      </c>
      <c r="BE693" s="13">
        <f t="shared" si="996"/>
        <v>1.7267691662291387E-3</v>
      </c>
      <c r="BF693" s="13">
        <f t="shared" si="997"/>
        <v>8.0731163259214849E-4</v>
      </c>
      <c r="BG693" s="13">
        <f t="shared" si="998"/>
        <v>2.5162678944589328E-4</v>
      </c>
      <c r="BH693" s="13">
        <f t="shared" si="999"/>
        <v>5.8821189932148844E-5</v>
      </c>
      <c r="BI693" s="13">
        <f t="shared" si="1000"/>
        <v>1.1000203571815346E-5</v>
      </c>
      <c r="BJ693" s="14">
        <f t="shared" si="1001"/>
        <v>0.22026489369094995</v>
      </c>
      <c r="BK693" s="14">
        <f t="shared" si="1002"/>
        <v>0.25040672729553015</v>
      </c>
      <c r="BL693" s="14">
        <f t="shared" si="1003"/>
        <v>0.47394859376394732</v>
      </c>
      <c r="BM693" s="14">
        <f t="shared" si="1004"/>
        <v>0.46374992230854301</v>
      </c>
      <c r="BN693" s="14">
        <f t="shared" si="1005"/>
        <v>0.53485948768733249</v>
      </c>
    </row>
    <row r="694" spans="1:66" x14ac:dyDescent="0.25">
      <c r="A694" t="s">
        <v>350</v>
      </c>
      <c r="B694" t="s">
        <v>100</v>
      </c>
      <c r="C694" t="s">
        <v>103</v>
      </c>
      <c r="D694" s="11">
        <v>44437</v>
      </c>
      <c r="E694" s="10">
        <f>VLOOKUP(A694,home!$A$2:$E$405,3,FALSE)</f>
        <v>1.6042000000000001</v>
      </c>
      <c r="F694" s="10">
        <f>VLOOKUP(B694,home!$B$2:$E$405,3,FALSE)</f>
        <v>0.46750000000000003</v>
      </c>
      <c r="G694" s="10">
        <f>VLOOKUP(C694,away!$B$2:$E$405,4,FALSE)</f>
        <v>0.93500000000000005</v>
      </c>
      <c r="H694" s="10">
        <f>VLOOKUP(A694,away!$A$2:$E$405,3,FALSE)</f>
        <v>1.25</v>
      </c>
      <c r="I694" s="10">
        <f>VLOOKUP(C694,away!$B$2:$E$405,3,FALSE)</f>
        <v>0.6</v>
      </c>
      <c r="J694" s="10">
        <f>VLOOKUP(B694,home!$B$2:$E$405,4,FALSE)</f>
        <v>0.6</v>
      </c>
      <c r="K694" s="12">
        <f t="shared" si="950"/>
        <v>0.70121587250000017</v>
      </c>
      <c r="L694" s="12">
        <f t="shared" si="951"/>
        <v>0.44999999999999996</v>
      </c>
      <c r="M694" s="13">
        <f t="shared" si="952"/>
        <v>0.31625201339318776</v>
      </c>
      <c r="N694" s="13">
        <f t="shared" si="953"/>
        <v>0.2217609315013859</v>
      </c>
      <c r="O694" s="13">
        <f t="shared" si="954"/>
        <v>0.14231340602693449</v>
      </c>
      <c r="P694" s="13">
        <f t="shared" si="955"/>
        <v>9.9792419175623648E-2</v>
      </c>
      <c r="Q694" s="13">
        <f t="shared" si="956"/>
        <v>7.775114253457853E-2</v>
      </c>
      <c r="R694" s="13">
        <f t="shared" si="957"/>
        <v>3.202051635606025E-2</v>
      </c>
      <c r="S694" s="13">
        <f t="shared" si="958"/>
        <v>7.8723031816260742E-3</v>
      </c>
      <c r="T694" s="13">
        <f t="shared" si="959"/>
        <v>3.4988014140560339E-2</v>
      </c>
      <c r="U694" s="13">
        <f t="shared" si="960"/>
        <v>2.2453294314515315E-2</v>
      </c>
      <c r="V694" s="13">
        <f t="shared" si="961"/>
        <v>2.7600919720442273E-4</v>
      </c>
      <c r="W694" s="13">
        <f t="shared" si="962"/>
        <v>1.8173445083418789E-2</v>
      </c>
      <c r="X694" s="13">
        <f t="shared" si="963"/>
        <v>8.1780502875384541E-3</v>
      </c>
      <c r="Y694" s="13">
        <f t="shared" si="964"/>
        <v>1.840061314696152E-3</v>
      </c>
      <c r="Z694" s="13">
        <f t="shared" si="965"/>
        <v>4.8030774534090371E-3</v>
      </c>
      <c r="AA694" s="13">
        <f t="shared" si="966"/>
        <v>3.3679941471772968E-3</v>
      </c>
      <c r="AB694" s="13">
        <f t="shared" si="967"/>
        <v>1.1808454772439109E-3</v>
      </c>
      <c r="AC694" s="13">
        <f t="shared" si="968"/>
        <v>5.4433695947547325E-6</v>
      </c>
      <c r="AD694" s="13">
        <f t="shared" si="969"/>
        <v>3.1858770376250859E-3</v>
      </c>
      <c r="AE694" s="13">
        <f t="shared" si="970"/>
        <v>1.4336446669312884E-3</v>
      </c>
      <c r="AF694" s="13">
        <f t="shared" si="971"/>
        <v>3.2257005005953984E-4</v>
      </c>
      <c r="AG694" s="13">
        <f t="shared" si="972"/>
        <v>4.838550750893097E-5</v>
      </c>
      <c r="AH694" s="13">
        <f t="shared" si="973"/>
        <v>5.4034621350851646E-4</v>
      </c>
      <c r="AI694" s="13">
        <f t="shared" si="974"/>
        <v>3.7889934155744577E-4</v>
      </c>
      <c r="AJ694" s="13">
        <f t="shared" si="975"/>
        <v>1.3284511618993995E-4</v>
      </c>
      <c r="AK694" s="13">
        <f t="shared" si="976"/>
        <v>3.1051034685497548E-5</v>
      </c>
      <c r="AL694" s="13">
        <f t="shared" si="977"/>
        <v>6.8705588875066463E-8</v>
      </c>
      <c r="AM694" s="13">
        <f t="shared" si="978"/>
        <v>4.4679750932319823E-4</v>
      </c>
      <c r="AN694" s="13">
        <f t="shared" si="979"/>
        <v>2.0105887919543919E-4</v>
      </c>
      <c r="AO694" s="13">
        <f t="shared" si="980"/>
        <v>4.5238247818973807E-5</v>
      </c>
      <c r="AP694" s="13">
        <f t="shared" si="981"/>
        <v>6.7857371728460697E-6</v>
      </c>
      <c r="AQ694" s="13">
        <f t="shared" si="982"/>
        <v>7.6339543194518259E-7</v>
      </c>
      <c r="AR694" s="13">
        <f t="shared" si="983"/>
        <v>4.8631159215766496E-5</v>
      </c>
      <c r="AS694" s="13">
        <f t="shared" si="984"/>
        <v>3.4100940740170132E-5</v>
      </c>
      <c r="AT694" s="13">
        <f t="shared" si="985"/>
        <v>1.1956060457094597E-5</v>
      </c>
      <c r="AU694" s="13">
        <f t="shared" si="986"/>
        <v>2.7945931216947803E-6</v>
      </c>
      <c r="AV694" s="13">
        <f t="shared" si="987"/>
        <v>4.8990326352792603E-7</v>
      </c>
      <c r="AW694" s="13">
        <f t="shared" si="988"/>
        <v>6.022181181081997E-10</v>
      </c>
      <c r="AX694" s="13">
        <f t="shared" si="989"/>
        <v>5.2216917555148875E-5</v>
      </c>
      <c r="AY694" s="13">
        <f t="shared" si="990"/>
        <v>2.3497612899816987E-5</v>
      </c>
      <c r="AZ694" s="13">
        <f t="shared" si="991"/>
        <v>5.2869629024588215E-6</v>
      </c>
      <c r="BA694" s="13">
        <f t="shared" si="992"/>
        <v>7.9304443536882314E-7</v>
      </c>
      <c r="BB694" s="13">
        <f t="shared" si="993"/>
        <v>8.9217498978992571E-8</v>
      </c>
      <c r="BC694" s="13">
        <f t="shared" si="994"/>
        <v>8.0295749081093345E-9</v>
      </c>
      <c r="BD694" s="13">
        <f t="shared" si="995"/>
        <v>3.6473369411824855E-6</v>
      </c>
      <c r="BE694" s="13">
        <f t="shared" si="996"/>
        <v>2.5575705555127585E-6</v>
      </c>
      <c r="BF694" s="13">
        <f t="shared" si="997"/>
        <v>8.9670453428209444E-7</v>
      </c>
      <c r="BG694" s="13">
        <f t="shared" si="998"/>
        <v>2.0959448412710841E-7</v>
      </c>
      <c r="BH694" s="13">
        <f t="shared" si="999"/>
        <v>3.6742744764594438E-8</v>
      </c>
      <c r="BI694" s="13">
        <f t="shared" si="1000"/>
        <v>5.1529191656299819E-9</v>
      </c>
      <c r="BJ694" s="14">
        <f t="shared" si="1001"/>
        <v>0.36846465767811198</v>
      </c>
      <c r="BK694" s="14">
        <f t="shared" si="1002"/>
        <v>0.42422175463572537</v>
      </c>
      <c r="BL694" s="14">
        <f t="shared" si="1003"/>
        <v>0.20252452378684996</v>
      </c>
      <c r="BM694" s="14">
        <f t="shared" si="1004"/>
        <v>0.11010008755564414</v>
      </c>
      <c r="BN694" s="14">
        <f t="shared" si="1005"/>
        <v>0.88989042898777049</v>
      </c>
    </row>
    <row r="695" spans="1:66" x14ac:dyDescent="0.25">
      <c r="A695" t="s">
        <v>350</v>
      </c>
      <c r="B695" t="s">
        <v>104</v>
      </c>
      <c r="C695" t="s">
        <v>102</v>
      </c>
      <c r="D695" s="11">
        <v>44437</v>
      </c>
      <c r="E695" s="10">
        <f>VLOOKUP(A695,home!$A$2:$E$405,3,FALSE)</f>
        <v>1.6042000000000001</v>
      </c>
      <c r="F695" s="10">
        <f>VLOOKUP(B695,home!$B$2:$E$405,3,FALSE)</f>
        <v>1.2466999999999999</v>
      </c>
      <c r="G695" s="10">
        <f>VLOOKUP(C695,away!$B$2:$E$405,4,FALSE)</f>
        <v>0.46750000000000003</v>
      </c>
      <c r="H695" s="10">
        <f>VLOOKUP(A695,away!$A$2:$E$405,3,FALSE)</f>
        <v>1.25</v>
      </c>
      <c r="I695" s="10">
        <f>VLOOKUP(C695,away!$B$2:$E$405,3,FALSE)</f>
        <v>0.6</v>
      </c>
      <c r="J695" s="10">
        <f>VLOOKUP(B695,home!$B$2:$E$405,4,FALSE)</f>
        <v>1</v>
      </c>
      <c r="K695" s="12">
        <f t="shared" si="950"/>
        <v>0.93497949545000003</v>
      </c>
      <c r="L695" s="12">
        <f t="shared" si="951"/>
        <v>0.75</v>
      </c>
      <c r="M695" s="13">
        <f t="shared" si="952"/>
        <v>0.18544823444958219</v>
      </c>
      <c r="N695" s="13">
        <f t="shared" si="953"/>
        <v>0.17339029667776368</v>
      </c>
      <c r="O695" s="13">
        <f t="shared" si="954"/>
        <v>0.13908617583718666</v>
      </c>
      <c r="P695" s="13">
        <f t="shared" si="955"/>
        <v>0.13004272250832277</v>
      </c>
      <c r="Q695" s="13">
        <f t="shared" si="956"/>
        <v>8.1058186051850639E-2</v>
      </c>
      <c r="R695" s="13">
        <f t="shared" si="957"/>
        <v>5.2157315938944994E-2</v>
      </c>
      <c r="S695" s="13">
        <f t="shared" si="958"/>
        <v>2.2797614827082993E-2</v>
      </c>
      <c r="T695" s="13">
        <f t="shared" si="959"/>
        <v>6.0793639538887986E-2</v>
      </c>
      <c r="U695" s="13">
        <f t="shared" si="960"/>
        <v>4.8766020940621033E-2</v>
      </c>
      <c r="V695" s="13">
        <f t="shared" si="961"/>
        <v>1.7762752007074584E-3</v>
      </c>
      <c r="W695" s="13">
        <f t="shared" si="962"/>
        <v>2.5262580632283854E-2</v>
      </c>
      <c r="X695" s="13">
        <f t="shared" si="963"/>
        <v>1.8946935474212889E-2</v>
      </c>
      <c r="Y695" s="13">
        <f t="shared" si="964"/>
        <v>7.1051008028298335E-3</v>
      </c>
      <c r="Z695" s="13">
        <f t="shared" si="965"/>
        <v>1.3039328984736248E-2</v>
      </c>
      <c r="AA695" s="13">
        <f t="shared" si="966"/>
        <v>1.2191505235155258E-2</v>
      </c>
      <c r="AB695" s="13">
        <f t="shared" si="967"/>
        <v>5.6994037067707483E-3</v>
      </c>
      <c r="AC695" s="13">
        <f t="shared" si="968"/>
        <v>7.7849104262709678E-5</v>
      </c>
      <c r="AD695" s="13">
        <f t="shared" si="969"/>
        <v>5.9049987233344235E-3</v>
      </c>
      <c r="AE695" s="13">
        <f t="shared" si="970"/>
        <v>4.428749042500818E-3</v>
      </c>
      <c r="AF695" s="13">
        <f t="shared" si="971"/>
        <v>1.6607808909378068E-3</v>
      </c>
      <c r="AG695" s="13">
        <f t="shared" si="972"/>
        <v>4.1519522273445169E-4</v>
      </c>
      <c r="AH695" s="13">
        <f t="shared" si="973"/>
        <v>2.4448741846380463E-3</v>
      </c>
      <c r="AI695" s="13">
        <f t="shared" si="974"/>
        <v>2.2859072315916107E-3</v>
      </c>
      <c r="AJ695" s="13">
        <f t="shared" si="975"/>
        <v>1.0686381950195153E-3</v>
      </c>
      <c r="AK695" s="13">
        <f t="shared" si="976"/>
        <v>3.3305160013264844E-4</v>
      </c>
      <c r="AL695" s="13">
        <f t="shared" si="977"/>
        <v>2.1836194867434843E-6</v>
      </c>
      <c r="AM695" s="13">
        <f t="shared" si="978"/>
        <v>1.1042105453952231E-3</v>
      </c>
      <c r="AN695" s="13">
        <f t="shared" si="979"/>
        <v>8.281579090464174E-4</v>
      </c>
      <c r="AO695" s="13">
        <f t="shared" si="980"/>
        <v>3.1055921589240651E-4</v>
      </c>
      <c r="AP695" s="13">
        <f t="shared" si="981"/>
        <v>7.7639803973101628E-5</v>
      </c>
      <c r="AQ695" s="13">
        <f t="shared" si="982"/>
        <v>1.4557463244956554E-5</v>
      </c>
      <c r="AR695" s="13">
        <f t="shared" si="983"/>
        <v>3.6673112769570717E-4</v>
      </c>
      <c r="AS695" s="13">
        <f t="shared" si="984"/>
        <v>3.4288608473874178E-4</v>
      </c>
      <c r="AT695" s="13">
        <f t="shared" si="985"/>
        <v>1.6029572925292738E-4</v>
      </c>
      <c r="AU695" s="13">
        <f t="shared" si="986"/>
        <v>4.9957740019897292E-5</v>
      </c>
      <c r="AV695" s="13">
        <f t="shared" si="987"/>
        <v>1.1677365639406458E-5</v>
      </c>
      <c r="AW695" s="13">
        <f t="shared" si="988"/>
        <v>4.2534155124379359E-8</v>
      </c>
      <c r="AX695" s="13">
        <f t="shared" si="989"/>
        <v>1.7206903643403245E-4</v>
      </c>
      <c r="AY695" s="13">
        <f t="shared" si="990"/>
        <v>1.2905177732552435E-4</v>
      </c>
      <c r="AZ695" s="13">
        <f t="shared" si="991"/>
        <v>4.8394416497071631E-5</v>
      </c>
      <c r="BA695" s="13">
        <f t="shared" si="992"/>
        <v>1.2098604124267908E-5</v>
      </c>
      <c r="BB695" s="13">
        <f t="shared" si="993"/>
        <v>2.2684882733002326E-6</v>
      </c>
      <c r="BC695" s="13">
        <f t="shared" si="994"/>
        <v>3.4027324099503503E-7</v>
      </c>
      <c r="BD695" s="13">
        <f t="shared" si="995"/>
        <v>4.5841390961963376E-5</v>
      </c>
      <c r="BE695" s="13">
        <f t="shared" si="996"/>
        <v>4.2860760592342702E-5</v>
      </c>
      <c r="BF695" s="13">
        <f t="shared" si="997"/>
        <v>2.0036966156615913E-5</v>
      </c>
      <c r="BG695" s="13">
        <f t="shared" si="998"/>
        <v>6.2447175024871582E-6</v>
      </c>
      <c r="BH695" s="13">
        <f t="shared" si="999"/>
        <v>1.4596707049258066E-6</v>
      </c>
      <c r="BI695" s="13">
        <f t="shared" si="1000"/>
        <v>2.7295243584293538E-7</v>
      </c>
      <c r="BJ695" s="14">
        <f t="shared" si="1001"/>
        <v>0.38166581059078364</v>
      </c>
      <c r="BK695" s="14">
        <f t="shared" si="1002"/>
        <v>0.34027393148677038</v>
      </c>
      <c r="BL695" s="14">
        <f t="shared" si="1003"/>
        <v>0.26508115737576138</v>
      </c>
      <c r="BM695" s="14">
        <f t="shared" si="1004"/>
        <v>0.2387482877312303</v>
      </c>
      <c r="BN695" s="14">
        <f t="shared" si="1005"/>
        <v>0.7611829314636509</v>
      </c>
    </row>
    <row r="696" spans="1:66" x14ac:dyDescent="0.25">
      <c r="A696" t="s">
        <v>339</v>
      </c>
      <c r="B696" t="s">
        <v>122</v>
      </c>
      <c r="C696" t="s">
        <v>117</v>
      </c>
      <c r="D696" s="11">
        <v>44437</v>
      </c>
      <c r="E696" s="10">
        <f>VLOOKUP(A696,home!$A$2:$E$405,3,FALSE)</f>
        <v>1.1578999999999999</v>
      </c>
      <c r="F696" s="10">
        <f>VLOOKUP(B696,home!$B$2:$E$405,3,FALSE)</f>
        <v>0.77729999999999999</v>
      </c>
      <c r="G696" s="10">
        <f>VLOOKUP(C696,away!$B$2:$E$405,4,FALSE)</f>
        <v>0.3926</v>
      </c>
      <c r="H696" s="10">
        <f>VLOOKUP(A696,away!$A$2:$E$405,3,FALSE)</f>
        <v>1.0478000000000001</v>
      </c>
      <c r="I696" s="10">
        <f>VLOOKUP(C696,away!$B$2:$E$405,3,FALSE)</f>
        <v>0.78090000000000004</v>
      </c>
      <c r="J696" s="10">
        <f>VLOOKUP(B696,home!$B$2:$E$405,4,FALSE)</f>
        <v>0.66810000000000003</v>
      </c>
      <c r="K696" s="12">
        <f t="shared" si="950"/>
        <v>0.35335400404200001</v>
      </c>
      <c r="L696" s="12">
        <f t="shared" si="951"/>
        <v>0.5466574720620001</v>
      </c>
      <c r="M696" s="13">
        <f t="shared" si="952"/>
        <v>0.40656499393167334</v>
      </c>
      <c r="N696" s="13">
        <f t="shared" si="953"/>
        <v>0.14366136850906822</v>
      </c>
      <c r="O696" s="13">
        <f t="shared" si="954"/>
        <v>0.22225179181159091</v>
      </c>
      <c r="P696" s="13">
        <f t="shared" si="955"/>
        <v>7.8533560542134645E-2</v>
      </c>
      <c r="Q696" s="13">
        <f t="shared" si="956"/>
        <v>2.5381659894416268E-2</v>
      </c>
      <c r="R696" s="13">
        <f t="shared" si="957"/>
        <v>6.0747801336487113E-2</v>
      </c>
      <c r="S696" s="13">
        <f t="shared" si="958"/>
        <v>3.7924564482189724E-3</v>
      </c>
      <c r="T696" s="13">
        <f t="shared" si="959"/>
        <v>1.3875074034619048E-2</v>
      </c>
      <c r="U696" s="13">
        <f t="shared" si="960"/>
        <v>2.1465478838995682E-2</v>
      </c>
      <c r="V696" s="13">
        <f t="shared" si="961"/>
        <v>8.1396062820364854E-5</v>
      </c>
      <c r="W696" s="13">
        <f t="shared" si="962"/>
        <v>2.989570384308078E-3</v>
      </c>
      <c r="X696" s="13">
        <f t="shared" si="963"/>
        <v>1.6342709888372759E-3</v>
      </c>
      <c r="Y696" s="13">
        <f t="shared" si="964"/>
        <v>4.4669322371102525E-4</v>
      </c>
      <c r="Z696" s="13">
        <f t="shared" si="965"/>
        <v>1.106941317064288E-2</v>
      </c>
      <c r="AA696" s="13">
        <f t="shared" si="966"/>
        <v>3.9114214662419131E-3</v>
      </c>
      <c r="AB696" s="13">
        <f t="shared" si="967"/>
        <v>6.9105821829620515E-4</v>
      </c>
      <c r="AC696" s="13">
        <f t="shared" si="968"/>
        <v>9.8267231605114542E-7</v>
      </c>
      <c r="AD696" s="13">
        <f t="shared" si="969"/>
        <v>2.6409416641516006E-4</v>
      </c>
      <c r="AE696" s="13">
        <f t="shared" si="970"/>
        <v>1.4436904939883253E-4</v>
      </c>
      <c r="AF696" s="13">
        <f t="shared" si="971"/>
        <v>3.9460209794179904E-5</v>
      </c>
      <c r="AG696" s="13">
        <f t="shared" si="972"/>
        <v>7.1904061777075229E-6</v>
      </c>
      <c r="AH696" s="13">
        <f t="shared" si="973"/>
        <v>1.5127943552683612E-3</v>
      </c>
      <c r="AI696" s="13">
        <f t="shared" si="974"/>
        <v>5.345519427262113E-4</v>
      </c>
      <c r="AJ696" s="13">
        <f t="shared" si="975"/>
        <v>9.4443034665368304E-5</v>
      </c>
      <c r="AK696" s="13">
        <f t="shared" si="976"/>
        <v>1.1123941484295098E-5</v>
      </c>
      <c r="AL696" s="13">
        <f t="shared" si="977"/>
        <v>7.5926611466851358E-9</v>
      </c>
      <c r="AM696" s="13">
        <f t="shared" si="978"/>
        <v>1.8663746229386224E-5</v>
      </c>
      <c r="AN696" s="13">
        <f t="shared" si="979"/>
        <v>1.0202676332962959E-5</v>
      </c>
      <c r="AO696" s="13">
        <f t="shared" si="980"/>
        <v>2.788684626222164E-6</v>
      </c>
      <c r="AP696" s="13">
        <f t="shared" si="981"/>
        <v>5.081517627162573E-7</v>
      </c>
      <c r="AQ696" s="13">
        <f t="shared" si="982"/>
        <v>6.9446239507579615E-8</v>
      </c>
      <c r="AR696" s="13">
        <f t="shared" si="983"/>
        <v>1.6539606760013315E-4</v>
      </c>
      <c r="AS696" s="13">
        <f t="shared" si="984"/>
        <v>5.8443362739308354E-5</v>
      </c>
      <c r="AT696" s="13">
        <f t="shared" si="985"/>
        <v>1.0325598116806817E-5</v>
      </c>
      <c r="AU696" s="13">
        <f t="shared" si="986"/>
        <v>1.2161971462340745E-6</v>
      </c>
      <c r="AV696" s="13">
        <f t="shared" si="987"/>
        <v>1.0743703283156601E-7</v>
      </c>
      <c r="AW696" s="13">
        <f t="shared" si="988"/>
        <v>4.0739605853585967E-11</v>
      </c>
      <c r="AX696" s="13">
        <f t="shared" si="989"/>
        <v>1.0991515767628992E-6</v>
      </c>
      <c r="AY696" s="13">
        <f t="shared" si="990"/>
        <v>6.0085942236616781E-7</v>
      </c>
      <c r="AZ696" s="13">
        <f t="shared" si="991"/>
        <v>1.6423214644766145E-7</v>
      </c>
      <c r="BA696" s="13">
        <f t="shared" si="992"/>
        <v>2.9926243336131606E-8</v>
      </c>
      <c r="BB696" s="13">
        <f t="shared" si="993"/>
        <v>4.0898511326104941E-9</v>
      </c>
      <c r="BC696" s="13">
        <f t="shared" si="994"/>
        <v>4.4714953625255214E-10</v>
      </c>
      <c r="BD696" s="13">
        <f t="shared" si="995"/>
        <v>1.5069166033880744E-5</v>
      </c>
      <c r="BE696" s="13">
        <f t="shared" si="996"/>
        <v>5.3247501556454653E-6</v>
      </c>
      <c r="BF696" s="13">
        <f t="shared" si="997"/>
        <v>9.4076089401029397E-7</v>
      </c>
      <c r="BG696" s="13">
        <f t="shared" si="998"/>
        <v>1.108072095815563E-7</v>
      </c>
      <c r="BH696" s="13">
        <f t="shared" si="999"/>
        <v>9.7885427955909973E-9</v>
      </c>
      <c r="BI696" s="13">
        <f t="shared" si="1000"/>
        <v>6.9176415811171046E-10</v>
      </c>
      <c r="BJ696" s="14">
        <f t="shared" si="1001"/>
        <v>0.18847788227832615</v>
      </c>
      <c r="BK696" s="14">
        <f t="shared" si="1002"/>
        <v>0.48897399810924697</v>
      </c>
      <c r="BL696" s="14">
        <f t="shared" si="1003"/>
        <v>0.31147740957299141</v>
      </c>
      <c r="BM696" s="14">
        <f t="shared" si="1004"/>
        <v>6.2856926287154141E-2</v>
      </c>
      <c r="BN696" s="14">
        <f t="shared" si="1005"/>
        <v>0.93714117602537061</v>
      </c>
    </row>
    <row r="697" spans="1:66" x14ac:dyDescent="0.25">
      <c r="A697" t="s">
        <v>339</v>
      </c>
      <c r="B697" t="s">
        <v>125</v>
      </c>
      <c r="C697" t="s">
        <v>110</v>
      </c>
      <c r="D697" s="11">
        <v>44437</v>
      </c>
      <c r="E697" s="10">
        <f>VLOOKUP(A697,home!$A$2:$E$405,3,FALSE)</f>
        <v>1.1578999999999999</v>
      </c>
      <c r="F697" s="10">
        <f>VLOOKUP(B697,home!$B$2:$E$405,3,FALSE)</f>
        <v>1.5702</v>
      </c>
      <c r="G697" s="10">
        <f>VLOOKUP(C697,away!$B$2:$E$405,4,FALSE)</f>
        <v>1.0206999999999999</v>
      </c>
      <c r="H697" s="10">
        <f>VLOOKUP(A697,away!$A$2:$E$405,3,FALSE)</f>
        <v>1.0478000000000001</v>
      </c>
      <c r="I697" s="10">
        <f>VLOOKUP(C697,away!$B$2:$E$405,3,FALSE)</f>
        <v>1.1278999999999999</v>
      </c>
      <c r="J697" s="10">
        <f>VLOOKUP(B697,home!$B$2:$E$405,4,FALSE)</f>
        <v>1.3882000000000001</v>
      </c>
      <c r="K697" s="12">
        <f t="shared" si="950"/>
        <v>1.8557699658059998</v>
      </c>
      <c r="L697" s="12">
        <f t="shared" si="951"/>
        <v>1.640593667284</v>
      </c>
      <c r="M697" s="13">
        <f t="shared" si="952"/>
        <v>3.0307392082868669E-2</v>
      </c>
      <c r="N697" s="13">
        <f t="shared" si="953"/>
        <v>5.6243547969294212E-2</v>
      </c>
      <c r="O697" s="13">
        <f t="shared" si="954"/>
        <v>4.9722115523047582E-2</v>
      </c>
      <c r="P697" s="13">
        <f t="shared" si="955"/>
        <v>9.2272808624007968E-2</v>
      </c>
      <c r="Q697" s="13">
        <f t="shared" si="956"/>
        <v>5.2187543545892633E-2</v>
      </c>
      <c r="R697" s="13">
        <f t="shared" si="957"/>
        <v>4.0786893925537679E-2</v>
      </c>
      <c r="S697" s="13">
        <f t="shared" si="958"/>
        <v>7.0232628298093638E-2</v>
      </c>
      <c r="T697" s="13">
        <f t="shared" si="959"/>
        <v>8.5618553452499441E-2</v>
      </c>
      <c r="U697" s="13">
        <f t="shared" si="960"/>
        <v>7.5691092745527988E-2</v>
      </c>
      <c r="V697" s="13">
        <f t="shared" si="961"/>
        <v>2.3758640401770479E-2</v>
      </c>
      <c r="W697" s="13">
        <f t="shared" si="962"/>
        <v>3.2282691967220091E-2</v>
      </c>
      <c r="X697" s="13">
        <f t="shared" si="963"/>
        <v>5.2962780004301338E-2</v>
      </c>
      <c r="Y697" s="13">
        <f t="shared" si="964"/>
        <v>4.3445200738406235E-2</v>
      </c>
      <c r="Z697" s="13">
        <f t="shared" si="965"/>
        <v>2.2304906627473791E-2</v>
      </c>
      <c r="AA697" s="13">
        <f t="shared" si="966"/>
        <v>4.1392775809373054E-2</v>
      </c>
      <c r="AB697" s="13">
        <f t="shared" si="967"/>
        <v>3.8407735074187835E-2</v>
      </c>
      <c r="AC697" s="13">
        <f t="shared" si="968"/>
        <v>4.5209195024206259E-3</v>
      </c>
      <c r="AD697" s="13">
        <f t="shared" si="969"/>
        <v>1.4977312542033413E-2</v>
      </c>
      <c r="AE697" s="13">
        <f t="shared" si="970"/>
        <v>2.4571684109393248E-2</v>
      </c>
      <c r="AF697" s="13">
        <f t="shared" si="971"/>
        <v>2.0156074672186733E-2</v>
      </c>
      <c r="AG697" s="13">
        <f t="shared" si="972"/>
        <v>1.1022642821497662E-2</v>
      </c>
      <c r="AH697" s="13">
        <f t="shared" si="973"/>
        <v>9.1483221405986043E-3</v>
      </c>
      <c r="AI697" s="13">
        <f t="shared" si="974"/>
        <v>1.6977181466040943E-2</v>
      </c>
      <c r="AJ697" s="13">
        <f t="shared" si="975"/>
        <v>1.575287173435853E-2</v>
      </c>
      <c r="AK697" s="13">
        <f t="shared" si="976"/>
        <v>9.7445687466056075E-3</v>
      </c>
      <c r="AL697" s="13">
        <f t="shared" si="977"/>
        <v>5.5056923262916224E-4</v>
      </c>
      <c r="AM697" s="13">
        <f t="shared" si="978"/>
        <v>5.5588893567990261E-3</v>
      </c>
      <c r="AN697" s="13">
        <f t="shared" si="979"/>
        <v>9.119878675896911E-3</v>
      </c>
      <c r="AO697" s="13">
        <f t="shared" si="980"/>
        <v>7.4810076010374338E-3</v>
      </c>
      <c r="AP697" s="13">
        <f t="shared" si="981"/>
        <v>4.0910978983884948E-3</v>
      </c>
      <c r="AQ697" s="13">
        <f t="shared" si="982"/>
        <v>1.6779573260837612E-3</v>
      </c>
      <c r="AR697" s="13">
        <f t="shared" si="983"/>
        <v>3.0017358740280142E-3</v>
      </c>
      <c r="AS697" s="13">
        <f t="shared" si="984"/>
        <v>5.5705312803036103E-3</v>
      </c>
      <c r="AT697" s="13">
        <f t="shared" si="985"/>
        <v>5.1688123217851429E-3</v>
      </c>
      <c r="AU697" s="13">
        <f t="shared" si="986"/>
        <v>3.1973755552189478E-3</v>
      </c>
      <c r="AV697" s="13">
        <f t="shared" si="987"/>
        <v>1.4833983811944015E-3</v>
      </c>
      <c r="AW697" s="13">
        <f t="shared" si="988"/>
        <v>4.6562319862198786E-5</v>
      </c>
      <c r="AX697" s="13">
        <f t="shared" si="989"/>
        <v>1.7193366519310431E-3</v>
      </c>
      <c r="AY697" s="13">
        <f t="shared" si="990"/>
        <v>2.8207328230873446E-3</v>
      </c>
      <c r="AZ697" s="13">
        <f t="shared" si="991"/>
        <v>2.3138382033286091E-3</v>
      </c>
      <c r="BA697" s="13">
        <f t="shared" si="992"/>
        <v>1.2653561011669017E-3</v>
      </c>
      <c r="BB697" s="13">
        <f t="shared" si="993"/>
        <v>5.189838016083977E-4</v>
      </c>
      <c r="BC697" s="13">
        <f t="shared" si="994"/>
        <v>1.7028830766834256E-4</v>
      </c>
      <c r="BD697" s="13">
        <f t="shared" si="995"/>
        <v>8.2077147763159528E-4</v>
      </c>
      <c r="BE697" s="13">
        <f t="shared" si="996"/>
        <v>1.5231630569789254E-3</v>
      </c>
      <c r="BF697" s="13">
        <f t="shared" si="997"/>
        <v>1.4133201270833714E-3</v>
      </c>
      <c r="BG697" s="13">
        <f t="shared" si="998"/>
        <v>8.7426568130347972E-4</v>
      </c>
      <c r="BH697" s="13">
        <f t="shared" si="999"/>
        <v>4.056089983744794E-4</v>
      </c>
      <c r="BI697" s="13">
        <f t="shared" si="1000"/>
        <v>1.5054339940880277E-4</v>
      </c>
      <c r="BJ697" s="14">
        <f t="shared" si="1001"/>
        <v>0.4302053985697214</v>
      </c>
      <c r="BK697" s="14">
        <f t="shared" si="1002"/>
        <v>0.22446369096487787</v>
      </c>
      <c r="BL697" s="14">
        <f t="shared" si="1003"/>
        <v>0.32123308331858857</v>
      </c>
      <c r="BM697" s="14">
        <f t="shared" si="1004"/>
        <v>0.6739126073067877</v>
      </c>
      <c r="BN697" s="14">
        <f t="shared" si="1005"/>
        <v>0.32152030167064877</v>
      </c>
    </row>
    <row r="698" spans="1:66" x14ac:dyDescent="0.25">
      <c r="A698" t="s">
        <v>339</v>
      </c>
      <c r="B698" t="s">
        <v>109</v>
      </c>
      <c r="C698" t="s">
        <v>115</v>
      </c>
      <c r="D698" s="11">
        <v>44437</v>
      </c>
      <c r="E698" s="10">
        <f>VLOOKUP(A698,home!$A$2:$E$405,3,FALSE)</f>
        <v>1.1578999999999999</v>
      </c>
      <c r="F698" s="10">
        <f>VLOOKUP(B698,home!$B$2:$E$405,3,FALSE)</f>
        <v>0.70660000000000001</v>
      </c>
      <c r="G698" s="10">
        <f>VLOOKUP(C698,away!$B$2:$E$405,4,FALSE)</f>
        <v>1.1227</v>
      </c>
      <c r="H698" s="10">
        <f>VLOOKUP(A698,away!$A$2:$E$405,3,FALSE)</f>
        <v>1.0478000000000001</v>
      </c>
      <c r="I698" s="10">
        <f>VLOOKUP(C698,away!$B$2:$E$405,3,FALSE)</f>
        <v>0.47720000000000001</v>
      </c>
      <c r="J698" s="10">
        <f>VLOOKUP(B698,home!$B$2:$E$405,4,FALSE)</f>
        <v>0.60729999999999995</v>
      </c>
      <c r="K698" s="12">
        <f t="shared" si="950"/>
        <v>0.91856186157799991</v>
      </c>
      <c r="L698" s="12">
        <f t="shared" si="951"/>
        <v>0.30365617016800001</v>
      </c>
      <c r="M698" s="13">
        <f t="shared" si="952"/>
        <v>0.29457606272150749</v>
      </c>
      <c r="N698" s="13">
        <f t="shared" si="953"/>
        <v>0.27058633654978559</v>
      </c>
      <c r="O698" s="13">
        <f t="shared" si="954"/>
        <v>8.9449839029181522E-2</v>
      </c>
      <c r="P698" s="13">
        <f t="shared" si="955"/>
        <v>8.2165210656497414E-2</v>
      </c>
      <c r="Q698" s="13">
        <f t="shared" si="956"/>
        <v>0.1242751445093711</v>
      </c>
      <c r="R698" s="13">
        <f t="shared" si="957"/>
        <v>1.3580997770872674E-2</v>
      </c>
      <c r="S698" s="13">
        <f t="shared" si="958"/>
        <v>5.7295234547020124E-3</v>
      </c>
      <c r="T698" s="13">
        <f t="shared" si="959"/>
        <v>3.7736914428790382E-2</v>
      </c>
      <c r="U698" s="13">
        <f t="shared" si="960"/>
        <v>1.2474986594499471E-2</v>
      </c>
      <c r="V698" s="13">
        <f t="shared" si="961"/>
        <v>1.7756873961992926E-4</v>
      </c>
      <c r="W698" s="13">
        <f t="shared" si="962"/>
        <v>3.8051469362800967E-2</v>
      </c>
      <c r="X698" s="13">
        <f t="shared" si="963"/>
        <v>1.1554563455973128E-2</v>
      </c>
      <c r="Y698" s="13">
        <f t="shared" si="964"/>
        <v>1.754307243501965E-3</v>
      </c>
      <c r="Z698" s="13">
        <f t="shared" si="965"/>
        <v>1.3746512567211139E-3</v>
      </c>
      <c r="AA698" s="13">
        <f t="shared" si="966"/>
        <v>1.2627022173942834E-3</v>
      </c>
      <c r="AB698" s="13">
        <f t="shared" si="967"/>
        <v>5.7993504971418064E-4</v>
      </c>
      <c r="AC698" s="13">
        <f t="shared" si="968"/>
        <v>3.0955444839287546E-6</v>
      </c>
      <c r="AD698" s="13">
        <f t="shared" si="969"/>
        <v>8.7381571334181687E-3</v>
      </c>
      <c r="AE698" s="13">
        <f t="shared" si="970"/>
        <v>2.6533953294599504E-3</v>
      </c>
      <c r="AF698" s="13">
        <f t="shared" si="971"/>
        <v>4.028599318427335E-4</v>
      </c>
      <c r="AG698" s="13">
        <f t="shared" si="972"/>
        <v>4.0776968005835324E-5</v>
      </c>
      <c r="AH698" s="13">
        <f t="shared" si="973"/>
        <v>1.0435533398314036E-4</v>
      </c>
      <c r="AI698" s="13">
        <f t="shared" si="974"/>
        <v>9.5856829849147337E-5</v>
      </c>
      <c r="AJ698" s="13">
        <f t="shared" si="975"/>
        <v>4.4025214035599173E-5</v>
      </c>
      <c r="AK698" s="13">
        <f t="shared" si="976"/>
        <v>1.3479960853636625E-5</v>
      </c>
      <c r="AL698" s="13">
        <f t="shared" si="977"/>
        <v>3.4537234596556314E-8</v>
      </c>
      <c r="AM698" s="13">
        <f t="shared" si="978"/>
        <v>1.6053075766467352E-3</v>
      </c>
      <c r="AN698" s="13">
        <f t="shared" si="979"/>
        <v>4.8746155066622064E-4</v>
      </c>
      <c r="AO698" s="13">
        <f t="shared" si="980"/>
        <v>7.4010353789729519E-5</v>
      </c>
      <c r="AP698" s="13">
        <f t="shared" si="981"/>
        <v>7.4912335281893314E-6</v>
      </c>
      <c r="AQ698" s="13">
        <f t="shared" si="982"/>
        <v>5.6868982075102142E-7</v>
      </c>
      <c r="AR698" s="13">
        <f t="shared" si="983"/>
        <v>6.3376282107845886E-6</v>
      </c>
      <c r="AS698" s="13">
        <f t="shared" si="984"/>
        <v>5.8215035672875406E-6</v>
      </c>
      <c r="AT698" s="13">
        <f t="shared" si="985"/>
        <v>2.6737055769753049E-6</v>
      </c>
      <c r="AU698" s="13">
        <f t="shared" si="986"/>
        <v>8.1865465736597228E-7</v>
      </c>
      <c r="AV698" s="13">
        <f t="shared" si="987"/>
        <v>1.8799623651489674E-7</v>
      </c>
      <c r="AW698" s="13">
        <f t="shared" si="988"/>
        <v>2.6759351217226477E-10</v>
      </c>
      <c r="AX698" s="13">
        <f t="shared" si="989"/>
        <v>2.4576238600164873E-4</v>
      </c>
      <c r="AY698" s="13">
        <f t="shared" si="990"/>
        <v>7.4627264904610335E-5</v>
      </c>
      <c r="AZ698" s="13">
        <f t="shared" si="991"/>
        <v>1.1330514725523385E-5</v>
      </c>
      <c r="BA698" s="13">
        <f t="shared" si="992"/>
        <v>1.1468602358615196E-6</v>
      </c>
      <c r="BB698" s="13">
        <f t="shared" si="993"/>
        <v>8.7062796734919525E-8</v>
      </c>
      <c r="BC698" s="13">
        <f t="shared" si="994"/>
        <v>5.2874310841281433E-9</v>
      </c>
      <c r="BD698" s="13">
        <f t="shared" si="995"/>
        <v>3.2074331840592049E-7</v>
      </c>
      <c r="BE698" s="13">
        <f t="shared" si="996"/>
        <v>2.9462257964364748E-7</v>
      </c>
      <c r="BF698" s="13">
        <f t="shared" si="997"/>
        <v>1.3531453261019066E-7</v>
      </c>
      <c r="BG698" s="13">
        <f t="shared" si="998"/>
        <v>4.1431589657657915E-8</v>
      </c>
      <c r="BH698" s="13">
        <f t="shared" si="999"/>
        <v>9.5143695310185123E-9</v>
      </c>
      <c r="BI698" s="13">
        <f t="shared" si="1000"/>
        <v>1.7479073976306739E-9</v>
      </c>
      <c r="BJ698" s="14">
        <f t="shared" si="1001"/>
        <v>0.4983017236934969</v>
      </c>
      <c r="BK698" s="14">
        <f t="shared" si="1002"/>
        <v>0.38272612291894992</v>
      </c>
      <c r="BL698" s="14">
        <f t="shared" si="1003"/>
        <v>0.11762282086292984</v>
      </c>
      <c r="BM698" s="14">
        <f t="shared" si="1004"/>
        <v>0.12531710049757094</v>
      </c>
      <c r="BN698" s="14">
        <f t="shared" si="1005"/>
        <v>0.87463359123721574</v>
      </c>
    </row>
    <row r="699" spans="1:66" x14ac:dyDescent="0.25">
      <c r="A699" t="s">
        <v>339</v>
      </c>
      <c r="B699" t="s">
        <v>124</v>
      </c>
      <c r="C699" t="s">
        <v>127</v>
      </c>
      <c r="D699" s="11">
        <v>44437</v>
      </c>
      <c r="E699" s="10">
        <f>VLOOKUP(A699,home!$A$2:$E$405,3,FALSE)</f>
        <v>1.1578999999999999</v>
      </c>
      <c r="F699" s="10">
        <f>VLOOKUP(B699,home!$B$2:$E$405,3,FALSE)</f>
        <v>0.78510000000000002</v>
      </c>
      <c r="G699" s="10">
        <f>VLOOKUP(C699,away!$B$2:$E$405,4,FALSE)</f>
        <v>1.2235</v>
      </c>
      <c r="H699" s="10">
        <f>VLOOKUP(A699,away!$A$2:$E$405,3,FALSE)</f>
        <v>1.0478000000000001</v>
      </c>
      <c r="I699" s="10">
        <f>VLOOKUP(C699,away!$B$2:$E$405,3,FALSE)</f>
        <v>0.79530000000000001</v>
      </c>
      <c r="J699" s="10">
        <f>VLOOKUP(B699,home!$B$2:$E$405,4,FALSE)</f>
        <v>1.1278999999999999</v>
      </c>
      <c r="K699" s="12">
        <f t="shared" si="950"/>
        <v>1.1122438293150001</v>
      </c>
      <c r="L699" s="12">
        <f t="shared" si="951"/>
        <v>0.93989637198599996</v>
      </c>
      <c r="M699" s="13">
        <f t="shared" si="952"/>
        <v>0.12845967960208204</v>
      </c>
      <c r="N699" s="13">
        <f t="shared" si="953"/>
        <v>0.14287848595319774</v>
      </c>
      <c r="O699" s="13">
        <f t="shared" si="954"/>
        <v>0.12073878680448087</v>
      </c>
      <c r="P699" s="13">
        <f t="shared" si="955"/>
        <v>0.13429097058226319</v>
      </c>
      <c r="Q699" s="13">
        <f t="shared" si="956"/>
        <v>7.9457857171657056E-2</v>
      </c>
      <c r="R699" s="13">
        <f t="shared" si="957"/>
        <v>5.6740973837761333E-2</v>
      </c>
      <c r="S699" s="13">
        <f t="shared" si="958"/>
        <v>3.5096741708738444E-2</v>
      </c>
      <c r="T699" s="13">
        <f t="shared" si="959"/>
        <v>7.4682151681422226E-2</v>
      </c>
      <c r="U699" s="13">
        <f t="shared" si="960"/>
        <v>6.3109798020373906E-2</v>
      </c>
      <c r="V699" s="13">
        <f t="shared" si="961"/>
        <v>4.0766578993165327E-3</v>
      </c>
      <c r="W699" s="13">
        <f t="shared" si="962"/>
        <v>2.9458837109922739E-2</v>
      </c>
      <c r="X699" s="13">
        <f t="shared" si="963"/>
        <v>2.7688254122542919E-2</v>
      </c>
      <c r="Y699" s="13">
        <f t="shared" si="964"/>
        <v>1.3012044798202246E-2</v>
      </c>
      <c r="Z699" s="13">
        <f t="shared" si="965"/>
        <v>1.7776878484354813E-2</v>
      </c>
      <c r="AA699" s="13">
        <f t="shared" si="966"/>
        <v>1.977222339870623E-2</v>
      </c>
      <c r="AB699" s="13">
        <f t="shared" si="967"/>
        <v>1.0995766733524332E-2</v>
      </c>
      <c r="AC699" s="13">
        <f t="shared" si="968"/>
        <v>2.6635709144635851E-4</v>
      </c>
      <c r="AD699" s="13">
        <f t="shared" si="969"/>
        <v>8.1913524485768188E-3</v>
      </c>
      <c r="AE699" s="13">
        <f t="shared" si="970"/>
        <v>7.6990224480759884E-3</v>
      </c>
      <c r="AF699" s="13">
        <f t="shared" si="971"/>
        <v>3.618141633392696E-3</v>
      </c>
      <c r="AG699" s="13">
        <f t="shared" si="972"/>
        <v>1.1335593981857653E-3</v>
      </c>
      <c r="AH699" s="13">
        <f t="shared" si="973"/>
        <v>4.177105898170266E-3</v>
      </c>
      <c r="AI699" s="13">
        <f t="shared" si="974"/>
        <v>4.6459602596351703E-3</v>
      </c>
      <c r="AJ699" s="13">
        <f t="shared" si="975"/>
        <v>2.5837203150109668E-3</v>
      </c>
      <c r="AK699" s="13">
        <f t="shared" si="976"/>
        <v>9.5790899234891901E-4</v>
      </c>
      <c r="AL699" s="13">
        <f t="shared" si="977"/>
        <v>1.1137923570290587E-5</v>
      </c>
      <c r="AM699" s="13">
        <f t="shared" si="978"/>
        <v>1.8221562429347783E-3</v>
      </c>
      <c r="AN699" s="13">
        <f t="shared" si="979"/>
        <v>1.7126380419260384E-3</v>
      </c>
      <c r="AO699" s="13">
        <f t="shared" si="980"/>
        <v>8.04851141065745E-4</v>
      </c>
      <c r="AP699" s="13">
        <f t="shared" si="981"/>
        <v>2.5215888915882875E-4</v>
      </c>
      <c r="AQ699" s="13">
        <f t="shared" si="982"/>
        <v>5.9250806271100743E-5</v>
      </c>
      <c r="AR699" s="13">
        <f t="shared" si="983"/>
        <v>7.8520933581831124E-4</v>
      </c>
      <c r="AS699" s="13">
        <f t="shared" si="984"/>
        <v>8.7334423848444635E-4</v>
      </c>
      <c r="AT699" s="13">
        <f t="shared" si="985"/>
        <v>4.8568587006106667E-4</v>
      </c>
      <c r="AU699" s="13">
        <f t="shared" si="986"/>
        <v>1.8006703732030284E-4</v>
      </c>
      <c r="AV699" s="13">
        <f t="shared" si="987"/>
        <v>5.0069612780635131E-5</v>
      </c>
      <c r="AW699" s="13">
        <f t="shared" si="988"/>
        <v>3.2343105010730772E-7</v>
      </c>
      <c r="AX699" s="13">
        <f t="shared" si="989"/>
        <v>3.3778033954200186E-4</v>
      </c>
      <c r="AY699" s="13">
        <f t="shared" si="990"/>
        <v>3.1747851566372678E-4</v>
      </c>
      <c r="AZ699" s="13">
        <f t="shared" si="991"/>
        <v>1.4919845252791858E-4</v>
      </c>
      <c r="BA699" s="13">
        <f t="shared" si="992"/>
        <v>4.6743694745638721E-5</v>
      </c>
      <c r="BB699" s="13">
        <f t="shared" si="993"/>
        <v>1.098355727616172E-5</v>
      </c>
      <c r="BC699" s="13">
        <f t="shared" si="994"/>
        <v>2.0646811270729665E-6</v>
      </c>
      <c r="BD699" s="13">
        <f t="shared" si="995"/>
        <v>1.2300256766419453E-4</v>
      </c>
      <c r="BE699" s="13">
        <f t="shared" si="996"/>
        <v>1.3680884687440113E-4</v>
      </c>
      <c r="BF699" s="13">
        <f t="shared" si="997"/>
        <v>7.6082397865876713E-5</v>
      </c>
      <c r="BG699" s="13">
        <f t="shared" si="998"/>
        <v>2.8207392515270042E-5</v>
      </c>
      <c r="BH699" s="13">
        <f t="shared" si="999"/>
        <v>7.8433745665437998E-6</v>
      </c>
      <c r="BI699" s="13">
        <f t="shared" si="1000"/>
        <v>1.7447489925289126E-6</v>
      </c>
      <c r="BJ699" s="14">
        <f t="shared" si="1001"/>
        <v>0.39333501112741526</v>
      </c>
      <c r="BK699" s="14">
        <f t="shared" si="1002"/>
        <v>0.30251902332308056</v>
      </c>
      <c r="BL699" s="14">
        <f t="shared" si="1003"/>
        <v>0.28647030968295556</v>
      </c>
      <c r="BM699" s="14">
        <f t="shared" si="1004"/>
        <v>0.33721731358175033</v>
      </c>
      <c r="BN699" s="14">
        <f t="shared" si="1005"/>
        <v>0.66256675395144227</v>
      </c>
    </row>
    <row r="700" spans="1:66" x14ac:dyDescent="0.25">
      <c r="A700" t="s">
        <v>339</v>
      </c>
      <c r="B700" t="s">
        <v>112</v>
      </c>
      <c r="C700" t="s">
        <v>123</v>
      </c>
      <c r="D700" s="11">
        <v>44437</v>
      </c>
      <c r="E700" s="10">
        <f>VLOOKUP(A700,home!$A$2:$E$405,3,FALSE)</f>
        <v>1.1578999999999999</v>
      </c>
      <c r="F700" s="10">
        <f>VLOOKUP(B700,home!$B$2:$E$405,3,FALSE)</f>
        <v>0.70660000000000001</v>
      </c>
      <c r="G700" s="10">
        <f>VLOOKUP(C700,away!$B$2:$E$405,4,FALSE)</f>
        <v>0.94210000000000005</v>
      </c>
      <c r="H700" s="10">
        <f>VLOOKUP(A700,away!$A$2:$E$405,3,FALSE)</f>
        <v>1.0478000000000001</v>
      </c>
      <c r="I700" s="10">
        <f>VLOOKUP(C700,away!$B$2:$E$405,3,FALSE)</f>
        <v>1.2146999999999999</v>
      </c>
      <c r="J700" s="10">
        <f>VLOOKUP(B700,home!$B$2:$E$405,4,FALSE)</f>
        <v>0.78090000000000004</v>
      </c>
      <c r="K700" s="12">
        <f t="shared" si="950"/>
        <v>0.77079997309399995</v>
      </c>
      <c r="L700" s="12">
        <f t="shared" si="951"/>
        <v>0.99390036119400005</v>
      </c>
      <c r="M700" s="13">
        <f t="shared" si="952"/>
        <v>0.17123809298221299</v>
      </c>
      <c r="N700" s="13">
        <f t="shared" si="953"/>
        <v>0.13199031746335765</v>
      </c>
      <c r="O700" s="13">
        <f t="shared" si="954"/>
        <v>0.17019360246519324</v>
      </c>
      <c r="P700" s="13">
        <f t="shared" si="955"/>
        <v>0.13118522420094189</v>
      </c>
      <c r="Q700" s="13">
        <f t="shared" si="956"/>
        <v>5.0869066574712282E-2</v>
      </c>
      <c r="R700" s="13">
        <f t="shared" si="957"/>
        <v>8.4577741481531798E-2</v>
      </c>
      <c r="S700" s="13">
        <f t="shared" si="958"/>
        <v>2.5125196661759996E-2</v>
      </c>
      <c r="T700" s="13">
        <f t="shared" si="959"/>
        <v>5.0558783642208172E-2</v>
      </c>
      <c r="U700" s="13">
        <f t="shared" si="960"/>
        <v>6.5192520858316005E-2</v>
      </c>
      <c r="V700" s="13">
        <f t="shared" si="961"/>
        <v>2.1387080278193024E-3</v>
      </c>
      <c r="W700" s="13">
        <f t="shared" si="962"/>
        <v>1.3069958382368376E-2</v>
      </c>
      <c r="X700" s="13">
        <f t="shared" si="963"/>
        <v>1.2990236357026477E-2</v>
      </c>
      <c r="Y700" s="13">
        <f t="shared" si="964"/>
        <v>6.4555003036220228E-3</v>
      </c>
      <c r="Z700" s="13">
        <f t="shared" si="965"/>
        <v>2.8020615935822411E-2</v>
      </c>
      <c r="AA700" s="13">
        <f t="shared" si="966"/>
        <v>2.1598290009409223E-2</v>
      </c>
      <c r="AB700" s="13">
        <f t="shared" si="967"/>
        <v>8.3239806790645181E-3</v>
      </c>
      <c r="AC700" s="13">
        <f t="shared" si="968"/>
        <v>1.02403796098896E-4</v>
      </c>
      <c r="AD700" s="13">
        <f t="shared" si="969"/>
        <v>2.5185808923673106E-3</v>
      </c>
      <c r="AE700" s="13">
        <f t="shared" si="970"/>
        <v>2.5032184586201768E-3</v>
      </c>
      <c r="AF700" s="13">
        <f t="shared" si="971"/>
        <v>1.2439748650850406E-3</v>
      </c>
      <c r="AG700" s="13">
        <f t="shared" si="972"/>
        <v>4.1212902257475989E-4</v>
      </c>
      <c r="AH700" s="13">
        <f t="shared" si="973"/>
        <v>6.9624250748730613E-3</v>
      </c>
      <c r="AI700" s="13">
        <f t="shared" si="974"/>
        <v>5.3666370603811468E-3</v>
      </c>
      <c r="AJ700" s="13">
        <f t="shared" si="975"/>
        <v>2.0683018508735251E-3</v>
      </c>
      <c r="AK700" s="13">
        <f t="shared" si="976"/>
        <v>5.3141567033452794E-4</v>
      </c>
      <c r="AL700" s="13">
        <f t="shared" si="977"/>
        <v>3.1380552577531058E-6</v>
      </c>
      <c r="AM700" s="13">
        <f t="shared" si="978"/>
        <v>3.8826441681435715E-4</v>
      </c>
      <c r="AN700" s="13">
        <f t="shared" si="979"/>
        <v>3.8589614411056733E-4</v>
      </c>
      <c r="AO700" s="13">
        <f t="shared" si="980"/>
        <v>1.9177115850743236E-4</v>
      </c>
      <c r="AP700" s="13">
        <f t="shared" si="981"/>
        <v>6.3533807902376295E-5</v>
      </c>
      <c r="AQ700" s="13">
        <f t="shared" si="982"/>
        <v>1.5786568655550502E-5</v>
      </c>
      <c r="AR700" s="13">
        <f t="shared" si="983"/>
        <v>1.3839913593405001E-3</v>
      </c>
      <c r="AS700" s="13">
        <f t="shared" si="984"/>
        <v>1.0667805025419859E-3</v>
      </c>
      <c r="AT700" s="13">
        <f t="shared" si="985"/>
        <v>4.1113719132828319E-4</v>
      </c>
      <c r="AU700" s="13">
        <f t="shared" si="986"/>
        <v>1.0563484533792782E-4</v>
      </c>
      <c r="AV700" s="13">
        <f t="shared" si="987"/>
        <v>2.0355833986065897E-5</v>
      </c>
      <c r="AW700" s="13">
        <f t="shared" si="988"/>
        <v>6.6779417310111133E-8</v>
      </c>
      <c r="AX700" s="13">
        <f t="shared" si="989"/>
        <v>4.9879033672310662E-5</v>
      </c>
      <c r="AY700" s="13">
        <f t="shared" si="990"/>
        <v>4.9574789582917254E-5</v>
      </c>
      <c r="AZ700" s="13">
        <f t="shared" si="991"/>
        <v>2.4636200636289002E-5</v>
      </c>
      <c r="BA700" s="13">
        <f t="shared" si="992"/>
        <v>8.1619762369518327E-6</v>
      </c>
      <c r="BB700" s="13">
        <f t="shared" si="993"/>
        <v>2.0280477824908177E-6</v>
      </c>
      <c r="BC700" s="13">
        <f t="shared" si="994"/>
        <v>4.0313548470726306E-7</v>
      </c>
      <c r="BD700" s="13">
        <f t="shared" si="995"/>
        <v>2.2925825198964956E-4</v>
      </c>
      <c r="BE700" s="13">
        <f t="shared" si="996"/>
        <v>1.7671225446519936E-4</v>
      </c>
      <c r="BF700" s="13">
        <f t="shared" si="997"/>
        <v>6.8104900493577854E-5</v>
      </c>
      <c r="BG700" s="13">
        <f t="shared" si="998"/>
        <v>1.7498418489339788E-5</v>
      </c>
      <c r="BH700" s="13">
        <f t="shared" si="999"/>
        <v>3.3719451251926644E-6</v>
      </c>
      <c r="BI700" s="13">
        <f t="shared" si="1000"/>
        <v>5.1981904235459014E-7</v>
      </c>
      <c r="BJ700" s="14">
        <f t="shared" si="1001"/>
        <v>0.27379170124132812</v>
      </c>
      <c r="BK700" s="14">
        <f t="shared" si="1002"/>
        <v>0.32984233851367367</v>
      </c>
      <c r="BL700" s="14">
        <f t="shared" si="1003"/>
        <v>0.36829828047211721</v>
      </c>
      <c r="BM700" s="14">
        <f t="shared" si="1004"/>
        <v>0.25984938298482602</v>
      </c>
      <c r="BN700" s="14">
        <f t="shared" si="1005"/>
        <v>0.74005404516794981</v>
      </c>
    </row>
    <row r="701" spans="1:66" x14ac:dyDescent="0.25">
      <c r="A701" t="s">
        <v>341</v>
      </c>
      <c r="B701" t="s">
        <v>318</v>
      </c>
      <c r="C701" t="s">
        <v>152</v>
      </c>
      <c r="D701" s="11">
        <v>44437</v>
      </c>
      <c r="E701" s="10">
        <f>VLOOKUP(A701,home!$A$2:$E$405,3,FALSE)</f>
        <v>1.2963</v>
      </c>
      <c r="F701" s="10">
        <f>VLOOKUP(B701,home!$B$2:$E$405,3,FALSE)</f>
        <v>0.92569999999999997</v>
      </c>
      <c r="G701" s="10">
        <f>VLOOKUP(C701,away!$B$2:$E$405,4,FALSE)</f>
        <v>0.77139999999999997</v>
      </c>
      <c r="H701" s="10">
        <f>VLOOKUP(A701,away!$A$2:$E$405,3,FALSE)</f>
        <v>1.1852</v>
      </c>
      <c r="I701" s="10">
        <f>VLOOKUP(C701,away!$B$2:$E$405,3,FALSE)</f>
        <v>1.4764999999999999</v>
      </c>
      <c r="J701" s="10">
        <f>VLOOKUP(B701,home!$B$2:$E$405,4,FALSE)</f>
        <v>0.67500000000000004</v>
      </c>
      <c r="K701" s="12">
        <f t="shared" si="950"/>
        <v>0.92566835957399995</v>
      </c>
      <c r="L701" s="12">
        <f t="shared" si="951"/>
        <v>1.181214765</v>
      </c>
      <c r="M701" s="13">
        <f t="shared" si="952"/>
        <v>0.12161643959209725</v>
      </c>
      <c r="N701" s="13">
        <f t="shared" si="953"/>
        <v>0.11257649013444712</v>
      </c>
      <c r="O701" s="13">
        <f t="shared" si="954"/>
        <v>0.14365513411291583</v>
      </c>
      <c r="P701" s="13">
        <f t="shared" si="955"/>
        <v>0.13297701233868575</v>
      </c>
      <c r="Q701" s="13">
        <f t="shared" si="956"/>
        <v>5.2104247474676117E-2</v>
      </c>
      <c r="R701" s="13">
        <f t="shared" si="957"/>
        <v>8.4843782741115703E-2</v>
      </c>
      <c r="S701" s="13">
        <f t="shared" si="958"/>
        <v>3.6349702946886872E-2</v>
      </c>
      <c r="T701" s="13">
        <f t="shared" si="959"/>
        <v>6.1546306436301379E-2</v>
      </c>
      <c r="U701" s="13">
        <f t="shared" si="960"/>
        <v>7.8537205190021414E-2</v>
      </c>
      <c r="V701" s="13">
        <f t="shared" si="961"/>
        <v>4.4161380680732658E-3</v>
      </c>
      <c r="W701" s="13">
        <f t="shared" si="962"/>
        <v>1.6077084428907061E-2</v>
      </c>
      <c r="X701" s="13">
        <f t="shared" si="963"/>
        <v>1.8990489505576611E-2</v>
      </c>
      <c r="Y701" s="13">
        <f t="shared" si="964"/>
        <v>1.1215923299282326E-2</v>
      </c>
      <c r="Z701" s="13">
        <f t="shared" si="965"/>
        <v>3.3406242964086015E-2</v>
      </c>
      <c r="AA701" s="13">
        <f t="shared" si="966"/>
        <v>3.0923102124095974E-2</v>
      </c>
      <c r="AB701" s="13">
        <f t="shared" si="967"/>
        <v>1.4312268608075595E-2</v>
      </c>
      <c r="AC701" s="13">
        <f t="shared" si="968"/>
        <v>3.0179146027520178E-4</v>
      </c>
      <c r="AD701" s="13">
        <f t="shared" si="969"/>
        <v>3.7205120925097733E-3</v>
      </c>
      <c r="AE701" s="13">
        <f t="shared" si="970"/>
        <v>4.3947238170335898E-3</v>
      </c>
      <c r="AF701" s="13">
        <f t="shared" si="971"/>
        <v>2.5955563303886181E-3</v>
      </c>
      <c r="AG701" s="13">
        <f t="shared" si="972"/>
        <v>1.0219698202814178E-3</v>
      </c>
      <c r="AH701" s="13">
        <f t="shared" si="973"/>
        <v>9.8649868580889394E-3</v>
      </c>
      <c r="AI701" s="13">
        <f t="shared" si="974"/>
        <v>9.1317062021462544E-3</v>
      </c>
      <c r="AJ701" s="13">
        <f t="shared" si="975"/>
        <v>4.226465750126222E-3</v>
      </c>
      <c r="AK701" s="13">
        <f t="shared" si="976"/>
        <v>1.3041018725716788E-3</v>
      </c>
      <c r="AL701" s="13">
        <f t="shared" si="977"/>
        <v>1.3199309853610711E-5</v>
      </c>
      <c r="AM701" s="13">
        <f t="shared" si="978"/>
        <v>6.8879206508975057E-4</v>
      </c>
      <c r="AN701" s="13">
        <f t="shared" si="979"/>
        <v>8.1361135729885424E-4</v>
      </c>
      <c r="AO701" s="13">
        <f t="shared" si="980"/>
        <v>4.8052487410654878E-4</v>
      </c>
      <c r="AP701" s="13">
        <f t="shared" si="981"/>
        <v>1.8920102541480717E-4</v>
      </c>
      <c r="AQ701" s="13">
        <f t="shared" si="982"/>
        <v>5.5871761193277614E-5</v>
      </c>
      <c r="AR701" s="13">
        <f t="shared" si="983"/>
        <v>2.3305336266611233E-3</v>
      </c>
      <c r="AS701" s="13">
        <f t="shared" si="984"/>
        <v>2.1573012391234467E-3</v>
      </c>
      <c r="AT701" s="13">
        <f t="shared" si="985"/>
        <v>9.9847274956317892E-4</v>
      </c>
      <c r="AU701" s="13">
        <f t="shared" si="986"/>
        <v>3.0808487738916319E-4</v>
      </c>
      <c r="AV701" s="13">
        <f t="shared" si="987"/>
        <v>7.1296105765595869E-5</v>
      </c>
      <c r="AW701" s="13">
        <f t="shared" si="988"/>
        <v>4.0089718753683033E-7</v>
      </c>
      <c r="AX701" s="13">
        <f t="shared" si="989"/>
        <v>1.0626550349653616E-4</v>
      </c>
      <c r="AY701" s="13">
        <f t="shared" si="990"/>
        <v>1.2552238174026761E-4</v>
      </c>
      <c r="AZ701" s="13">
        <f t="shared" si="991"/>
        <v>7.4134445324785272E-5</v>
      </c>
      <c r="BA701" s="13">
        <f t="shared" si="992"/>
        <v>2.918956713757386E-5</v>
      </c>
      <c r="BB701" s="13">
        <f t="shared" si="993"/>
        <v>8.6197869217152561E-6</v>
      </c>
      <c r="BC701" s="13">
        <f t="shared" si="994"/>
        <v>2.0363639166167925E-6</v>
      </c>
      <c r="BD701" s="13">
        <f t="shared" si="995"/>
        <v>4.5881012169018574E-4</v>
      </c>
      <c r="BE701" s="13">
        <f t="shared" si="996"/>
        <v>4.2470601270090148E-4</v>
      </c>
      <c r="BF701" s="13">
        <f t="shared" si="997"/>
        <v>1.9656845903902889E-4</v>
      </c>
      <c r="BG701" s="13">
        <f t="shared" si="998"/>
        <v>6.065240100754898E-5</v>
      </c>
      <c r="BH701" s="13">
        <f t="shared" si="999"/>
        <v>1.4036002136220568E-5</v>
      </c>
      <c r="BI701" s="13">
        <f t="shared" si="1000"/>
        <v>2.598536614482491E-6</v>
      </c>
      <c r="BJ701" s="14">
        <f t="shared" si="1001"/>
        <v>0.28681707247104482</v>
      </c>
      <c r="BK701" s="14">
        <f t="shared" si="1002"/>
        <v>0.29579980609761225</v>
      </c>
      <c r="BL701" s="14">
        <f t="shared" si="1003"/>
        <v>0.38382181359084855</v>
      </c>
      <c r="BM701" s="14">
        <f t="shared" si="1004"/>
        <v>0.35194670724510108</v>
      </c>
      <c r="BN701" s="14">
        <f t="shared" si="1005"/>
        <v>0.64777310639393781</v>
      </c>
    </row>
    <row r="702" spans="1:66" x14ac:dyDescent="0.25">
      <c r="A702" t="s">
        <v>341</v>
      </c>
      <c r="B702" t="s">
        <v>153</v>
      </c>
      <c r="C702" t="s">
        <v>319</v>
      </c>
      <c r="D702" s="11">
        <v>44437</v>
      </c>
      <c r="E702" s="10">
        <f>VLOOKUP(A702,home!$A$2:$E$405,3,FALSE)</f>
        <v>1.2963</v>
      </c>
      <c r="F702" s="10">
        <f>VLOOKUP(B702,home!$B$2:$E$405,3,FALSE)</f>
        <v>0.61709999999999998</v>
      </c>
      <c r="G702" s="10">
        <f>VLOOKUP(C702,away!$B$2:$E$405,4,FALSE)</f>
        <v>1.3886000000000001</v>
      </c>
      <c r="H702" s="10">
        <f>VLOOKUP(A702,away!$A$2:$E$405,3,FALSE)</f>
        <v>1.1852</v>
      </c>
      <c r="I702" s="10">
        <f>VLOOKUP(C702,away!$B$2:$E$405,3,FALSE)</f>
        <v>1.1812</v>
      </c>
      <c r="J702" s="10">
        <f>VLOOKUP(B702,home!$B$2:$E$405,4,FALSE)</f>
        <v>1.0125</v>
      </c>
      <c r="K702" s="12">
        <f t="shared" si="950"/>
        <v>1.110806029278</v>
      </c>
      <c r="L702" s="12">
        <f t="shared" si="951"/>
        <v>1.4174577180000001</v>
      </c>
      <c r="M702" s="13">
        <f t="shared" si="952"/>
        <v>7.979744861520785E-2</v>
      </c>
      <c r="N702" s="13">
        <f t="shared" si="953"/>
        <v>8.8639487042774273E-2</v>
      </c>
      <c r="O702" s="13">
        <f t="shared" si="954"/>
        <v>0.11310950941633478</v>
      </c>
      <c r="P702" s="13">
        <f t="shared" si="955"/>
        <v>0.12564272502834137</v>
      </c>
      <c r="Q702" s="13">
        <f t="shared" si="956"/>
        <v>4.9230638319611414E-2</v>
      </c>
      <c r="R702" s="13">
        <f t="shared" si="957"/>
        <v>8.016397355068873E-2</v>
      </c>
      <c r="S702" s="13">
        <f t="shared" si="958"/>
        <v>4.9456764052287272E-2</v>
      </c>
      <c r="T702" s="13">
        <f t="shared" si="959"/>
        <v>6.9782348248199746E-2</v>
      </c>
      <c r="U702" s="13">
        <f t="shared" si="960"/>
        <v>8.9046625150987158E-2</v>
      </c>
      <c r="V702" s="13">
        <f t="shared" si="961"/>
        <v>8.6522991989897401E-3</v>
      </c>
      <c r="W702" s="13">
        <f t="shared" si="962"/>
        <v>1.8228563290209641E-2</v>
      </c>
      <c r="X702" s="13">
        <f t="shared" si="963"/>
        <v>2.5838217723759129E-2</v>
      </c>
      <c r="Y702" s="13">
        <f t="shared" si="964"/>
        <v>1.831229056595339E-2</v>
      </c>
      <c r="Z702" s="13">
        <f t="shared" si="965"/>
        <v>3.78763476716572E-2</v>
      </c>
      <c r="AA702" s="13">
        <f t="shared" si="966"/>
        <v>4.2073275360706548E-2</v>
      </c>
      <c r="AB702" s="13">
        <f t="shared" si="967"/>
        <v>2.3367623971073181E-2</v>
      </c>
      <c r="AC702" s="13">
        <f t="shared" si="968"/>
        <v>8.5145144674652739E-4</v>
      </c>
      <c r="AD702" s="13">
        <f t="shared" si="969"/>
        <v>5.0620995019601224E-3</v>
      </c>
      <c r="AE702" s="13">
        <f t="shared" si="970"/>
        <v>7.1753120083373314E-3</v>
      </c>
      <c r="AF702" s="13">
        <f t="shared" si="971"/>
        <v>5.0853506926379164E-3</v>
      </c>
      <c r="AG702" s="13">
        <f t="shared" si="972"/>
        <v>2.4027565293387536E-3</v>
      </c>
      <c r="AH702" s="13">
        <f t="shared" si="973"/>
        <v>1.3422030334210458E-2</v>
      </c>
      <c r="AI702" s="13">
        <f t="shared" si="974"/>
        <v>1.4909272220393184E-2</v>
      </c>
      <c r="AJ702" s="13">
        <f t="shared" si="975"/>
        <v>8.2806547372798727E-3</v>
      </c>
      <c r="AK702" s="13">
        <f t="shared" si="976"/>
        <v>3.0660670695133061E-3</v>
      </c>
      <c r="AL702" s="13">
        <f t="shared" si="977"/>
        <v>5.3625113010527628E-5</v>
      </c>
      <c r="AM702" s="13">
        <f t="shared" si="978"/>
        <v>1.1246021295164927E-3</v>
      </c>
      <c r="AN702" s="13">
        <f t="shared" si="979"/>
        <v>1.5940759681623881E-3</v>
      </c>
      <c r="AO702" s="13">
        <f t="shared" si="980"/>
        <v>1.1297676420750501E-3</v>
      </c>
      <c r="AP702" s="13">
        <f t="shared" si="981"/>
        <v>5.3379928793531367E-4</v>
      </c>
      <c r="AQ702" s="13">
        <f t="shared" si="982"/>
        <v>1.8915948013670367E-4</v>
      </c>
      <c r="AR702" s="13">
        <f t="shared" si="983"/>
        <v>3.8050320976913436E-3</v>
      </c>
      <c r="AS702" s="13">
        <f t="shared" si="984"/>
        <v>4.2266525957118601E-3</v>
      </c>
      <c r="AT702" s="13">
        <f t="shared" si="985"/>
        <v>2.3474955934901219E-3</v>
      </c>
      <c r="AU702" s="13">
        <f t="shared" si="986"/>
        <v>8.6920408631745508E-4</v>
      </c>
      <c r="AV702" s="13">
        <f t="shared" si="987"/>
        <v>2.4137928493862609E-4</v>
      </c>
      <c r="AW702" s="13">
        <f t="shared" si="988"/>
        <v>2.3453845557717203E-6</v>
      </c>
      <c r="AX702" s="13">
        <f t="shared" si="989"/>
        <v>2.0820247100096636E-4</v>
      </c>
      <c r="AY702" s="13">
        <f t="shared" si="990"/>
        <v>2.9511819942699096E-4</v>
      </c>
      <c r="AZ702" s="13">
        <f t="shared" si="991"/>
        <v>2.0915878475002579E-4</v>
      </c>
      <c r="BA702" s="13">
        <f t="shared" si="992"/>
        <v>9.8824577910474915E-5</v>
      </c>
      <c r="BB702" s="13">
        <f t="shared" si="993"/>
        <v>3.5019915171823745E-5</v>
      </c>
      <c r="BC702" s="13">
        <f t="shared" si="994"/>
        <v>9.9278498088013672E-6</v>
      </c>
      <c r="BD702" s="13">
        <f t="shared" si="995"/>
        <v>8.9891201901838753E-4</v>
      </c>
      <c r="BE702" s="13">
        <f t="shared" si="996"/>
        <v>9.9851689051608499E-4</v>
      </c>
      <c r="BF702" s="13">
        <f t="shared" si="997"/>
        <v>5.5457929116059393E-4</v>
      </c>
      <c r="BG702" s="13">
        <f t="shared" si="998"/>
        <v>2.0534334011130249E-4</v>
      </c>
      <c r="BH702" s="13">
        <f t="shared" si="999"/>
        <v>5.7024155066929452E-5</v>
      </c>
      <c r="BI702" s="13">
        <f t="shared" si="1000"/>
        <v>1.2668555052565766E-5</v>
      </c>
      <c r="BJ702" s="14">
        <f t="shared" si="1001"/>
        <v>0.29518472022867676</v>
      </c>
      <c r="BK702" s="14">
        <f t="shared" si="1002"/>
        <v>0.26474943165401033</v>
      </c>
      <c r="BL702" s="14">
        <f t="shared" si="1003"/>
        <v>0.40165583972026242</v>
      </c>
      <c r="BM702" s="14">
        <f t="shared" si="1004"/>
        <v>0.46258978448677707</v>
      </c>
      <c r="BN702" s="14">
        <f t="shared" si="1005"/>
        <v>0.53658378197295842</v>
      </c>
    </row>
    <row r="703" spans="1:66" x14ac:dyDescent="0.25">
      <c r="A703" t="s">
        <v>341</v>
      </c>
      <c r="B703" t="s">
        <v>154</v>
      </c>
      <c r="C703" t="s">
        <v>148</v>
      </c>
      <c r="D703" s="11">
        <v>44437</v>
      </c>
      <c r="E703" s="10">
        <f>VLOOKUP(A703,home!$A$2:$E$405,3,FALSE)</f>
        <v>1.2963</v>
      </c>
      <c r="F703" s="10">
        <f>VLOOKUP(B703,home!$B$2:$E$405,3,FALSE)</f>
        <v>0.46289999999999998</v>
      </c>
      <c r="G703" s="10">
        <f>VLOOKUP(C703,away!$B$2:$E$405,4,FALSE)</f>
        <v>0.19289999999999999</v>
      </c>
      <c r="H703" s="10">
        <f>VLOOKUP(A703,away!$A$2:$E$405,3,FALSE)</f>
        <v>1.1852</v>
      </c>
      <c r="I703" s="10">
        <f>VLOOKUP(C703,away!$B$2:$E$405,3,FALSE)</f>
        <v>2.3203</v>
      </c>
      <c r="J703" s="10">
        <f>VLOOKUP(B703,home!$B$2:$E$405,4,FALSE)</f>
        <v>1.6875</v>
      </c>
      <c r="K703" s="12">
        <f t="shared" si="950"/>
        <v>0.11575104738299999</v>
      </c>
      <c r="L703" s="12">
        <f t="shared" si="951"/>
        <v>4.6406580074999999</v>
      </c>
      <c r="M703" s="13">
        <f t="shared" si="952"/>
        <v>8.596423323184289E-3</v>
      </c>
      <c r="N703" s="13">
        <f t="shared" si="953"/>
        <v>9.950450034062312E-4</v>
      </c>
      <c r="O703" s="13">
        <f t="shared" si="954"/>
        <v>3.989306073059494E-2</v>
      </c>
      <c r="P703" s="13">
        <f t="shared" si="955"/>
        <v>4.6176635628799919E-3</v>
      </c>
      <c r="Q703" s="13">
        <f t="shared" si="956"/>
        <v>5.7588750668746013E-5</v>
      </c>
      <c r="R703" s="13">
        <f t="shared" si="957"/>
        <v>9.2565025861559583E-2</v>
      </c>
      <c r="S703" s="13">
        <f t="shared" si="958"/>
        <v>6.2010722303665951E-4</v>
      </c>
      <c r="T703" s="13">
        <f t="shared" si="959"/>
        <v>2.6724969693283718E-4</v>
      </c>
      <c r="U703" s="13">
        <f t="shared" si="960"/>
        <v>1.0714498694510004E-2</v>
      </c>
      <c r="V703" s="13">
        <f t="shared" si="961"/>
        <v>3.7010825720357073E-5</v>
      </c>
      <c r="W703" s="13">
        <f t="shared" si="962"/>
        <v>2.2219860691285985E-6</v>
      </c>
      <c r="X703" s="13">
        <f t="shared" si="963"/>
        <v>1.0311477444255079E-5</v>
      </c>
      <c r="Y703" s="13">
        <f t="shared" si="964"/>
        <v>2.3926020185418981E-5</v>
      </c>
      <c r="Z703" s="13">
        <f t="shared" si="965"/>
        <v>0.143187542826297</v>
      </c>
      <c r="AA703" s="13">
        <f t="shared" si="966"/>
        <v>1.6574108054342049E-2</v>
      </c>
      <c r="AB703" s="13">
        <f t="shared" si="967"/>
        <v>9.5923518336455391E-4</v>
      </c>
      <c r="AC703" s="13">
        <f t="shared" si="968"/>
        <v>1.2425483173047737E-6</v>
      </c>
      <c r="AD703" s="13">
        <f t="shared" si="969"/>
        <v>6.4299303693017528E-8</v>
      </c>
      <c r="AE703" s="13">
        <f t="shared" si="970"/>
        <v>2.9839107855967613E-7</v>
      </c>
      <c r="AF703" s="13">
        <f t="shared" si="971"/>
        <v>6.9236547404226127E-7</v>
      </c>
      <c r="AG703" s="13">
        <f t="shared" si="972"/>
        <v>1.0710104604102509E-6</v>
      </c>
      <c r="AH703" s="13">
        <f t="shared" si="973"/>
        <v>0.16612110429777618</v>
      </c>
      <c r="AI703" s="13">
        <f t="shared" si="974"/>
        <v>1.9228691814888177E-2</v>
      </c>
      <c r="AJ703" s="13">
        <f t="shared" si="975"/>
        <v>1.1128706086891125E-3</v>
      </c>
      <c r="AK703" s="13">
        <f t="shared" si="976"/>
        <v>4.2938646185840521E-5</v>
      </c>
      <c r="AL703" s="13">
        <f t="shared" si="977"/>
        <v>2.6697941105165334E-8</v>
      </c>
      <c r="AM703" s="13">
        <f t="shared" si="978"/>
        <v>1.4885423496928753E-9</v>
      </c>
      <c r="AN703" s="13">
        <f t="shared" si="979"/>
        <v>6.9078159746051075E-9</v>
      </c>
      <c r="AO703" s="13">
        <f t="shared" si="980"/>
        <v>1.6028405758443803E-8</v>
      </c>
      <c r="AP703" s="13">
        <f t="shared" si="981"/>
        <v>2.4794116510127112E-8</v>
      </c>
      <c r="AQ703" s="13">
        <f t="shared" si="982"/>
        <v>2.8765253830402346E-8</v>
      </c>
      <c r="AR703" s="13">
        <f t="shared" si="983"/>
        <v>0.1541822465748435</v>
      </c>
      <c r="AS703" s="13">
        <f t="shared" si="984"/>
        <v>1.7846756528902101E-2</v>
      </c>
      <c r="AT703" s="13">
        <f t="shared" si="985"/>
        <v>1.0328903803049057E-3</v>
      </c>
      <c r="AU703" s="13">
        <f t="shared" si="986"/>
        <v>3.9852714450706018E-5</v>
      </c>
      <c r="AV703" s="13">
        <f t="shared" si="987"/>
        <v>1.1532483596812095E-6</v>
      </c>
      <c r="AW703" s="13">
        <f t="shared" si="988"/>
        <v>3.9836370575432593E-10</v>
      </c>
      <c r="AX703" s="13">
        <f t="shared" si="989"/>
        <v>2.8716722675150383E-11</v>
      </c>
      <c r="AY703" s="13">
        <f t="shared" si="990"/>
        <v>1.3326448903159345E-10</v>
      </c>
      <c r="AZ703" s="13">
        <f t="shared" si="991"/>
        <v>3.0921745906993001E-10</v>
      </c>
      <c r="BA703" s="13">
        <f t="shared" si="992"/>
        <v>4.783241591638914E-10</v>
      </c>
      <c r="BB703" s="13">
        <f t="shared" si="993"/>
        <v>5.5493470985115449E-10</v>
      </c>
      <c r="BC703" s="13">
        <f t="shared" si="994"/>
        <v>5.1505244098208973E-10</v>
      </c>
      <c r="BD703" s="13">
        <f t="shared" si="995"/>
        <v>0.11925117953031447</v>
      </c>
      <c r="BE703" s="13">
        <f t="shared" si="996"/>
        <v>1.3803448932292071E-2</v>
      </c>
      <c r="BF703" s="13">
        <f t="shared" si="997"/>
        <v>7.9888183570527992E-4</v>
      </c>
      <c r="BG703" s="13">
        <f t="shared" si="998"/>
        <v>3.0823803072713302E-5</v>
      </c>
      <c r="BH703" s="13">
        <f t="shared" si="999"/>
        <v>8.9197187249847405E-7</v>
      </c>
      <c r="BI703" s="13">
        <f t="shared" si="1000"/>
        <v>2.0649335695574813E-8</v>
      </c>
      <c r="BJ703" s="14">
        <f t="shared" si="1001"/>
        <v>1.3585490046677266E-3</v>
      </c>
      <c r="BK703" s="14">
        <f t="shared" si="1002"/>
        <v>1.3872474314344197E-2</v>
      </c>
      <c r="BL703" s="14">
        <f t="shared" si="1003"/>
        <v>0.65419968006136398</v>
      </c>
      <c r="BM703" s="14">
        <f t="shared" si="1004"/>
        <v>0.66589343923947841</v>
      </c>
      <c r="BN703" s="14">
        <f t="shared" si="1005"/>
        <v>0.14672480723229378</v>
      </c>
    </row>
    <row r="704" spans="1:66" x14ac:dyDescent="0.25">
      <c r="A704" t="s">
        <v>341</v>
      </c>
      <c r="B704" t="s">
        <v>146</v>
      </c>
      <c r="C704" t="s">
        <v>151</v>
      </c>
      <c r="D704" s="11">
        <v>44437</v>
      </c>
      <c r="E704" s="10">
        <f>VLOOKUP(A704,home!$A$2:$E$405,3,FALSE)</f>
        <v>1.2963</v>
      </c>
      <c r="F704" s="10">
        <f>VLOOKUP(B704,home!$B$2:$E$405,3,FALSE)</f>
        <v>0.92569999999999997</v>
      </c>
      <c r="G704" s="10">
        <f>VLOOKUP(C704,away!$B$2:$E$405,4,FALSE)</f>
        <v>1.3886000000000001</v>
      </c>
      <c r="H704" s="10">
        <f>VLOOKUP(A704,away!$A$2:$E$405,3,FALSE)</f>
        <v>1.1852</v>
      </c>
      <c r="I704" s="10">
        <f>VLOOKUP(C704,away!$B$2:$E$405,3,FALSE)</f>
        <v>1.0125</v>
      </c>
      <c r="J704" s="10">
        <f>VLOOKUP(B704,home!$B$2:$E$405,4,FALSE)</f>
        <v>1.35</v>
      </c>
      <c r="K704" s="12">
        <f t="shared" si="950"/>
        <v>1.6662990460260001</v>
      </c>
      <c r="L704" s="12">
        <f t="shared" si="951"/>
        <v>1.6200202500000003</v>
      </c>
      <c r="M704" s="13">
        <f t="shared" si="952"/>
        <v>3.7391222447413629E-2</v>
      </c>
      <c r="N704" s="13">
        <f t="shared" si="953"/>
        <v>6.2304958293871289E-2</v>
      </c>
      <c r="O704" s="13">
        <f t="shared" si="954"/>
        <v>6.0574537537064641E-2</v>
      </c>
      <c r="P704" s="13">
        <f t="shared" si="955"/>
        <v>0.10093529411147695</v>
      </c>
      <c r="Q704" s="13">
        <f t="shared" si="956"/>
        <v>5.1909346283883731E-2</v>
      </c>
      <c r="R704" s="13">
        <f t="shared" si="957"/>
        <v>4.9065988722214932E-2</v>
      </c>
      <c r="S704" s="13">
        <f t="shared" si="958"/>
        <v>6.8117147090460142E-2</v>
      </c>
      <c r="T704" s="13">
        <f t="shared" si="959"/>
        <v>8.4094192144153909E-2</v>
      </c>
      <c r="U704" s="13">
        <f t="shared" si="960"/>
        <v>8.1758610200149226E-2</v>
      </c>
      <c r="V704" s="13">
        <f t="shared" si="961"/>
        <v>2.0430892081631093E-2</v>
      </c>
      <c r="W704" s="13">
        <f t="shared" si="962"/>
        <v>2.8832164730889575E-2</v>
      </c>
      <c r="X704" s="13">
        <f t="shared" si="963"/>
        <v>4.6708690715376922E-2</v>
      </c>
      <c r="Y704" s="13">
        <f t="shared" si="964"/>
        <v>3.7834512404948804E-2</v>
      </c>
      <c r="Z704" s="13">
        <f t="shared" si="965"/>
        <v>2.6495965105419943E-2</v>
      </c>
      <c r="AA704" s="13">
        <f t="shared" si="966"/>
        <v>4.415020137869944E-2</v>
      </c>
      <c r="AB704" s="13">
        <f t="shared" si="967"/>
        <v>3.6783719219591345E-2</v>
      </c>
      <c r="AC704" s="13">
        <f t="shared" si="968"/>
        <v>3.4469956553966632E-3</v>
      </c>
      <c r="AD704" s="13">
        <f t="shared" si="969"/>
        <v>1.2010752146486446E-2</v>
      </c>
      <c r="AE704" s="13">
        <f t="shared" si="970"/>
        <v>1.945766169503901E-2</v>
      </c>
      <c r="AF704" s="13">
        <f t="shared" si="971"/>
        <v>1.5760902981806265E-2</v>
      </c>
      <c r="AG704" s="13">
        <f t="shared" si="972"/>
        <v>8.510993996270512E-3</v>
      </c>
      <c r="AH704" s="13">
        <f t="shared" si="973"/>
        <v>1.0731000003518423E-2</v>
      </c>
      <c r="AI704" s="13">
        <f t="shared" si="974"/>
        <v>1.7881055068767752E-2</v>
      </c>
      <c r="AJ704" s="13">
        <f t="shared" si="975"/>
        <v>1.4897592501513041E-2</v>
      </c>
      <c r="AK704" s="13">
        <f t="shared" si="976"/>
        <v>8.2746147244517551E-3</v>
      </c>
      <c r="AL704" s="13">
        <f t="shared" si="977"/>
        <v>3.7219806949907448E-4</v>
      </c>
      <c r="AM704" s="13">
        <f t="shared" si="978"/>
        <v>4.0027009687490156E-3</v>
      </c>
      <c r="AN704" s="13">
        <f t="shared" si="979"/>
        <v>6.4844566240680225E-3</v>
      </c>
      <c r="AO704" s="13">
        <f t="shared" si="980"/>
        <v>5.2524755206184185E-3</v>
      </c>
      <c r="AP704" s="13">
        <f t="shared" si="981"/>
        <v>2.8363722353437104E-3</v>
      </c>
      <c r="AQ704" s="13">
        <f t="shared" si="982"/>
        <v>1.148745114448644E-3</v>
      </c>
      <c r="AR704" s="13">
        <f t="shared" si="983"/>
        <v>3.4768874616899854E-3</v>
      </c>
      <c r="AS704" s="13">
        <f t="shared" si="984"/>
        <v>5.7935342605537838E-3</v>
      </c>
      <c r="AT704" s="13">
        <f t="shared" si="985"/>
        <v>4.8268803057398601E-3</v>
      </c>
      <c r="AU704" s="13">
        <f t="shared" si="986"/>
        <v>2.6810086829120042E-3</v>
      </c>
      <c r="AV704" s="13">
        <f t="shared" si="987"/>
        <v>1.1168405526809241E-3</v>
      </c>
      <c r="AW704" s="13">
        <f t="shared" si="988"/>
        <v>2.7909046824980816E-5</v>
      </c>
      <c r="AX704" s="13">
        <f t="shared" si="989"/>
        <v>1.1116161342923068E-3</v>
      </c>
      <c r="AY704" s="13">
        <f t="shared" si="990"/>
        <v>1.8008406477802565E-3</v>
      </c>
      <c r="AZ704" s="13">
        <f t="shared" si="991"/>
        <v>1.458699158213567E-3</v>
      </c>
      <c r="BA704" s="13">
        <f t="shared" si="992"/>
        <v>7.8770739165464417E-4</v>
      </c>
      <c r="BB704" s="13">
        <f t="shared" si="993"/>
        <v>3.1902548138880112E-4</v>
      </c>
      <c r="BC704" s="13">
        <f t="shared" si="994"/>
        <v>1.0336554802317126E-4</v>
      </c>
      <c r="BD704" s="13">
        <f t="shared" si="995"/>
        <v>9.3877134915147913E-4</v>
      </c>
      <c r="BE704" s="13">
        <f t="shared" si="996"/>
        <v>1.5642738035276508E-3</v>
      </c>
      <c r="BF704" s="13">
        <f t="shared" si="997"/>
        <v>1.303273973270794E-3</v>
      </c>
      <c r="BG704" s="13">
        <f t="shared" si="998"/>
        <v>7.2388139279054597E-4</v>
      </c>
      <c r="BH704" s="13">
        <f t="shared" si="999"/>
        <v>3.0155071856071477E-4</v>
      </c>
      <c r="BI704" s="13">
        <f t="shared" si="1000"/>
        <v>1.0049473493323465E-4</v>
      </c>
      <c r="BJ704" s="14">
        <f t="shared" si="1001"/>
        <v>0.39273018021730688</v>
      </c>
      <c r="BK704" s="14">
        <f t="shared" si="1002"/>
        <v>0.23249459010365781</v>
      </c>
      <c r="BL704" s="14">
        <f t="shared" si="1003"/>
        <v>0.34694471659178144</v>
      </c>
      <c r="BM704" s="14">
        <f t="shared" si="1004"/>
        <v>0.63471117302128599</v>
      </c>
      <c r="BN704" s="14">
        <f t="shared" si="1005"/>
        <v>0.36218134739592511</v>
      </c>
    </row>
    <row r="705" spans="1:66" x14ac:dyDescent="0.25">
      <c r="A705" t="s">
        <v>341</v>
      </c>
      <c r="B705" t="s">
        <v>147</v>
      </c>
      <c r="C705" t="s">
        <v>149</v>
      </c>
      <c r="D705" s="11">
        <v>44437</v>
      </c>
      <c r="E705" s="10">
        <f>VLOOKUP(A705,home!$A$2:$E$405,3,FALSE)</f>
        <v>1.2963</v>
      </c>
      <c r="F705" s="10">
        <f>VLOOKUP(B705,home!$B$2:$E$405,3,FALSE)</f>
        <v>0.77139999999999997</v>
      </c>
      <c r="G705" s="10">
        <f>VLOOKUP(C705,away!$B$2:$E$405,4,FALSE)</f>
        <v>0.30859999999999999</v>
      </c>
      <c r="H705" s="10">
        <f>VLOOKUP(A705,away!$A$2:$E$405,3,FALSE)</f>
        <v>1.1852</v>
      </c>
      <c r="I705" s="10">
        <f>VLOOKUP(C705,away!$B$2:$E$405,3,FALSE)</f>
        <v>1.0125</v>
      </c>
      <c r="J705" s="10">
        <f>VLOOKUP(B705,home!$B$2:$E$405,4,FALSE)</f>
        <v>0.63280000000000003</v>
      </c>
      <c r="K705" s="12">
        <f t="shared" si="950"/>
        <v>0.308589452052</v>
      </c>
      <c r="L705" s="12">
        <f t="shared" si="951"/>
        <v>0.75936949200000003</v>
      </c>
      <c r="M705" s="13">
        <f t="shared" si="952"/>
        <v>0.34370933195093933</v>
      </c>
      <c r="N705" s="13">
        <f t="shared" si="953"/>
        <v>0.10606507441189936</v>
      </c>
      <c r="O705" s="13">
        <f t="shared" si="954"/>
        <v>0.26100238079924415</v>
      </c>
      <c r="P705" s="13">
        <f t="shared" si="955"/>
        <v>8.0542581675106209E-2</v>
      </c>
      <c r="Q705" s="13">
        <f t="shared" si="956"/>
        <v>1.636528159731131E-2</v>
      </c>
      <c r="R705" s="13">
        <f t="shared" si="957"/>
        <v>9.9098622659156296E-2</v>
      </c>
      <c r="S705" s="13">
        <f t="shared" si="958"/>
        <v>4.7184545630965836E-3</v>
      </c>
      <c r="T705" s="13">
        <f t="shared" si="959"/>
        <v>1.2427295572987237E-2</v>
      </c>
      <c r="U705" s="13">
        <f t="shared" si="960"/>
        <v>3.0580789665496953E-2</v>
      </c>
      <c r="V705" s="13">
        <f t="shared" si="961"/>
        <v>1.2285461926388246E-4</v>
      </c>
      <c r="W705" s="13">
        <f t="shared" si="962"/>
        <v>1.683384426930326E-3</v>
      </c>
      <c r="X705" s="13">
        <f t="shared" si="963"/>
        <v>1.2783107771187927E-3</v>
      </c>
      <c r="Y705" s="13">
        <f t="shared" si="964"/>
        <v>4.853551027194114E-4</v>
      </c>
      <c r="Z705" s="13">
        <f t="shared" si="965"/>
        <v>2.5084156915527744E-2</v>
      </c>
      <c r="AA705" s="13">
        <f t="shared" si="966"/>
        <v>7.740706237749093E-3</v>
      </c>
      <c r="AB705" s="13">
        <f t="shared" si="967"/>
        <v>1.1943501482012454E-3</v>
      </c>
      <c r="AC705" s="13">
        <f t="shared" si="968"/>
        <v>1.7993089084277701E-6</v>
      </c>
      <c r="AD705" s="13">
        <f t="shared" si="969"/>
        <v>1.298686694748248E-4</v>
      </c>
      <c r="AE705" s="13">
        <f t="shared" si="970"/>
        <v>9.8618305565813602E-5</v>
      </c>
      <c r="AF705" s="13">
        <f t="shared" si="971"/>
        <v>3.7443866299706321E-5</v>
      </c>
      <c r="AG705" s="13">
        <f t="shared" si="972"/>
        <v>9.4779099101746396E-6</v>
      </c>
      <c r="AH705" s="13">
        <f t="shared" si="973"/>
        <v>4.7620358735481465E-3</v>
      </c>
      <c r="AI705" s="13">
        <f t="shared" si="974"/>
        <v>1.4695140408701897E-3</v>
      </c>
      <c r="AJ705" s="13">
        <f t="shared" si="975"/>
        <v>2.2673826632742602E-4</v>
      </c>
      <c r="AK705" s="13">
        <f t="shared" si="976"/>
        <v>2.3323012455066953E-5</v>
      </c>
      <c r="AL705" s="13">
        <f t="shared" si="977"/>
        <v>1.6865528077832433E-8</v>
      </c>
      <c r="AM705" s="13">
        <f t="shared" si="978"/>
        <v>8.015220310391697E-6</v>
      </c>
      <c r="AN705" s="13">
        <f t="shared" si="979"/>
        <v>6.0865137753702243E-6</v>
      </c>
      <c r="AO705" s="13">
        <f t="shared" si="980"/>
        <v>2.3109564368269446E-6</v>
      </c>
      <c r="AP705" s="13">
        <f t="shared" si="981"/>
        <v>5.8495660515580254E-7</v>
      </c>
      <c r="AQ705" s="13">
        <f t="shared" si="982"/>
        <v>1.1104955002480156E-7</v>
      </c>
      <c r="AR705" s="13">
        <f t="shared" si="983"/>
        <v>7.2322895243640657E-4</v>
      </c>
      <c r="AS705" s="13">
        <f t="shared" si="984"/>
        <v>2.2318082614049267E-4</v>
      </c>
      <c r="AT705" s="13">
        <f t="shared" si="985"/>
        <v>3.4435624423603649E-5</v>
      </c>
      <c r="AU705" s="13">
        <f t="shared" si="986"/>
        <v>3.5421568239827737E-6</v>
      </c>
      <c r="AV705" s="13">
        <f t="shared" si="987"/>
        <v>2.7326805834877414E-7</v>
      </c>
      <c r="AW705" s="13">
        <f t="shared" si="988"/>
        <v>1.0978213326942709E-10</v>
      </c>
      <c r="AX705" s="13">
        <f t="shared" si="989"/>
        <v>4.1223540727663927E-7</v>
      </c>
      <c r="AY705" s="13">
        <f t="shared" si="990"/>
        <v>3.1303899180807467E-7</v>
      </c>
      <c r="AZ705" s="13">
        <f t="shared" si="991"/>
        <v>1.1885613009274489E-7</v>
      </c>
      <c r="BA705" s="13">
        <f t="shared" si="992"/>
        <v>3.0085239709871209E-8</v>
      </c>
      <c r="BB705" s="13">
        <f t="shared" si="993"/>
        <v>5.7114532987957809E-9</v>
      </c>
      <c r="BC705" s="13">
        <f t="shared" si="994"/>
        <v>8.6742067801765548E-10</v>
      </c>
      <c r="BD705" s="13">
        <f t="shared" si="995"/>
        <v>9.1533000368554355E-5</v>
      </c>
      <c r="BE705" s="13">
        <f t="shared" si="996"/>
        <v>2.8246118428407706E-5</v>
      </c>
      <c r="BF705" s="13">
        <f t="shared" si="997"/>
        <v>4.3582271042091156E-6</v>
      </c>
      <c r="BG705" s="13">
        <f t="shared" si="998"/>
        <v>4.4830097133535536E-7</v>
      </c>
      <c r="BH705" s="13">
        <f t="shared" si="999"/>
        <v>3.4585237774689155E-8</v>
      </c>
      <c r="BI705" s="13">
        <f t="shared" si="1000"/>
        <v>2.1345279147958919E-9</v>
      </c>
      <c r="BJ705" s="14">
        <f t="shared" si="1001"/>
        <v>0.13859810013153762</v>
      </c>
      <c r="BK705" s="14">
        <f t="shared" si="1002"/>
        <v>0.4290953520218343</v>
      </c>
      <c r="BL705" s="14">
        <f t="shared" si="1003"/>
        <v>0.40720774389756953</v>
      </c>
      <c r="BM705" s="14">
        <f t="shared" si="1004"/>
        <v>9.3201766943602896E-2</v>
      </c>
      <c r="BN705" s="14">
        <f t="shared" si="1005"/>
        <v>0.90678327309365669</v>
      </c>
    </row>
    <row r="706" spans="1:66" x14ac:dyDescent="0.25">
      <c r="A706" t="s">
        <v>351</v>
      </c>
      <c r="B706" t="s">
        <v>158</v>
      </c>
      <c r="C706" t="s">
        <v>163</v>
      </c>
      <c r="D706" s="11">
        <v>44437</v>
      </c>
      <c r="E706" s="10">
        <f>VLOOKUP(A706,home!$A$2:$E$405,3,FALSE)</f>
        <v>1.224</v>
      </c>
      <c r="F706" s="10">
        <f>VLOOKUP(B706,home!$B$2:$E$405,3,FALSE)</f>
        <v>1.3889</v>
      </c>
      <c r="G706" s="10">
        <f>VLOOKUP(C706,away!$B$2:$E$405,4,FALSE)</f>
        <v>0.66839999999999999</v>
      </c>
      <c r="H706" s="10">
        <f>VLOOKUP(A706,away!$A$2:$E$405,3,FALSE)</f>
        <v>1.1359999999999999</v>
      </c>
      <c r="I706" s="10">
        <f>VLOOKUP(C706,away!$B$2:$E$405,3,FALSE)</f>
        <v>1.6005</v>
      </c>
      <c r="J706" s="10">
        <f>VLOOKUP(B706,home!$B$2:$E$405,4,FALSE)</f>
        <v>0.61619999999999997</v>
      </c>
      <c r="K706" s="12">
        <f t="shared" ref="K706:K755" si="1006">E706*F706*G706</f>
        <v>1.13628909024</v>
      </c>
      <c r="L706" s="12">
        <f t="shared" ref="L706:L755" si="1007">H706*I706*J706</f>
        <v>1.1203551215999998</v>
      </c>
      <c r="M706" s="13">
        <f t="shared" ref="M706:M755" si="1008">_xlfn.POISSON.DIST(0,K706,FALSE) * _xlfn.POISSON.DIST(0,L706,FALSE)</f>
        <v>0.10470125109558798</v>
      </c>
      <c r="N706" s="13">
        <f t="shared" ref="N706:N755" si="1009">_xlfn.POISSON.DIST(1,K706,FALSE) * _xlfn.POISSON.DIST(0,L706,FALSE)</f>
        <v>0.11897088935439547</v>
      </c>
      <c r="O706" s="13">
        <f t="shared" ref="O706:O755" si="1010">_xlfn.POISSON.DIST(0,K706,FALSE) * _xlfn.POISSON.DIST(1,L706,FALSE)</f>
        <v>0.11730258290286956</v>
      </c>
      <c r="P706" s="13">
        <f t="shared" ref="P706:P755" si="1011">_xlfn.POISSON.DIST(1,K706,FALSE) * _xlfn.POISSON.DIST(1,L706,FALSE)</f>
        <v>0.13328964520950384</v>
      </c>
      <c r="Q706" s="13">
        <f t="shared" ref="Q706:Q755" si="1012">_xlfn.POISSON.DIST(2,K706,FALSE) * _xlfn.POISSON.DIST(0,L706,FALSE)</f>
        <v>6.7592661814774885E-2</v>
      </c>
      <c r="R706" s="13">
        <f t="shared" ref="R706:R755" si="1013">_xlfn.POISSON.DIST(0,K706,FALSE) * _xlfn.POISSON.DIST(2,L706,FALSE)</f>
        <v>6.5710274766069263E-2</v>
      </c>
      <c r="S706" s="13">
        <f t="shared" ref="S706:S755" si="1014">_xlfn.POISSON.DIST(2,K706,FALSE) * _xlfn.POISSON.DIST(2,L706,FALSE)</f>
        <v>4.2421005800245097E-2</v>
      </c>
      <c r="T706" s="13">
        <f t="shared" ref="T706:T755" si="1015">_xlfn.POISSON.DIST(2,K706,FALSE) * _xlfn.POISSON.DIST(1,L706,FALSE)</f>
        <v>7.5727784846759766E-2</v>
      </c>
      <c r="U706" s="13">
        <f t="shared" ref="U706:U755" si="1016">_xlfn.POISSON.DIST(1,K706,FALSE) * _xlfn.POISSON.DIST(2,L706,FALSE)</f>
        <v>7.4665868333357283E-2</v>
      </c>
      <c r="V706" s="13">
        <f t="shared" ref="V706:V755" si="1017">_xlfn.POISSON.DIST(3,K706,FALSE) * _xlfn.POISSON.DIST(3,L706,FALSE)</f>
        <v>6.0004385529504132E-3</v>
      </c>
      <c r="W706" s="13">
        <f t="shared" ref="W706:W755" si="1018">_xlfn.POISSON.DIST(3,K706,FALSE) * _xlfn.POISSON.DIST(0,L706,FALSE)</f>
        <v>2.5601601400136838E-2</v>
      </c>
      <c r="X706" s="13">
        <f t="shared" ref="X706:X755" si="1019">_xlfn.POISSON.DIST(3,K706,FALSE) * _xlfn.POISSON.DIST(1,L706,FALSE)</f>
        <v>2.8682885249805033E-2</v>
      </c>
      <c r="Y706" s="13">
        <f t="shared" ref="Y706:Y755" si="1020">_xlfn.POISSON.DIST(3,K706,FALSE) * _xlfn.POISSON.DIST(2,L706,FALSE)</f>
        <v>1.6067508695942083E-2</v>
      </c>
      <c r="Z706" s="13">
        <f t="shared" ref="Z706:Z755" si="1021">_xlfn.POISSON.DIST(0,K706,FALSE) * _xlfn.POISSON.DIST(3,L706,FALSE)</f>
        <v>2.4539614291969634E-2</v>
      </c>
      <c r="AA706" s="13">
        <f t="shared" ref="AA706:AA755" si="1022">_xlfn.POISSON.DIST(1,K706,FALSE) * _xlfn.POISSON.DIST(3,L706,FALSE)</f>
        <v>2.7884095998662681E-2</v>
      </c>
      <c r="AB706" s="13">
        <f t="shared" ref="AB706:AB755" si="1023">_xlfn.POISSON.DIST(2,K706,FALSE) * _xlfn.POISSON.DIST(3,L706,FALSE)</f>
        <v>1.5842197037242624E-2</v>
      </c>
      <c r="AC706" s="13">
        <f t="shared" ref="AC706:AC755" si="1024">_xlfn.POISSON.DIST(4,K706,FALSE) * _xlfn.POISSON.DIST(4,L706,FALSE)</f>
        <v>4.7742763186636185E-4</v>
      </c>
      <c r="AD706" s="13">
        <f t="shared" ref="AD706:AD755" si="1025">_xlfn.POISSON.DIST(4,K706,FALSE) * _xlfn.POISSON.DIST(0,L706,FALSE)</f>
        <v>7.2727050909121536E-3</v>
      </c>
      <c r="AE706" s="13">
        <f t="shared" ref="AE706:AE755" si="1026">_xlfn.POISSON.DIST(4,K706,FALSE) * _xlfn.POISSON.DIST(1,L706,FALSE)</f>
        <v>8.1480123964898232E-3</v>
      </c>
      <c r="AF706" s="13">
        <f t="shared" ref="AF706:AF755" si="1027">_xlfn.POISSON.DIST(4,K706,FALSE) * _xlfn.POISSON.DIST(2,L706,FALSE)</f>
        <v>4.5643337096338329E-3</v>
      </c>
      <c r="AG706" s="13">
        <f t="shared" ref="AG706:AG755" si="1028">_xlfn.POISSON.DIST(4,K706,FALSE) * _xlfn.POISSON.DIST(3,L706,FALSE)</f>
        <v>1.704558216093263E-3</v>
      </c>
      <c r="AH706" s="13">
        <f t="shared" ref="AH706:AH755" si="1029">_xlfn.POISSON.DIST(0,K706,FALSE) * _xlfn.POISSON.DIST(4,L706,FALSE)</f>
        <v>6.8732706385241874E-3</v>
      </c>
      <c r="AI706" s="13">
        <f t="shared" ref="AI706:AI755" si="1030">_xlfn.POISSON.DIST(1,K706,FALSE) * _xlfn.POISSON.DIST(4,L706,FALSE)</f>
        <v>7.8100224408219534E-3</v>
      </c>
      <c r="AJ706" s="13">
        <f t="shared" ref="AJ706:AJ755" si="1031">_xlfn.POISSON.DIST(2,K706,FALSE) * _xlfn.POISSON.DIST(4,L706,FALSE)</f>
        <v>4.4372216470177821E-3</v>
      </c>
      <c r="AK706" s="13">
        <f t="shared" ref="AK706:AK755" si="1032">_xlfn.POISSON.DIST(3,K706,FALSE) * _xlfn.POISSON.DIST(4,L706,FALSE)</f>
        <v>1.6806555161610229E-3</v>
      </c>
      <c r="AL706" s="13">
        <f t="shared" ref="AL706:AL755" si="1033">_xlfn.POISSON.DIST(5,K706,FALSE) * _xlfn.POISSON.DIST(5,L706,FALSE)</f>
        <v>2.431151834339919E-5</v>
      </c>
      <c r="AM706" s="13">
        <f t="shared" ref="AM706:AM755" si="1034">_xlfn.POISSON.DIST(5,K706,FALSE) * _xlfn.POISSON.DIST(0,L706,FALSE)</f>
        <v>1.6527790902672748E-3</v>
      </c>
      <c r="AN706" s="13">
        <f t="shared" ref="AN706:AN755" si="1035">_xlfn.POISSON.DIST(5,K706,FALSE) * _xlfn.POISSON.DIST(1,L706,FALSE)</f>
        <v>1.8516995186543296E-3</v>
      </c>
      <c r="AO706" s="13">
        <f t="shared" ref="AO706:AO755" si="1036">_xlfn.POISSON.DIST(5,K706,FALSE) * _xlfn.POISSON.DIST(2,L706,FALSE)</f>
        <v>1.0372805196943167E-3</v>
      </c>
      <c r="AP706" s="13">
        <f t="shared" ref="AP706:AP755" si="1037">_xlfn.POISSON.DIST(5,K706,FALSE) * _xlfn.POISSON.DIST(3,L706,FALSE)</f>
        <v>3.8737418092514559E-4</v>
      </c>
      <c r="AQ706" s="13">
        <f t="shared" ref="AQ706:AQ755" si="1038">_xlfn.POISSON.DIST(5,K706,FALSE) * _xlfn.POISSON.DIST(4,L706,FALSE)</f>
        <v>1.0849916189377301E-4</v>
      </c>
      <c r="AR706" s="13">
        <f t="shared" ref="AR706:AR755" si="1039">_xlfn.POISSON.DIST(0,K706,FALSE) * _xlfn.POISSON.DIST(5,L706,FALSE)</f>
        <v>1.5401007924026925E-3</v>
      </c>
      <c r="AS706" s="13">
        <f t="shared" ref="AS706:AS755" si="1040">_xlfn.POISSON.DIST(1,K706,FALSE) * _xlfn.POISSON.DIST(5,L706,FALSE)</f>
        <v>1.7499997282771588E-3</v>
      </c>
      <c r="AT706" s="13">
        <f t="shared" ref="AT706:AT755" si="1041">_xlfn.POISSON.DIST(2,K706,FALSE) * _xlfn.POISSON.DIST(5,L706,FALSE)</f>
        <v>9.9425279958215021E-4</v>
      </c>
      <c r="AU706" s="13">
        <f t="shared" ref="AU706:AU755" si="1042">_xlfn.POISSON.DIST(3,K706,FALSE) * _xlfn.POISSON.DIST(5,L706,FALSE)</f>
        <v>3.7658620303525808E-4</v>
      </c>
      <c r="AV706" s="13">
        <f t="shared" ref="AV706:AV755" si="1043">_xlfn.POISSON.DIST(4,K706,FALSE) * _xlfn.POISSON.DIST(5,L706,FALSE)</f>
        <v>1.0697769851096739E-4</v>
      </c>
      <c r="AW706" s="13">
        <f t="shared" ref="AW706:AW755" si="1044">_xlfn.POISSON.DIST(6,K706,FALSE) * _xlfn.POISSON.DIST(6,L706,FALSE)</f>
        <v>8.5971424531647534E-7</v>
      </c>
      <c r="AX706" s="13">
        <f t="shared" ref="AX706:AX755" si="1045">_xlfn.POISSON.DIST(6,K706,FALSE) * _xlfn.POISSON.DIST(0,L706,FALSE)</f>
        <v>3.1300580814124976E-4</v>
      </c>
      <c r="AY706" s="13">
        <f t="shared" ref="AY706:AY755" si="1046">_xlfn.POISSON.DIST(6,K706,FALSE) * _xlfn.POISSON.DIST(1,L706,FALSE)</f>
        <v>3.5067766024159607E-4</v>
      </c>
      <c r="AZ706" s="13">
        <f t="shared" ref="AZ706:AZ755" si="1047">_xlfn.POISSON.DIST(6,K706,FALSE) * _xlfn.POISSON.DIST(2,L706,FALSE)</f>
        <v>1.9644175634118846E-4</v>
      </c>
      <c r="BA706" s="13">
        <f t="shared" ref="BA706:BA755" si="1048">_xlfn.POISSON.DIST(6,K706,FALSE) * _xlfn.POISSON.DIST(3,L706,FALSE)</f>
        <v>7.3361509270983218E-5</v>
      </c>
      <c r="BB706" s="13">
        <f t="shared" ref="BB706:BB755" si="1049">_xlfn.POISSON.DIST(6,K706,FALSE) * _xlfn.POISSON.DIST(4,L706,FALSE)</f>
        <v>2.0547735660012991E-5</v>
      </c>
      <c r="BC706" s="13">
        <f t="shared" ref="BC706:BC755" si="1050">_xlfn.POISSON.DIST(6,K706,FALSE) * _xlfn.POISSON.DIST(5,L706,FALSE)</f>
        <v>4.6041521767956943E-6</v>
      </c>
      <c r="BD706" s="13">
        <f t="shared" ref="BD706:BD755" si="1051">_xlfn.POISSON.DIST(0,K706,FALSE) * _xlfn.POISSON.DIST(6,L706,FALSE)</f>
        <v>2.8757663509142953E-4</v>
      </c>
      <c r="BE706" s="13">
        <f t="shared" ref="BE706:BE755" si="1052">_xlfn.POISSON.DIST(1,K706,FALSE) * _xlfn.POISSON.DIST(6,L706,FALSE)</f>
        <v>3.2677019306232095E-4</v>
      </c>
      <c r="BF706" s="13">
        <f t="shared" ref="BF706:BF755" si="1053">_xlfn.POISSON.DIST(2,K706,FALSE) * _xlfn.POISSON.DIST(6,L706,FALSE)</f>
        <v>1.8565270269616695E-4</v>
      </c>
      <c r="BG706" s="13">
        <f t="shared" ref="BG706:BG755" si="1054">_xlfn.POISSON.DIST(3,K706,FALSE) * _xlfn.POISSON.DIST(6,L706,FALSE)</f>
        <v>7.0318380215741568E-5</v>
      </c>
      <c r="BH706" s="13">
        <f t="shared" ref="BH706:BH755" si="1055">_xlfn.POISSON.DIST(4,K706,FALSE) * _xlfn.POISSON.DIST(6,L706,FALSE)</f>
        <v>1.9975502070623863E-5</v>
      </c>
      <c r="BI706" s="13">
        <f t="shared" ref="BI706:BI755" si="1056">_xlfn.POISSON.DIST(5,K706,FALSE) * _xlfn.POISSON.DIST(6,L706,FALSE)</f>
        <v>4.5395890149832772E-6</v>
      </c>
      <c r="BJ706" s="14">
        <f t="shared" ref="BJ706:BJ755" si="1057">SUM(N706,Q706,T706,W706,X706,Y706,AD706,AE706,AF706,AG706,AM706,AN706,AO706,AP706,AQ706,AX706,AY706,AZ706,BA706,BB706,BC706)</f>
        <v>0.36032921186820993</v>
      </c>
      <c r="BK706" s="14">
        <f t="shared" ref="BK706:BK755" si="1058">SUM(M706,P706,S706,V706,AC706,AL706,AY706)</f>
        <v>0.2872647574687387</v>
      </c>
      <c r="BL706" s="14">
        <f t="shared" ref="BL706:BL755" si="1059">SUM(O706,R706,U706,AA706,AB706,AH706,AI706,AJ706,AK706,AR706,AS706,AT706,AU706,AV706,BD706,BE706,BF706,BG706,BH706,BI706)</f>
        <v>0.32786893950468587</v>
      </c>
      <c r="BM706" s="14">
        <f t="shared" ref="BM706:BM755" si="1060">SUM(S706:BI706)</f>
        <v>0.39208540004440684</v>
      </c>
      <c r="BN706" s="14">
        <f t="shared" ref="BN706:BN755" si="1061">SUM(M706:R706)</f>
        <v>0.60756730514320101</v>
      </c>
    </row>
    <row r="707" spans="1:66" x14ac:dyDescent="0.25">
      <c r="A707" t="s">
        <v>351</v>
      </c>
      <c r="B707" t="s">
        <v>165</v>
      </c>
      <c r="C707" t="s">
        <v>160</v>
      </c>
      <c r="D707" s="11">
        <v>44437</v>
      </c>
      <c r="E707" s="10">
        <f>VLOOKUP(A707,home!$A$2:$E$405,3,FALSE)</f>
        <v>1.224</v>
      </c>
      <c r="F707" s="10">
        <f>VLOOKUP(B707,home!$B$2:$E$405,3,FALSE)</f>
        <v>0.40849999999999997</v>
      </c>
      <c r="G707" s="10">
        <f>VLOOKUP(C707,away!$B$2:$E$405,4,FALSE)</f>
        <v>1.1883999999999999</v>
      </c>
      <c r="H707" s="10">
        <f>VLOOKUP(A707,away!$A$2:$E$405,3,FALSE)</f>
        <v>1.1359999999999999</v>
      </c>
      <c r="I707" s="10">
        <f>VLOOKUP(C707,away!$B$2:$E$405,3,FALSE)</f>
        <v>0.64019999999999999</v>
      </c>
      <c r="J707" s="10">
        <f>VLOOKUP(B707,home!$B$2:$E$405,4,FALSE)</f>
        <v>1.3204</v>
      </c>
      <c r="K707" s="12">
        <f t="shared" si="1006"/>
        <v>0.59420475359999991</v>
      </c>
      <c r="L707" s="12">
        <f t="shared" si="1007"/>
        <v>0.96028361087999992</v>
      </c>
      <c r="M707" s="13">
        <f t="shared" si="1008"/>
        <v>0.21129746227690985</v>
      </c>
      <c r="N707" s="13">
        <f t="shared" si="1009"/>
        <v>0.12555395650855652</v>
      </c>
      <c r="O707" s="13">
        <f t="shared" si="1010"/>
        <v>0.20290549004505157</v>
      </c>
      <c r="P707" s="13">
        <f t="shared" si="1011"/>
        <v>0.12056740671630711</v>
      </c>
      <c r="Q707" s="13">
        <f t="shared" si="1012"/>
        <v>3.7302378895335955E-2</v>
      </c>
      <c r="R707" s="13">
        <f t="shared" si="1013"/>
        <v>9.7423408323918992E-2</v>
      </c>
      <c r="S707" s="13">
        <f t="shared" si="1014"/>
        <v>1.7199093881266093E-2</v>
      </c>
      <c r="T707" s="13">
        <f t="shared" si="1015"/>
        <v>3.5820863100027113E-2</v>
      </c>
      <c r="U707" s="13">
        <f t="shared" si="1016"/>
        <v>5.7889452337986473E-2</v>
      </c>
      <c r="V707" s="13">
        <f t="shared" si="1017"/>
        <v>1.090432272214838E-3</v>
      </c>
      <c r="W707" s="13">
        <f t="shared" si="1018"/>
        <v>7.3884169533989814E-3</v>
      </c>
      <c r="X707" s="13">
        <f t="shared" si="1019"/>
        <v>7.0949757106969821E-3</v>
      </c>
      <c r="Y707" s="13">
        <f t="shared" si="1020"/>
        <v>3.4065944472869954E-3</v>
      </c>
      <c r="Z707" s="13">
        <f t="shared" si="1021"/>
        <v>3.1184700776509859E-2</v>
      </c>
      <c r="AA707" s="13">
        <f t="shared" si="1022"/>
        <v>1.853009744099577E-2</v>
      </c>
      <c r="AB707" s="13">
        <f t="shared" si="1023"/>
        <v>5.5053359920554388E-3</v>
      </c>
      <c r="AC707" s="13">
        <f t="shared" si="1024"/>
        <v>3.8887887555535986E-5</v>
      </c>
      <c r="AD707" s="13">
        <f t="shared" si="1025"/>
        <v>1.0975581188221257E-3</v>
      </c>
      <c r="AE707" s="13">
        <f t="shared" si="1026"/>
        <v>1.053967073493171E-3</v>
      </c>
      <c r="AF707" s="13">
        <f t="shared" si="1027"/>
        <v>5.0605365354132415E-4</v>
      </c>
      <c r="AG707" s="13">
        <f t="shared" si="1028"/>
        <v>1.6198500990722645E-4</v>
      </c>
      <c r="AH707" s="13">
        <f t="shared" si="1029"/>
        <v>7.4865392664698049E-3</v>
      </c>
      <c r="AI707" s="13">
        <f t="shared" si="1030"/>
        <v>4.4485372201494159E-3</v>
      </c>
      <c r="AJ707" s="13">
        <f t="shared" si="1031"/>
        <v>1.3216709813896558E-3</v>
      </c>
      <c r="AK707" s="13">
        <f t="shared" si="1032"/>
        <v>2.6178105994563688E-4</v>
      </c>
      <c r="AL707" s="13">
        <f t="shared" si="1033"/>
        <v>8.8758505752460042E-7</v>
      </c>
      <c r="AM707" s="13">
        <f t="shared" si="1034"/>
        <v>1.3043485031127619E-4</v>
      </c>
      <c r="AN707" s="13">
        <f t="shared" si="1035"/>
        <v>1.2525444904150457E-4</v>
      </c>
      <c r="AO707" s="13">
        <f t="shared" si="1036"/>
        <v>6.0139897302180476E-5</v>
      </c>
      <c r="AP707" s="13">
        <f t="shared" si="1037"/>
        <v>1.9250452579763414E-5</v>
      </c>
      <c r="AQ707" s="13">
        <f t="shared" si="1038"/>
        <v>4.6214735285923541E-6</v>
      </c>
      <c r="AR707" s="13">
        <f t="shared" si="1039"/>
        <v>1.4378401919601066E-3</v>
      </c>
      <c r="AS707" s="13">
        <f t="shared" si="1040"/>
        <v>8.5437147697983186E-4</v>
      </c>
      <c r="AT707" s="13">
        <f t="shared" si="1041"/>
        <v>2.5383579648083446E-4</v>
      </c>
      <c r="AU707" s="13">
        <f t="shared" si="1042"/>
        <v>5.0276812300917994E-5</v>
      </c>
      <c r="AV707" s="13">
        <f t="shared" si="1043"/>
        <v>7.4686802162651048E-6</v>
      </c>
      <c r="AW707" s="13">
        <f t="shared" si="1044"/>
        <v>1.4068348567401961E-8</v>
      </c>
      <c r="AX707" s="13">
        <f t="shared" si="1045"/>
        <v>1.2917501348344116E-5</v>
      </c>
      <c r="AY707" s="13">
        <f t="shared" si="1046"/>
        <v>1.2404464838335157E-5</v>
      </c>
      <c r="AZ707" s="13">
        <f t="shared" si="1047"/>
        <v>5.9559021429952387E-6</v>
      </c>
      <c r="BA707" s="13">
        <f t="shared" si="1048"/>
        <v>1.9064517386411327E-6</v>
      </c>
      <c r="BB707" s="13">
        <f t="shared" si="1049"/>
        <v>4.5768358988769011E-7</v>
      </c>
      <c r="BC707" s="13">
        <f t="shared" si="1050"/>
        <v>8.7901210067574444E-8</v>
      </c>
      <c r="BD707" s="13">
        <f t="shared" si="1051"/>
        <v>2.3012239523397381E-4</v>
      </c>
      <c r="BE707" s="13">
        <f t="shared" si="1052"/>
        <v>1.3673982115784523E-4</v>
      </c>
      <c r="BF707" s="13">
        <f t="shared" si="1053"/>
        <v>4.0625725869202728E-5</v>
      </c>
      <c r="BG707" s="13">
        <f t="shared" si="1054"/>
        <v>8.0466664766435853E-6</v>
      </c>
      <c r="BH707" s="13">
        <f t="shared" si="1055"/>
        <v>1.1953418677638452E-6</v>
      </c>
      <c r="BI707" s="13">
        <f t="shared" si="1056"/>
        <v>1.4205556400047589E-7</v>
      </c>
      <c r="BJ707" s="14">
        <f t="shared" si="1057"/>
        <v>0.21976018049869797</v>
      </c>
      <c r="BK707" s="14">
        <f t="shared" si="1058"/>
        <v>0.35020657508414932</v>
      </c>
      <c r="BL707" s="14">
        <f t="shared" si="1059"/>
        <v>0.39879297763207011</v>
      </c>
      <c r="BM707" s="14">
        <f t="shared" si="1060"/>
        <v>0.20488194082885752</v>
      </c>
      <c r="BN707" s="14">
        <f t="shared" si="1061"/>
        <v>0.7950501027660799</v>
      </c>
    </row>
    <row r="708" spans="1:66" x14ac:dyDescent="0.25">
      <c r="A708" t="s">
        <v>343</v>
      </c>
      <c r="B708" t="s">
        <v>185</v>
      </c>
      <c r="C708" t="s">
        <v>189</v>
      </c>
      <c r="D708" s="11">
        <v>44437</v>
      </c>
      <c r="E708" s="10">
        <f>VLOOKUP(A708,home!$A$2:$E$405,3,FALSE)</f>
        <v>1.2842</v>
      </c>
      <c r="F708" s="10">
        <f>VLOOKUP(B708,home!$B$2:$E$405,3,FALSE)</f>
        <v>0.88249999999999995</v>
      </c>
      <c r="G708" s="10">
        <f>VLOOKUP(C708,away!$B$2:$E$405,4,FALSE)</f>
        <v>1.0383</v>
      </c>
      <c r="H708" s="10">
        <f>VLOOKUP(A708,away!$A$2:$E$405,3,FALSE)</f>
        <v>1.1267</v>
      </c>
      <c r="I708" s="10">
        <f>VLOOKUP(C708,away!$B$2:$E$405,3,FALSE)</f>
        <v>1.0059</v>
      </c>
      <c r="J708" s="10">
        <f>VLOOKUP(B708,home!$B$2:$E$405,4,FALSE)</f>
        <v>0.65090000000000003</v>
      </c>
      <c r="K708" s="12">
        <f t="shared" si="1006"/>
        <v>1.1767121389499999</v>
      </c>
      <c r="L708" s="12">
        <f t="shared" si="1007"/>
        <v>0.73769590727700007</v>
      </c>
      <c r="M708" s="13">
        <f t="shared" si="1008"/>
        <v>0.14742907795994853</v>
      </c>
      <c r="N708" s="13">
        <f t="shared" si="1009"/>
        <v>0.17348158566967728</v>
      </c>
      <c r="O708" s="13">
        <f t="shared" si="1010"/>
        <v>0.10875782742467581</v>
      </c>
      <c r="P708" s="13">
        <f t="shared" si="1011"/>
        <v>0.12797665573644521</v>
      </c>
      <c r="Q708" s="13">
        <f t="shared" si="1012"/>
        <v>0.10206894387090185</v>
      </c>
      <c r="R708" s="13">
        <f t="shared" si="1013"/>
        <v>4.0115102087760798E-2</v>
      </c>
      <c r="S708" s="13">
        <f t="shared" si="1014"/>
        <v>2.7772717295861355E-2</v>
      </c>
      <c r="T708" s="13">
        <f t="shared" si="1015"/>
        <v>7.5295842153650136E-2</v>
      </c>
      <c r="U708" s="13">
        <f t="shared" si="1016"/>
        <v>4.7203927581886608E-2</v>
      </c>
      <c r="V708" s="13">
        <f t="shared" si="1017"/>
        <v>2.6786962618984677E-3</v>
      </c>
      <c r="W708" s="13">
        <f t="shared" si="1018"/>
        <v>4.0035255087565468E-2</v>
      </c>
      <c r="X708" s="13">
        <f t="shared" si="1019"/>
        <v>2.9533843824887742E-2</v>
      </c>
      <c r="Y708" s="13">
        <f t="shared" si="1020"/>
        <v>1.0893497857888892E-2</v>
      </c>
      <c r="Z708" s="13">
        <f t="shared" si="1021"/>
        <v>9.8642488767133954E-3</v>
      </c>
      <c r="AA708" s="13">
        <f t="shared" si="1022"/>
        <v>1.1607381394852552E-2</v>
      </c>
      <c r="AB708" s="13">
        <f t="shared" si="1023"/>
        <v>6.8292732943726923E-3</v>
      </c>
      <c r="AC708" s="13">
        <f t="shared" si="1024"/>
        <v>1.4532860226554691E-4</v>
      </c>
      <c r="AD708" s="13">
        <f t="shared" si="1025"/>
        <v>1.17774926618745E-2</v>
      </c>
      <c r="AE708" s="13">
        <f t="shared" si="1026"/>
        <v>8.6882081346497213E-3</v>
      </c>
      <c r="AF708" s="13">
        <f t="shared" si="1027"/>
        <v>3.2046277912509183E-3</v>
      </c>
      <c r="AG708" s="13">
        <f t="shared" si="1028"/>
        <v>7.8801360198397846E-4</v>
      </c>
      <c r="AH708" s="13">
        <f t="shared" si="1029"/>
        <v>1.8192040061783038E-3</v>
      </c>
      <c r="AI708" s="13">
        <f t="shared" si="1030"/>
        <v>2.1406794372964802E-3</v>
      </c>
      <c r="AJ708" s="13">
        <f t="shared" si="1031"/>
        <v>1.2594817397337122E-3</v>
      </c>
      <c r="AK708" s="13">
        <f t="shared" si="1032"/>
        <v>4.9401581731017461E-4</v>
      </c>
      <c r="AL708" s="13">
        <f t="shared" si="1033"/>
        <v>5.0461330310562751E-6</v>
      </c>
      <c r="AM708" s="13">
        <f t="shared" si="1034"/>
        <v>2.7717437163244539E-3</v>
      </c>
      <c r="AN708" s="13">
        <f t="shared" si="1035"/>
        <v>2.0447039955532923E-3</v>
      </c>
      <c r="AO708" s="13">
        <f t="shared" si="1036"/>
        <v>7.5418488455629635E-4</v>
      </c>
      <c r="AP708" s="13">
        <f t="shared" si="1037"/>
        <v>1.8545303422245221E-4</v>
      </c>
      <c r="AQ708" s="13">
        <f t="shared" si="1038"/>
        <v>3.4201986084501095E-5</v>
      </c>
      <c r="AR708" s="13">
        <f t="shared" si="1039"/>
        <v>2.6840386997193147E-4</v>
      </c>
      <c r="AS708" s="13">
        <f t="shared" si="1040"/>
        <v>3.1583409193712905E-4</v>
      </c>
      <c r="AT708" s="13">
        <f t="shared" si="1041"/>
        <v>1.8582290493833511E-4</v>
      </c>
      <c r="AU708" s="13">
        <f t="shared" si="1042"/>
        <v>7.2886689311963608E-5</v>
      </c>
      <c r="AV708" s="13">
        <f t="shared" si="1043"/>
        <v>2.1441663020316187E-5</v>
      </c>
      <c r="AW708" s="13">
        <f t="shared" si="1044"/>
        <v>1.2167568573986015E-7</v>
      </c>
      <c r="AX708" s="13">
        <f t="shared" si="1045"/>
        <v>5.4359074617622816E-4</v>
      </c>
      <c r="AY708" s="13">
        <f t="shared" si="1046"/>
        <v>4.0100466868785416E-4</v>
      </c>
      <c r="AZ708" s="13">
        <f t="shared" si="1047"/>
        <v>1.4790975144499965E-4</v>
      </c>
      <c r="BA708" s="13">
        <f t="shared" si="1048"/>
        <v>3.63708060957782E-5</v>
      </c>
      <c r="BB708" s="13">
        <f t="shared" si="1049"/>
        <v>6.7076487003052343E-6</v>
      </c>
      <c r="BC708" s="13">
        <f t="shared" si="1050"/>
        <v>9.8964099873341225E-7</v>
      </c>
      <c r="BD708" s="13">
        <f t="shared" si="1051"/>
        <v>3.3000072729266988E-5</v>
      </c>
      <c r="BE708" s="13">
        <f t="shared" si="1052"/>
        <v>3.883158616676131E-5</v>
      </c>
      <c r="BF708" s="13">
        <f t="shared" si="1053"/>
        <v>2.2846799408555473E-5</v>
      </c>
      <c r="BG708" s="13">
        <f t="shared" si="1054"/>
        <v>8.9613687334009679E-6</v>
      </c>
      <c r="BH708" s="13">
        <f t="shared" si="1055"/>
        <v>2.6362378425499748E-6</v>
      </c>
      <c r="BI708" s="13">
        <f t="shared" si="1056"/>
        <v>6.2041861409758274E-7</v>
      </c>
      <c r="BJ708" s="14">
        <f t="shared" si="1057"/>
        <v>0.46269417153317538</v>
      </c>
      <c r="BK708" s="14">
        <f t="shared" si="1058"/>
        <v>0.30640852665813806</v>
      </c>
      <c r="BL708" s="14">
        <f t="shared" si="1059"/>
        <v>0.22119817848674148</v>
      </c>
      <c r="BM708" s="14">
        <f t="shared" si="1060"/>
        <v>0.29993504981235675</v>
      </c>
      <c r="BN708" s="14">
        <f t="shared" si="1061"/>
        <v>0.69982919274940947</v>
      </c>
    </row>
    <row r="709" spans="1:66" x14ac:dyDescent="0.25">
      <c r="A709" t="s">
        <v>343</v>
      </c>
      <c r="B709" t="s">
        <v>177</v>
      </c>
      <c r="C709" t="s">
        <v>191</v>
      </c>
      <c r="D709" s="11">
        <v>44437</v>
      </c>
      <c r="E709" s="10">
        <f>VLOOKUP(A709,home!$A$2:$E$405,3,FALSE)</f>
        <v>1.2842</v>
      </c>
      <c r="F709" s="10">
        <f>VLOOKUP(B709,home!$B$2:$E$405,3,FALSE)</f>
        <v>1.0012000000000001</v>
      </c>
      <c r="G709" s="10">
        <f>VLOOKUP(C709,away!$B$2:$E$405,4,FALSE)</f>
        <v>1.3905000000000001</v>
      </c>
      <c r="H709" s="10">
        <f>VLOOKUP(A709,away!$A$2:$E$405,3,FALSE)</f>
        <v>1.1267</v>
      </c>
      <c r="I709" s="10">
        <f>VLOOKUP(C709,away!$B$2:$E$405,3,FALSE)</f>
        <v>0.5706</v>
      </c>
      <c r="J709" s="10">
        <f>VLOOKUP(B709,home!$B$2:$E$405,4,FALSE)</f>
        <v>0.82420000000000004</v>
      </c>
      <c r="K709" s="12">
        <f t="shared" si="1006"/>
        <v>1.7878229161200003</v>
      </c>
      <c r="L709" s="12">
        <f t="shared" si="1007"/>
        <v>0.52987407548400001</v>
      </c>
      <c r="M709" s="13">
        <f t="shared" si="1008"/>
        <v>9.8500171311358187E-2</v>
      </c>
      <c r="N709" s="13">
        <f t="shared" si="1009"/>
        <v>0.17610086351219198</v>
      </c>
      <c r="O709" s="13">
        <f t="shared" si="1010"/>
        <v>5.2192687208621538E-2</v>
      </c>
      <c r="P709" s="13">
        <f t="shared" si="1011"/>
        <v>9.3311282245456803E-2</v>
      </c>
      <c r="Q709" s="13">
        <f t="shared" si="1012"/>
        <v>0.15741857966780867</v>
      </c>
      <c r="R709" s="13">
        <f t="shared" si="1013"/>
        <v>1.3827775940846965E-2</v>
      </c>
      <c r="S709" s="13">
        <f t="shared" si="1014"/>
        <v>2.2098934647454993E-2</v>
      </c>
      <c r="T709" s="13">
        <f t="shared" si="1015"/>
        <v>8.3412024365484505E-2</v>
      </c>
      <c r="U709" s="13">
        <f t="shared" si="1016"/>
        <v>2.4721614706019E-2</v>
      </c>
      <c r="V709" s="13">
        <f t="shared" si="1017"/>
        <v>2.3260872440452256E-3</v>
      </c>
      <c r="W709" s="13">
        <f t="shared" si="1018"/>
        <v>9.3812181384390098E-2</v>
      </c>
      <c r="X709" s="13">
        <f t="shared" si="1019"/>
        <v>4.9708642880191015E-2</v>
      </c>
      <c r="Y709" s="13">
        <f t="shared" si="1020"/>
        <v>1.3169660594852766E-2</v>
      </c>
      <c r="Z709" s="13">
        <f t="shared" si="1021"/>
        <v>2.4423266642187285E-3</v>
      </c>
      <c r="AA709" s="13">
        <f t="shared" si="1022"/>
        <v>4.3664475789411605E-3</v>
      </c>
      <c r="AB709" s="13">
        <f t="shared" si="1023"/>
        <v>3.9032175218338509E-3</v>
      </c>
      <c r="AC709" s="13">
        <f t="shared" si="1024"/>
        <v>1.3772195803508233E-4</v>
      </c>
      <c r="AD709" s="13">
        <f t="shared" si="1025"/>
        <v>4.1929891922554662E-2</v>
      </c>
      <c r="AE709" s="13">
        <f t="shared" si="1026"/>
        <v>2.2217562717607688E-2</v>
      </c>
      <c r="AF709" s="13">
        <f t="shared" si="1027"/>
        <v>5.8862552522500802E-3</v>
      </c>
      <c r="AG709" s="13">
        <f t="shared" si="1028"/>
        <v>1.0396580199496172E-3</v>
      </c>
      <c r="AH709" s="13">
        <f t="shared" si="1029"/>
        <v>3.2353139580820506E-4</v>
      </c>
      <c r="AI709" s="13">
        <f t="shared" si="1030"/>
        <v>5.7841684351019919E-4</v>
      </c>
      <c r="AJ709" s="13">
        <f t="shared" si="1031"/>
        <v>5.1705344394866522E-4</v>
      </c>
      <c r="AK709" s="13">
        <f t="shared" si="1032"/>
        <v>3.081333319833973E-4</v>
      </c>
      <c r="AL709" s="13">
        <f t="shared" si="1033"/>
        <v>5.2186762018866284E-6</v>
      </c>
      <c r="AM709" s="13">
        <f t="shared" si="1034"/>
        <v>1.4992644329915619E-2</v>
      </c>
      <c r="AN709" s="13">
        <f t="shared" si="1035"/>
        <v>7.9442135533744733E-3</v>
      </c>
      <c r="AO709" s="13">
        <f t="shared" si="1036"/>
        <v>2.1047164060208805E-3</v>
      </c>
      <c r="AP709" s="13">
        <f t="shared" si="1037"/>
        <v>3.7174488659877386E-4</v>
      </c>
      <c r="AQ709" s="13">
        <f t="shared" si="1038"/>
        <v>4.924449452560742E-5</v>
      </c>
      <c r="AR709" s="13">
        <f t="shared" si="1039"/>
        <v>3.4286179848784157E-5</v>
      </c>
      <c r="AS709" s="13">
        <f t="shared" si="1040"/>
        <v>6.1297618039868082E-5</v>
      </c>
      <c r="AT709" s="13">
        <f t="shared" si="1041"/>
        <v>5.4794643117623464E-5</v>
      </c>
      <c r="AU709" s="13">
        <f t="shared" si="1042"/>
        <v>3.2654372882101426E-5</v>
      </c>
      <c r="AV709" s="13">
        <f t="shared" si="1043"/>
        <v>1.4595059037537103E-5</v>
      </c>
      <c r="AW709" s="13">
        <f t="shared" si="1044"/>
        <v>1.3732671209796138E-7</v>
      </c>
      <c r="AX709" s="13">
        <f t="shared" si="1045"/>
        <v>4.4673655177099531E-3</v>
      </c>
      <c r="AY709" s="13">
        <f t="shared" si="1046"/>
        <v>2.3671411735456623E-3</v>
      </c>
      <c r="AZ709" s="13">
        <f t="shared" si="1047"/>
        <v>6.2714337043630927E-4</v>
      </c>
      <c r="BA709" s="13">
        <f t="shared" si="1048"/>
        <v>1.1076900453528641E-4</v>
      </c>
      <c r="BB709" s="13">
        <f t="shared" si="1049"/>
        <v>1.467340596760447E-5</v>
      </c>
      <c r="BC709" s="13">
        <f t="shared" si="1050"/>
        <v>1.5550114842571659E-6</v>
      </c>
      <c r="BD709" s="13">
        <f t="shared" si="1051"/>
        <v>3.0278929748754424E-6</v>
      </c>
      <c r="BE709" s="13">
        <f t="shared" si="1052"/>
        <v>5.4133364480410756E-6</v>
      </c>
      <c r="BF709" s="13">
        <f t="shared" si="1053"/>
        <v>4.8390434772377416E-6</v>
      </c>
      <c r="BG709" s="13">
        <f t="shared" si="1054"/>
        <v>2.883784273568882E-6</v>
      </c>
      <c r="BH709" s="13">
        <f t="shared" si="1055"/>
        <v>1.2889239023582284E-6</v>
      </c>
      <c r="BI709" s="13">
        <f t="shared" si="1056"/>
        <v>4.6087353795417154E-7</v>
      </c>
      <c r="BJ709" s="14">
        <f t="shared" si="1057"/>
        <v>0.67774653147139563</v>
      </c>
      <c r="BK709" s="14">
        <f t="shared" si="1058"/>
        <v>0.21874655725609785</v>
      </c>
      <c r="BL709" s="14">
        <f t="shared" si="1059"/>
        <v>0.10095441969905296</v>
      </c>
      <c r="BM709" s="14">
        <f t="shared" si="1060"/>
        <v>0.40617147135764708</v>
      </c>
      <c r="BN709" s="14">
        <f t="shared" si="1061"/>
        <v>0.59135135988628407</v>
      </c>
    </row>
    <row r="710" spans="1:66" x14ac:dyDescent="0.25">
      <c r="A710" t="s">
        <v>343</v>
      </c>
      <c r="B710" t="s">
        <v>183</v>
      </c>
      <c r="C710" t="s">
        <v>196</v>
      </c>
      <c r="D710" s="11">
        <v>44437</v>
      </c>
      <c r="E710" s="10">
        <f>VLOOKUP(A710,home!$A$2:$E$405,3,FALSE)</f>
        <v>1.2842</v>
      </c>
      <c r="F710" s="10">
        <f>VLOOKUP(B710,home!$B$2:$E$405,3,FALSE)</f>
        <v>0.88249999999999995</v>
      </c>
      <c r="G710" s="10">
        <f>VLOOKUP(C710,away!$B$2:$E$405,4,FALSE)</f>
        <v>2.0764999999999998</v>
      </c>
      <c r="H710" s="10">
        <f>VLOOKUP(A710,away!$A$2:$E$405,3,FALSE)</f>
        <v>1.1267</v>
      </c>
      <c r="I710" s="10">
        <f>VLOOKUP(C710,away!$B$2:$E$405,3,FALSE)</f>
        <v>0.41420000000000001</v>
      </c>
      <c r="J710" s="10">
        <f>VLOOKUP(B710,home!$B$2:$E$405,4,FALSE)</f>
        <v>1.4792000000000001</v>
      </c>
      <c r="K710" s="12">
        <f t="shared" si="1006"/>
        <v>2.3533109472499998</v>
      </c>
      <c r="L710" s="12">
        <f t="shared" si="1007"/>
        <v>0.69031178388800007</v>
      </c>
      <c r="M710" s="13">
        <f t="shared" si="1008"/>
        <v>4.7661910068704835E-2</v>
      </c>
      <c r="N710" s="13">
        <f t="shared" si="1009"/>
        <v>0.11216329473152808</v>
      </c>
      <c r="O710" s="13">
        <f t="shared" si="1010"/>
        <v>3.2901578163037071E-2</v>
      </c>
      <c r="P710" s="13">
        <f t="shared" si="1011"/>
        <v>7.7427644072876681E-2</v>
      </c>
      <c r="Q710" s="13">
        <f t="shared" si="1012"/>
        <v>0.13197755468566666</v>
      </c>
      <c r="R710" s="13">
        <f t="shared" si="1013"/>
        <v>1.1356173557228294E-2</v>
      </c>
      <c r="S710" s="13">
        <f t="shared" si="1014"/>
        <v>3.1445655755477489E-2</v>
      </c>
      <c r="T710" s="13">
        <f t="shared" si="1015"/>
        <v>9.1105661208238625E-2</v>
      </c>
      <c r="U710" s="13">
        <f t="shared" si="1016"/>
        <v>2.6724607551096315E-2</v>
      </c>
      <c r="V710" s="13">
        <f t="shared" si="1017"/>
        <v>5.6760047266339016E-3</v>
      </c>
      <c r="W710" s="13">
        <f t="shared" si="1018"/>
        <v>0.10352807474435495</v>
      </c>
      <c r="X710" s="13">
        <f t="shared" si="1019"/>
        <v>7.1466649959265868E-2</v>
      </c>
      <c r="Y710" s="13">
        <f t="shared" si="1020"/>
        <v>2.4667135310940044E-2</v>
      </c>
      <c r="Z710" s="13">
        <f t="shared" si="1021"/>
        <v>2.6131001421440003E-3</v>
      </c>
      <c r="AA710" s="13">
        <f t="shared" si="1022"/>
        <v>6.1494371707680063E-3</v>
      </c>
      <c r="AB710" s="13">
        <f t="shared" si="1023"/>
        <v>7.2357689066972087E-3</v>
      </c>
      <c r="AC710" s="13">
        <f t="shared" si="1024"/>
        <v>5.7629833904089165E-4</v>
      </c>
      <c r="AD710" s="13">
        <f t="shared" si="1025"/>
        <v>6.0908437910901669E-2</v>
      </c>
      <c r="AE710" s="13">
        <f t="shared" si="1026"/>
        <v>4.2045812428106025E-2</v>
      </c>
      <c r="AF710" s="13">
        <f t="shared" si="1027"/>
        <v>1.4512359891133057E-2</v>
      </c>
      <c r="AG710" s="13">
        <f t="shared" si="1028"/>
        <v>3.3393510149575751E-3</v>
      </c>
      <c r="AH710" s="13">
        <f t="shared" si="1029"/>
        <v>4.5096345515035271E-4</v>
      </c>
      <c r="AI710" s="13">
        <f t="shared" si="1030"/>
        <v>1.0612572358150094E-3</v>
      </c>
      <c r="AJ710" s="13">
        <f t="shared" si="1031"/>
        <v>1.2487341354458681E-3</v>
      </c>
      <c r="AK710" s="13">
        <f t="shared" si="1032"/>
        <v>9.7955323704984197E-4</v>
      </c>
      <c r="AL710" s="13">
        <f t="shared" si="1033"/>
        <v>3.744828741502489E-5</v>
      </c>
      <c r="AM710" s="13">
        <f t="shared" si="1034"/>
        <v>2.8667298743124368E-2</v>
      </c>
      <c r="AN710" s="13">
        <f t="shared" si="1035"/>
        <v>1.9789374134616407E-2</v>
      </c>
      <c r="AO710" s="13">
        <f t="shared" si="1036"/>
        <v>6.8304190804470491E-3</v>
      </c>
      <c r="AP710" s="13">
        <f t="shared" si="1037"/>
        <v>1.5717062600420122E-3</v>
      </c>
      <c r="AQ710" s="13">
        <f t="shared" si="1038"/>
        <v>2.7124183802938452E-4</v>
      </c>
      <c r="AR710" s="13">
        <f t="shared" si="1039"/>
        <v>6.226107743862724E-5</v>
      </c>
      <c r="AS710" s="13">
        <f t="shared" si="1040"/>
        <v>1.4651967512390146E-4</v>
      </c>
      <c r="AT710" s="13">
        <f t="shared" si="1041"/>
        <v>1.7240317772829539E-4</v>
      </c>
      <c r="AU710" s="13">
        <f t="shared" si="1042"/>
        <v>1.352394284962283E-4</v>
      </c>
      <c r="AV710" s="13">
        <f t="shared" si="1043"/>
        <v>7.9565106895001898E-5</v>
      </c>
      <c r="AW710" s="13">
        <f t="shared" si="1044"/>
        <v>1.6898729829715901E-6</v>
      </c>
      <c r="AX710" s="13">
        <f t="shared" si="1045"/>
        <v>1.1243844660046786E-2</v>
      </c>
      <c r="AY710" s="13">
        <f t="shared" si="1046"/>
        <v>7.7617584650364613E-3</v>
      </c>
      <c r="AZ710" s="13">
        <f t="shared" si="1047"/>
        <v>2.6790166660535524E-3</v>
      </c>
      <c r="BA710" s="13">
        <f t="shared" si="1048"/>
        <v>6.1645225793637015E-4</v>
      </c>
      <c r="BB710" s="13">
        <f t="shared" si="1049"/>
        <v>1.0638606446446029E-4</v>
      </c>
      <c r="BC710" s="13">
        <f t="shared" si="1050"/>
        <v>1.4687910788257075E-5</v>
      </c>
      <c r="BD710" s="13">
        <f t="shared" si="1051"/>
        <v>7.1632592389079459E-6</v>
      </c>
      <c r="BE710" s="13">
        <f t="shared" si="1052"/>
        <v>1.6857376384911771E-5</v>
      </c>
      <c r="BF710" s="13">
        <f t="shared" si="1053"/>
        <v>1.9835324194263251E-5</v>
      </c>
      <c r="BG710" s="13">
        <f t="shared" si="1054"/>
        <v>1.5559561856204165E-5</v>
      </c>
      <c r="BH710" s="13">
        <f t="shared" si="1055"/>
        <v>9.1541218126546956E-6</v>
      </c>
      <c r="BI710" s="13">
        <f t="shared" si="1056"/>
        <v>4.3084990148360625E-6</v>
      </c>
      <c r="BJ710" s="14">
        <f t="shared" si="1057"/>
        <v>0.73526651796567766</v>
      </c>
      <c r="BK710" s="14">
        <f t="shared" si="1058"/>
        <v>0.17058671971518527</v>
      </c>
      <c r="BL710" s="14">
        <f t="shared" si="1059"/>
        <v>8.877694002047179E-2</v>
      </c>
      <c r="BM710" s="14">
        <f t="shared" si="1060"/>
        <v>0.5759950539723836</v>
      </c>
      <c r="BN710" s="14">
        <f t="shared" si="1061"/>
        <v>0.41348815527904159</v>
      </c>
    </row>
    <row r="711" spans="1:66" x14ac:dyDescent="0.25">
      <c r="A711" t="s">
        <v>343</v>
      </c>
      <c r="B711" t="s">
        <v>190</v>
      </c>
      <c r="C711" t="s">
        <v>192</v>
      </c>
      <c r="D711" s="11">
        <v>44437</v>
      </c>
      <c r="E711" s="10">
        <f>VLOOKUP(A711,home!$A$2:$E$405,3,FALSE)</f>
        <v>1.2842</v>
      </c>
      <c r="F711" s="10">
        <f>VLOOKUP(B711,home!$B$2:$E$405,3,FALSE)</f>
        <v>0.57099999999999995</v>
      </c>
      <c r="G711" s="10">
        <f>VLOOKUP(C711,away!$B$2:$E$405,4,FALSE)</f>
        <v>0.72309999999999997</v>
      </c>
      <c r="H711" s="10">
        <f>VLOOKUP(A711,away!$A$2:$E$405,3,FALSE)</f>
        <v>1.1267</v>
      </c>
      <c r="I711" s="10">
        <f>VLOOKUP(C711,away!$B$2:$E$405,3,FALSE)</f>
        <v>0.82420000000000004</v>
      </c>
      <c r="J711" s="10">
        <f>VLOOKUP(B711,home!$B$2:$E$405,4,FALSE)</f>
        <v>0.71</v>
      </c>
      <c r="K711" s="12">
        <f t="shared" si="1006"/>
        <v>0.53023346642000002</v>
      </c>
      <c r="L711" s="12">
        <f t="shared" si="1007"/>
        <v>0.65932455940000001</v>
      </c>
      <c r="M711" s="13">
        <f t="shared" si="1008"/>
        <v>0.30435575172827617</v>
      </c>
      <c r="N711" s="13">
        <f t="shared" si="1009"/>
        <v>0.16137960526374878</v>
      </c>
      <c r="O711" s="13">
        <f t="shared" si="1010"/>
        <v>0.2006692219091015</v>
      </c>
      <c r="P711" s="13">
        <f t="shared" si="1011"/>
        <v>0.10640153713666708</v>
      </c>
      <c r="Q711" s="13">
        <f t="shared" si="1012"/>
        <v>4.27844337542444E-2</v>
      </c>
      <c r="R711" s="13">
        <f t="shared" si="1013"/>
        <v>6.6153073160179585E-2</v>
      </c>
      <c r="S711" s="13">
        <f t="shared" si="1014"/>
        <v>9.2993865244519885E-3</v>
      </c>
      <c r="T711" s="13">
        <f t="shared" si="1015"/>
        <v>2.8208827934195678E-2</v>
      </c>
      <c r="U711" s="13">
        <f t="shared" si="1016"/>
        <v>3.5076573296057886E-2</v>
      </c>
      <c r="V711" s="13">
        <f t="shared" si="1017"/>
        <v>3.6122531500683584E-4</v>
      </c>
      <c r="W711" s="13">
        <f t="shared" si="1018"/>
        <v>7.5619128727766214E-3</v>
      </c>
      <c r="X711" s="13">
        <f t="shared" si="1019"/>
        <v>4.9857548730646338E-3</v>
      </c>
      <c r="Y711" s="13">
        <f t="shared" si="1020"/>
        <v>1.6436153174798713E-3</v>
      </c>
      <c r="Z711" s="13">
        <f t="shared" si="1021"/>
        <v>1.4538781938097125E-2</v>
      </c>
      <c r="AA711" s="13">
        <f t="shared" si="1022"/>
        <v>7.7089487445617241E-3</v>
      </c>
      <c r="AB711" s="13">
        <f t="shared" si="1023"/>
        <v>2.0437713076415353E-3</v>
      </c>
      <c r="AC711" s="13">
        <f t="shared" si="1024"/>
        <v>7.8926816215794256E-6</v>
      </c>
      <c r="AD711" s="13">
        <f t="shared" si="1025"/>
        <v>1.0023948188245921E-3</v>
      </c>
      <c r="AE711" s="13">
        <f t="shared" si="1026"/>
        <v>6.6090352226636699E-4</v>
      </c>
      <c r="AF711" s="13">
        <f t="shared" si="1027"/>
        <v>2.1787496181209027E-4</v>
      </c>
      <c r="AG711" s="13">
        <f t="shared" si="1028"/>
        <v>4.7883437733682752E-5</v>
      </c>
      <c r="AH711" s="13">
        <f t="shared" si="1029"/>
        <v>2.3964439988871404E-3</v>
      </c>
      <c r="AI711" s="13">
        <f t="shared" si="1030"/>
        <v>1.2706748086113351E-3</v>
      </c>
      <c r="AJ711" s="13">
        <f t="shared" si="1031"/>
        <v>3.3687715423127914E-4</v>
      </c>
      <c r="AK711" s="13">
        <f t="shared" si="1032"/>
        <v>5.9541180415252038E-5</v>
      </c>
      <c r="AL711" s="13">
        <f t="shared" si="1033"/>
        <v>1.1036998011670597E-7</v>
      </c>
      <c r="AM711" s="13">
        <f t="shared" si="1034"/>
        <v>1.0630065590136228E-4</v>
      </c>
      <c r="AN711" s="13">
        <f t="shared" si="1035"/>
        <v>7.0086633116096692E-5</v>
      </c>
      <c r="AO711" s="13">
        <f t="shared" si="1036"/>
        <v>2.3104919249549952E-5</v>
      </c>
      <c r="AP711" s="13">
        <f t="shared" si="1037"/>
        <v>5.0778802347273677E-6</v>
      </c>
      <c r="AQ711" s="13">
        <f t="shared" si="1038"/>
        <v>8.3699278711189727E-7</v>
      </c>
      <c r="AR711" s="13">
        <f t="shared" si="1039"/>
        <v>3.1600687673860768E-4</v>
      </c>
      <c r="AS711" s="13">
        <f t="shared" si="1040"/>
        <v>1.6755742166566962E-4</v>
      </c>
      <c r="AT711" s="13">
        <f t="shared" si="1041"/>
        <v>4.4422276257092806E-5</v>
      </c>
      <c r="AU711" s="13">
        <f t="shared" si="1042"/>
        <v>7.8513925086883949E-6</v>
      </c>
      <c r="AV711" s="13">
        <f t="shared" si="1043"/>
        <v>1.0407677665264668E-6</v>
      </c>
      <c r="AW711" s="13">
        <f t="shared" si="1044"/>
        <v>1.0718027132791088E-9</v>
      </c>
      <c r="AX711" s="13">
        <f t="shared" si="1045"/>
        <v>9.3940275435498233E-6</v>
      </c>
      <c r="AY711" s="13">
        <f t="shared" si="1046"/>
        <v>6.1937130711424516E-6</v>
      </c>
      <c r="AZ711" s="13">
        <f t="shared" si="1047"/>
        <v>2.0418335708405088E-6</v>
      </c>
      <c r="BA711" s="13">
        <f t="shared" si="1048"/>
        <v>4.4874367315418246E-7</v>
      </c>
      <c r="BB711" s="13">
        <f t="shared" si="1049"/>
        <v>7.3966931146479715E-8</v>
      </c>
      <c r="BC711" s="13">
        <f t="shared" si="1050"/>
        <v>9.7536428576645781E-9</v>
      </c>
      <c r="BD711" s="13">
        <f t="shared" si="1051"/>
        <v>3.4725182462175432E-5</v>
      </c>
      <c r="BE711" s="13">
        <f t="shared" si="1052"/>
        <v>1.8412453868986268E-5</v>
      </c>
      <c r="BF711" s="13">
        <f t="shared" si="1053"/>
        <v>4.8814496201254646E-6</v>
      </c>
      <c r="BG711" s="13">
        <f t="shared" si="1054"/>
        <v>8.6276931774457256E-7</v>
      </c>
      <c r="BH711" s="13">
        <f t="shared" si="1055"/>
        <v>1.1436729151713077E-7</v>
      </c>
      <c r="BI711" s="13">
        <f t="shared" si="1056"/>
        <v>1.2128273085238984E-8</v>
      </c>
      <c r="BJ711" s="14">
        <f t="shared" si="1057"/>
        <v>0.24871677587586824</v>
      </c>
      <c r="BK711" s="14">
        <f t="shared" si="1058"/>
        <v>0.42043209746907489</v>
      </c>
      <c r="BL711" s="14">
        <f t="shared" si="1059"/>
        <v>0.31631101264545752</v>
      </c>
      <c r="BM711" s="14">
        <f t="shared" si="1060"/>
        <v>0.11824885233501177</v>
      </c>
      <c r="BN711" s="14">
        <f t="shared" si="1061"/>
        <v>0.88174362295221753</v>
      </c>
    </row>
    <row r="712" spans="1:66" x14ac:dyDescent="0.25">
      <c r="A712" t="s">
        <v>343</v>
      </c>
      <c r="B712" t="s">
        <v>193</v>
      </c>
      <c r="C712" t="s">
        <v>187</v>
      </c>
      <c r="D712" s="11">
        <v>44437</v>
      </c>
      <c r="E712" s="10">
        <f>VLOOKUP(A712,home!$A$2:$E$405,3,FALSE)</f>
        <v>1.2842</v>
      </c>
      <c r="F712" s="10">
        <f>VLOOKUP(B712,home!$B$2:$E$405,3,FALSE)</f>
        <v>0.50060000000000004</v>
      </c>
      <c r="G712" s="10">
        <f>VLOOKUP(C712,away!$B$2:$E$405,4,FALSE)</f>
        <v>0.66749999999999998</v>
      </c>
      <c r="H712" s="10">
        <f>VLOOKUP(A712,away!$A$2:$E$405,3,FALSE)</f>
        <v>1.1267</v>
      </c>
      <c r="I712" s="10">
        <f>VLOOKUP(C712,away!$B$2:$E$405,3,FALSE)</f>
        <v>0.82420000000000004</v>
      </c>
      <c r="J712" s="10">
        <f>VLOOKUP(B712,home!$B$2:$E$405,4,FALSE)</f>
        <v>1.1411</v>
      </c>
      <c r="K712" s="12">
        <f t="shared" si="1006"/>
        <v>0.42911607210000008</v>
      </c>
      <c r="L712" s="12">
        <f t="shared" si="1007"/>
        <v>1.059655288354</v>
      </c>
      <c r="M712" s="13">
        <f t="shared" si="1008"/>
        <v>0.22564972747253392</v>
      </c>
      <c r="N712" s="13">
        <f t="shared" si="1009"/>
        <v>9.6829924723449243E-2</v>
      </c>
      <c r="O712" s="13">
        <f t="shared" si="1010"/>
        <v>0.23911092703190945</v>
      </c>
      <c r="P712" s="13">
        <f t="shared" si="1011"/>
        <v>0.1026063418041227</v>
      </c>
      <c r="Q712" s="13">
        <f t="shared" si="1012"/>
        <v>2.0775638479532614E-2</v>
      </c>
      <c r="R712" s="13">
        <f t="shared" si="1013"/>
        <v>0.12668757916629511</v>
      </c>
      <c r="S712" s="13">
        <f t="shared" si="1014"/>
        <v>1.1664163631336464E-2</v>
      </c>
      <c r="T712" s="13">
        <f t="shared" si="1015"/>
        <v>2.2015015183767587E-2</v>
      </c>
      <c r="U712" s="13">
        <f t="shared" si="1016"/>
        <v>5.4363676355698366E-2</v>
      </c>
      <c r="V712" s="13">
        <f t="shared" si="1017"/>
        <v>5.8931905648708144E-4</v>
      </c>
      <c r="W712" s="13">
        <f t="shared" si="1018"/>
        <v>2.971720126568884E-3</v>
      </c>
      <c r="X712" s="13">
        <f t="shared" si="1019"/>
        <v>3.1489989476267358E-3</v>
      </c>
      <c r="Y712" s="13">
        <f t="shared" si="1020"/>
        <v>1.6684266939369255E-3</v>
      </c>
      <c r="Z712" s="13">
        <f t="shared" si="1021"/>
        <v>4.4748387744110232E-2</v>
      </c>
      <c r="AA712" s="13">
        <f t="shared" si="1022"/>
        <v>1.9202252381560366E-2</v>
      </c>
      <c r="AB712" s="13">
        <f t="shared" si="1023"/>
        <v>4.1199975587240291E-3</v>
      </c>
      <c r="AC712" s="13">
        <f t="shared" si="1024"/>
        <v>1.6748267663251643E-5</v>
      </c>
      <c r="AD712" s="13">
        <f t="shared" si="1025"/>
        <v>3.1880321702343865E-4</v>
      </c>
      <c r="AE712" s="13">
        <f t="shared" si="1026"/>
        <v>3.3782151486315474E-4</v>
      </c>
      <c r="AF712" s="13">
        <f t="shared" si="1027"/>
        <v>1.7898717737225065E-4</v>
      </c>
      <c r="AG712" s="13">
        <f t="shared" si="1028"/>
        <v>6.3221569683353628E-5</v>
      </c>
      <c r="AH712" s="13">
        <f t="shared" si="1029"/>
        <v>1.1854466429590428E-2</v>
      </c>
      <c r="AI712" s="13">
        <f t="shared" si="1030"/>
        <v>5.0869420711071572E-3</v>
      </c>
      <c r="AJ712" s="13">
        <f t="shared" si="1031"/>
        <v>1.0914443002768713E-3</v>
      </c>
      <c r="AK712" s="13">
        <f t="shared" si="1032"/>
        <v>1.5611876368358134E-4</v>
      </c>
      <c r="AL712" s="13">
        <f t="shared" si="1033"/>
        <v>3.0462761834121122E-7</v>
      </c>
      <c r="AM712" s="13">
        <f t="shared" si="1034"/>
        <v>2.7360716852388385E-5</v>
      </c>
      <c r="AN712" s="13">
        <f t="shared" si="1035"/>
        <v>2.8992928305789758E-5</v>
      </c>
      <c r="AO712" s="13">
        <f t="shared" si="1036"/>
        <v>1.5361254902049247E-5</v>
      </c>
      <c r="AP712" s="13">
        <f t="shared" si="1037"/>
        <v>5.4258783309034326E-6</v>
      </c>
      <c r="AQ712" s="13">
        <f t="shared" si="1038"/>
        <v>1.4373901668267987E-6</v>
      </c>
      <c r="AR712" s="13">
        <f t="shared" si="1039"/>
        <v>2.5123296085460926E-3</v>
      </c>
      <c r="AS712" s="13">
        <f t="shared" si="1040"/>
        <v>1.07808101343983E-3</v>
      </c>
      <c r="AT712" s="13">
        <f t="shared" si="1041"/>
        <v>2.3131094494644364E-4</v>
      </c>
      <c r="AU712" s="13">
        <f t="shared" si="1042"/>
        <v>3.3086414709719081E-5</v>
      </c>
      <c r="AV712" s="13">
        <f t="shared" si="1043"/>
        <v>3.5494780800265796E-6</v>
      </c>
      <c r="AW712" s="13">
        <f t="shared" si="1044"/>
        <v>3.8477439595079575E-9</v>
      </c>
      <c r="AX712" s="13">
        <f t="shared" si="1045"/>
        <v>1.956820557589529E-6</v>
      </c>
      <c r="AY712" s="13">
        <f t="shared" si="1046"/>
        <v>2.0735552522095672E-6</v>
      </c>
      <c r="AZ712" s="13">
        <f t="shared" si="1047"/>
        <v>1.0986268943490399E-6</v>
      </c>
      <c r="BA712" s="13">
        <f t="shared" si="1048"/>
        <v>3.8805526617496395E-7</v>
      </c>
      <c r="BB712" s="13">
        <f t="shared" si="1049"/>
        <v>1.0280120374397988E-7</v>
      </c>
      <c r="BC712" s="13">
        <f t="shared" si="1050"/>
        <v>2.1786767839293068E-8</v>
      </c>
      <c r="BD712" s="13">
        <f t="shared" si="1051"/>
        <v>4.4370055929736688E-4</v>
      </c>
      <c r="BE712" s="13">
        <f t="shared" si="1052"/>
        <v>1.9039904119425924E-4</v>
      </c>
      <c r="BF712" s="13">
        <f t="shared" si="1053"/>
        <v>4.085164434444332E-5</v>
      </c>
      <c r="BG712" s="13">
        <f t="shared" si="1054"/>
        <v>5.8433657199712331E-6</v>
      </c>
      <c r="BH712" s="13">
        <f t="shared" si="1055"/>
        <v>6.268705363994612E-7</v>
      </c>
      <c r="BI712" s="13">
        <f t="shared" si="1056"/>
        <v>5.3800044458991397E-8</v>
      </c>
      <c r="BJ712" s="14">
        <f t="shared" si="1057"/>
        <v>0.14839277744832405</v>
      </c>
      <c r="BK712" s="14">
        <f t="shared" si="1058"/>
        <v>0.340528678415014</v>
      </c>
      <c r="BL712" s="14">
        <f t="shared" si="1059"/>
        <v>0.46621323679970439</v>
      </c>
      <c r="BM712" s="14">
        <f t="shared" si="1060"/>
        <v>0.18822087202180135</v>
      </c>
      <c r="BN712" s="14">
        <f t="shared" si="1061"/>
        <v>0.81166013867784303</v>
      </c>
    </row>
    <row r="713" spans="1:66" x14ac:dyDescent="0.25">
      <c r="A713" t="s">
        <v>344</v>
      </c>
      <c r="B713" t="s">
        <v>213</v>
      </c>
      <c r="C713" t="s">
        <v>198</v>
      </c>
      <c r="D713" s="11">
        <v>44437</v>
      </c>
      <c r="E713" s="10">
        <f>VLOOKUP(A713,home!$A$2:$E$405,3,FALSE)</f>
        <v>1.3976999999999999</v>
      </c>
      <c r="F713" s="10">
        <f>VLOOKUP(B713,home!$B$2:$E$405,3,FALSE)</f>
        <v>1.0544</v>
      </c>
      <c r="G713" s="10">
        <f>VLOOKUP(C713,away!$B$2:$E$405,4,FALSE)</f>
        <v>0.71550000000000002</v>
      </c>
      <c r="H713" s="10">
        <f>VLOOKUP(A713,away!$A$2:$E$405,3,FALSE)</f>
        <v>1.0585</v>
      </c>
      <c r="I713" s="10">
        <f>VLOOKUP(C713,away!$B$2:$E$405,3,FALSE)</f>
        <v>0.89219999999999999</v>
      </c>
      <c r="J713" s="10">
        <f>VLOOKUP(B713,home!$B$2:$E$405,4,FALSE)</f>
        <v>1.1933</v>
      </c>
      <c r="K713" s="12">
        <f t="shared" si="1006"/>
        <v>1.05445730664</v>
      </c>
      <c r="L713" s="12">
        <f t="shared" si="1007"/>
        <v>1.12694500221</v>
      </c>
      <c r="M713" s="13">
        <f t="shared" si="1008"/>
        <v>0.11288312259607521</v>
      </c>
      <c r="N713" s="13">
        <f t="shared" si="1009"/>
        <v>0.11903043341777036</v>
      </c>
      <c r="O713" s="13">
        <f t="shared" si="1010"/>
        <v>0.12721307084350567</v>
      </c>
      <c r="P713" s="13">
        <f t="shared" si="1011"/>
        <v>0.13414075205104647</v>
      </c>
      <c r="Q713" s="13">
        <f t="shared" si="1012"/>
        <v>6.2756255114946993E-2</v>
      </c>
      <c r="R713" s="13">
        <f t="shared" si="1013"/>
        <v>7.1681067201437701E-2</v>
      </c>
      <c r="S713" s="13">
        <f t="shared" si="1014"/>
        <v>3.9850380081189296E-2</v>
      </c>
      <c r="T713" s="13">
        <f t="shared" si="1015"/>
        <v>7.0722848059205271E-2</v>
      </c>
      <c r="U713" s="13">
        <f t="shared" si="1016"/>
        <v>7.5584625058308832E-2</v>
      </c>
      <c r="V713" s="13">
        <f t="shared" si="1017"/>
        <v>5.2616466686704133E-3</v>
      </c>
      <c r="W713" s="13">
        <f t="shared" si="1018"/>
        <v>2.2057930581106579E-2</v>
      </c>
      <c r="X713" s="13">
        <f t="shared" si="1019"/>
        <v>2.4858074627473178E-2</v>
      </c>
      <c r="Y713" s="13">
        <f t="shared" si="1020"/>
        <v>1.4006841482997058E-2</v>
      </c>
      <c r="Z713" s="13">
        <f t="shared" si="1021"/>
        <v>2.6926873478579794E-2</v>
      </c>
      <c r="AA713" s="13">
        <f t="shared" si="1022"/>
        <v>2.8393238484459293E-2</v>
      </c>
      <c r="AB713" s="13">
        <f t="shared" si="1023"/>
        <v>1.4969728889555072E-2</v>
      </c>
      <c r="AC713" s="13">
        <f t="shared" si="1024"/>
        <v>3.9078098264956677E-4</v>
      </c>
      <c r="AD713" s="13">
        <f t="shared" si="1025"/>
        <v>5.8147865176514327E-3</v>
      </c>
      <c r="AE713" s="13">
        <f t="shared" si="1026"/>
        <v>6.5529446049853715E-3</v>
      </c>
      <c r="AF713" s="13">
        <f t="shared" si="1027"/>
        <v>3.6924040861736249E-3</v>
      </c>
      <c r="AG713" s="13">
        <f t="shared" si="1028"/>
        <v>1.387045443684383E-3</v>
      </c>
      <c r="AH713" s="13">
        <f t="shared" si="1029"/>
        <v>7.5862763729566225E-3</v>
      </c>
      <c r="AI713" s="13">
        <f t="shared" si="1030"/>
        <v>7.9994045516545067E-3</v>
      </c>
      <c r="AJ713" s="13">
        <f t="shared" si="1031"/>
        <v>4.2175152891306845E-3</v>
      </c>
      <c r="AK713" s="13">
        <f t="shared" si="1032"/>
        <v>1.4823966041632543E-3</v>
      </c>
      <c r="AL713" s="13">
        <f t="shared" si="1033"/>
        <v>1.8574842259610715E-5</v>
      </c>
      <c r="AM713" s="13">
        <f t="shared" si="1034"/>
        <v>1.2262888260178636E-3</v>
      </c>
      <c r="AN713" s="13">
        <f t="shared" si="1035"/>
        <v>1.3819600637467993E-3</v>
      </c>
      <c r="AO713" s="13">
        <f t="shared" si="1036"/>
        <v>7.786964935466345E-4</v>
      </c>
      <c r="AP713" s="13">
        <f t="shared" si="1037"/>
        <v>2.9251604054694378E-4</v>
      </c>
      <c r="AQ713" s="13">
        <f t="shared" si="1038"/>
        <v>8.241237249015898E-5</v>
      </c>
      <c r="AR713" s="13">
        <f t="shared" si="1039"/>
        <v>1.7098632487774544E-3</v>
      </c>
      <c r="AS713" s="13">
        <f t="shared" si="1040"/>
        <v>1.8029777960285947E-3</v>
      </c>
      <c r="AT713" s="13">
        <f t="shared" si="1041"/>
        <v>9.5058155536601764E-4</v>
      </c>
      <c r="AU713" s="13">
        <f t="shared" si="1042"/>
        <v>3.3411588887097103E-4</v>
      </c>
      <c r="AV713" s="13">
        <f t="shared" si="1043"/>
        <v>8.8077735071128414E-5</v>
      </c>
      <c r="AW713" s="13">
        <f t="shared" si="1044"/>
        <v>6.1313252657339646E-7</v>
      </c>
      <c r="AX713" s="13">
        <f t="shared" si="1045"/>
        <v>2.1551153544092054E-4</v>
      </c>
      <c r="AY713" s="13">
        <f t="shared" si="1046"/>
        <v>2.428696477837487E-4</v>
      </c>
      <c r="AZ713" s="13">
        <f t="shared" si="1047"/>
        <v>1.3685036787919935E-4</v>
      </c>
      <c r="BA713" s="13">
        <f t="shared" si="1048"/>
        <v>5.1407612710687875E-5</v>
      </c>
      <c r="BB713" s="13">
        <f t="shared" si="1049"/>
        <v>1.4483388054964239E-5</v>
      </c>
      <c r="BC713" s="13">
        <f t="shared" si="1050"/>
        <v>3.2643963567219926E-6</v>
      </c>
      <c r="BD713" s="13">
        <f t="shared" si="1051"/>
        <v>3.2115364044538408E-4</v>
      </c>
      <c r="BE713" s="13">
        <f t="shared" si="1052"/>
        <v>3.3864280272167066E-4</v>
      </c>
      <c r="BF713" s="13">
        <f t="shared" si="1053"/>
        <v>1.7854218883545686E-4</v>
      </c>
      <c r="BG713" s="13">
        <f t="shared" si="1054"/>
        <v>6.2755038520348713E-5</v>
      </c>
      <c r="BH713" s="13">
        <f t="shared" si="1055"/>
        <v>1.6543127224064085E-5</v>
      </c>
      <c r="BI713" s="13">
        <f t="shared" si="1056"/>
        <v>3.4888042752178966E-6</v>
      </c>
      <c r="BJ713" s="14">
        <f t="shared" si="1057"/>
        <v>0.33530582468056885</v>
      </c>
      <c r="BK713" s="14">
        <f t="shared" si="1058"/>
        <v>0.29278812686967426</v>
      </c>
      <c r="BL713" s="14">
        <f t="shared" si="1059"/>
        <v>0.34493406512130786</v>
      </c>
      <c r="BM713" s="14">
        <f t="shared" si="1060"/>
        <v>0.37200793241009128</v>
      </c>
      <c r="BN713" s="14">
        <f t="shared" si="1061"/>
        <v>0.62770470122478239</v>
      </c>
    </row>
    <row r="714" spans="1:66" x14ac:dyDescent="0.25">
      <c r="A714" t="s">
        <v>344</v>
      </c>
      <c r="B714" t="s">
        <v>200</v>
      </c>
      <c r="C714" t="s">
        <v>199</v>
      </c>
      <c r="D714" s="11">
        <v>44437</v>
      </c>
      <c r="E714" s="10">
        <f>VLOOKUP(A714,home!$A$2:$E$405,3,FALSE)</f>
        <v>1.3976999999999999</v>
      </c>
      <c r="F714" s="10">
        <f>VLOOKUP(B714,home!$B$2:$E$405,3,FALSE)</f>
        <v>1.2264999999999999</v>
      </c>
      <c r="G714" s="10">
        <f>VLOOKUP(C714,away!$B$2:$E$405,4,FALSE)</f>
        <v>0.86609999999999998</v>
      </c>
      <c r="H714" s="10">
        <f>VLOOKUP(A714,away!$A$2:$E$405,3,FALSE)</f>
        <v>1.0585</v>
      </c>
      <c r="I714" s="10">
        <f>VLOOKUP(C714,away!$B$2:$E$405,3,FALSE)</f>
        <v>1.3425</v>
      </c>
      <c r="J714" s="10">
        <f>VLOOKUP(B714,home!$B$2:$E$405,4,FALSE)</f>
        <v>0.8548</v>
      </c>
      <c r="K714" s="12">
        <f t="shared" si="1006"/>
        <v>1.4847370852049997</v>
      </c>
      <c r="L714" s="12">
        <f t="shared" si="1007"/>
        <v>1.2147017865</v>
      </c>
      <c r="M714" s="13">
        <f t="shared" si="1008"/>
        <v>6.7243234236837951E-2</v>
      </c>
      <c r="N714" s="13">
        <f t="shared" si="1009"/>
        <v>9.9838523600559823E-2</v>
      </c>
      <c r="O714" s="13">
        <f t="shared" si="1010"/>
        <v>8.1680476757525017E-2</v>
      </c>
      <c r="P714" s="13">
        <f t="shared" si="1011"/>
        <v>0.12127403297912241</v>
      </c>
      <c r="Q714" s="13">
        <f t="shared" si="1012"/>
        <v>7.4116979260932886E-2</v>
      </c>
      <c r="R714" s="13">
        <f t="shared" si="1013"/>
        <v>4.9608710519768701E-2</v>
      </c>
      <c r="S714" s="13">
        <f t="shared" si="1014"/>
        <v>5.4679817389583968E-2</v>
      </c>
      <c r="T714" s="13">
        <f t="shared" si="1015"/>
        <v>9.0030027118238626E-2</v>
      </c>
      <c r="U714" s="13">
        <f t="shared" si="1016"/>
        <v>7.365589225789998E-2</v>
      </c>
      <c r="V714" s="13">
        <f t="shared" si="1017"/>
        <v>1.0957305556721047E-2</v>
      </c>
      <c r="W714" s="13">
        <f t="shared" si="1018"/>
        <v>3.6681409250692285E-2</v>
      </c>
      <c r="X714" s="13">
        <f t="shared" si="1019"/>
        <v>4.455697334815354E-2</v>
      </c>
      <c r="Y714" s="13">
        <f t="shared" si="1020"/>
        <v>2.7061717563517506E-2</v>
      </c>
      <c r="Z714" s="13">
        <f t="shared" si="1021"/>
        <v>2.0086596431441457E-2</v>
      </c>
      <c r="AA714" s="13">
        <f t="shared" si="1022"/>
        <v>2.982331463730754E-2</v>
      </c>
      <c r="AB714" s="13">
        <f t="shared" si="1023"/>
        <v>2.21398906228738E-2</v>
      </c>
      <c r="AC714" s="13">
        <f t="shared" si="1024"/>
        <v>1.2351025446365024E-3</v>
      </c>
      <c r="AD714" s="13">
        <f t="shared" si="1025"/>
        <v>1.3615562163021153E-2</v>
      </c>
      <c r="AE714" s="13">
        <f t="shared" si="1026"/>
        <v>1.6538847683623598E-2</v>
      </c>
      <c r="AF714" s="13">
        <f t="shared" si="1027"/>
        <v>1.0044883913974489E-2</v>
      </c>
      <c r="AG714" s="13">
        <f t="shared" si="1028"/>
        <v>4.0671794784966405E-3</v>
      </c>
      <c r="AH714" s="13">
        <f t="shared" si="1029"/>
        <v>6.0998061424941182E-3</v>
      </c>
      <c r="AI714" s="13">
        <f t="shared" si="1030"/>
        <v>9.0566083923222709E-3</v>
      </c>
      <c r="AJ714" s="13">
        <f t="shared" si="1031"/>
        <v>6.7233411731298532E-3</v>
      </c>
      <c r="AK714" s="13">
        <f t="shared" si="1032"/>
        <v>3.327464658743859E-3</v>
      </c>
      <c r="AL714" s="13">
        <f t="shared" si="1033"/>
        <v>8.9100929442675639E-5</v>
      </c>
      <c r="AM714" s="13">
        <f t="shared" si="1034"/>
        <v>4.043106015870301E-3</v>
      </c>
      <c r="AN714" s="13">
        <f t="shared" si="1035"/>
        <v>4.9111681004865518E-3</v>
      </c>
      <c r="AO714" s="13">
        <f t="shared" si="1036"/>
        <v>2.9828023327314141E-3</v>
      </c>
      <c r="AP714" s="13">
        <f t="shared" si="1037"/>
        <v>1.2077384407817387E-3</v>
      </c>
      <c r="AQ714" s="13">
        <f t="shared" si="1038"/>
        <v>3.6676051041057572E-4</v>
      </c>
      <c r="AR714" s="13">
        <f t="shared" si="1039"/>
        <v>1.481889083718256E-3</v>
      </c>
      <c r="AS714" s="13">
        <f t="shared" si="1040"/>
        <v>2.200215678756951E-3</v>
      </c>
      <c r="AT714" s="13">
        <f t="shared" si="1041"/>
        <v>1.633370906849968E-3</v>
      </c>
      <c r="AU714" s="13">
        <f t="shared" si="1042"/>
        <v>8.0837545309835578E-4</v>
      </c>
      <c r="AV714" s="13">
        <f t="shared" si="1043"/>
        <v>3.0005625349613114E-4</v>
      </c>
      <c r="AW714" s="13">
        <f t="shared" si="1044"/>
        <v>4.463740717782724E-6</v>
      </c>
      <c r="AX714" s="13">
        <f t="shared" si="1045"/>
        <v>1.0004915735296778E-3</v>
      </c>
      <c r="AY714" s="13">
        <f t="shared" si="1046"/>
        <v>1.2152989017446957E-3</v>
      </c>
      <c r="AZ714" s="13">
        <f t="shared" si="1047"/>
        <v>7.3811287354038518E-4</v>
      </c>
      <c r="BA714" s="13">
        <f t="shared" si="1048"/>
        <v>2.988623420427181E-4</v>
      </c>
      <c r="BB714" s="13">
        <f t="shared" si="1049"/>
        <v>9.0757155199215972E-5</v>
      </c>
      <c r="BC714" s="13">
        <f t="shared" si="1050"/>
        <v>2.2048575711629082E-5</v>
      </c>
      <c r="BD714" s="13">
        <f t="shared" si="1051"/>
        <v>3.0000888623123547E-4</v>
      </c>
      <c r="BE714" s="13">
        <f t="shared" si="1052"/>
        <v>4.4543431927856288E-4</v>
      </c>
      <c r="BF714" s="13">
        <f t="shared" si="1053"/>
        <v>3.3067642642796338E-4</v>
      </c>
      <c r="BG714" s="13">
        <f t="shared" si="1054"/>
        <v>1.6365585117355321E-4</v>
      </c>
      <c r="BH714" s="13">
        <f t="shared" si="1055"/>
        <v>6.0746477862041194E-5</v>
      </c>
      <c r="BI714" s="13">
        <f t="shared" si="1056"/>
        <v>1.8038509695471416E-5</v>
      </c>
      <c r="BJ714" s="14">
        <f t="shared" si="1057"/>
        <v>0.43342925020325956</v>
      </c>
      <c r="BK714" s="14">
        <f t="shared" si="1058"/>
        <v>0.25669389253808927</v>
      </c>
      <c r="BL714" s="14">
        <f t="shared" si="1059"/>
        <v>0.28985797300865351</v>
      </c>
      <c r="BM714" s="14">
        <f t="shared" si="1060"/>
        <v>0.50509491966567011</v>
      </c>
      <c r="BN714" s="14">
        <f t="shared" si="1061"/>
        <v>0.49376195735474671</v>
      </c>
    </row>
    <row r="715" spans="1:66" x14ac:dyDescent="0.25">
      <c r="A715" t="s">
        <v>344</v>
      </c>
      <c r="B715" t="s">
        <v>212</v>
      </c>
      <c r="C715" t="s">
        <v>214</v>
      </c>
      <c r="D715" s="11">
        <v>44437</v>
      </c>
      <c r="E715" s="10">
        <f>VLOOKUP(A715,home!$A$2:$E$405,3,FALSE)</f>
        <v>1.3976999999999999</v>
      </c>
      <c r="F715" s="10">
        <f>VLOOKUP(B715,home!$B$2:$E$405,3,FALSE)</f>
        <v>1.3513999999999999</v>
      </c>
      <c r="G715" s="10">
        <f>VLOOKUP(C715,away!$B$2:$E$405,4,FALSE)</f>
        <v>0.78700000000000003</v>
      </c>
      <c r="H715" s="10">
        <f>VLOOKUP(A715,away!$A$2:$E$405,3,FALSE)</f>
        <v>1.0585</v>
      </c>
      <c r="I715" s="10">
        <f>VLOOKUP(C715,away!$B$2:$E$405,3,FALSE)</f>
        <v>0.70850000000000002</v>
      </c>
      <c r="J715" s="10">
        <f>VLOOKUP(B715,home!$B$2:$E$405,4,FALSE)</f>
        <v>1.1022000000000001</v>
      </c>
      <c r="K715" s="12">
        <f t="shared" si="1006"/>
        <v>1.48652635086</v>
      </c>
      <c r="L715" s="12">
        <f t="shared" si="1007"/>
        <v>0.82659185895000009</v>
      </c>
      <c r="M715" s="13">
        <f t="shared" si="1008"/>
        <v>9.8952216220194872E-2</v>
      </c>
      <c r="N715" s="13">
        <f t="shared" si="1009"/>
        <v>0.14709507688731596</v>
      </c>
      <c r="O715" s="13">
        <f t="shared" si="1010"/>
        <v>8.1793096352673234E-2</v>
      </c>
      <c r="P715" s="13">
        <f t="shared" si="1011"/>
        <v>0.1215875930466797</v>
      </c>
      <c r="Q715" s="13">
        <f t="shared" si="1012"/>
        <v>0.10933035393738649</v>
      </c>
      <c r="R715" s="13">
        <f t="shared" si="1013"/>
        <v>3.3804753781716317E-2</v>
      </c>
      <c r="S715" s="13">
        <f t="shared" si="1014"/>
        <v>3.735020636118877E-2</v>
      </c>
      <c r="T715" s="13">
        <f t="shared" si="1015"/>
        <v>9.0371580500765755E-2</v>
      </c>
      <c r="U715" s="13">
        <f t="shared" si="1016"/>
        <v>5.0251657280855531E-2</v>
      </c>
      <c r="V715" s="13">
        <f t="shared" si="1017"/>
        <v>5.0993430799502557E-3</v>
      </c>
      <c r="W715" s="13">
        <f t="shared" si="1018"/>
        <v>5.4174150692258463E-2</v>
      </c>
      <c r="X715" s="13">
        <f t="shared" si="1019"/>
        <v>4.4779911927751354E-2</v>
      </c>
      <c r="Y715" s="13">
        <f t="shared" si="1020"/>
        <v>1.8507355321988633E-2</v>
      </c>
      <c r="Z715" s="13">
        <f t="shared" si="1021"/>
        <v>9.3142447565919811E-3</v>
      </c>
      <c r="AA715" s="13">
        <f t="shared" si="1022"/>
        <v>1.3845870269033564E-2</v>
      </c>
      <c r="AB715" s="13">
        <f t="shared" si="1023"/>
        <v>1.0291125502753717E-2</v>
      </c>
      <c r="AC715" s="13">
        <f t="shared" si="1024"/>
        <v>3.9161379785995157E-4</v>
      </c>
      <c r="AD715" s="13">
        <f t="shared" si="1025"/>
        <v>2.013282563487568E-2</v>
      </c>
      <c r="AE715" s="13">
        <f t="shared" si="1026"/>
        <v>1.6641629767448103E-2</v>
      </c>
      <c r="AF715" s="13">
        <f t="shared" si="1027"/>
        <v>6.8779178427162916E-3</v>
      </c>
      <c r="AG715" s="13">
        <f t="shared" si="1028"/>
        <v>1.8950769651054119E-3</v>
      </c>
      <c r="AH715" s="13">
        <f t="shared" si="1029"/>
        <v>1.9247697220166635E-3</v>
      </c>
      <c r="AI715" s="13">
        <f t="shared" si="1030"/>
        <v>2.8612209111152469E-3</v>
      </c>
      <c r="AJ715" s="13">
        <f t="shared" si="1031"/>
        <v>2.1266401400022368E-3</v>
      </c>
      <c r="AK715" s="13">
        <f t="shared" si="1032"/>
        <v>1.0537688689699748E-3</v>
      </c>
      <c r="AL715" s="13">
        <f t="shared" si="1033"/>
        <v>1.9247827246113869E-5</v>
      </c>
      <c r="AM715" s="13">
        <f t="shared" si="1034"/>
        <v>5.9855951647024737E-3</v>
      </c>
      <c r="AN715" s="13">
        <f t="shared" si="1035"/>
        <v>4.947644234113549E-3</v>
      </c>
      <c r="AO715" s="13">
        <f t="shared" si="1036"/>
        <v>2.0448412224495839E-3</v>
      </c>
      <c r="AP715" s="13">
        <f t="shared" si="1037"/>
        <v>5.6341636910739749E-4</v>
      </c>
      <c r="AQ715" s="13">
        <f t="shared" si="1038"/>
        <v>1.1642884597583575E-4</v>
      </c>
      <c r="AR715" s="13">
        <f t="shared" si="1039"/>
        <v>3.181997965144859E-4</v>
      </c>
      <c r="AS715" s="13">
        <f t="shared" si="1040"/>
        <v>4.7301238235707317E-4</v>
      </c>
      <c r="AT715" s="13">
        <f t="shared" si="1041"/>
        <v>3.5157268532842761E-4</v>
      </c>
      <c r="AU715" s="13">
        <f t="shared" si="1042"/>
        <v>1.7420735366110619E-4</v>
      </c>
      <c r="AV715" s="13">
        <f t="shared" si="1043"/>
        <v>6.4740955432705412E-5</v>
      </c>
      <c r="AW715" s="13">
        <f t="shared" si="1044"/>
        <v>6.5696608020310379E-7</v>
      </c>
      <c r="AX715" s="13">
        <f t="shared" si="1045"/>
        <v>1.4829574896517411E-3</v>
      </c>
      <c r="AY715" s="13">
        <f t="shared" si="1046"/>
        <v>1.2258005881150582E-3</v>
      </c>
      <c r="AZ715" s="13">
        <f t="shared" si="1047"/>
        <v>5.0661839341601452E-4</v>
      </c>
      <c r="BA715" s="13">
        <f t="shared" si="1048"/>
        <v>1.3958887986400203E-4</v>
      </c>
      <c r="BB715" s="13">
        <f t="shared" si="1049"/>
        <v>2.8845757923883406E-5</v>
      </c>
      <c r="BC715" s="13">
        <f t="shared" si="1050"/>
        <v>4.7687337330248977E-6</v>
      </c>
      <c r="BD715" s="13">
        <f t="shared" si="1051"/>
        <v>4.383689355307009E-5</v>
      </c>
      <c r="BE715" s="13">
        <f t="shared" si="1052"/>
        <v>6.516469740648353E-5</v>
      </c>
      <c r="BF715" s="13">
        <f t="shared" si="1053"/>
        <v>4.8434519920278045E-5</v>
      </c>
      <c r="BG715" s="13">
        <f t="shared" si="1054"/>
        <v>2.3999730050915634E-5</v>
      </c>
      <c r="BH715" s="13">
        <f t="shared" si="1055"/>
        <v>8.9190577835531758E-6</v>
      </c>
      <c r="BI715" s="13">
        <f t="shared" si="1056"/>
        <v>2.6516828840189529E-6</v>
      </c>
      <c r="BJ715" s="14">
        <f t="shared" si="1057"/>
        <v>0.52685238515666477</v>
      </c>
      <c r="BK715" s="14">
        <f t="shared" si="1058"/>
        <v>0.26462602092123472</v>
      </c>
      <c r="BL715" s="14">
        <f t="shared" si="1059"/>
        <v>0.19952764258402858</v>
      </c>
      <c r="BM715" s="14">
        <f t="shared" si="1060"/>
        <v>0.40653205957051852</v>
      </c>
      <c r="BN715" s="14">
        <f t="shared" si="1061"/>
        <v>0.59256309022596665</v>
      </c>
    </row>
    <row r="716" spans="1:66" x14ac:dyDescent="0.25">
      <c r="A716" t="s">
        <v>345</v>
      </c>
      <c r="B716" t="s">
        <v>218</v>
      </c>
      <c r="C716" t="s">
        <v>221</v>
      </c>
      <c r="D716" s="11">
        <v>44437</v>
      </c>
      <c r="E716" s="10">
        <f>VLOOKUP(A716,home!$A$2:$E$405,3,FALSE)</f>
        <v>1.8543000000000001</v>
      </c>
      <c r="F716" s="10">
        <f>VLOOKUP(B716,home!$B$2:$E$405,3,FALSE)</f>
        <v>1.0786</v>
      </c>
      <c r="G716" s="10">
        <f>VLOOKUP(C716,away!$B$2:$E$405,4,FALSE)</f>
        <v>0.755</v>
      </c>
      <c r="H716" s="10">
        <f>VLOOKUP(A716,away!$A$2:$E$405,3,FALSE)</f>
        <v>1.2583</v>
      </c>
      <c r="I716" s="10">
        <f>VLOOKUP(C716,away!$B$2:$E$405,3,FALSE)</f>
        <v>1.1920999999999999</v>
      </c>
      <c r="J716" s="10">
        <f>VLOOKUP(B716,home!$B$2:$E$405,4,FALSE)</f>
        <v>0.63580000000000003</v>
      </c>
      <c r="K716" s="12">
        <f t="shared" si="1006"/>
        <v>1.5100362249000001</v>
      </c>
      <c r="L716" s="12">
        <f t="shared" si="1007"/>
        <v>0.95371235359399997</v>
      </c>
      <c r="M716" s="13">
        <f t="shared" si="1008"/>
        <v>8.5115290857313716E-2</v>
      </c>
      <c r="N716" s="13">
        <f t="shared" si="1009"/>
        <v>0.1285271724874435</v>
      </c>
      <c r="O716" s="13">
        <f t="shared" si="1010"/>
        <v>8.1175504370366525E-2</v>
      </c>
      <c r="P716" s="13">
        <f t="shared" si="1011"/>
        <v>0.12257795217378173</v>
      </c>
      <c r="Q716" s="13">
        <f t="shared" si="1012"/>
        <v>9.7040343170005192E-2</v>
      </c>
      <c r="R716" s="13">
        <f t="shared" si="1013"/>
        <v>3.8709040663621137E-2</v>
      </c>
      <c r="S716" s="13">
        <f t="shared" si="1014"/>
        <v>4.4132359202961109E-2</v>
      </c>
      <c r="T716" s="13">
        <f t="shared" si="1015"/>
        <v>9.254857407823508E-2</v>
      </c>
      <c r="U716" s="13">
        <f t="shared" si="1016"/>
        <v>5.8452053633195063E-2</v>
      </c>
      <c r="V716" s="13">
        <f t="shared" si="1017"/>
        <v>7.0618649666673965E-3</v>
      </c>
      <c r="W716" s="13">
        <f t="shared" si="1018"/>
        <v>4.8844811154478383E-2</v>
      </c>
      <c r="X716" s="13">
        <f t="shared" si="1019"/>
        <v>4.6583899806992034E-2</v>
      </c>
      <c r="Y716" s="13">
        <f t="shared" si="1020"/>
        <v>2.2213820362256727E-2</v>
      </c>
      <c r="Z716" s="13">
        <f t="shared" si="1021"/>
        <v>1.2305763425555994E-2</v>
      </c>
      <c r="AA716" s="13">
        <f t="shared" si="1022"/>
        <v>1.8582148547639066E-2</v>
      </c>
      <c r="AB716" s="13">
        <f t="shared" si="1023"/>
        <v>1.402985872170396E-2</v>
      </c>
      <c r="AC716" s="13">
        <f t="shared" si="1024"/>
        <v>6.3562972750174761E-4</v>
      </c>
      <c r="AD716" s="13">
        <f t="shared" si="1025"/>
        <v>1.8439358560415491E-2</v>
      </c>
      <c r="AE716" s="13">
        <f t="shared" si="1026"/>
        <v>1.758584405141753E-2</v>
      </c>
      <c r="AF716" s="13">
        <f t="shared" si="1027"/>
        <v>8.3859183601072262E-3</v>
      </c>
      <c r="AG716" s="13">
        <f t="shared" si="1028"/>
        <v>2.6659179787550005E-3</v>
      </c>
      <c r="AH716" s="13">
        <f t="shared" si="1029"/>
        <v>2.9340396498394915E-3</v>
      </c>
      <c r="AI716" s="13">
        <f t="shared" si="1030"/>
        <v>4.430506156550545E-3</v>
      </c>
      <c r="AJ716" s="13">
        <f t="shared" si="1031"/>
        <v>3.3451123955168969E-3</v>
      </c>
      <c r="AK716" s="13">
        <f t="shared" si="1032"/>
        <v>1.6837469645308437E-3</v>
      </c>
      <c r="AL716" s="13">
        <f t="shared" si="1033"/>
        <v>3.6615836968028501E-5</v>
      </c>
      <c r="AM716" s="13">
        <f t="shared" si="1034"/>
        <v>5.5688198780294608E-3</v>
      </c>
      <c r="AN716" s="13">
        <f t="shared" si="1035"/>
        <v>5.3110523126165283E-3</v>
      </c>
      <c r="AO716" s="13">
        <f t="shared" si="1036"/>
        <v>2.5326081005631828E-3</v>
      </c>
      <c r="AP716" s="13">
        <f t="shared" si="1037"/>
        <v>8.0512654410644781E-4</v>
      </c>
      <c r="AQ716" s="13">
        <f t="shared" si="1038"/>
        <v>1.919647828301909E-4</v>
      </c>
      <c r="AR716" s="13">
        <f t="shared" si="1039"/>
        <v>5.5964597199730762E-4</v>
      </c>
      <c r="AS716" s="13">
        <f t="shared" si="1040"/>
        <v>8.450856908353056E-4</v>
      </c>
      <c r="AT716" s="13">
        <f t="shared" si="1041"/>
        <v>6.380550031529768E-4</v>
      </c>
      <c r="AU716" s="13">
        <f t="shared" si="1042"/>
        <v>3.2116205607989295E-4</v>
      </c>
      <c r="AV716" s="13">
        <f t="shared" si="1043"/>
        <v>1.2124158468600095E-4</v>
      </c>
      <c r="AW716" s="13">
        <f t="shared" si="1044"/>
        <v>1.464776079160844E-6</v>
      </c>
      <c r="AX716" s="13">
        <f t="shared" si="1045"/>
        <v>1.4015199576279491E-3</v>
      </c>
      <c r="AY716" s="13">
        <f t="shared" si="1046"/>
        <v>1.3366468973983142E-3</v>
      </c>
      <c r="AZ716" s="13">
        <f t="shared" si="1047"/>
        <v>6.37388329220932E-4</v>
      </c>
      <c r="BA716" s="13">
        <f t="shared" si="1048"/>
        <v>2.0262837453821419E-4</v>
      </c>
      <c r="BB716" s="13">
        <f t="shared" si="1049"/>
        <v>4.8312295996441686E-5</v>
      </c>
      <c r="BC716" s="13">
        <f t="shared" si="1050"/>
        <v>9.21520670445928E-6</v>
      </c>
      <c r="BD716" s="13">
        <f t="shared" si="1051"/>
        <v>8.8956879522158981E-5</v>
      </c>
      <c r="BE716" s="13">
        <f t="shared" si="1052"/>
        <v>1.3432811053252507E-4</v>
      </c>
      <c r="BF716" s="13">
        <f t="shared" si="1053"/>
        <v>1.0142015646324206E-4</v>
      </c>
      <c r="BG716" s="13">
        <f t="shared" si="1054"/>
        <v>5.1049370064840464E-5</v>
      </c>
      <c r="BH716" s="13">
        <f t="shared" si="1055"/>
        <v>1.9271599514058696E-5</v>
      </c>
      <c r="BI716" s="13">
        <f t="shared" si="1056"/>
        <v>5.8201626755987727E-6</v>
      </c>
      <c r="BJ716" s="14">
        <f t="shared" si="1057"/>
        <v>0.50088094268973826</v>
      </c>
      <c r="BK716" s="14">
        <f t="shared" si="1058"/>
        <v>0.260896359662592</v>
      </c>
      <c r="BL716" s="14">
        <f t="shared" si="1059"/>
        <v>0.22622804768848739</v>
      </c>
      <c r="BM716" s="14">
        <f t="shared" si="1060"/>
        <v>0.44583062762252279</v>
      </c>
      <c r="BN716" s="14">
        <f t="shared" si="1061"/>
        <v>0.55314530372253179</v>
      </c>
    </row>
    <row r="717" spans="1:66" x14ac:dyDescent="0.25">
      <c r="A717" t="s">
        <v>345</v>
      </c>
      <c r="B717" t="s">
        <v>222</v>
      </c>
      <c r="C717" t="s">
        <v>227</v>
      </c>
      <c r="D717" s="11">
        <v>44437</v>
      </c>
      <c r="E717" s="10">
        <f>VLOOKUP(A717,home!$A$2:$E$405,3,FALSE)</f>
        <v>1.8543000000000001</v>
      </c>
      <c r="F717" s="10">
        <f>VLOOKUP(B717,home!$B$2:$E$405,3,FALSE)</f>
        <v>1.0786</v>
      </c>
      <c r="G717" s="10">
        <f>VLOOKUP(C717,away!$B$2:$E$405,4,FALSE)</f>
        <v>1.1385000000000001</v>
      </c>
      <c r="H717" s="10">
        <f>VLOOKUP(A717,away!$A$2:$E$405,3,FALSE)</f>
        <v>1.2583</v>
      </c>
      <c r="I717" s="10">
        <f>VLOOKUP(C717,away!$B$2:$E$405,3,FALSE)</f>
        <v>0.52980000000000005</v>
      </c>
      <c r="J717" s="10">
        <f>VLOOKUP(B717,home!$B$2:$E$405,4,FALSE)</f>
        <v>1.2362</v>
      </c>
      <c r="K717" s="12">
        <f t="shared" si="1006"/>
        <v>2.2770546252300004</v>
      </c>
      <c r="L717" s="12">
        <f t="shared" si="1007"/>
        <v>0.82410944170800005</v>
      </c>
      <c r="M717" s="13">
        <f t="shared" si="1008"/>
        <v>4.4996792616630615E-2</v>
      </c>
      <c r="N717" s="13">
        <f t="shared" si="1009"/>
        <v>0.10246015474821388</v>
      </c>
      <c r="O717" s="13">
        <f t="shared" si="1010"/>
        <v>3.7082281641942112E-2</v>
      </c>
      <c r="P717" s="13">
        <f t="shared" si="1011"/>
        <v>8.4438380926865828E-2</v>
      </c>
      <c r="Q717" s="13">
        <f t="shared" si="1012"/>
        <v>0.11665368463560102</v>
      </c>
      <c r="R717" s="13">
        <f t="shared" si="1013"/>
        <v>1.5279929210599867E-2</v>
      </c>
      <c r="S717" s="13">
        <f t="shared" si="1014"/>
        <v>3.9613046613656541E-2</v>
      </c>
      <c r="T717" s="13">
        <f t="shared" si="1015"/>
        <v>9.6135402918226254E-2</v>
      </c>
      <c r="U717" s="13">
        <f t="shared" si="1016"/>
        <v>3.4793233482183418E-2</v>
      </c>
      <c r="V717" s="13">
        <f t="shared" si="1017"/>
        <v>8.2595060302670369E-3</v>
      </c>
      <c r="W717" s="13">
        <f t="shared" si="1018"/>
        <v>8.8542270716539029E-2</v>
      </c>
      <c r="X717" s="13">
        <f t="shared" si="1019"/>
        <v>7.2968521287765584E-2</v>
      </c>
      <c r="Y717" s="13">
        <f t="shared" si="1020"/>
        <v>3.0067023670359405E-2</v>
      </c>
      <c r="Z717" s="13">
        <f t="shared" si="1021"/>
        <v>4.1974446436950728E-3</v>
      </c>
      <c r="AA717" s="13">
        <f t="shared" si="1022"/>
        <v>9.5578107400727565E-3</v>
      </c>
      <c r="AB717" s="13">
        <f t="shared" si="1023"/>
        <v>1.0881828576377824E-2</v>
      </c>
      <c r="AC717" s="13">
        <f t="shared" si="1024"/>
        <v>9.6870698428635105E-4</v>
      </c>
      <c r="AD717" s="13">
        <f t="shared" si="1025"/>
        <v>5.0403896765865513E-2</v>
      </c>
      <c r="AE717" s="13">
        <f t="shared" si="1026"/>
        <v>4.1538327223625097E-2</v>
      </c>
      <c r="AF717" s="13">
        <f t="shared" si="1027"/>
        <v>1.7116063828872947E-2</v>
      </c>
      <c r="AG717" s="13">
        <f t="shared" si="1028"/>
        <v>4.7018366020836599E-3</v>
      </c>
      <c r="AH717" s="13">
        <f t="shared" si="1029"/>
        <v>8.6478844047894533E-4</v>
      </c>
      <c r="AI717" s="13">
        <f t="shared" si="1030"/>
        <v>1.9691705182380212E-3</v>
      </c>
      <c r="AJ717" s="13">
        <f t="shared" si="1031"/>
        <v>2.2419544182102221E-3</v>
      </c>
      <c r="AK717" s="13">
        <f t="shared" si="1032"/>
        <v>1.7016842258468067E-3</v>
      </c>
      <c r="AL717" s="13">
        <f t="shared" si="1033"/>
        <v>7.271278203545105E-5</v>
      </c>
      <c r="AM717" s="13">
        <f t="shared" si="1034"/>
        <v>2.2954485252065907E-2</v>
      </c>
      <c r="AN717" s="13">
        <f t="shared" si="1035"/>
        <v>1.8917008025774555E-2</v>
      </c>
      <c r="AO717" s="13">
        <f t="shared" si="1036"/>
        <v>7.7948424614534126E-3</v>
      </c>
      <c r="AP717" s="13">
        <f t="shared" si="1037"/>
        <v>2.1412677563700617E-3</v>
      </c>
      <c r="AQ717" s="13">
        <f t="shared" si="1038"/>
        <v>4.4115974381236825E-4</v>
      </c>
      <c r="AR717" s="13">
        <f t="shared" si="1039"/>
        <v>1.4253606377572718E-4</v>
      </c>
      <c r="AS717" s="13">
        <f t="shared" si="1040"/>
        <v>3.2456240328259788E-4</v>
      </c>
      <c r="AT717" s="13">
        <f t="shared" si="1041"/>
        <v>3.6952316078520217E-4</v>
      </c>
      <c r="AU717" s="13">
        <f t="shared" si="1042"/>
        <v>2.8047480746518452E-4</v>
      </c>
      <c r="AV717" s="13">
        <f t="shared" si="1043"/>
        <v>1.5966411439977308E-4</v>
      </c>
      <c r="AW717" s="13">
        <f t="shared" si="1044"/>
        <v>3.7902390313261936E-6</v>
      </c>
      <c r="AX717" s="13">
        <f t="shared" si="1045"/>
        <v>8.7114361354984054E-3</v>
      </c>
      <c r="AY717" s="13">
        <f t="shared" si="1046"/>
        <v>7.1791767701004884E-3</v>
      </c>
      <c r="AZ717" s="13">
        <f t="shared" si="1047"/>
        <v>2.958213679965278E-3</v>
      </c>
      <c r="BA717" s="13">
        <f t="shared" si="1048"/>
        <v>8.126306080830512E-4</v>
      </c>
      <c r="BB717" s="13">
        <f t="shared" si="1049"/>
        <v>1.6742413918553896E-4</v>
      </c>
      <c r="BC717" s="13">
        <f t="shared" si="1050"/>
        <v>2.7595162774527411E-5</v>
      </c>
      <c r="BD717" s="13">
        <f t="shared" si="1051"/>
        <v>1.9577552656911729E-5</v>
      </c>
      <c r="BE717" s="13">
        <f t="shared" si="1052"/>
        <v>4.4579156828104737E-5</v>
      </c>
      <c r="BF717" s="13">
        <f t="shared" si="1053"/>
        <v>5.0754587622144732E-5</v>
      </c>
      <c r="BG717" s="13">
        <f t="shared" si="1054"/>
        <v>3.8523656165548657E-5</v>
      </c>
      <c r="BH717" s="13">
        <f t="shared" si="1055"/>
        <v>2.1930117363133201E-5</v>
      </c>
      <c r="BI717" s="13">
        <f t="shared" si="1056"/>
        <v>9.9872150347118414E-6</v>
      </c>
      <c r="BJ717" s="14">
        <f t="shared" si="1057"/>
        <v>0.69269242213223592</v>
      </c>
      <c r="BK717" s="14">
        <f t="shared" si="1058"/>
        <v>0.18552832272384231</v>
      </c>
      <c r="BL717" s="14">
        <f t="shared" si="1059"/>
        <v>0.11583479408932904</v>
      </c>
      <c r="BM717" s="14">
        <f t="shared" si="1060"/>
        <v>0.59016637327817989</v>
      </c>
      <c r="BN717" s="14">
        <f t="shared" si="1061"/>
        <v>0.40091122377985333</v>
      </c>
    </row>
    <row r="718" spans="1:66" x14ac:dyDescent="0.25">
      <c r="A718" t="s">
        <v>345</v>
      </c>
      <c r="B718" t="s">
        <v>225</v>
      </c>
      <c r="C718" t="s">
        <v>224</v>
      </c>
      <c r="D718" s="11">
        <v>44437</v>
      </c>
      <c r="E718" s="10">
        <f>VLOOKUP(A718,home!$A$2:$E$405,3,FALSE)</f>
        <v>1.8543000000000001</v>
      </c>
      <c r="F718" s="10">
        <f>VLOOKUP(B718,home!$B$2:$E$405,3,FALSE)</f>
        <v>0.64710000000000001</v>
      </c>
      <c r="G718" s="10">
        <f>VLOOKUP(C718,away!$B$2:$E$405,4,FALSE)</f>
        <v>1.2583</v>
      </c>
      <c r="H718" s="10">
        <f>VLOOKUP(A718,away!$A$2:$E$405,3,FALSE)</f>
        <v>1.2583</v>
      </c>
      <c r="I718" s="10">
        <f>VLOOKUP(C718,away!$B$2:$E$405,3,FALSE)</f>
        <v>1.0596000000000001</v>
      </c>
      <c r="J718" s="10">
        <f>VLOOKUP(B718,home!$B$2:$E$405,4,FALSE)</f>
        <v>0.71530000000000005</v>
      </c>
      <c r="K718" s="12">
        <f t="shared" si="1006"/>
        <v>1.509856227999</v>
      </c>
      <c r="L718" s="12">
        <f t="shared" si="1007"/>
        <v>0.95370568460400007</v>
      </c>
      <c r="M718" s="13">
        <f t="shared" si="1008"/>
        <v>8.5131180461896785E-2</v>
      </c>
      <c r="N718" s="13">
        <f t="shared" si="1009"/>
        <v>0.12853584301730167</v>
      </c>
      <c r="O718" s="13">
        <f t="shared" si="1010"/>
        <v>8.1190090743559942E-2</v>
      </c>
      <c r="P718" s="13">
        <f t="shared" si="1011"/>
        <v>0.12258536416096795</v>
      </c>
      <c r="Q718" s="13">
        <f t="shared" si="1012"/>
        <v>9.7035321550387355E-2</v>
      </c>
      <c r="R718" s="13">
        <f t="shared" si="1013"/>
        <v>3.8715725537823861E-2</v>
      </c>
      <c r="S718" s="13">
        <f t="shared" si="1014"/>
        <v>4.4129458281161223E-2</v>
      </c>
      <c r="T718" s="13">
        <f t="shared" si="1015"/>
        <v>9.2543137769981451E-2</v>
      </c>
      <c r="U718" s="13">
        <f t="shared" si="1016"/>
        <v>5.8455179324783287E-2</v>
      </c>
      <c r="V718" s="13">
        <f t="shared" si="1017"/>
        <v>7.0605096801735212E-3</v>
      </c>
      <c r="W718" s="13">
        <f t="shared" si="1018"/>
        <v>4.8836461526245968E-2</v>
      </c>
      <c r="X718" s="13">
        <f t="shared" si="1019"/>
        <v>4.6575610973525319E-2</v>
      </c>
      <c r="Y718" s="13">
        <f t="shared" si="1020"/>
        <v>2.2209712474677769E-2</v>
      </c>
      <c r="Z718" s="13">
        <f t="shared" si="1021"/>
        <v>1.2307802509663625E-2</v>
      </c>
      <c r="AA718" s="13">
        <f t="shared" si="1022"/>
        <v>1.8583012272197347E-2</v>
      </c>
      <c r="AB718" s="13">
        <f t="shared" si="1023"/>
        <v>1.4028838407079509E-2</v>
      </c>
      <c r="AC718" s="13">
        <f t="shared" si="1024"/>
        <v>6.3542754371112846E-4</v>
      </c>
      <c r="AD718" s="13">
        <f t="shared" si="1025"/>
        <v>1.8434008897209003E-2</v>
      </c>
      <c r="AE718" s="13">
        <f t="shared" si="1026"/>
        <v>1.7580619075308938E-2</v>
      </c>
      <c r="AF718" s="13">
        <f t="shared" si="1027"/>
        <v>8.3833681754898262E-3</v>
      </c>
      <c r="AG718" s="13">
        <f t="shared" si="1028"/>
        <v>2.6650886283643045E-3</v>
      </c>
      <c r="AH718" s="13">
        <f t="shared" si="1029"/>
        <v>2.9345053046123939E-3</v>
      </c>
      <c r="AI718" s="13">
        <f t="shared" si="1030"/>
        <v>4.4306811102651257E-3</v>
      </c>
      <c r="AJ718" s="13">
        <f t="shared" si="1031"/>
        <v>3.3448457343056627E-3</v>
      </c>
      <c r="AK718" s="13">
        <f t="shared" si="1032"/>
        <v>1.6834120545457642E-3</v>
      </c>
      <c r="AL718" s="13">
        <f t="shared" si="1033"/>
        <v>3.6599570883949888E-5</v>
      </c>
      <c r="AM718" s="13">
        <f t="shared" si="1034"/>
        <v>5.566540628087994E-3</v>
      </c>
      <c r="AN718" s="13">
        <f t="shared" si="1035"/>
        <v>5.30884144058664E-3</v>
      </c>
      <c r="AO718" s="13">
        <f t="shared" si="1036"/>
        <v>2.5315361302743833E-3</v>
      </c>
      <c r="AP718" s="13">
        <f t="shared" si="1037"/>
        <v>8.0478013274103079E-4</v>
      </c>
      <c r="AQ718" s="13">
        <f t="shared" si="1038"/>
        <v>1.9188084686287067E-4</v>
      </c>
      <c r="AR718" s="13">
        <f t="shared" si="1039"/>
        <v>5.5973087810188681E-4</v>
      </c>
      <c r="AS718" s="13">
        <f t="shared" si="1040"/>
        <v>8.4511315230548288E-4</v>
      </c>
      <c r="AT718" s="13">
        <f t="shared" si="1041"/>
        <v>6.3799967818615046E-4</v>
      </c>
      <c r="AU718" s="13">
        <f t="shared" si="1042"/>
        <v>3.2109592919023894E-4</v>
      </c>
      <c r="AV718" s="13">
        <f t="shared" si="1043"/>
        <v>1.2120217211825203E-4</v>
      </c>
      <c r="AW718" s="13">
        <f t="shared" si="1044"/>
        <v>1.4639406112234144E-6</v>
      </c>
      <c r="AX718" s="13">
        <f t="shared" si="1045"/>
        <v>1.4007793392880217E-3</v>
      </c>
      <c r="AY718" s="13">
        <f t="shared" si="1046"/>
        <v>1.3359312187548216E-3</v>
      </c>
      <c r="AZ718" s="13">
        <f t="shared" si="1047"/>
        <v>6.3704259878321159E-4</v>
      </c>
      <c r="BA718" s="13">
        <f t="shared" si="1048"/>
        <v>2.0251704926481807E-4</v>
      </c>
      <c r="BB718" s="13">
        <f t="shared" si="1049"/>
        <v>4.8285415278271321E-5</v>
      </c>
      <c r="BC718" s="13">
        <f t="shared" si="1050"/>
        <v>9.2100150068704427E-6</v>
      </c>
      <c r="BD718" s="13">
        <f t="shared" si="1051"/>
        <v>8.8969753382359639E-5</v>
      </c>
      <c r="BE718" s="13">
        <f t="shared" si="1052"/>
        <v>1.343315362478908E-4</v>
      </c>
      <c r="BF718" s="13">
        <f t="shared" si="1053"/>
        <v>1.0141065331027569E-4</v>
      </c>
      <c r="BG718" s="13">
        <f t="shared" si="1054"/>
        <v>5.1038502161989042E-5</v>
      </c>
      <c r="BH718" s="13">
        <f t="shared" si="1055"/>
        <v>1.9265200089254894E-5</v>
      </c>
      <c r="BI718" s="13">
        <f t="shared" si="1056"/>
        <v>5.8175364676816735E-6</v>
      </c>
      <c r="BJ718" s="14">
        <f t="shared" si="1057"/>
        <v>0.50083651690342046</v>
      </c>
      <c r="BK718" s="14">
        <f t="shared" si="1058"/>
        <v>0.26091447091754943</v>
      </c>
      <c r="BL718" s="14">
        <f t="shared" si="1059"/>
        <v>0.22625226548073429</v>
      </c>
      <c r="BM718" s="14">
        <f t="shared" si="1060"/>
        <v>0.44578306306128684</v>
      </c>
      <c r="BN718" s="14">
        <f t="shared" si="1061"/>
        <v>0.55319352547193756</v>
      </c>
    </row>
    <row r="719" spans="1:66" x14ac:dyDescent="0.25">
      <c r="A719" t="s">
        <v>345</v>
      </c>
      <c r="B719" t="s">
        <v>228</v>
      </c>
      <c r="C719" t="s">
        <v>215</v>
      </c>
      <c r="D719" s="11">
        <v>44437</v>
      </c>
      <c r="E719" s="10">
        <f>VLOOKUP(A719,home!$A$2:$E$405,3,FALSE)</f>
        <v>1.8543000000000001</v>
      </c>
      <c r="F719" s="10">
        <f>VLOOKUP(B719,home!$B$2:$E$405,3,FALSE)</f>
        <v>0.59919999999999995</v>
      </c>
      <c r="G719" s="10">
        <f>VLOOKUP(C719,away!$B$2:$E$405,4,FALSE)</f>
        <v>0.5393</v>
      </c>
      <c r="H719" s="10">
        <f>VLOOKUP(A719,away!$A$2:$E$405,3,FALSE)</f>
        <v>1.2583</v>
      </c>
      <c r="I719" s="10">
        <f>VLOOKUP(C719,away!$B$2:$E$405,3,FALSE)</f>
        <v>1.2362</v>
      </c>
      <c r="J719" s="10">
        <f>VLOOKUP(B719,home!$B$2:$E$405,4,FALSE)</f>
        <v>1.5893999999999999</v>
      </c>
      <c r="K719" s="12">
        <f t="shared" si="1006"/>
        <v>0.59921437480799999</v>
      </c>
      <c r="L719" s="12">
        <f t="shared" si="1007"/>
        <v>2.4723283251239998</v>
      </c>
      <c r="M719" s="13">
        <f t="shared" si="1008"/>
        <v>4.6349596155983303E-2</v>
      </c>
      <c r="N719" s="13">
        <f t="shared" si="1009"/>
        <v>2.7773344283210814E-2</v>
      </c>
      <c r="O719" s="13">
        <f t="shared" si="1010"/>
        <v>0.11459141943449597</v>
      </c>
      <c r="P719" s="13">
        <f t="shared" si="1011"/>
        <v>6.8664825754802802E-2</v>
      </c>
      <c r="Q719" s="13">
        <f t="shared" si="1012"/>
        <v>8.3210935654957525E-3</v>
      </c>
      <c r="R719" s="13">
        <f t="shared" si="1013"/>
        <v>0.14165380604203459</v>
      </c>
      <c r="S719" s="13">
        <f t="shared" si="1014"/>
        <v>2.5430956723280888E-2</v>
      </c>
      <c r="T719" s="13">
        <f t="shared" si="1015"/>
        <v>2.0572475317982203E-2</v>
      </c>
      <c r="U719" s="13">
        <f t="shared" si="1016"/>
        <v>8.4880996826651456E-2</v>
      </c>
      <c r="V719" s="13">
        <f t="shared" si="1017"/>
        <v>4.1860899602744039E-3</v>
      </c>
      <c r="W719" s="13">
        <f t="shared" si="1018"/>
        <v>1.6620396261891365E-3</v>
      </c>
      <c r="X719" s="13">
        <f t="shared" si="1019"/>
        <v>4.1091076453059067E-3</v>
      </c>
      <c r="Y719" s="13">
        <f t="shared" si="1020"/>
        <v>5.079531611236688E-3</v>
      </c>
      <c r="Z719" s="13">
        <f t="shared" si="1021"/>
        <v>0.11673823901311445</v>
      </c>
      <c r="AA719" s="13">
        <f t="shared" si="1022"/>
        <v>6.9951230906430253E-2</v>
      </c>
      <c r="AB719" s="13">
        <f t="shared" si="1023"/>
        <v>2.0957891547323318E-2</v>
      </c>
      <c r="AC719" s="13">
        <f t="shared" si="1024"/>
        <v>3.875939079771597E-4</v>
      </c>
      <c r="AD719" s="13">
        <f t="shared" si="1025"/>
        <v>2.4897950887826128E-4</v>
      </c>
      <c r="AE719" s="13">
        <f t="shared" si="1026"/>
        <v>6.1555909217518774E-4</v>
      </c>
      <c r="AF719" s="13">
        <f t="shared" si="1027"/>
        <v>7.6093208968616602E-4</v>
      </c>
      <c r="AG719" s="13">
        <f t="shared" si="1028"/>
        <v>6.2709131960896796E-4</v>
      </c>
      <c r="AH719" s="13">
        <f t="shared" si="1029"/>
        <v>7.2153813734304614E-2</v>
      </c>
      <c r="AI719" s="13">
        <f t="shared" si="1030"/>
        <v>4.3235602386814218E-2</v>
      </c>
      <c r="AJ719" s="13">
        <f t="shared" si="1031"/>
        <v>1.2953697226831075E-2</v>
      </c>
      <c r="AK719" s="13">
        <f t="shared" si="1032"/>
        <v>2.5873471950759023E-3</v>
      </c>
      <c r="AL719" s="13">
        <f t="shared" si="1033"/>
        <v>2.296811222717772E-5</v>
      </c>
      <c r="AM719" s="13">
        <f t="shared" si="1034"/>
        <v>2.983842015049805E-5</v>
      </c>
      <c r="AN719" s="13">
        <f t="shared" si="1035"/>
        <v>7.3770371315027045E-5</v>
      </c>
      <c r="AO719" s="13">
        <f t="shared" si="1036"/>
        <v>9.1192289278528192E-5</v>
      </c>
      <c r="AP719" s="13">
        <f t="shared" si="1037"/>
        <v>7.5152426605402305E-5</v>
      </c>
      <c r="AQ719" s="13">
        <f t="shared" si="1038"/>
        <v>4.6450368249584652E-5</v>
      </c>
      <c r="AR719" s="13">
        <f t="shared" si="1039"/>
        <v>3.567758349220846E-2</v>
      </c>
      <c r="AS719" s="13">
        <f t="shared" si="1040"/>
        <v>2.1378520886943916E-2</v>
      </c>
      <c r="AT719" s="13">
        <f t="shared" si="1041"/>
        <v>6.4051585137949322E-3</v>
      </c>
      <c r="AU719" s="13">
        <f t="shared" si="1042"/>
        <v>1.2793543514632564E-3</v>
      </c>
      <c r="AV719" s="13">
        <f t="shared" si="1043"/>
        <v>1.9165187946748735E-4</v>
      </c>
      <c r="AW719" s="13">
        <f t="shared" si="1044"/>
        <v>9.4517269883742297E-7</v>
      </c>
      <c r="AX719" s="13">
        <f t="shared" si="1045"/>
        <v>2.9799350459565187E-6</v>
      </c>
      <c r="AY719" s="13">
        <f t="shared" si="1046"/>
        <v>7.3673778211479892E-6</v>
      </c>
      <c r="AZ719" s="13">
        <f t="shared" si="1047"/>
        <v>9.1072884345572573E-6</v>
      </c>
      <c r="BA719" s="13">
        <f t="shared" si="1048"/>
        <v>7.5054023872767058E-6</v>
      </c>
      <c r="BB719" s="13">
        <f t="shared" si="1049"/>
        <v>4.6389547283793726E-6</v>
      </c>
      <c r="BC719" s="13">
        <f t="shared" si="1050"/>
        <v>2.2938038347880457E-6</v>
      </c>
      <c r="BD719" s="13">
        <f t="shared" si="1051"/>
        <v>1.4701116706627236E-2</v>
      </c>
      <c r="BE719" s="13">
        <f t="shared" si="1052"/>
        <v>8.8091204563410831E-3</v>
      </c>
      <c r="BF719" s="13">
        <f t="shared" si="1053"/>
        <v>2.6392758034273923E-3</v>
      </c>
      <c r="BG719" s="13">
        <f t="shared" si="1054"/>
        <v>5.2716400016554238E-4</v>
      </c>
      <c r="BH719" s="13">
        <f t="shared" si="1055"/>
        <v>7.8971061695119946E-5</v>
      </c>
      <c r="BI719" s="13">
        <f t="shared" si="1056"/>
        <v>9.4641190723130594E-6</v>
      </c>
      <c r="BJ719" s="14">
        <f t="shared" si="1057"/>
        <v>7.012045069762024E-2</v>
      </c>
      <c r="BK719" s="14">
        <f t="shared" si="1058"/>
        <v>0.14504939799236688</v>
      </c>
      <c r="BL719" s="14">
        <f t="shared" si="1059"/>
        <v>0.65466318657116795</v>
      </c>
      <c r="BM719" s="14">
        <f t="shared" si="1060"/>
        <v>0.57921076683312389</v>
      </c>
      <c r="BN719" s="14">
        <f t="shared" si="1061"/>
        <v>0.40735408523602323</v>
      </c>
    </row>
    <row r="720" spans="1:66" x14ac:dyDescent="0.25">
      <c r="A720" t="s">
        <v>345</v>
      </c>
      <c r="B720" t="s">
        <v>230</v>
      </c>
      <c r="C720" t="s">
        <v>223</v>
      </c>
      <c r="D720" s="11">
        <v>44437</v>
      </c>
      <c r="E720" s="10">
        <f>VLOOKUP(A720,home!$A$2:$E$405,3,FALSE)</f>
        <v>1.8543000000000001</v>
      </c>
      <c r="F720" s="10">
        <f>VLOOKUP(B720,home!$B$2:$E$405,3,FALSE)</f>
        <v>1.1863999999999999</v>
      </c>
      <c r="G720" s="10">
        <f>VLOOKUP(C720,away!$B$2:$E$405,4,FALSE)</f>
        <v>0.80889999999999995</v>
      </c>
      <c r="H720" s="10">
        <f>VLOOKUP(A720,away!$A$2:$E$405,3,FALSE)</f>
        <v>1.2583</v>
      </c>
      <c r="I720" s="10">
        <f>VLOOKUP(C720,away!$B$2:$E$405,3,FALSE)</f>
        <v>1.351</v>
      </c>
      <c r="J720" s="10">
        <f>VLOOKUP(B720,home!$B$2:$E$405,4,FALSE)</f>
        <v>1.2716000000000001</v>
      </c>
      <c r="K720" s="12">
        <f t="shared" si="1006"/>
        <v>1.7795326955279998</v>
      </c>
      <c r="L720" s="12">
        <f t="shared" si="1007"/>
        <v>2.1616733322799999</v>
      </c>
      <c r="M720" s="13">
        <f t="shared" si="1008"/>
        <v>1.9424773795646364E-2</v>
      </c>
      <c r="N720" s="13">
        <f t="shared" si="1009"/>
        <v>3.4567020072588231E-2</v>
      </c>
      <c r="O720" s="13">
        <f t="shared" si="1010"/>
        <v>4.1990015499620101E-2</v>
      </c>
      <c r="P720" s="13">
        <f t="shared" si="1011"/>
        <v>7.4722605467301459E-2</v>
      </c>
      <c r="Q720" s="13">
        <f t="shared" si="1012"/>
        <v>3.0756571203071712E-2</v>
      </c>
      <c r="R720" s="13">
        <f t="shared" si="1013"/>
        <v>4.5384348363776326E-2</v>
      </c>
      <c r="S720" s="13">
        <f t="shared" si="1014"/>
        <v>7.1860138843333685E-2</v>
      </c>
      <c r="T720" s="13">
        <f t="shared" si="1015"/>
        <v>6.6485659762051119E-2</v>
      </c>
      <c r="U720" s="13">
        <f t="shared" si="1016"/>
        <v>8.0762931778572647E-2</v>
      </c>
      <c r="V720" s="13">
        <f t="shared" si="1017"/>
        <v>3.0714367699866501E-2</v>
      </c>
      <c r="W720" s="13">
        <f t="shared" si="1018"/>
        <v>1.8244108019400348E-2</v>
      </c>
      <c r="X720" s="13">
        <f t="shared" si="1019"/>
        <v>3.9437801776773425E-2</v>
      </c>
      <c r="Y720" s="13">
        <f t="shared" si="1020"/>
        <v>4.2625822192297963E-2</v>
      </c>
      <c r="Z720" s="13">
        <f t="shared" si="1021"/>
        <v>3.2702045186960245E-2</v>
      </c>
      <c r="AA720" s="13">
        <f t="shared" si="1022"/>
        <v>5.8194358620829813E-2</v>
      </c>
      <c r="AB720" s="13">
        <f t="shared" si="1023"/>
        <v>5.1779381930524192E-2</v>
      </c>
      <c r="AC720" s="13">
        <f t="shared" si="1024"/>
        <v>7.3844411393131013E-3</v>
      </c>
      <c r="AD720" s="13">
        <f t="shared" si="1025"/>
        <v>8.1164966803168783E-3</v>
      </c>
      <c r="AE720" s="13">
        <f t="shared" si="1026"/>
        <v>1.7545214425380144E-2</v>
      </c>
      <c r="AF720" s="13">
        <f t="shared" si="1027"/>
        <v>1.8963511066239315E-2</v>
      </c>
      <c r="AG720" s="13">
        <f t="shared" si="1028"/>
        <v>1.3664305386095399E-2</v>
      </c>
      <c r="AH720" s="13">
        <f t="shared" si="1029"/>
        <v>1.7672784747916878E-2</v>
      </c>
      <c r="AI720" s="13">
        <f t="shared" si="1030"/>
        <v>3.144929827994665E-2</v>
      </c>
      <c r="AJ720" s="13">
        <f t="shared" si="1031"/>
        <v>2.7982527270288778E-2</v>
      </c>
      <c r="AK720" s="13">
        <f t="shared" si="1032"/>
        <v>1.6598607393660914E-2</v>
      </c>
      <c r="AL720" s="13">
        <f t="shared" si="1033"/>
        <v>1.1362493847379019E-3</v>
      </c>
      <c r="AM720" s="13">
        <f t="shared" si="1034"/>
        <v>2.8887142431536696E-3</v>
      </c>
      <c r="AN720" s="13">
        <f t="shared" si="1035"/>
        <v>6.2444565440026908E-3</v>
      </c>
      <c r="AO720" s="13">
        <f t="shared" si="1036"/>
        <v>6.7492375928759757E-3</v>
      </c>
      <c r="AP720" s="13">
        <f t="shared" si="1037"/>
        <v>4.8632156392472183E-3</v>
      </c>
      <c r="AQ720" s="13">
        <f t="shared" si="1038"/>
        <v>2.6281708891219375E-3</v>
      </c>
      <c r="AR720" s="13">
        <f t="shared" si="1039"/>
        <v>7.6405574993393278E-3</v>
      </c>
      <c r="AS720" s="13">
        <f t="shared" si="1040"/>
        <v>1.3596621882135987E-2</v>
      </c>
      <c r="AT720" s="13">
        <f t="shared" si="1041"/>
        <v>1.2097816593996223E-2</v>
      </c>
      <c r="AU720" s="13">
        <f t="shared" si="1042"/>
        <v>7.1761533911724861E-3</v>
      </c>
      <c r="AV720" s="13">
        <f t="shared" si="1043"/>
        <v>3.1925498969288943E-3</v>
      </c>
      <c r="AW720" s="13">
        <f t="shared" si="1044"/>
        <v>1.2141356099266896E-4</v>
      </c>
      <c r="AX720" s="13">
        <f t="shared" si="1045"/>
        <v>8.5676024062156394E-4</v>
      </c>
      <c r="AY720" s="13">
        <f t="shared" si="1046"/>
        <v>1.8520357643094308E-3</v>
      </c>
      <c r="AZ720" s="13">
        <f t="shared" si="1047"/>
        <v>2.0017481610682523E-3</v>
      </c>
      <c r="BA720" s="13">
        <f t="shared" si="1048"/>
        <v>1.4423752059072568E-3</v>
      </c>
      <c r="BB720" s="13">
        <f t="shared" si="1049"/>
        <v>7.7948600443789821E-4</v>
      </c>
      <c r="BC720" s="13">
        <f t="shared" si="1050"/>
        <v>3.3699882173577884E-4</v>
      </c>
      <c r="BD720" s="13">
        <f t="shared" si="1051"/>
        <v>2.7527315650122943E-3</v>
      </c>
      <c r="BE720" s="13">
        <f t="shared" si="1052"/>
        <v>4.8985758219513374E-3</v>
      </c>
      <c r="BF720" s="13">
        <f t="shared" si="1053"/>
        <v>4.3585879183426759E-3</v>
      </c>
      <c r="BG720" s="13">
        <f t="shared" si="1054"/>
        <v>2.5854165690080383E-3</v>
      </c>
      <c r="BH720" s="13">
        <f t="shared" si="1055"/>
        <v>1.1502083290274073E-3</v>
      </c>
      <c r="BI720" s="13">
        <f t="shared" si="1056"/>
        <v>4.0936666563457945E-4</v>
      </c>
      <c r="BJ720" s="14">
        <f t="shared" si="1057"/>
        <v>0.32104970969069624</v>
      </c>
      <c r="BK720" s="14">
        <f t="shared" si="1058"/>
        <v>0.20709461209450844</v>
      </c>
      <c r="BL720" s="14">
        <f t="shared" si="1059"/>
        <v>0.43167284001768552</v>
      </c>
      <c r="BM720" s="14">
        <f t="shared" si="1060"/>
        <v>0.74394325038452946</v>
      </c>
      <c r="BN720" s="14">
        <f t="shared" si="1061"/>
        <v>0.24684533440200418</v>
      </c>
    </row>
    <row r="721" spans="1:66" x14ac:dyDescent="0.25">
      <c r="A721" t="s">
        <v>345</v>
      </c>
      <c r="B721" t="s">
        <v>229</v>
      </c>
      <c r="C721" t="s">
        <v>226</v>
      </c>
      <c r="D721" s="11">
        <v>44437</v>
      </c>
      <c r="E721" s="10">
        <f>VLOOKUP(A721,home!$A$2:$E$405,3,FALSE)</f>
        <v>1.8543000000000001</v>
      </c>
      <c r="F721" s="10">
        <f>VLOOKUP(B721,home!$B$2:$E$405,3,FALSE)</f>
        <v>0.97070000000000001</v>
      </c>
      <c r="G721" s="10">
        <f>VLOOKUP(C721,away!$B$2:$E$405,4,FALSE)</f>
        <v>1.4380999999999999</v>
      </c>
      <c r="H721" s="10">
        <f>VLOOKUP(A721,away!$A$2:$E$405,3,FALSE)</f>
        <v>1.2583</v>
      </c>
      <c r="I721" s="10">
        <f>VLOOKUP(C721,away!$B$2:$E$405,3,FALSE)</f>
        <v>1.0596000000000001</v>
      </c>
      <c r="J721" s="10">
        <f>VLOOKUP(B721,home!$B$2:$E$405,4,FALSE)</f>
        <v>0.95369999999999999</v>
      </c>
      <c r="K721" s="12">
        <f t="shared" si="1006"/>
        <v>2.5885354332810002</v>
      </c>
      <c r="L721" s="12">
        <f t="shared" si="1007"/>
        <v>1.271563136316</v>
      </c>
      <c r="M721" s="13">
        <f t="shared" si="1008"/>
        <v>2.1065922961163459E-2</v>
      </c>
      <c r="N721" s="13">
        <f t="shared" si="1009"/>
        <v>5.4529888019739417E-2</v>
      </c>
      <c r="O721" s="13">
        <f t="shared" si="1010"/>
        <v>2.6786651069888243E-2</v>
      </c>
      <c r="P721" s="13">
        <f t="shared" si="1011"/>
        <v>6.9338195433340133E-2</v>
      </c>
      <c r="Q721" s="13">
        <f t="shared" si="1012"/>
        <v>7.0576273655970315E-2</v>
      </c>
      <c r="R721" s="13">
        <f t="shared" si="1013"/>
        <v>1.703045902291472E-2</v>
      </c>
      <c r="S721" s="13">
        <f t="shared" si="1014"/>
        <v>5.7056428939946863E-2</v>
      </c>
      <c r="T721" s="13">
        <f t="shared" si="1015"/>
        <v>8.9742187879481891E-2</v>
      </c>
      <c r="U721" s="13">
        <f t="shared" si="1016"/>
        <v>4.4083946625854867E-2</v>
      </c>
      <c r="V721" s="13">
        <f t="shared" si="1017"/>
        <v>2.0866716713053794E-2</v>
      </c>
      <c r="W721" s="13">
        <f t="shared" si="1018"/>
        <v>6.0896395035805191E-2</v>
      </c>
      <c r="X721" s="13">
        <f t="shared" si="1019"/>
        <v>7.7433611062066532E-2</v>
      </c>
      <c r="Y721" s="13">
        <f t="shared" si="1020"/>
        <v>4.9230862669177325E-2</v>
      </c>
      <c r="Z721" s="13">
        <f t="shared" si="1021"/>
        <v>7.2184346293595178E-3</v>
      </c>
      <c r="AA721" s="13">
        <f t="shared" si="1022"/>
        <v>1.8685173810919713E-2</v>
      </c>
      <c r="AB721" s="13">
        <f t="shared" si="1023"/>
        <v>2.4183617243289934E-2</v>
      </c>
      <c r="AC721" s="13">
        <f t="shared" si="1024"/>
        <v>4.2926569256224291E-3</v>
      </c>
      <c r="AD721" s="13">
        <f t="shared" si="1025"/>
        <v>3.9408119077314729E-2</v>
      </c>
      <c r="AE721" s="13">
        <f t="shared" si="1026"/>
        <v>5.0109911490264704E-2</v>
      </c>
      <c r="AF721" s="13">
        <f t="shared" si="1027"/>
        <v>3.1858958107539082E-2</v>
      </c>
      <c r="AG721" s="13">
        <f t="shared" si="1028"/>
        <v>1.3503558896994146E-2</v>
      </c>
      <c r="AH721" s="13">
        <f t="shared" si="1029"/>
        <v>2.294673844150105E-3</v>
      </c>
      <c r="AI721" s="13">
        <f t="shared" si="1030"/>
        <v>5.9398445534056699E-3</v>
      </c>
      <c r="AJ721" s="13">
        <f t="shared" si="1031"/>
        <v>7.6877490473358685E-3</v>
      </c>
      <c r="AK721" s="13">
        <f t="shared" si="1032"/>
        <v>6.6333369370670499E-3</v>
      </c>
      <c r="AL721" s="13">
        <f t="shared" si="1033"/>
        <v>5.6516884712019366E-4</v>
      </c>
      <c r="AM721" s="13">
        <f t="shared" si="1034"/>
        <v>2.0401862518117233E-2</v>
      </c>
      <c r="AN721" s="13">
        <f t="shared" si="1035"/>
        <v>2.5942256290224994E-2</v>
      </c>
      <c r="AO721" s="13">
        <f t="shared" si="1036"/>
        <v>1.649360838575599E-2</v>
      </c>
      <c r="AP721" s="13">
        <f t="shared" si="1037"/>
        <v>6.9908881360532518E-3</v>
      </c>
      <c r="AQ721" s="13">
        <f t="shared" si="1038"/>
        <v>2.222338910978549E-3</v>
      </c>
      <c r="AR721" s="13">
        <f t="shared" si="1039"/>
        <v>5.8356453401796002E-4</v>
      </c>
      <c r="AS721" s="13">
        <f t="shared" si="1040"/>
        <v>1.510577473911605E-3</v>
      </c>
      <c r="AT721" s="13">
        <f t="shared" si="1041"/>
        <v>1.9550916579681478E-3</v>
      </c>
      <c r="AU721" s="13">
        <f t="shared" si="1042"/>
        <v>1.6869413439875498E-3</v>
      </c>
      <c r="AV721" s="13">
        <f t="shared" si="1043"/>
        <v>1.091676860694611E-3</v>
      </c>
      <c r="AW721" s="13">
        <f t="shared" si="1044"/>
        <v>5.1673485560728416E-5</v>
      </c>
      <c r="AX721" s="13">
        <f t="shared" si="1045"/>
        <v>8.8018240055123317E-3</v>
      </c>
      <c r="AY721" s="13">
        <f t="shared" si="1046"/>
        <v>1.1192074937750719E-2</v>
      </c>
      <c r="AZ721" s="13">
        <f t="shared" si="1047"/>
        <v>7.1157149548650026E-3</v>
      </c>
      <c r="BA721" s="13">
        <f t="shared" si="1048"/>
        <v>3.0160269417129348E-3</v>
      </c>
      <c r="BB721" s="13">
        <f t="shared" si="1049"/>
        <v>9.5876716930451411E-4</v>
      </c>
      <c r="BC721" s="13">
        <f t="shared" si="1050"/>
        <v>2.438265977595323E-4</v>
      </c>
      <c r="BD721" s="13">
        <f t="shared" si="1051"/>
        <v>1.2367319151977699E-4</v>
      </c>
      <c r="BE721" s="13">
        <f t="shared" si="1052"/>
        <v>3.2013243839589E-4</v>
      </c>
      <c r="BF721" s="13">
        <f t="shared" si="1053"/>
        <v>4.1433708006520417E-4</v>
      </c>
      <c r="BG721" s="13">
        <f t="shared" si="1054"/>
        <v>3.5750873769032265E-4</v>
      </c>
      <c r="BH721" s="13">
        <f t="shared" si="1055"/>
        <v>2.3135600880474065E-4</v>
      </c>
      <c r="BI721" s="13">
        <f t="shared" si="1056"/>
        <v>1.1977464529870849E-4</v>
      </c>
      <c r="BJ721" s="14">
        <f t="shared" si="1057"/>
        <v>0.64066895474238827</v>
      </c>
      <c r="BK721" s="14">
        <f t="shared" si="1058"/>
        <v>0.18437716475799756</v>
      </c>
      <c r="BL721" s="14">
        <f t="shared" si="1059"/>
        <v>0.16172008612718078</v>
      </c>
      <c r="BM721" s="14">
        <f t="shared" si="1060"/>
        <v>0.72351684864171961</v>
      </c>
      <c r="BN721" s="14">
        <f t="shared" si="1061"/>
        <v>0.25932739016301626</v>
      </c>
    </row>
    <row r="722" spans="1:66" x14ac:dyDescent="0.25">
      <c r="A722" t="s">
        <v>346</v>
      </c>
      <c r="B722" t="s">
        <v>244</v>
      </c>
      <c r="C722" t="s">
        <v>239</v>
      </c>
      <c r="D722" s="11">
        <v>44437</v>
      </c>
      <c r="E722" s="10">
        <f>VLOOKUP(A722,home!$A$2:$E$405,3,FALSE)</f>
        <v>1.5146999999999999</v>
      </c>
      <c r="F722" s="10">
        <f>VLOOKUP(B722,home!$B$2:$E$405,3,FALSE)</f>
        <v>1.4854000000000001</v>
      </c>
      <c r="G722" s="10">
        <f>VLOOKUP(C722,away!$B$2:$E$405,4,FALSE)</f>
        <v>0.92430000000000001</v>
      </c>
      <c r="H722" s="10">
        <f>VLOOKUP(A722,away!$A$2:$E$405,3,FALSE)</f>
        <v>1.0882000000000001</v>
      </c>
      <c r="I722" s="10">
        <f>VLOOKUP(C722,away!$B$2:$E$405,3,FALSE)</f>
        <v>1.6540999999999999</v>
      </c>
      <c r="J722" s="10">
        <f>VLOOKUP(B722,home!$B$2:$E$405,4,FALSE)</f>
        <v>0.22969999999999999</v>
      </c>
      <c r="K722" s="12">
        <f t="shared" si="1006"/>
        <v>2.0796152717340002</v>
      </c>
      <c r="L722" s="12">
        <f t="shared" si="1007"/>
        <v>0.41345807511399996</v>
      </c>
      <c r="M722" s="13">
        <f t="shared" si="1008"/>
        <v>8.2655546651326017E-2</v>
      </c>
      <c r="N722" s="13">
        <f t="shared" si="1009"/>
        <v>0.17189173710961966</v>
      </c>
      <c r="O722" s="13">
        <f t="shared" si="1010"/>
        <v>3.4174603215952677E-2</v>
      </c>
      <c r="P722" s="13">
        <f t="shared" si="1011"/>
        <v>7.1070026753345061E-2</v>
      </c>
      <c r="Q722" s="13">
        <f t="shared" si="1012"/>
        <v>0.17873434078902559</v>
      </c>
      <c r="R722" s="13">
        <f t="shared" si="1013"/>
        <v>7.0648828317262527E-3</v>
      </c>
      <c r="S722" s="13">
        <f t="shared" si="1014"/>
        <v>1.527710149939512E-2</v>
      </c>
      <c r="T722" s="13">
        <f t="shared" si="1015"/>
        <v>7.3899156499400195E-2</v>
      </c>
      <c r="U722" s="13">
        <f t="shared" si="1016"/>
        <v>1.4692238229869262E-2</v>
      </c>
      <c r="V722" s="13">
        <f t="shared" si="1017"/>
        <v>1.4595296803864297E-3</v>
      </c>
      <c r="W722" s="13">
        <f t="shared" si="1018"/>
        <v>0.12389955489605559</v>
      </c>
      <c r="X722" s="13">
        <f t="shared" si="1019"/>
        <v>5.1227271474804513E-2</v>
      </c>
      <c r="Y722" s="13">
        <f t="shared" si="1020"/>
        <v>1.0590164528657494E-2</v>
      </c>
      <c r="Z722" s="13">
        <f t="shared" si="1021"/>
        <v>9.7367761883716082E-4</v>
      </c>
      <c r="AA722" s="13">
        <f t="shared" si="1022"/>
        <v>2.024874845879356E-3</v>
      </c>
      <c r="AB722" s="13">
        <f t="shared" si="1023"/>
        <v>2.1054803264203702E-3</v>
      </c>
      <c r="AC722" s="13">
        <f t="shared" si="1024"/>
        <v>7.843455281798433E-5</v>
      </c>
      <c r="AD722" s="13">
        <f t="shared" si="1025"/>
        <v>6.4415851630720611E-2</v>
      </c>
      <c r="AE722" s="13">
        <f t="shared" si="1026"/>
        <v>2.6633254022066757E-2</v>
      </c>
      <c r="AF722" s="13">
        <f t="shared" si="1027"/>
        <v>5.5058669709929587E-3</v>
      </c>
      <c r="AG722" s="13">
        <f t="shared" si="1028"/>
        <v>7.5881505322016615E-4</v>
      </c>
      <c r="AH722" s="13">
        <f t="shared" si="1029"/>
        <v>1.0064371851649885E-4</v>
      </c>
      <c r="AI722" s="13">
        <f t="shared" si="1030"/>
        <v>2.0930021403100895E-4</v>
      </c>
      <c r="AJ722" s="13">
        <f t="shared" si="1031"/>
        <v>2.1763196073804061E-4</v>
      </c>
      <c r="AK722" s="13">
        <f t="shared" si="1032"/>
        <v>1.5086358305608117E-4</v>
      </c>
      <c r="AL722" s="13">
        <f t="shared" si="1033"/>
        <v>2.6976269557205191E-6</v>
      </c>
      <c r="AM722" s="13">
        <f t="shared" si="1034"/>
        <v>2.6792037758599584E-2</v>
      </c>
      <c r="AN722" s="13">
        <f t="shared" si="1035"/>
        <v>1.107738436005219E-2</v>
      </c>
      <c r="AO722" s="13">
        <f t="shared" si="1036"/>
        <v>2.2900170074025531E-3</v>
      </c>
      <c r="AP722" s="13">
        <f t="shared" si="1037"/>
        <v>3.156086746196608E-4</v>
      </c>
      <c r="AQ722" s="13">
        <f t="shared" si="1038"/>
        <v>3.2622738774381419E-5</v>
      </c>
      <c r="AR722" s="13">
        <f t="shared" si="1039"/>
        <v>8.3223916260293735E-6</v>
      </c>
      <c r="AS722" s="13">
        <f t="shared" si="1040"/>
        <v>1.730737272284184E-5</v>
      </c>
      <c r="AT722" s="13">
        <f t="shared" si="1041"/>
        <v>1.7996338314007185E-5</v>
      </c>
      <c r="AU722" s="13">
        <f t="shared" si="1042"/>
        <v>1.2475153331033681E-5</v>
      </c>
      <c r="AV722" s="13">
        <f t="shared" si="1043"/>
        <v>6.4858798461102345E-6</v>
      </c>
      <c r="AW722" s="13">
        <f t="shared" si="1044"/>
        <v>6.443085111139176E-8</v>
      </c>
      <c r="AX722" s="13">
        <f t="shared" si="1045"/>
        <v>9.2861884806096171E-3</v>
      </c>
      <c r="AY722" s="13">
        <f t="shared" si="1046"/>
        <v>3.8394496143386524E-3</v>
      </c>
      <c r="AZ722" s="13">
        <f t="shared" si="1047"/>
        <v>7.9372572352082421E-4</v>
      </c>
      <c r="BA722" s="13">
        <f t="shared" si="1048"/>
        <v>1.0939076993846233E-4</v>
      </c>
      <c r="BB722" s="13">
        <f t="shared" si="1049"/>
        <v>1.1307124293498761E-5</v>
      </c>
      <c r="BC722" s="13">
        <f t="shared" si="1050"/>
        <v>9.3500436909294917E-7</v>
      </c>
      <c r="BD722" s="13">
        <f t="shared" si="1051"/>
        <v>5.7349333700716258E-7</v>
      </c>
      <c r="BE722" s="13">
        <f t="shared" si="1052"/>
        <v>1.1926455018777887E-6</v>
      </c>
      <c r="BF722" s="13">
        <f t="shared" si="1053"/>
        <v>1.2401218997349558E-6</v>
      </c>
      <c r="BG722" s="13">
        <f t="shared" si="1054"/>
        <v>8.5965881383353145E-7</v>
      </c>
      <c r="BH722" s="13">
        <f t="shared" si="1055"/>
        <v>4.4693989943223711E-7</v>
      </c>
      <c r="BI722" s="13">
        <f t="shared" si="1056"/>
        <v>1.858926080813075E-7</v>
      </c>
      <c r="BJ722" s="14">
        <f t="shared" si="1057"/>
        <v>0.76210468023108202</v>
      </c>
      <c r="BK722" s="14">
        <f t="shared" si="1058"/>
        <v>0.174382786378565</v>
      </c>
      <c r="BL722" s="14">
        <f t="shared" si="1059"/>
        <v>6.0807604814089547E-2</v>
      </c>
      <c r="BM722" s="14">
        <f t="shared" si="1060"/>
        <v>0.44883822650809074</v>
      </c>
      <c r="BN722" s="14">
        <f t="shared" si="1061"/>
        <v>0.54559113735099529</v>
      </c>
    </row>
    <row r="723" spans="1:66" x14ac:dyDescent="0.25">
      <c r="A723" t="s">
        <v>346</v>
      </c>
      <c r="B723" t="s">
        <v>245</v>
      </c>
      <c r="C723" t="s">
        <v>240</v>
      </c>
      <c r="D723" s="11">
        <v>44437</v>
      </c>
      <c r="E723" s="10">
        <f>VLOOKUP(A723,home!$A$2:$E$405,3,FALSE)</f>
        <v>1.5146999999999999</v>
      </c>
      <c r="F723" s="10">
        <f>VLOOKUP(B723,home!$B$2:$E$405,3,FALSE)</f>
        <v>1.3204</v>
      </c>
      <c r="G723" s="10">
        <f>VLOOKUP(C723,away!$B$2:$E$405,4,FALSE)</f>
        <v>0.66020000000000001</v>
      </c>
      <c r="H723" s="10">
        <f>VLOOKUP(A723,away!$A$2:$E$405,3,FALSE)</f>
        <v>1.0882000000000001</v>
      </c>
      <c r="I723" s="10">
        <f>VLOOKUP(C723,away!$B$2:$E$405,3,FALSE)</f>
        <v>1.6082000000000001</v>
      </c>
      <c r="J723" s="10">
        <f>VLOOKUP(B723,home!$B$2:$E$405,4,FALSE)</f>
        <v>1.1487000000000001</v>
      </c>
      <c r="K723" s="12">
        <f t="shared" si="1006"/>
        <v>1.320406522776</v>
      </c>
      <c r="L723" s="12">
        <f t="shared" si="1007"/>
        <v>2.0102746697880001</v>
      </c>
      <c r="M723" s="13">
        <f t="shared" si="1008"/>
        <v>3.5768731373172963E-2</v>
      </c>
      <c r="N723" s="13">
        <f t="shared" si="1009"/>
        <v>4.722926621656013E-2</v>
      </c>
      <c r="O723" s="13">
        <f t="shared" si="1010"/>
        <v>7.1904974649940945E-2</v>
      </c>
      <c r="P723" s="13">
        <f t="shared" si="1011"/>
        <v>9.4943797547824935E-2</v>
      </c>
      <c r="Q723" s="13">
        <f t="shared" si="1012"/>
        <v>3.1180915589135088E-2</v>
      </c>
      <c r="R723" s="13">
        <f t="shared" si="1013"/>
        <v>7.2274374585262299E-2</v>
      </c>
      <c r="S723" s="13">
        <f t="shared" si="1014"/>
        <v>6.30042242675347E-2</v>
      </c>
      <c r="T723" s="13">
        <f t="shared" si="1015"/>
        <v>6.2682204789636028E-2</v>
      </c>
      <c r="U723" s="13">
        <f t="shared" si="1016"/>
        <v>9.5431555631936296E-2</v>
      </c>
      <c r="V723" s="13">
        <f t="shared" si="1017"/>
        <v>1.8581904373733565E-2</v>
      </c>
      <c r="W723" s="13">
        <f t="shared" si="1018"/>
        <v>1.3723828110007273E-2</v>
      </c>
      <c r="X723" s="13">
        <f t="shared" si="1019"/>
        <v>2.7588664022072138E-2</v>
      </c>
      <c r="Y723" s="13">
        <f t="shared" si="1020"/>
        <v>2.7730396228431584E-2</v>
      </c>
      <c r="Z723" s="13">
        <f t="shared" si="1021"/>
        <v>4.8430448167840791E-2</v>
      </c>
      <c r="AA723" s="13">
        <f t="shared" si="1022"/>
        <v>6.3947879661781962E-2</v>
      </c>
      <c r="AB723" s="13">
        <f t="shared" si="1023"/>
        <v>4.2218598711555803E-2</v>
      </c>
      <c r="AC723" s="13">
        <f t="shared" si="1024"/>
        <v>3.082714460338685E-3</v>
      </c>
      <c r="AD723" s="13">
        <f t="shared" si="1025"/>
        <v>4.5302580384775594E-3</v>
      </c>
      <c r="AE723" s="13">
        <f t="shared" si="1026"/>
        <v>9.1070629823549066E-3</v>
      </c>
      <c r="AF723" s="13">
        <f t="shared" si="1027"/>
        <v>9.1538490147960172E-3</v>
      </c>
      <c r="AG723" s="13">
        <f t="shared" si="1028"/>
        <v>6.1339169351694242E-3</v>
      </c>
      <c r="AH723" s="13">
        <f t="shared" si="1029"/>
        <v>2.4339625799572759E-2</v>
      </c>
      <c r="AI723" s="13">
        <f t="shared" si="1030"/>
        <v>3.2138200667682887E-2</v>
      </c>
      <c r="AJ723" s="13">
        <f t="shared" si="1031"/>
        <v>2.1217744895946241E-2</v>
      </c>
      <c r="AK723" s="13">
        <f t="shared" si="1032"/>
        <v>9.3386829197348621E-3</v>
      </c>
      <c r="AL723" s="13">
        <f t="shared" si="1033"/>
        <v>3.2730779805030004E-4</v>
      </c>
      <c r="AM723" s="13">
        <f t="shared" si="1034"/>
        <v>1.1963564527728346E-3</v>
      </c>
      <c r="AN723" s="13">
        <f t="shared" si="1035"/>
        <v>2.4050050730466525E-3</v>
      </c>
      <c r="AO723" s="13">
        <f t="shared" si="1036"/>
        <v>2.4173603895286631E-3</v>
      </c>
      <c r="AP723" s="13">
        <f t="shared" si="1037"/>
        <v>1.6198527862727747E-3</v>
      </c>
      <c r="AQ723" s="13">
        <f t="shared" si="1038"/>
        <v>8.1408725625741884E-4</v>
      </c>
      <c r="AR723" s="13">
        <f t="shared" si="1039"/>
        <v>9.7858666433999139E-3</v>
      </c>
      <c r="AS723" s="13">
        <f t="shared" si="1040"/>
        <v>1.2921322146961326E-2</v>
      </c>
      <c r="AT723" s="13">
        <f t="shared" si="1041"/>
        <v>8.5306990228688623E-3</v>
      </c>
      <c r="AU723" s="13">
        <f t="shared" si="1042"/>
        <v>3.7546635445449643E-3</v>
      </c>
      <c r="AV723" s="13">
        <f t="shared" si="1043"/>
        <v>1.2394205587616075E-3</v>
      </c>
      <c r="AW723" s="13">
        <f t="shared" si="1044"/>
        <v>2.413331119799994E-5</v>
      </c>
      <c r="AX723" s="13">
        <f t="shared" si="1045"/>
        <v>2.6327947730106786E-4</v>
      </c>
      <c r="AY723" s="13">
        <f t="shared" si="1046"/>
        <v>5.2926406429336132E-4</v>
      </c>
      <c r="AZ723" s="13">
        <f t="shared" si="1047"/>
        <v>5.3198307103899606E-4</v>
      </c>
      <c r="BA723" s="13">
        <f t="shared" si="1048"/>
        <v>3.5647736415524129E-4</v>
      </c>
      <c r="BB723" s="13">
        <f t="shared" si="1049"/>
        <v>1.7915435387851866E-4</v>
      </c>
      <c r="BC723" s="13">
        <f t="shared" si="1050"/>
        <v>7.2029891916844253E-5</v>
      </c>
      <c r="BD723" s="13">
        <f t="shared" si="1051"/>
        <v>3.2787133058583664E-3</v>
      </c>
      <c r="BE723" s="13">
        <f t="shared" si="1052"/>
        <v>4.3292344353678489E-3</v>
      </c>
      <c r="BF723" s="13">
        <f t="shared" si="1053"/>
        <v>2.8581746935430908E-3</v>
      </c>
      <c r="BG723" s="13">
        <f t="shared" si="1054"/>
        <v>1.2579841695291969E-3</v>
      </c>
      <c r="BH723" s="13">
        <f t="shared" si="1055"/>
        <v>4.1526262574882543E-4</v>
      </c>
      <c r="BI723" s="13">
        <f t="shared" si="1056"/>
        <v>1.0966309594076755E-4</v>
      </c>
      <c r="BJ723" s="14">
        <f t="shared" si="1057"/>
        <v>0.24944521210710249</v>
      </c>
      <c r="BK723" s="14">
        <f t="shared" si="1058"/>
        <v>0.21623794388494849</v>
      </c>
      <c r="BL723" s="14">
        <f t="shared" si="1059"/>
        <v>0.48129264176593894</v>
      </c>
      <c r="BM723" s="14">
        <f t="shared" si="1060"/>
        <v>0.6415990552108386</v>
      </c>
      <c r="BN723" s="14">
        <f t="shared" si="1061"/>
        <v>0.3533020599618964</v>
      </c>
    </row>
    <row r="724" spans="1:66" x14ac:dyDescent="0.25">
      <c r="A724" t="s">
        <v>346</v>
      </c>
      <c r="B724" t="s">
        <v>243</v>
      </c>
      <c r="C724" t="s">
        <v>236</v>
      </c>
      <c r="D724" s="11">
        <v>44437</v>
      </c>
      <c r="E724" s="10">
        <f>VLOOKUP(A724,home!$A$2:$E$405,3,FALSE)</f>
        <v>1.5146999999999999</v>
      </c>
      <c r="F724" s="10">
        <f>VLOOKUP(B724,home!$B$2:$E$405,3,FALSE)</f>
        <v>1.1553</v>
      </c>
      <c r="G724" s="10">
        <f>VLOOKUP(C724,away!$B$2:$E$405,4,FALSE)</f>
        <v>0.82520000000000004</v>
      </c>
      <c r="H724" s="10">
        <f>VLOOKUP(A724,away!$A$2:$E$405,3,FALSE)</f>
        <v>1.0882000000000001</v>
      </c>
      <c r="I724" s="10">
        <f>VLOOKUP(C724,away!$B$2:$E$405,3,FALSE)</f>
        <v>0.68920000000000003</v>
      </c>
      <c r="J724" s="10">
        <f>VLOOKUP(B724,home!$B$2:$E$405,4,FALSE)</f>
        <v>0.91890000000000005</v>
      </c>
      <c r="K724" s="12">
        <f t="shared" si="1006"/>
        <v>1.4440446373319999</v>
      </c>
      <c r="L724" s="12">
        <f t="shared" si="1007"/>
        <v>0.68916345861600015</v>
      </c>
      <c r="M724" s="13">
        <f t="shared" si="1008"/>
        <v>0.11845666328766694</v>
      </c>
      <c r="N724" s="13">
        <f t="shared" si="1009"/>
        <v>0.17105670937679782</v>
      </c>
      <c r="O724" s="13">
        <f t="shared" si="1010"/>
        <v>8.1636003767439499E-2</v>
      </c>
      <c r="P724" s="13">
        <f t="shared" si="1011"/>
        <v>0.11788603345358595</v>
      </c>
      <c r="Q724" s="13">
        <f t="shared" si="1012"/>
        <v>0.12350676192761167</v>
      </c>
      <c r="R724" s="13">
        <f t="shared" si="1013"/>
        <v>2.8130275351978713E-2</v>
      </c>
      <c r="S724" s="13">
        <f t="shared" si="1014"/>
        <v>2.9329538114861969E-2</v>
      </c>
      <c r="T724" s="13">
        <f t="shared" si="1015"/>
        <v>8.511634721249578E-2</v>
      </c>
      <c r="U724" s="13">
        <f t="shared" si="1016"/>
        <v>4.0621373268697393E-2</v>
      </c>
      <c r="V724" s="13">
        <f t="shared" si="1017"/>
        <v>3.2431390850981034E-3</v>
      </c>
      <c r="W724" s="13">
        <f t="shared" si="1018"/>
        <v>5.9449759078602567E-2</v>
      </c>
      <c r="X724" s="13">
        <f t="shared" si="1019"/>
        <v>4.0970601580497694E-2</v>
      </c>
      <c r="Y724" s="13">
        <f t="shared" si="1020"/>
        <v>1.4117720743396976E-2</v>
      </c>
      <c r="Z724" s="13">
        <f t="shared" si="1021"/>
        <v>6.4621192844633571E-3</v>
      </c>
      <c r="AA724" s="13">
        <f t="shared" si="1022"/>
        <v>9.3315886985290107E-3</v>
      </c>
      <c r="AB724" s="13">
        <f t="shared" si="1023"/>
        <v>6.7376153089493589E-3</v>
      </c>
      <c r="AC724" s="13">
        <f t="shared" si="1024"/>
        <v>2.0171976404150088E-4</v>
      </c>
      <c r="AD724" s="13">
        <f t="shared" si="1025"/>
        <v>2.1462026447033853E-2</v>
      </c>
      <c r="AE724" s="13">
        <f t="shared" si="1026"/>
        <v>1.4790844375145914E-2</v>
      </c>
      <c r="AF724" s="13">
        <f t="shared" si="1027"/>
        <v>5.096654732713285E-3</v>
      </c>
      <c r="AG724" s="13">
        <f t="shared" si="1028"/>
        <v>1.1708094009894312E-3</v>
      </c>
      <c r="AH724" s="13">
        <f t="shared" si="1029"/>
        <v>1.1133641190174796E-3</v>
      </c>
      <c r="AI724" s="13">
        <f t="shared" si="1030"/>
        <v>1.607747485465058E-3</v>
      </c>
      <c r="AJ724" s="13">
        <f t="shared" si="1031"/>
        <v>1.1608295672849123E-3</v>
      </c>
      <c r="AK724" s="13">
        <f t="shared" si="1032"/>
        <v>5.5876323716473467E-4</v>
      </c>
      <c r="AL724" s="13">
        <f t="shared" si="1033"/>
        <v>8.0299215568134962E-6</v>
      </c>
      <c r="AM724" s="13">
        <f t="shared" si="1034"/>
        <v>6.1984248394233608E-3</v>
      </c>
      <c r="AN724" s="13">
        <f t="shared" si="1035"/>
        <v>4.2717279003083282E-3</v>
      </c>
      <c r="AO724" s="13">
        <f t="shared" si="1036"/>
        <v>1.471959387021476E-3</v>
      </c>
      <c r="AP724" s="13">
        <f t="shared" si="1037"/>
        <v>3.3814020736733599E-4</v>
      </c>
      <c r="AQ724" s="13">
        <f t="shared" si="1038"/>
        <v>5.8258468701601175E-5</v>
      </c>
      <c r="AR724" s="13">
        <f t="shared" si="1039"/>
        <v>1.5345797339220854E-4</v>
      </c>
      <c r="AS724" s="13">
        <f t="shared" si="1040"/>
        <v>2.2160016353285546E-4</v>
      </c>
      <c r="AT724" s="13">
        <f t="shared" si="1041"/>
        <v>1.6000026389075711E-4</v>
      </c>
      <c r="AU724" s="13">
        <f t="shared" si="1042"/>
        <v>7.7015841014384226E-5</v>
      </c>
      <c r="AV724" s="13">
        <f t="shared" si="1043"/>
        <v>2.7803578051608856E-5</v>
      </c>
      <c r="AW724" s="13">
        <f t="shared" si="1044"/>
        <v>2.2197888310741429E-7</v>
      </c>
      <c r="AX724" s="13">
        <f t="shared" si="1045"/>
        <v>1.4918003582124586E-3</v>
      </c>
      <c r="AY724" s="13">
        <f t="shared" si="1046"/>
        <v>1.0280942944302857E-3</v>
      </c>
      <c r="AZ724" s="13">
        <f t="shared" si="1047"/>
        <v>3.5426250986647602E-4</v>
      </c>
      <c r="BA724" s="13">
        <f t="shared" si="1048"/>
        <v>8.1381592185855175E-5</v>
      </c>
      <c r="BB724" s="13">
        <f t="shared" si="1049"/>
        <v>1.4021304884620197E-5</v>
      </c>
      <c r="BC724" s="13">
        <f t="shared" si="1050"/>
        <v>1.9325941937188552E-6</v>
      </c>
      <c r="BD724" s="13">
        <f t="shared" si="1051"/>
        <v>1.7626271282529417E-5</v>
      </c>
      <c r="BE724" s="13">
        <f t="shared" si="1052"/>
        <v>2.5453122521695634E-5</v>
      </c>
      <c r="BF724" s="13">
        <f t="shared" si="1053"/>
        <v>1.8377722540404468E-5</v>
      </c>
      <c r="BG724" s="13">
        <f t="shared" si="1054"/>
        <v>8.8460838936154988E-6</v>
      </c>
      <c r="BH724" s="13">
        <f t="shared" si="1055"/>
        <v>3.1935350019911097E-6</v>
      </c>
      <c r="BI724" s="13">
        <f t="shared" si="1056"/>
        <v>9.2232141875146044E-7</v>
      </c>
      <c r="BJ724" s="14">
        <f t="shared" si="1057"/>
        <v>0.55204823833188033</v>
      </c>
      <c r="BK724" s="14">
        <f t="shared" si="1058"/>
        <v>0.27015321792124153</v>
      </c>
      <c r="BL724" s="14">
        <f t="shared" si="1059"/>
        <v>0.1716118576810669</v>
      </c>
      <c r="BM724" s="14">
        <f t="shared" si="1060"/>
        <v>0.35857511373802459</v>
      </c>
      <c r="BN724" s="14">
        <f t="shared" si="1061"/>
        <v>0.64067244716508065</v>
      </c>
    </row>
    <row r="725" spans="1:66" x14ac:dyDescent="0.25">
      <c r="A725" t="s">
        <v>347</v>
      </c>
      <c r="B725" t="s">
        <v>257</v>
      </c>
      <c r="C725" t="s">
        <v>251</v>
      </c>
      <c r="D725" s="11">
        <v>44437</v>
      </c>
      <c r="E725" s="10">
        <f>VLOOKUP(A725,home!$A$2:$E$405,3,FALSE)</f>
        <v>1.2639</v>
      </c>
      <c r="F725" s="10">
        <f>VLOOKUP(B725,home!$B$2:$E$405,3,FALSE)</f>
        <v>0.63300000000000001</v>
      </c>
      <c r="G725" s="10">
        <f>VLOOKUP(C725,away!$B$2:$E$405,4,FALSE)</f>
        <v>0.47470000000000001</v>
      </c>
      <c r="H725" s="10">
        <f>VLOOKUP(A725,away!$A$2:$E$405,3,FALSE)</f>
        <v>0.81940000000000002</v>
      </c>
      <c r="I725" s="10">
        <f>VLOOKUP(C725,away!$B$2:$E$405,3,FALSE)</f>
        <v>1.7085999999999999</v>
      </c>
      <c r="J725" s="10">
        <f>VLOOKUP(B725,home!$B$2:$E$405,4,FALSE)</f>
        <v>1.2203999999999999</v>
      </c>
      <c r="K725" s="12">
        <f t="shared" si="1006"/>
        <v>0.37978311789000002</v>
      </c>
      <c r="L725" s="12">
        <f t="shared" si="1007"/>
        <v>1.7085927555359999</v>
      </c>
      <c r="M725" s="13">
        <f t="shared" si="1008"/>
        <v>0.12388818260011585</v>
      </c>
      <c r="N725" s="13">
        <f t="shared" si="1009"/>
        <v>4.7050640257597649E-2</v>
      </c>
      <c r="O725" s="13">
        <f t="shared" si="1010"/>
        <v>0.21167445128707907</v>
      </c>
      <c r="P725" s="13">
        <f t="shared" si="1011"/>
        <v>8.0390383087461811E-2</v>
      </c>
      <c r="Q725" s="13">
        <f t="shared" si="1012"/>
        <v>8.9345194278755927E-3</v>
      </c>
      <c r="R725" s="13">
        <f t="shared" si="1013"/>
        <v>0.18083271700058065</v>
      </c>
      <c r="S725" s="13">
        <f t="shared" si="1014"/>
        <v>1.3041223055569354E-2</v>
      </c>
      <c r="T725" s="13">
        <f t="shared" si="1015"/>
        <v>1.5265455168663886E-2</v>
      </c>
      <c r="U725" s="13">
        <f t="shared" si="1016"/>
        <v>6.8677213079000529E-2</v>
      </c>
      <c r="V725" s="13">
        <f t="shared" si="1017"/>
        <v>9.402644791484013E-4</v>
      </c>
      <c r="W725" s="13">
        <f t="shared" si="1018"/>
        <v>1.1310598817224574E-3</v>
      </c>
      <c r="X725" s="13">
        <f t="shared" si="1019"/>
        <v>1.9325207199883958E-3</v>
      </c>
      <c r="Y725" s="13">
        <f t="shared" si="1020"/>
        <v>1.6509454510476942E-3</v>
      </c>
      <c r="Z725" s="13">
        <f t="shared" si="1021"/>
        <v>0.10298982341036123</v>
      </c>
      <c r="AA725" s="13">
        <f t="shared" si="1022"/>
        <v>3.9113796245727507E-2</v>
      </c>
      <c r="AB725" s="13">
        <f t="shared" si="1023"/>
        <v>7.4273797453582842E-3</v>
      </c>
      <c r="AC725" s="13">
        <f t="shared" si="1024"/>
        <v>3.8133288873814106E-5</v>
      </c>
      <c r="AD725" s="13">
        <f t="shared" si="1025"/>
        <v>1.0738936210021239E-4</v>
      </c>
      <c r="AE725" s="13">
        <f t="shared" si="1026"/>
        <v>1.8348468610605514E-4</v>
      </c>
      <c r="AF725" s="13">
        <f t="shared" si="1027"/>
        <v>1.5675030271630142E-4</v>
      </c>
      <c r="AG725" s="13">
        <f t="shared" si="1028"/>
        <v>8.9274143883049178E-5</v>
      </c>
      <c r="AH725" s="13">
        <f t="shared" si="1029"/>
        <v>4.3991916543218809E-2</v>
      </c>
      <c r="AI725" s="13">
        <f t="shared" si="1030"/>
        <v>1.6707387226740311E-2</v>
      </c>
      <c r="AJ725" s="13">
        <f t="shared" si="1031"/>
        <v>3.1725918063834975E-3</v>
      </c>
      <c r="AK725" s="13">
        <f t="shared" si="1032"/>
        <v>4.0163226934019741E-4</v>
      </c>
      <c r="AL725" s="13">
        <f t="shared" si="1033"/>
        <v>9.8977953719627556E-7</v>
      </c>
      <c r="AM725" s="13">
        <f t="shared" si="1034"/>
        <v>8.1569333533273731E-6</v>
      </c>
      <c r="AN725" s="13">
        <f t="shared" si="1035"/>
        <v>1.3936877234885122E-5</v>
      </c>
      <c r="AO725" s="13">
        <f t="shared" si="1036"/>
        <v>1.1906223739159662E-5</v>
      </c>
      <c r="AP725" s="13">
        <f t="shared" si="1037"/>
        <v>6.78096254217298E-6</v>
      </c>
      <c r="AQ725" s="13">
        <f t="shared" si="1038"/>
        <v>2.8964758687794345E-6</v>
      </c>
      <c r="AR725" s="13">
        <f t="shared" si="1039"/>
        <v>1.5032853981577577E-2</v>
      </c>
      <c r="AS725" s="13">
        <f t="shared" si="1040"/>
        <v>5.7092241559086329E-3</v>
      </c>
      <c r="AT725" s="13">
        <f t="shared" si="1041"/>
        <v>1.0841334753319419E-3</v>
      </c>
      <c r="AU725" s="13">
        <f t="shared" si="1042"/>
        <v>1.3724519715682879E-4</v>
      </c>
      <c r="AV725" s="13">
        <f t="shared" si="1043"/>
        <v>1.3030852222912051E-5</v>
      </c>
      <c r="AW725" s="13">
        <f t="shared" si="1044"/>
        <v>1.7840629997816017E-8</v>
      </c>
      <c r="AX725" s="13">
        <f t="shared" si="1045"/>
        <v>5.163109302246003E-7</v>
      </c>
      <c r="AY725" s="13">
        <f t="shared" si="1046"/>
        <v>8.8216511498580519E-7</v>
      </c>
      <c r="AZ725" s="13">
        <f t="shared" si="1047"/>
        <v>7.5363046232566473E-7</v>
      </c>
      <c r="BA725" s="13">
        <f t="shared" si="1048"/>
        <v>4.2921584942695898E-7</v>
      </c>
      <c r="BB725" s="13">
        <f t="shared" si="1049"/>
        <v>1.8333877272303327E-7</v>
      </c>
      <c r="BC725" s="13">
        <f t="shared" si="1050"/>
        <v>6.2650259776687094E-8</v>
      </c>
      <c r="BD725" s="13">
        <f t="shared" si="1051"/>
        <v>4.2808375679923294E-3</v>
      </c>
      <c r="BE725" s="13">
        <f t="shared" si="1052"/>
        <v>1.625789838752772E-3</v>
      </c>
      <c r="BF725" s="13">
        <f t="shared" si="1053"/>
        <v>3.0872376699770402E-4</v>
      </c>
      <c r="BG725" s="13">
        <f t="shared" si="1054"/>
        <v>3.9082691599044644E-5</v>
      </c>
      <c r="BH725" s="13">
        <f t="shared" si="1055"/>
        <v>3.7107366177546213E-6</v>
      </c>
      <c r="BI725" s="13">
        <f t="shared" si="1056"/>
        <v>2.8185502447188874E-7</v>
      </c>
      <c r="BJ725" s="14">
        <f t="shared" si="1057"/>
        <v>7.654854418582907E-2</v>
      </c>
      <c r="BK725" s="14">
        <f t="shared" si="1058"/>
        <v>0.2183000584558214</v>
      </c>
      <c r="BL725" s="14">
        <f t="shared" si="1059"/>
        <v>0.60023399932261101</v>
      </c>
      <c r="BM725" s="14">
        <f t="shared" si="1060"/>
        <v>0.34530066738942694</v>
      </c>
      <c r="BN725" s="14">
        <f t="shared" si="1061"/>
        <v>0.65277089366071062</v>
      </c>
    </row>
    <row r="726" spans="1:66" x14ac:dyDescent="0.25">
      <c r="A726" t="s">
        <v>347</v>
      </c>
      <c r="B726" t="s">
        <v>247</v>
      </c>
      <c r="C726" t="s">
        <v>252</v>
      </c>
      <c r="D726" s="11">
        <v>44437</v>
      </c>
      <c r="E726" s="10">
        <f>VLOOKUP(A726,home!$A$2:$E$405,3,FALSE)</f>
        <v>1.2639</v>
      </c>
      <c r="F726" s="10">
        <f>VLOOKUP(B726,home!$B$2:$E$405,3,FALSE)</f>
        <v>1.5824</v>
      </c>
      <c r="G726" s="10">
        <f>VLOOKUP(C726,away!$B$2:$E$405,4,FALSE)</f>
        <v>0.94940000000000002</v>
      </c>
      <c r="H726" s="10">
        <f>VLOOKUP(A726,away!$A$2:$E$405,3,FALSE)</f>
        <v>0.81940000000000002</v>
      </c>
      <c r="I726" s="10">
        <f>VLOOKUP(C726,away!$B$2:$E$405,3,FALSE)</f>
        <v>0.73219999999999996</v>
      </c>
      <c r="J726" s="10">
        <f>VLOOKUP(B726,home!$B$2:$E$405,4,FALSE)</f>
        <v>0.73219999999999996</v>
      </c>
      <c r="K726" s="12">
        <f t="shared" si="1006"/>
        <v>1.8987955947840001</v>
      </c>
      <c r="L726" s="12">
        <f t="shared" si="1007"/>
        <v>0.43929413869599998</v>
      </c>
      <c r="M726" s="13">
        <f t="shared" si="1008"/>
        <v>9.6511825560189946E-2</v>
      </c>
      <c r="N726" s="13">
        <f t="shared" si="1009"/>
        <v>0.18325622921825052</v>
      </c>
      <c r="O726" s="13">
        <f t="shared" si="1010"/>
        <v>4.2397079283442239E-2</v>
      </c>
      <c r="P726" s="13">
        <f t="shared" si="1011"/>
        <v>8.0503387375108121E-2</v>
      </c>
      <c r="Q726" s="13">
        <f t="shared" si="1012"/>
        <v>0.17398306037817055</v>
      </c>
      <c r="R726" s="13">
        <f t="shared" si="1013"/>
        <v>9.3123942135228885E-3</v>
      </c>
      <c r="S726" s="13">
        <f t="shared" si="1014"/>
        <v>1.6787568106938731E-2</v>
      </c>
      <c r="T726" s="13">
        <f t="shared" si="1015"/>
        <v>7.6429738656522597E-2</v>
      </c>
      <c r="U726" s="13">
        <f t="shared" si="1016"/>
        <v>1.7682333109529273E-2</v>
      </c>
      <c r="V726" s="13">
        <f t="shared" si="1017"/>
        <v>1.5558900460062265E-3</v>
      </c>
      <c r="W726" s="13">
        <f t="shared" si="1018"/>
        <v>0.11011942287103635</v>
      </c>
      <c r="X726" s="13">
        <f t="shared" si="1019"/>
        <v>4.837481702383252E-2</v>
      </c>
      <c r="Y726" s="13">
        <f t="shared" si="1020"/>
        <v>1.0625386789530549E-2</v>
      </c>
      <c r="Z726" s="13">
        <f t="shared" si="1021"/>
        <v>1.3636267317423841E-3</v>
      </c>
      <c r="AA726" s="13">
        <f t="shared" si="1022"/>
        <v>2.5892484311621422E-3</v>
      </c>
      <c r="AB726" s="13">
        <f t="shared" si="1023"/>
        <v>2.4582267574460299E-3</v>
      </c>
      <c r="AC726" s="13">
        <f t="shared" si="1024"/>
        <v>8.1113388411013063E-5</v>
      </c>
      <c r="AD726" s="13">
        <f t="shared" si="1025"/>
        <v>5.2273568761920082E-2</v>
      </c>
      <c r="AE726" s="13">
        <f t="shared" si="1026"/>
        <v>2.2963472365833813E-2</v>
      </c>
      <c r="AF726" s="13">
        <f t="shared" si="1027"/>
        <v>5.0438594072091799E-3</v>
      </c>
      <c r="AG726" s="13">
        <f t="shared" si="1028"/>
        <v>7.3857929133122461E-4</v>
      </c>
      <c r="AH726" s="13">
        <f t="shared" si="1029"/>
        <v>1.4975830765590295E-4</v>
      </c>
      <c r="AI726" s="13">
        <f t="shared" si="1030"/>
        <v>2.8436041485933552E-4</v>
      </c>
      <c r="AJ726" s="13">
        <f t="shared" si="1031"/>
        <v>2.6997115153292855E-4</v>
      </c>
      <c r="AK726" s="13">
        <f t="shared" si="1032"/>
        <v>1.7087334441649621E-4</v>
      </c>
      <c r="AL726" s="13">
        <f t="shared" si="1033"/>
        <v>2.7063636981923987E-6</v>
      </c>
      <c r="AM726" s="13">
        <f t="shared" si="1034"/>
        <v>1.9851364417754449E-2</v>
      </c>
      <c r="AN726" s="13">
        <f t="shared" si="1035"/>
        <v>8.7205880338378627E-3</v>
      </c>
      <c r="AO726" s="13">
        <f t="shared" si="1036"/>
        <v>1.9154516046237234E-3</v>
      </c>
      <c r="AP726" s="13">
        <f t="shared" si="1037"/>
        <v>2.8048222095568325E-4</v>
      </c>
      <c r="AQ726" s="13">
        <f t="shared" si="1038"/>
        <v>3.0803548918566996E-5</v>
      </c>
      <c r="AR726" s="13">
        <f t="shared" si="1039"/>
        <v>1.3157589354854098E-5</v>
      </c>
      <c r="AS726" s="13">
        <f t="shared" si="1040"/>
        <v>2.4983572704973815E-5</v>
      </c>
      <c r="AT726" s="13">
        <f t="shared" si="1041"/>
        <v>2.3719348897085035E-5</v>
      </c>
      <c r="AU726" s="13">
        <f t="shared" si="1042"/>
        <v>1.5012731732309937E-5</v>
      </c>
      <c r="AV726" s="13">
        <f t="shared" si="1043"/>
        <v>7.1265272197460201E-6</v>
      </c>
      <c r="AW726" s="13">
        <f t="shared" si="1044"/>
        <v>6.2707181767883993E-8</v>
      </c>
      <c r="AX726" s="13">
        <f t="shared" si="1045"/>
        <v>6.2822805511473416E-3</v>
      </c>
      <c r="AY726" s="13">
        <f t="shared" si="1046"/>
        <v>2.759769023762904E-3</v>
      </c>
      <c r="AZ726" s="13">
        <f t="shared" si="1047"/>
        <v>6.0617517814691262E-4</v>
      </c>
      <c r="BA726" s="13">
        <f t="shared" si="1048"/>
        <v>8.8763067594314115E-5</v>
      </c>
      <c r="BB726" s="13">
        <f t="shared" si="1049"/>
        <v>9.7482738317147585E-6</v>
      </c>
      <c r="BC726" s="13">
        <f t="shared" si="1050"/>
        <v>8.5647191133517839E-7</v>
      </c>
      <c r="BD726" s="13">
        <f t="shared" si="1051"/>
        <v>9.633419804927146E-7</v>
      </c>
      <c r="BE726" s="13">
        <f t="shared" si="1052"/>
        <v>1.8291895088300606E-6</v>
      </c>
      <c r="BF726" s="13">
        <f t="shared" si="1053"/>
        <v>1.7366284906958143E-6</v>
      </c>
      <c r="BG726" s="13">
        <f t="shared" si="1054"/>
        <v>1.0991675093032001E-6</v>
      </c>
      <c r="BH726" s="13">
        <f t="shared" si="1055"/>
        <v>5.2177360614865449E-7</v>
      </c>
      <c r="BI726" s="13">
        <f t="shared" si="1056"/>
        <v>1.9814828496592515E-7</v>
      </c>
      <c r="BJ726" s="14">
        <f t="shared" si="1057"/>
        <v>0.72435441715612225</v>
      </c>
      <c r="BK726" s="14">
        <f t="shared" si="1058"/>
        <v>0.19820225986411516</v>
      </c>
      <c r="BL726" s="14">
        <f t="shared" si="1059"/>
        <v>7.540459303285664E-2</v>
      </c>
      <c r="BM726" s="14">
        <f t="shared" si="1060"/>
        <v>0.41060121443957082</v>
      </c>
      <c r="BN726" s="14">
        <f t="shared" si="1061"/>
        <v>0.58596397602868433</v>
      </c>
    </row>
    <row r="727" spans="1:66" s="10" customFormat="1" x14ac:dyDescent="0.25">
      <c r="A727" t="s">
        <v>349</v>
      </c>
      <c r="B727" t="s">
        <v>279</v>
      </c>
      <c r="C727" t="s">
        <v>278</v>
      </c>
      <c r="D727" s="11">
        <v>44437</v>
      </c>
      <c r="E727" s="10">
        <f>VLOOKUP(A727,home!$A$2:$E$405,3,FALSE)</f>
        <v>1.4875</v>
      </c>
      <c r="F727" s="10">
        <f>VLOOKUP(B727,home!$B$2:$E$405,3,FALSE)</f>
        <v>1.3445</v>
      </c>
      <c r="G727" s="10">
        <f>VLOOKUP(C727,away!$B$2:$E$405,4,FALSE)</f>
        <v>1.0755999999999999</v>
      </c>
      <c r="H727" s="10">
        <f>VLOOKUP(A727,away!$A$2:$E$405,3,FALSE)</f>
        <v>1.05</v>
      </c>
      <c r="I727" s="10">
        <f>VLOOKUP(C727,away!$B$2:$E$405,3,FALSE)</f>
        <v>0.95240000000000002</v>
      </c>
      <c r="J727" s="10">
        <f>VLOOKUP(B727,home!$B$2:$E$405,4,FALSE)</f>
        <v>1.2698</v>
      </c>
      <c r="K727" s="12">
        <f t="shared" si="1006"/>
        <v>2.1511394975</v>
      </c>
      <c r="L727" s="12">
        <f t="shared" si="1007"/>
        <v>1.2698253960000001</v>
      </c>
      <c r="M727" s="13">
        <f t="shared" si="1008"/>
        <v>3.2680886146238229E-2</v>
      </c>
      <c r="N727" s="13">
        <f t="shared" si="1009"/>
        <v>7.0301145002473614E-2</v>
      </c>
      <c r="O727" s="13">
        <f t="shared" si="1010"/>
        <v>4.1499019192277879E-2</v>
      </c>
      <c r="P727" s="13">
        <f t="shared" si="1011"/>
        <v>8.9270179292019483E-2</v>
      </c>
      <c r="Q727" s="13">
        <f t="shared" si="1012"/>
        <v>7.5613784867147885E-2</v>
      </c>
      <c r="R727" s="13">
        <f t="shared" si="1013"/>
        <v>2.6348254239722941E-2</v>
      </c>
      <c r="S727" s="13">
        <f t="shared" si="1014"/>
        <v>6.0961970822711375E-2</v>
      </c>
      <c r="T727" s="13">
        <f t="shared" si="1015"/>
        <v>9.6016304311984879E-2</v>
      </c>
      <c r="U727" s="13">
        <f t="shared" si="1016"/>
        <v>5.667877038523985E-2</v>
      </c>
      <c r="V727" s="13">
        <f t="shared" si="1017"/>
        <v>1.8502442888980095E-2</v>
      </c>
      <c r="W727" s="13">
        <f t="shared" si="1018"/>
        <v>5.4218599727729869E-2</v>
      </c>
      <c r="X727" s="13">
        <f t="shared" si="1019"/>
        <v>6.8848154869830078E-2</v>
      </c>
      <c r="Y727" s="13">
        <f t="shared" si="1020"/>
        <v>4.3712567760725678E-2</v>
      </c>
      <c r="Z727" s="13">
        <f t="shared" si="1021"/>
        <v>1.1152560791288282E-2</v>
      </c>
      <c r="AA727" s="13">
        <f t="shared" si="1022"/>
        <v>2.3990714016410074E-2</v>
      </c>
      <c r="AB727" s="13">
        <f t="shared" si="1023"/>
        <v>2.5803686246963293E-2</v>
      </c>
      <c r="AC727" s="13">
        <f t="shared" si="1024"/>
        <v>3.1587966790600024E-3</v>
      </c>
      <c r="AD727" s="13">
        <f t="shared" si="1025"/>
        <v>2.9157942843365613E-2</v>
      </c>
      <c r="AE727" s="13">
        <f t="shared" si="1026"/>
        <v>3.7025496317622107E-2</v>
      </c>
      <c r="AF727" s="13">
        <f t="shared" si="1027"/>
        <v>2.3507957761810527E-2</v>
      </c>
      <c r="AG727" s="13">
        <f t="shared" si="1028"/>
        <v>9.9503339246807699E-3</v>
      </c>
      <c r="AH727" s="13">
        <f t="shared" si="1029"/>
        <v>3.5404512308029336E-3</v>
      </c>
      <c r="AI727" s="13">
        <f t="shared" si="1030"/>
        <v>7.6160044815526788E-3</v>
      </c>
      <c r="AJ727" s="13">
        <f t="shared" si="1031"/>
        <v>8.1915440267024894E-3</v>
      </c>
      <c r="AK727" s="13">
        <f t="shared" si="1032"/>
        <v>5.8737179671166416E-3</v>
      </c>
      <c r="AL727" s="13">
        <f t="shared" si="1033"/>
        <v>3.4513916743249626E-4</v>
      </c>
      <c r="AM727" s="13">
        <f t="shared" si="1034"/>
        <v>1.2544560503242234E-2</v>
      </c>
      <c r="AN727" s="13">
        <f t="shared" si="1035"/>
        <v>1.5929401508675532E-2</v>
      </c>
      <c r="AO727" s="13">
        <f t="shared" si="1036"/>
        <v>1.0113779289398456E-2</v>
      </c>
      <c r="AP727" s="13">
        <f t="shared" si="1037"/>
        <v>4.2809112637389951E-3</v>
      </c>
      <c r="AQ727" s="13">
        <f t="shared" si="1038"/>
        <v>1.3590024601795594E-3</v>
      </c>
      <c r="AR727" s="13">
        <f t="shared" si="1039"/>
        <v>8.991509772346035E-4</v>
      </c>
      <c r="AS727" s="13">
        <f t="shared" si="1040"/>
        <v>1.9341991813450787E-3</v>
      </c>
      <c r="AT727" s="13">
        <f t="shared" si="1041"/>
        <v>2.0803661275117825E-3</v>
      </c>
      <c r="AU727" s="13">
        <f t="shared" si="1042"/>
        <v>1.4917192487172392E-3</v>
      </c>
      <c r="AV727" s="13">
        <f t="shared" si="1043"/>
        <v>8.0222404877416963E-4</v>
      </c>
      <c r="AW727" s="13">
        <f t="shared" si="1044"/>
        <v>2.6188120429789405E-5</v>
      </c>
      <c r="AX727" s="13">
        <f t="shared" si="1045"/>
        <v>4.497516596217139E-3</v>
      </c>
      <c r="AY727" s="13">
        <f t="shared" si="1046"/>
        <v>5.7110607928080011E-3</v>
      </c>
      <c r="AZ727" s="13">
        <f t="shared" si="1047"/>
        <v>3.6260250164037488E-3</v>
      </c>
      <c r="BA727" s="13">
        <f t="shared" si="1048"/>
        <v>1.5348062174535982E-3</v>
      </c>
      <c r="BB727" s="13">
        <f t="shared" si="1049"/>
        <v>4.8723397821532E-4</v>
      </c>
      <c r="BC727" s="13">
        <f t="shared" si="1050"/>
        <v>1.2374041586638468E-4</v>
      </c>
      <c r="BD727" s="13">
        <f t="shared" si="1051"/>
        <v>1.9029412428845269E-4</v>
      </c>
      <c r="BE727" s="13">
        <f t="shared" si="1052"/>
        <v>4.0934920689906465E-4</v>
      </c>
      <c r="BF727" s="13">
        <f t="shared" si="1053"/>
        <v>4.4028362361543883E-4</v>
      </c>
      <c r="BG727" s="13">
        <f t="shared" si="1054"/>
        <v>3.1570383095386477E-4</v>
      </c>
      <c r="BH727" s="13">
        <f t="shared" si="1055"/>
        <v>1.6978074506923037E-4</v>
      </c>
      <c r="BI727" s="13">
        <f t="shared" si="1056"/>
        <v>7.3044413326679903E-5</v>
      </c>
      <c r="BJ727" s="14">
        <f t="shared" si="1057"/>
        <v>0.56856032542957013</v>
      </c>
      <c r="BK727" s="14">
        <f t="shared" si="1058"/>
        <v>0.21063047578924968</v>
      </c>
      <c r="BL727" s="14">
        <f t="shared" si="1059"/>
        <v>0.20834827731452438</v>
      </c>
      <c r="BM727" s="14">
        <f t="shared" si="1060"/>
        <v>0.65729349791237435</v>
      </c>
      <c r="BN727" s="14">
        <f t="shared" si="1061"/>
        <v>0.33571326873988</v>
      </c>
    </row>
    <row r="728" spans="1:66" x14ac:dyDescent="0.25">
      <c r="A728" t="s">
        <v>349</v>
      </c>
      <c r="B728" t="s">
        <v>285</v>
      </c>
      <c r="C728" t="s">
        <v>287</v>
      </c>
      <c r="D728" s="11">
        <v>44437</v>
      </c>
      <c r="E728" s="10">
        <f>VLOOKUP(A728,home!$A$2:$E$405,3,FALSE)</f>
        <v>1.4875</v>
      </c>
      <c r="F728" s="10">
        <f>VLOOKUP(B728,home!$B$2:$E$405,3,FALSE)</f>
        <v>1.1951000000000001</v>
      </c>
      <c r="G728" s="10">
        <f>VLOOKUP(C728,away!$B$2:$E$405,4,FALSE)</f>
        <v>1.4117999999999999</v>
      </c>
      <c r="H728" s="10">
        <f>VLOOKUP(A728,away!$A$2:$E$405,3,FALSE)</f>
        <v>1.05</v>
      </c>
      <c r="I728" s="10">
        <f>VLOOKUP(C728,away!$B$2:$E$405,3,FALSE)</f>
        <v>0.1905</v>
      </c>
      <c r="J728" s="10">
        <f>VLOOKUP(B728,home!$B$2:$E$405,4,FALSE)</f>
        <v>0.84660000000000002</v>
      </c>
      <c r="K728" s="12">
        <f t="shared" si="1006"/>
        <v>2.5097727427500001</v>
      </c>
      <c r="L728" s="12">
        <f t="shared" si="1007"/>
        <v>0.16934116500000002</v>
      </c>
      <c r="M728" s="13">
        <f t="shared" si="1008"/>
        <v>6.8623934358266594E-2</v>
      </c>
      <c r="N728" s="13">
        <f t="shared" si="1009"/>
        <v>0.17223047995264265</v>
      </c>
      <c r="O728" s="13">
        <f t="shared" si="1010"/>
        <v>1.1620856991112391E-2</v>
      </c>
      <c r="P728" s="13">
        <f t="shared" si="1011"/>
        <v>2.916571012368965E-2</v>
      </c>
      <c r="Q728" s="13">
        <f t="shared" si="1012"/>
        <v>0.21612968202794652</v>
      </c>
      <c r="R728" s="13">
        <f t="shared" si="1013"/>
        <v>9.8394473058668343E-4</v>
      </c>
      <c r="S728" s="13">
        <f t="shared" si="1014"/>
        <v>3.0989138664731185E-3</v>
      </c>
      <c r="T728" s="13">
        <f t="shared" si="1015"/>
        <v>3.6599652145692024E-2</v>
      </c>
      <c r="U728" s="13">
        <f t="shared" si="1016"/>
        <v>2.46947766519895E-3</v>
      </c>
      <c r="V728" s="13">
        <f t="shared" si="1017"/>
        <v>1.4634029879749761E-4</v>
      </c>
      <c r="W728" s="13">
        <f t="shared" si="1018"/>
        <v>0.18081212828432155</v>
      </c>
      <c r="X728" s="13">
        <f t="shared" si="1019"/>
        <v>3.061893644979646E-2</v>
      </c>
      <c r="Y728" s="13">
        <f t="shared" si="1020"/>
        <v>2.5925231847347486E-3</v>
      </c>
      <c r="Z728" s="13">
        <f t="shared" si="1021"/>
        <v>5.5540782324386737E-5</v>
      </c>
      <c r="AA728" s="13">
        <f t="shared" si="1022"/>
        <v>1.3939474158875678E-4</v>
      </c>
      <c r="AB728" s="13">
        <f t="shared" si="1023"/>
        <v>1.7492456146107088E-4</v>
      </c>
      <c r="AC728" s="13">
        <f t="shared" si="1024"/>
        <v>3.88723589485856E-6</v>
      </c>
      <c r="AD728" s="13">
        <f t="shared" si="1025"/>
        <v>0.11344933778165167</v>
      </c>
      <c r="AE728" s="13">
        <f t="shared" si="1026"/>
        <v>1.9211643028423406E-2</v>
      </c>
      <c r="AF728" s="13">
        <f t="shared" si="1027"/>
        <v>1.6266610059986742E-3</v>
      </c>
      <c r="AG728" s="13">
        <f t="shared" si="1028"/>
        <v>9.1820223271962549E-5</v>
      </c>
      <c r="AH728" s="13">
        <f t="shared" si="1029"/>
        <v>2.3513351959557633E-6</v>
      </c>
      <c r="AI728" s="13">
        <f t="shared" si="1030"/>
        <v>5.9013169838785036E-6</v>
      </c>
      <c r="AJ728" s="13">
        <f t="shared" si="1031"/>
        <v>7.4054822562329574E-6</v>
      </c>
      <c r="AK728" s="13">
        <f t="shared" si="1032"/>
        <v>6.1953591712040827E-6</v>
      </c>
      <c r="AL728" s="13">
        <f t="shared" si="1033"/>
        <v>6.6084229271934099E-8</v>
      </c>
      <c r="AM728" s="13">
        <f t="shared" si="1034"/>
        <v>5.6946411129485425E-2</v>
      </c>
      <c r="AN728" s="13">
        <f t="shared" si="1035"/>
        <v>9.6433716032360266E-3</v>
      </c>
      <c r="AO728" s="13">
        <f t="shared" si="1036"/>
        <v>8.1650989090995333E-4</v>
      </c>
      <c r="AP728" s="13">
        <f t="shared" si="1037"/>
        <v>4.6089578720238159E-5</v>
      </c>
      <c r="AQ728" s="13">
        <f t="shared" si="1038"/>
        <v>1.9512157387110839E-6</v>
      </c>
      <c r="AR728" s="13">
        <f t="shared" si="1039"/>
        <v>7.9635568277730437E-8</v>
      </c>
      <c r="AS728" s="13">
        <f t="shared" si="1040"/>
        <v>1.9986717861685437E-7</v>
      </c>
      <c r="AT728" s="13">
        <f t="shared" si="1041"/>
        <v>2.5081059853146347E-7</v>
      </c>
      <c r="AU728" s="13">
        <f t="shared" si="1042"/>
        <v>2.0982586792902673E-7</v>
      </c>
      <c r="AV728" s="13">
        <f t="shared" si="1043"/>
        <v>1.3165381101303319E-7</v>
      </c>
      <c r="AW728" s="13">
        <f t="shared" si="1044"/>
        <v>7.8017543195412548E-10</v>
      </c>
      <c r="AX728" s="13">
        <f t="shared" si="1045"/>
        <v>2.3820425075036292E-2</v>
      </c>
      <c r="AY728" s="13">
        <f t="shared" si="1046"/>
        <v>4.0337785330018579E-3</v>
      </c>
      <c r="AZ728" s="13">
        <f t="shared" si="1047"/>
        <v>3.4154237806526282E-4</v>
      </c>
      <c r="BA728" s="13">
        <f t="shared" si="1048"/>
        <v>1.9279061399480694E-5</v>
      </c>
      <c r="BB728" s="13">
        <f t="shared" si="1049"/>
        <v>8.1618467937364733E-7</v>
      </c>
      <c r="BC728" s="13">
        <f t="shared" si="1050"/>
        <v>2.7642732892056979E-8</v>
      </c>
      <c r="BD728" s="13">
        <f t="shared" si="1051"/>
        <v>2.2475966512646551E-9</v>
      </c>
      <c r="BE728" s="13">
        <f t="shared" si="1052"/>
        <v>5.6409568120402071E-9</v>
      </c>
      <c r="BF728" s="13">
        <f t="shared" si="1053"/>
        <v>7.0787598249442265E-9</v>
      </c>
      <c r="BG728" s="13">
        <f t="shared" si="1054"/>
        <v>5.9220261537062597E-9</v>
      </c>
      <c r="BH728" s="13">
        <f t="shared" si="1055"/>
        <v>3.7157349556061491E-9</v>
      </c>
      <c r="BI728" s="13">
        <f t="shared" si="1056"/>
        <v>1.8651300621727388E-9</v>
      </c>
      <c r="BJ728" s="14">
        <f t="shared" si="1057"/>
        <v>0.86903306637748534</v>
      </c>
      <c r="BK728" s="14">
        <f t="shared" si="1058"/>
        <v>0.10507263050035284</v>
      </c>
      <c r="BL728" s="14">
        <f t="shared" si="1059"/>
        <v>1.5411350446783949E-2</v>
      </c>
      <c r="BM728" s="14">
        <f t="shared" si="1060"/>
        <v>0.48678420216987534</v>
      </c>
      <c r="BN728" s="14">
        <f t="shared" si="1061"/>
        <v>0.49875460818424444</v>
      </c>
    </row>
    <row r="729" spans="1:66" x14ac:dyDescent="0.25">
      <c r="A729" t="s">
        <v>349</v>
      </c>
      <c r="B729" t="s">
        <v>288</v>
      </c>
      <c r="C729" t="s">
        <v>276</v>
      </c>
      <c r="D729" s="11">
        <v>44437</v>
      </c>
      <c r="E729" s="10">
        <f>VLOOKUP(A729,home!$A$2:$E$405,3,FALSE)</f>
        <v>1.4875</v>
      </c>
      <c r="F729" s="10">
        <f>VLOOKUP(B729,home!$B$2:$E$405,3,FALSE)</f>
        <v>0.73950000000000005</v>
      </c>
      <c r="G729" s="10">
        <f>VLOOKUP(C729,away!$B$2:$E$405,4,FALSE)</f>
        <v>0.52290000000000003</v>
      </c>
      <c r="H729" s="10">
        <f>VLOOKUP(A729,away!$A$2:$E$405,3,FALSE)</f>
        <v>1.05</v>
      </c>
      <c r="I729" s="10">
        <f>VLOOKUP(C729,away!$B$2:$E$405,3,FALSE)</f>
        <v>1.0582</v>
      </c>
      <c r="J729" s="10">
        <f>VLOOKUP(B729,home!$B$2:$E$405,4,FALSE)</f>
        <v>1.0476000000000001</v>
      </c>
      <c r="K729" s="12">
        <f t="shared" si="1006"/>
        <v>0.57519326812500005</v>
      </c>
      <c r="L729" s="12">
        <f t="shared" si="1007"/>
        <v>1.1639988360000002</v>
      </c>
      <c r="M729" s="13">
        <f t="shared" si="1008"/>
        <v>0.17566226012077168</v>
      </c>
      <c r="N729" s="13">
        <f t="shared" si="1009"/>
        <v>0.10103974948509052</v>
      </c>
      <c r="O729" s="13">
        <f t="shared" si="1010"/>
        <v>0.20447066630970751</v>
      </c>
      <c r="P729" s="13">
        <f t="shared" si="1011"/>
        <v>0.117610150790377</v>
      </c>
      <c r="Q729" s="13">
        <f t="shared" si="1012"/>
        <v>2.9058691858430255E-2</v>
      </c>
      <c r="R729" s="13">
        <f t="shared" si="1013"/>
        <v>0.119001808790322</v>
      </c>
      <c r="S729" s="13">
        <f t="shared" si="1014"/>
        <v>1.968571331062419E-2</v>
      </c>
      <c r="T729" s="13">
        <f t="shared" si="1015"/>
        <v>3.3824283498895505E-2</v>
      </c>
      <c r="U729" s="13">
        <f t="shared" si="1016"/>
        <v>6.8449039310891663E-2</v>
      </c>
      <c r="V729" s="13">
        <f t="shared" si="1017"/>
        <v>1.464451479716983E-3</v>
      </c>
      <c r="W729" s="13">
        <f t="shared" si="1018"/>
        <v>5.5714546458292763E-3</v>
      </c>
      <c r="X729" s="13">
        <f t="shared" si="1019"/>
        <v>6.4851667225720713E-3</v>
      </c>
      <c r="Y729" s="13">
        <f t="shared" si="1020"/>
        <v>3.774363258169914E-3</v>
      </c>
      <c r="Z729" s="13">
        <f t="shared" si="1021"/>
        <v>4.6172655637943143E-2</v>
      </c>
      <c r="AA729" s="13">
        <f t="shared" si="1022"/>
        <v>2.6558200694398723E-2</v>
      </c>
      <c r="AB729" s="13">
        <f t="shared" si="1023"/>
        <v>7.6380491264654241E-3</v>
      </c>
      <c r="AC729" s="13">
        <f t="shared" si="1024"/>
        <v>6.1280365243326221E-5</v>
      </c>
      <c r="AD729" s="13">
        <f t="shared" si="1025"/>
        <v>8.01165801486189E-4</v>
      </c>
      <c r="AE729" s="13">
        <f t="shared" si="1026"/>
        <v>9.3255606037293134E-4</v>
      </c>
      <c r="AF729" s="13">
        <f t="shared" si="1027"/>
        <v>5.4274708438941895E-4</v>
      </c>
      <c r="AG729" s="13">
        <f t="shared" si="1028"/>
        <v>2.1058565815722591E-4</v>
      </c>
      <c r="AH729" s="13">
        <f t="shared" si="1029"/>
        <v>1.3436229354398666E-2</v>
      </c>
      <c r="AI729" s="13">
        <f t="shared" si="1030"/>
        <v>7.728428673633627E-3</v>
      </c>
      <c r="AJ729" s="13">
        <f t="shared" si="1031"/>
        <v>2.2226700731291429E-3</v>
      </c>
      <c r="AK729" s="13">
        <f t="shared" si="1032"/>
        <v>4.2615495444226148E-4</v>
      </c>
      <c r="AL729" s="13">
        <f t="shared" si="1033"/>
        <v>1.6411477324274149E-6</v>
      </c>
      <c r="AM729" s="13">
        <f t="shared" si="1034"/>
        <v>9.2165035133365275E-5</v>
      </c>
      <c r="AN729" s="13">
        <f t="shared" si="1035"/>
        <v>1.0727999361513631E-4</v>
      </c>
      <c r="AO729" s="13">
        <f t="shared" si="1036"/>
        <v>6.2436893847053065E-5</v>
      </c>
      <c r="AP729" s="13">
        <f t="shared" si="1037"/>
        <v>2.4225490587141785E-5</v>
      </c>
      <c r="AQ729" s="13">
        <f t="shared" si="1038"/>
        <v>7.0496107112404987E-6</v>
      </c>
      <c r="AR729" s="13">
        <f t="shared" si="1039"/>
        <v>3.1279510657498161E-3</v>
      </c>
      <c r="AS729" s="13">
        <f t="shared" si="1040"/>
        <v>1.7991763960437134E-3</v>
      </c>
      <c r="AT729" s="13">
        <f t="shared" si="1041"/>
        <v>5.1743707558687155E-4</v>
      </c>
      <c r="AU729" s="13">
        <f t="shared" si="1042"/>
        <v>9.9208774185285096E-5</v>
      </c>
      <c r="AV729" s="13">
        <f t="shared" si="1043"/>
        <v>1.4266054762577318E-5</v>
      </c>
      <c r="AW729" s="13">
        <f t="shared" si="1044"/>
        <v>3.0521896606743954E-8</v>
      </c>
      <c r="AX729" s="13">
        <f t="shared" si="1045"/>
        <v>8.8354512942026298E-6</v>
      </c>
      <c r="AY729" s="13">
        <f t="shared" si="1046"/>
        <v>1.0284455021986556E-5</v>
      </c>
      <c r="AZ729" s="13">
        <f t="shared" si="1047"/>
        <v>5.9855468372433543E-6</v>
      </c>
      <c r="BA729" s="13">
        <f t="shared" si="1048"/>
        <v>2.3223898504582493E-6</v>
      </c>
      <c r="BB729" s="13">
        <f t="shared" si="1049"/>
        <v>6.7581477066790417E-7</v>
      </c>
      <c r="BC729" s="13">
        <f t="shared" si="1050"/>
        <v>1.5732952128180951E-7</v>
      </c>
      <c r="BD729" s="13">
        <f t="shared" si="1051"/>
        <v>6.0682189993295835E-4</v>
      </c>
      <c r="BE729" s="13">
        <f t="shared" si="1052"/>
        <v>3.4903987179226001E-4</v>
      </c>
      <c r="BF729" s="13">
        <f t="shared" si="1053"/>
        <v>1.0038269228106054E-4</v>
      </c>
      <c r="BG729" s="13">
        <f t="shared" si="1054"/>
        <v>1.9246482945443139E-5</v>
      </c>
      <c r="BH729" s="13">
        <f t="shared" si="1055"/>
        <v>2.767611856325379E-6</v>
      </c>
      <c r="BI729" s="13">
        <f t="shared" si="1056"/>
        <v>3.1838234170825877E-7</v>
      </c>
      <c r="BJ729" s="14">
        <f t="shared" si="1057"/>
        <v>0.18256218208458308</v>
      </c>
      <c r="BK729" s="14">
        <f t="shared" si="1058"/>
        <v>0.31449578166948761</v>
      </c>
      <c r="BL729" s="14">
        <f t="shared" si="1059"/>
        <v>0.45656786359486695</v>
      </c>
      <c r="BM729" s="14">
        <f t="shared" si="1060"/>
        <v>0.25294490169905653</v>
      </c>
      <c r="BN729" s="14">
        <f t="shared" si="1061"/>
        <v>0.74684332735469894</v>
      </c>
    </row>
    <row r="730" spans="1:66" x14ac:dyDescent="0.25">
      <c r="A730" t="s">
        <v>349</v>
      </c>
      <c r="B730" t="s">
        <v>281</v>
      </c>
      <c r="C730" t="s">
        <v>283</v>
      </c>
      <c r="D730" s="11">
        <v>44437</v>
      </c>
      <c r="E730" s="10">
        <f>VLOOKUP(A730,home!$A$2:$E$405,3,FALSE)</f>
        <v>1.4875</v>
      </c>
      <c r="F730" s="10">
        <f>VLOOKUP(B730,home!$B$2:$E$405,3,FALSE)</f>
        <v>1.3445</v>
      </c>
      <c r="G730" s="10">
        <f>VLOOKUP(C730,away!$B$2:$E$405,4,FALSE)</f>
        <v>0.73950000000000005</v>
      </c>
      <c r="H730" s="10">
        <f>VLOOKUP(A730,away!$A$2:$E$405,3,FALSE)</f>
        <v>1.05</v>
      </c>
      <c r="I730" s="10">
        <f>VLOOKUP(C730,away!$B$2:$E$405,3,FALSE)</f>
        <v>1.619</v>
      </c>
      <c r="J730" s="10">
        <f>VLOOKUP(B730,home!$B$2:$E$405,4,FALSE)</f>
        <v>0.95240000000000002</v>
      </c>
      <c r="K730" s="12">
        <f t="shared" si="1006"/>
        <v>1.4789584031250003</v>
      </c>
      <c r="L730" s="12">
        <f t="shared" si="1007"/>
        <v>1.6190323800000002</v>
      </c>
      <c r="M730" s="13">
        <f t="shared" si="1008"/>
        <v>4.5139807002886681E-2</v>
      </c>
      <c r="N730" s="13">
        <f t="shared" si="1009"/>
        <v>6.675989688235999E-2</v>
      </c>
      <c r="O730" s="13">
        <f t="shared" si="1010"/>
        <v>7.3082809164624299E-2</v>
      </c>
      <c r="P730" s="13">
        <f t="shared" si="1011"/>
        <v>0.10808643473800188</v>
      </c>
      <c r="Q730" s="13">
        <f t="shared" si="1012"/>
        <v>4.9367555242962421E-2</v>
      </c>
      <c r="R730" s="13">
        <f t="shared" si="1013"/>
        <v>5.9161717229443751E-2</v>
      </c>
      <c r="S730" s="13">
        <f t="shared" si="1014"/>
        <v>6.4702743266188759E-2</v>
      </c>
      <c r="T730" s="13">
        <f t="shared" si="1015"/>
        <v>7.9927670459794931E-2</v>
      </c>
      <c r="U730" s="13">
        <f t="shared" si="1016"/>
        <v>8.7497718839790947E-2</v>
      </c>
      <c r="V730" s="13">
        <f t="shared" si="1017"/>
        <v>1.7214391617096456E-2</v>
      </c>
      <c r="W730" s="13">
        <f t="shared" si="1018"/>
        <v>2.4337520222772305E-2</v>
      </c>
      <c r="X730" s="13">
        <f t="shared" si="1019"/>
        <v>3.9403233289573181E-2</v>
      </c>
      <c r="Y730" s="13">
        <f t="shared" si="1020"/>
        <v>3.1897555286256457E-2</v>
      </c>
      <c r="Z730" s="13">
        <f t="shared" si="1021"/>
        <v>3.1928245283624444E-2</v>
      </c>
      <c r="AA730" s="13">
        <f t="shared" si="1022"/>
        <v>4.722054665925253E-2</v>
      </c>
      <c r="AB730" s="13">
        <f t="shared" si="1023"/>
        <v>3.4918612140928854E-2</v>
      </c>
      <c r="AC730" s="13">
        <f t="shared" si="1024"/>
        <v>2.5762214379271655E-3</v>
      </c>
      <c r="AD730" s="13">
        <f t="shared" si="1025"/>
        <v>8.9985450111734321E-3</v>
      </c>
      <c r="AE730" s="13">
        <f t="shared" si="1026"/>
        <v>1.4568935745977249E-2</v>
      </c>
      <c r="AF730" s="13">
        <f t="shared" si="1027"/>
        <v>1.1793789357438312E-2</v>
      </c>
      <c r="AG730" s="13">
        <f t="shared" si="1028"/>
        <v>6.3648422841973409E-3</v>
      </c>
      <c r="AH730" s="13">
        <f t="shared" si="1029"/>
        <v>1.292321573769257E-2</v>
      </c>
      <c r="AI730" s="13">
        <f t="shared" si="1030"/>
        <v>1.9112898510657676E-2</v>
      </c>
      <c r="AJ730" s="13">
        <f t="shared" si="1031"/>
        <v>1.413359093020624E-2</v>
      </c>
      <c r="AK730" s="13">
        <f t="shared" si="1032"/>
        <v>6.9676643575199348E-3</v>
      </c>
      <c r="AL730" s="13">
        <f t="shared" si="1033"/>
        <v>2.4674858738616106E-4</v>
      </c>
      <c r="AM730" s="13">
        <f t="shared" si="1034"/>
        <v>2.6616947520346997E-3</v>
      </c>
      <c r="AN730" s="13">
        <f t="shared" si="1035"/>
        <v>4.3093699892202504E-3</v>
      </c>
      <c r="AO730" s="13">
        <f t="shared" si="1036"/>
        <v>3.4885047749739187E-3</v>
      </c>
      <c r="AP730" s="13">
        <f t="shared" si="1037"/>
        <v>1.8826673961557963E-3</v>
      </c>
      <c r="AQ730" s="13">
        <f t="shared" si="1038"/>
        <v>7.6202486878663078E-4</v>
      </c>
      <c r="AR730" s="13">
        <f t="shared" si="1039"/>
        <v>4.1846209466099675E-3</v>
      </c>
      <c r="AS730" s="13">
        <f t="shared" si="1040"/>
        <v>6.188880312881704E-3</v>
      </c>
      <c r="AT730" s="13">
        <f t="shared" si="1041"/>
        <v>4.5765482723356399E-3</v>
      </c>
      <c r="AU730" s="13">
        <f t="shared" si="1042"/>
        <v>2.2561748415593319E-3</v>
      </c>
      <c r="AV730" s="13">
        <f t="shared" si="1043"/>
        <v>8.3419718521084737E-4</v>
      </c>
      <c r="AW730" s="13">
        <f t="shared" si="1044"/>
        <v>1.6412081620542239E-5</v>
      </c>
      <c r="AX730" s="13">
        <f t="shared" si="1045"/>
        <v>6.5608930334590482E-4</v>
      </c>
      <c r="AY730" s="13">
        <f t="shared" si="1046"/>
        <v>1.0622298262886623E-3</v>
      </c>
      <c r="AZ730" s="13">
        <f t="shared" si="1047"/>
        <v>8.5989224188155993E-4</v>
      </c>
      <c r="BA730" s="13">
        <f t="shared" si="1048"/>
        <v>4.6406446097234594E-4</v>
      </c>
      <c r="BB730" s="13">
        <f t="shared" si="1049"/>
        <v>1.8783384718036868E-4</v>
      </c>
      <c r="BC730" s="13">
        <f t="shared" si="1050"/>
        <v>6.0821816128997654E-5</v>
      </c>
      <c r="BD730" s="13">
        <f t="shared" si="1051"/>
        <v>1.1291728017646312E-3</v>
      </c>
      <c r="BE730" s="13">
        <f t="shared" si="1052"/>
        <v>1.6699996037500013E-3</v>
      </c>
      <c r="BF730" s="13">
        <f t="shared" si="1053"/>
        <v>1.234929973590743E-3</v>
      </c>
      <c r="BG730" s="13">
        <f t="shared" si="1054"/>
        <v>6.088033539043212E-4</v>
      </c>
      <c r="BH730" s="13">
        <f t="shared" si="1055"/>
        <v>2.2509870902686979E-4</v>
      </c>
      <c r="BI730" s="13">
        <f t="shared" si="1056"/>
        <v>6.6582325449575703E-5</v>
      </c>
      <c r="BJ730" s="14">
        <f t="shared" si="1057"/>
        <v>0.34981473705947469</v>
      </c>
      <c r="BK730" s="14">
        <f t="shared" si="1058"/>
        <v>0.23902857647577574</v>
      </c>
      <c r="BL730" s="14">
        <f t="shared" si="1059"/>
        <v>0.37799378189620048</v>
      </c>
      <c r="BM730" s="14">
        <f t="shared" si="1060"/>
        <v>0.59612130271012831</v>
      </c>
      <c r="BN730" s="14">
        <f t="shared" si="1061"/>
        <v>0.40159822026027903</v>
      </c>
    </row>
    <row r="731" spans="1:66" x14ac:dyDescent="0.25">
      <c r="A731" t="s">
        <v>349</v>
      </c>
      <c r="B731" t="s">
        <v>282</v>
      </c>
      <c r="C731" t="s">
        <v>277</v>
      </c>
      <c r="D731" s="11">
        <v>44437</v>
      </c>
      <c r="E731" s="10">
        <f>VLOOKUP(A731,home!$A$2:$E$405,3,FALSE)</f>
        <v>1.4875</v>
      </c>
      <c r="F731" s="10">
        <f>VLOOKUP(B731,home!$B$2:$E$405,3,FALSE)</f>
        <v>0.73340000000000005</v>
      </c>
      <c r="G731" s="10">
        <f>VLOOKUP(C731,away!$B$2:$E$405,4,FALSE)</f>
        <v>0.59760000000000002</v>
      </c>
      <c r="H731" s="10">
        <f>VLOOKUP(A731,away!$A$2:$E$405,3,FALSE)</f>
        <v>1.05</v>
      </c>
      <c r="I731" s="10">
        <f>VLOOKUP(C731,away!$B$2:$E$405,3,FALSE)</f>
        <v>1.4815</v>
      </c>
      <c r="J731" s="10">
        <f>VLOOKUP(B731,home!$B$2:$E$405,4,FALSE)</f>
        <v>0.95240000000000002</v>
      </c>
      <c r="K731" s="12">
        <f t="shared" si="1006"/>
        <v>0.65194126200000002</v>
      </c>
      <c r="L731" s="12">
        <f t="shared" si="1007"/>
        <v>1.4815296300000003</v>
      </c>
      <c r="M731" s="13">
        <f t="shared" si="1008"/>
        <v>0.11842553743427664</v>
      </c>
      <c r="N731" s="13">
        <f t="shared" si="1009"/>
        <v>7.7206494327930558E-2</v>
      </c>
      <c r="O731" s="13">
        <f t="shared" si="1010"/>
        <v>0.17545094265755506</v>
      </c>
      <c r="P731" s="13">
        <f t="shared" si="1011"/>
        <v>0.11438370897525607</v>
      </c>
      <c r="Q731" s="13">
        <f t="shared" si="1012"/>
        <v>2.5167049673373437E-2</v>
      </c>
      <c r="R731" s="13">
        <f t="shared" si="1013"/>
        <v>0.12996788507929941</v>
      </c>
      <c r="S731" s="13">
        <f t="shared" si="1014"/>
        <v>2.7619956730610531E-2</v>
      </c>
      <c r="T731" s="13">
        <f t="shared" si="1015"/>
        <v>3.728572979078458E-2</v>
      </c>
      <c r="U731" s="13">
        <f t="shared" si="1016"/>
        <v>8.4731427018069419E-2</v>
      </c>
      <c r="V731" s="13">
        <f t="shared" si="1017"/>
        <v>2.9641439779421095E-3</v>
      </c>
      <c r="W731" s="13">
        <f t="shared" si="1018"/>
        <v>5.4691460416252564E-3</v>
      </c>
      <c r="X731" s="13">
        <f t="shared" si="1019"/>
        <v>8.1027019114650323E-3</v>
      </c>
      <c r="Y731" s="13">
        <f t="shared" si="1020"/>
        <v>6.0021964824465424E-3</v>
      </c>
      <c r="Z731" s="13">
        <f t="shared" si="1021"/>
        <v>6.4183757564472324E-2</v>
      </c>
      <c r="AA731" s="13">
        <f t="shared" si="1022"/>
        <v>4.1844039906484137E-2</v>
      </c>
      <c r="AB731" s="13">
        <f t="shared" si="1023"/>
        <v>1.3639928091905812E-2</v>
      </c>
      <c r="AC731" s="13">
        <f t="shared" si="1024"/>
        <v>1.789361639597017E-4</v>
      </c>
      <c r="AD731" s="13">
        <f t="shared" si="1025"/>
        <v>8.9139049310986863E-4</v>
      </c>
      <c r="AE731" s="13">
        <f t="shared" si="1026"/>
        <v>1.3206214274425815E-3</v>
      </c>
      <c r="AF731" s="13">
        <f t="shared" si="1027"/>
        <v>9.7826988738453991E-4</v>
      </c>
      <c r="AG731" s="13">
        <f t="shared" si="1028"/>
        <v>4.8311194143231979E-4</v>
      </c>
      <c r="AH731" s="13">
        <f t="shared" si="1029"/>
        <v>2.3772534649125609E-2</v>
      </c>
      <c r="AI731" s="13">
        <f t="shared" si="1030"/>
        <v>1.5498296240089677E-2</v>
      </c>
      <c r="AJ731" s="13">
        <f t="shared" si="1031"/>
        <v>5.0519894048069586E-3</v>
      </c>
      <c r="AK731" s="13">
        <f t="shared" si="1032"/>
        <v>1.0978667827268259E-3</v>
      </c>
      <c r="AL731" s="13">
        <f t="shared" si="1033"/>
        <v>6.9131650307685119E-6</v>
      </c>
      <c r="AM731" s="13">
        <f t="shared" si="1034"/>
        <v>1.1622684860257002E-4</v>
      </c>
      <c r="AN731" s="13">
        <f t="shared" si="1035"/>
        <v>1.7219352000623161E-4</v>
      </c>
      <c r="AO731" s="13">
        <f t="shared" si="1036"/>
        <v>1.2755490099161497E-4</v>
      </c>
      <c r="AP731" s="13">
        <f t="shared" si="1037"/>
        <v>6.2992121756931329E-5</v>
      </c>
      <c r="AQ731" s="13">
        <f t="shared" si="1038"/>
        <v>2.3331173709865368E-5</v>
      </c>
      <c r="AR731" s="13">
        <f t="shared" si="1039"/>
        <v>7.0439428925762474E-3</v>
      </c>
      <c r="AS731" s="13">
        <f t="shared" si="1040"/>
        <v>4.5922370188420892E-3</v>
      </c>
      <c r="AT731" s="13">
        <f t="shared" si="1041"/>
        <v>1.4969343987335144E-3</v>
      </c>
      <c r="AU731" s="13">
        <f t="shared" si="1042"/>
        <v>3.2530443368051294E-4</v>
      </c>
      <c r="AV731" s="13">
        <f t="shared" si="1043"/>
        <v>5.3019845756967222E-5</v>
      </c>
      <c r="AW731" s="13">
        <f t="shared" si="1044"/>
        <v>1.8547835442263805E-7</v>
      </c>
      <c r="AX731" s="13">
        <f t="shared" si="1045"/>
        <v>1.2628846392707067E-5</v>
      </c>
      <c r="AY731" s="13">
        <f t="shared" si="1046"/>
        <v>1.8710010123514141E-5</v>
      </c>
      <c r="AZ731" s="13">
        <f t="shared" si="1047"/>
        <v>1.3859717187793081E-5</v>
      </c>
      <c r="BA731" s="13">
        <f t="shared" si="1048"/>
        <v>6.8445272257119094E-6</v>
      </c>
      <c r="BB731" s="13">
        <f t="shared" si="1049"/>
        <v>2.5350924720584744E-6</v>
      </c>
      <c r="BC731" s="13">
        <f t="shared" si="1050"/>
        <v>7.5116292242891522E-7</v>
      </c>
      <c r="BD731" s="13">
        <f t="shared" si="1051"/>
        <v>1.7393016845632678E-3</v>
      </c>
      <c r="BE731" s="13">
        <f t="shared" si="1052"/>
        <v>1.1339225352329028E-3</v>
      </c>
      <c r="BF731" s="13">
        <f t="shared" si="1053"/>
        <v>3.6962544431498899E-4</v>
      </c>
      <c r="BG731" s="13">
        <f t="shared" si="1054"/>
        <v>8.0324692878008222E-5</v>
      </c>
      <c r="BH731" s="13">
        <f t="shared" si="1055"/>
        <v>1.3091745411162774E-5</v>
      </c>
      <c r="BI731" s="13">
        <f t="shared" si="1056"/>
        <v>1.7070098050272336E-6</v>
      </c>
      <c r="BJ731" s="14">
        <f t="shared" si="1057"/>
        <v>0.16346433989838616</v>
      </c>
      <c r="BK731" s="14">
        <f t="shared" si="1058"/>
        <v>0.26359790645719927</v>
      </c>
      <c r="BL731" s="14">
        <f t="shared" si="1059"/>
        <v>0.50790432153185772</v>
      </c>
      <c r="BM731" s="14">
        <f t="shared" si="1060"/>
        <v>0.35853018277245507</v>
      </c>
      <c r="BN731" s="14">
        <f t="shared" si="1061"/>
        <v>0.64060161814769123</v>
      </c>
    </row>
    <row r="732" spans="1:66" x14ac:dyDescent="0.25">
      <c r="A732" t="s">
        <v>357</v>
      </c>
      <c r="B732" t="s">
        <v>328</v>
      </c>
      <c r="C732" t="s">
        <v>330</v>
      </c>
      <c r="D732" s="11">
        <v>44437</v>
      </c>
      <c r="E732" s="10">
        <f>VLOOKUP(A732,home!$A$2:$E$405,3,FALSE)</f>
        <v>1.8529</v>
      </c>
      <c r="F732" s="10">
        <f>VLOOKUP(B732,home!$B$2:$E$405,3,FALSE)</f>
        <v>0.8095</v>
      </c>
      <c r="G732" s="10">
        <f>VLOOKUP(C732,away!$B$2:$E$405,4,FALSE)</f>
        <v>1.2593000000000001</v>
      </c>
      <c r="H732" s="10">
        <f>VLOOKUP(A732,away!$A$2:$E$405,3,FALSE)</f>
        <v>1.5588</v>
      </c>
      <c r="I732" s="10">
        <f>VLOOKUP(C732,away!$B$2:$E$405,3,FALSE)</f>
        <v>0.64149999999999996</v>
      </c>
      <c r="J732" s="10">
        <f>VLOOKUP(B732,home!$B$2:$E$405,4,FALSE)</f>
        <v>1.4434</v>
      </c>
      <c r="K732" s="12">
        <f t="shared" si="1006"/>
        <v>1.888852467215</v>
      </c>
      <c r="L732" s="12">
        <f t="shared" si="1007"/>
        <v>1.44335698668</v>
      </c>
      <c r="M732" s="13">
        <f t="shared" si="1008"/>
        <v>3.5714109153300859E-2</v>
      </c>
      <c r="N732" s="13">
        <f t="shared" si="1009"/>
        <v>6.7458683188598142E-2</v>
      </c>
      <c r="O732" s="13">
        <f t="shared" si="1010"/>
        <v>5.1548208969468941E-2</v>
      </c>
      <c r="P732" s="13">
        <f t="shared" si="1011"/>
        <v>9.7366961692495799E-2</v>
      </c>
      <c r="Q732" s="13">
        <f t="shared" si="1012"/>
        <v>6.3709750087929326E-2</v>
      </c>
      <c r="R732" s="13">
        <f t="shared" si="1013"/>
        <v>3.7201233783461823E-2</v>
      </c>
      <c r="S732" s="13">
        <f t="shared" si="1014"/>
        <v>6.6362604681907147E-2</v>
      </c>
      <c r="T732" s="13">
        <f t="shared" si="1015"/>
        <v>9.1955912909049559E-2</v>
      </c>
      <c r="U732" s="13">
        <f t="shared" si="1016"/>
        <v>7.0267642215333881E-2</v>
      </c>
      <c r="V732" s="13">
        <f t="shared" si="1017"/>
        <v>2.0102622188215593E-2</v>
      </c>
      <c r="W732" s="13">
        <f t="shared" si="1018"/>
        <v>4.0112772879745462E-2</v>
      </c>
      <c r="X732" s="13">
        <f t="shared" si="1019"/>
        <v>5.7897050991088647E-2</v>
      </c>
      <c r="Y732" s="13">
        <f t="shared" si="1020"/>
        <v>4.1783056528078018E-2</v>
      </c>
      <c r="Z732" s="13">
        <f t="shared" si="1021"/>
        <v>1.7898220231491888E-2</v>
      </c>
      <c r="AA732" s="13">
        <f t="shared" si="1022"/>
        <v>3.3807097443010886E-2</v>
      </c>
      <c r="AB732" s="13">
        <f t="shared" si="1023"/>
        <v>3.1928309707304516E-2</v>
      </c>
      <c r="AC732" s="13">
        <f t="shared" si="1024"/>
        <v>3.4253466118197252E-3</v>
      </c>
      <c r="AD732" s="13">
        <f t="shared" si="1025"/>
        <v>1.8941777505185529E-2</v>
      </c>
      <c r="AE732" s="13">
        <f t="shared" si="1026"/>
        <v>2.7339746902247598E-2</v>
      </c>
      <c r="AF732" s="13">
        <f t="shared" si="1027"/>
        <v>1.9730507352710983E-2</v>
      </c>
      <c r="AG732" s="13">
        <f t="shared" si="1028"/>
        <v>9.4927218794255003E-3</v>
      </c>
      <c r="AH732" s="13">
        <f t="shared" si="1029"/>
        <v>6.4583803050652878E-3</v>
      </c>
      <c r="AI732" s="13">
        <f t="shared" si="1030"/>
        <v>1.2198927573435334E-2</v>
      </c>
      <c r="AJ732" s="13">
        <f t="shared" si="1031"/>
        <v>1.1520987222230213E-2</v>
      </c>
      <c r="AK732" s="13">
        <f t="shared" si="1032"/>
        <v>7.2538150464873438E-3</v>
      </c>
      <c r="AL732" s="13">
        <f t="shared" si="1033"/>
        <v>3.7353931008607714E-4</v>
      </c>
      <c r="AM732" s="13">
        <f t="shared" si="1034"/>
        <v>7.1556446348214533E-3</v>
      </c>
      <c r="AN732" s="13">
        <f t="shared" si="1035"/>
        <v>1.0328149677868803E-2</v>
      </c>
      <c r="AO732" s="13">
        <f t="shared" si="1036"/>
        <v>7.4536034985143648E-3</v>
      </c>
      <c r="AP732" s="13">
        <f t="shared" si="1037"/>
        <v>3.5860702285077325E-3</v>
      </c>
      <c r="AQ732" s="13">
        <f t="shared" si="1038"/>
        <v>1.2939948797604454E-3</v>
      </c>
      <c r="AR732" s="13">
        <f t="shared" si="1039"/>
        <v>1.864349667190499E-3</v>
      </c>
      <c r="AS732" s="13">
        <f t="shared" si="1040"/>
        <v>3.5214814686242383E-3</v>
      </c>
      <c r="AT732" s="13">
        <f t="shared" si="1041"/>
        <v>3.3257794801313974E-3</v>
      </c>
      <c r="AU732" s="13">
        <f t="shared" si="1042"/>
        <v>2.0939689254864035E-3</v>
      </c>
      <c r="AV732" s="13">
        <f t="shared" si="1043"/>
        <v>9.887995927941335E-4</v>
      </c>
      <c r="AW732" s="13">
        <f t="shared" si="1044"/>
        <v>2.8288219167633055E-5</v>
      </c>
      <c r="AX732" s="13">
        <f t="shared" si="1045"/>
        <v>2.2526595038327149E-3</v>
      </c>
      <c r="AY732" s="13">
        <f t="shared" si="1046"/>
        <v>3.2513918334680517E-3</v>
      </c>
      <c r="AZ732" s="13">
        <f t="shared" si="1047"/>
        <v>2.346459559635204E-3</v>
      </c>
      <c r="BA732" s="13">
        <f t="shared" si="1048"/>
        <v>1.1289262664538492E-3</v>
      </c>
      <c r="BB732" s="13">
        <f t="shared" si="1049"/>
        <v>4.0736090353318274E-4</v>
      </c>
      <c r="BC732" s="13">
        <f t="shared" si="1050"/>
        <v>1.1759344124297938E-4</v>
      </c>
      <c r="BD732" s="13">
        <f t="shared" si="1051"/>
        <v>4.4848701962565653E-4</v>
      </c>
      <c r="BE732" s="13">
        <f t="shared" si="1052"/>
        <v>8.4712581353382354E-4</v>
      </c>
      <c r="BF732" s="13">
        <f t="shared" si="1053"/>
        <v>8.0004784146743839E-4</v>
      </c>
      <c r="BG732" s="13">
        <f t="shared" si="1054"/>
        <v>5.0372411308193541E-4</v>
      </c>
      <c r="BH732" s="13">
        <f t="shared" si="1055"/>
        <v>2.3786513344762521E-4</v>
      </c>
      <c r="BI732" s="13">
        <f t="shared" si="1056"/>
        <v>8.9858428835394393E-5</v>
      </c>
      <c r="BJ732" s="14">
        <f t="shared" si="1057"/>
        <v>0.47774383465169751</v>
      </c>
      <c r="BK732" s="14">
        <f t="shared" si="1058"/>
        <v>0.22659657547129328</v>
      </c>
      <c r="BL732" s="14">
        <f t="shared" si="1059"/>
        <v>0.27690608975001674</v>
      </c>
      <c r="BM732" s="14">
        <f t="shared" si="1060"/>
        <v>0.64292266961494415</v>
      </c>
      <c r="BN732" s="14">
        <f t="shared" si="1061"/>
        <v>0.3529989468752549</v>
      </c>
    </row>
    <row r="733" spans="1:66" x14ac:dyDescent="0.25">
      <c r="A733" t="s">
        <v>357</v>
      </c>
      <c r="B733" t="s">
        <v>335</v>
      </c>
      <c r="C733" t="s">
        <v>329</v>
      </c>
      <c r="D733" s="11">
        <v>44437</v>
      </c>
      <c r="E733" s="10">
        <f>VLOOKUP(A733,home!$A$2:$E$405,3,FALSE)</f>
        <v>1.8529</v>
      </c>
      <c r="F733" s="10">
        <f>VLOOKUP(B733,home!$B$2:$E$405,3,FALSE)</f>
        <v>2.1587999999999998</v>
      </c>
      <c r="G733" s="10">
        <f>VLOOKUP(C733,away!$B$2:$E$405,4,FALSE)</f>
        <v>0.8095</v>
      </c>
      <c r="H733" s="10">
        <f>VLOOKUP(A733,away!$A$2:$E$405,3,FALSE)</f>
        <v>1.5588</v>
      </c>
      <c r="I733" s="10">
        <f>VLOOKUP(C733,away!$B$2:$E$405,3,FALSE)</f>
        <v>1.7642</v>
      </c>
      <c r="J733" s="10">
        <f>VLOOKUP(B733,home!$B$2:$E$405,4,FALSE)</f>
        <v>0.64149999999999996</v>
      </c>
      <c r="K733" s="12">
        <f t="shared" si="1006"/>
        <v>3.2380328009399997</v>
      </c>
      <c r="L733" s="12">
        <f t="shared" si="1007"/>
        <v>1.7641474268399997</v>
      </c>
      <c r="M733" s="13">
        <f t="shared" si="1008"/>
        <v>6.723272742281774E-3</v>
      </c>
      <c r="N733" s="13">
        <f t="shared" si="1009"/>
        <v>2.1770177669174207E-2</v>
      </c>
      <c r="O733" s="13">
        <f t="shared" si="1010"/>
        <v>1.1860844308239899E-2</v>
      </c>
      <c r="P733" s="13">
        <f t="shared" si="1011"/>
        <v>3.840580291692329E-2</v>
      </c>
      <c r="Q733" s="13">
        <f t="shared" si="1012"/>
        <v>3.5246274687538798E-2</v>
      </c>
      <c r="R733" s="13">
        <f t="shared" si="1013"/>
        <v>1.0462138983265638E-2</v>
      </c>
      <c r="S733" s="13">
        <f t="shared" si="1014"/>
        <v>5.4847012542620741E-2</v>
      </c>
      <c r="T733" s="13">
        <f t="shared" si="1015"/>
        <v>6.2179624795717377E-2</v>
      </c>
      <c r="U733" s="13">
        <f t="shared" si="1016"/>
        <v>3.3876749195807201E-2</v>
      </c>
      <c r="V733" s="13">
        <f t="shared" si="1017"/>
        <v>3.4811808591153764E-2</v>
      </c>
      <c r="W733" s="13">
        <f t="shared" si="1018"/>
        <v>3.8042864516397282E-2</v>
      </c>
      <c r="X733" s="13">
        <f t="shared" si="1019"/>
        <v>6.7113221546224996E-2</v>
      </c>
      <c r="Y733" s="13">
        <f t="shared" si="1020"/>
        <v>5.9198808548857833E-2</v>
      </c>
      <c r="Z733" s="13">
        <f t="shared" si="1021"/>
        <v>6.152251855523508E-3</v>
      </c>
      <c r="AA733" s="13">
        <f t="shared" si="1022"/>
        <v>1.9921193307829096E-2</v>
      </c>
      <c r="AB733" s="13">
        <f t="shared" si="1023"/>
        <v>3.2252738682308511E-2</v>
      </c>
      <c r="AC733" s="13">
        <f t="shared" si="1024"/>
        <v>1.2428614671592965E-2</v>
      </c>
      <c r="AD733" s="13">
        <f t="shared" si="1025"/>
        <v>3.0796010786452711E-2</v>
      </c>
      <c r="AE733" s="13">
        <f t="shared" si="1026"/>
        <v>5.4328703185857419E-2</v>
      </c>
      <c r="AF733" s="13">
        <f t="shared" si="1027"/>
        <v>4.7921920964442241E-2</v>
      </c>
      <c r="AG733" s="13">
        <f t="shared" si="1028"/>
        <v>2.8180444519550197E-2</v>
      </c>
      <c r="AH733" s="13">
        <f t="shared" si="1029"/>
        <v>2.7133698200483528E-3</v>
      </c>
      <c r="AI733" s="13">
        <f t="shared" si="1030"/>
        <v>8.7859804783972303E-3</v>
      </c>
      <c r="AJ733" s="13">
        <f t="shared" si="1031"/>
        <v>1.4224646488734373E-2</v>
      </c>
      <c r="AK733" s="13">
        <f t="shared" si="1032"/>
        <v>1.535329063743263E-2</v>
      </c>
      <c r="AL733" s="13">
        <f t="shared" si="1033"/>
        <v>2.8398724484622502E-3</v>
      </c>
      <c r="AM733" s="13">
        <f t="shared" si="1034"/>
        <v>1.9943698612927181E-2</v>
      </c>
      <c r="AN733" s="13">
        <f t="shared" si="1035"/>
        <v>3.518362458966795E-2</v>
      </c>
      <c r="AO733" s="13">
        <f t="shared" si="1036"/>
        <v>3.1034550393383636E-2</v>
      </c>
      <c r="AP733" s="13">
        <f t="shared" si="1037"/>
        <v>1.8249840739874675E-2</v>
      </c>
      <c r="AQ733" s="13">
        <f t="shared" si="1038"/>
        <v>8.0488523953724262E-3</v>
      </c>
      <c r="AR733" s="13">
        <f t="shared" si="1039"/>
        <v>9.5735687722072393E-4</v>
      </c>
      <c r="AS733" s="13">
        <f t="shared" si="1040"/>
        <v>3.0999529706461919E-3</v>
      </c>
      <c r="AT733" s="13">
        <f t="shared" si="1041"/>
        <v>5.0188747001618812E-3</v>
      </c>
      <c r="AU733" s="13">
        <f t="shared" si="1042"/>
        <v>5.4170936343106921E-3</v>
      </c>
      <c r="AV733" s="13">
        <f t="shared" si="1043"/>
        <v>4.3851817184153239E-3</v>
      </c>
      <c r="AW733" s="13">
        <f t="shared" si="1044"/>
        <v>4.5062206452145239E-4</v>
      </c>
      <c r="AX733" s="13">
        <f t="shared" si="1045"/>
        <v>1.0763058380119964E-2</v>
      </c>
      <c r="AY733" s="13">
        <f t="shared" si="1046"/>
        <v>1.8987621746217327E-2</v>
      </c>
      <c r="AZ733" s="13">
        <f t="shared" si="1047"/>
        <v>1.6748482022700264E-2</v>
      </c>
      <c r="BA733" s="13">
        <f t="shared" si="1048"/>
        <v>9.8489304879408861E-3</v>
      </c>
      <c r="BB733" s="13">
        <f t="shared" si="1049"/>
        <v>4.3437413443567349E-3</v>
      </c>
      <c r="BC733" s="13">
        <f t="shared" si="1050"/>
        <v>1.5326000231010925E-3</v>
      </c>
      <c r="BD733" s="13">
        <f t="shared" si="1051"/>
        <v>2.8148644525275275E-4</v>
      </c>
      <c r="BE733" s="13">
        <f t="shared" si="1052"/>
        <v>9.1146234274841476E-4</v>
      </c>
      <c r="BF733" s="13">
        <f t="shared" si="1053"/>
        <v>1.4756724813204921E-3</v>
      </c>
      <c r="BG733" s="13">
        <f t="shared" si="1054"/>
        <v>1.5927586326534239E-3</v>
      </c>
      <c r="BH733" s="13">
        <f t="shared" si="1055"/>
        <v>1.2893511741280327E-3</v>
      </c>
      <c r="BI733" s="13">
        <f t="shared" si="1056"/>
        <v>8.349922787514141E-4</v>
      </c>
      <c r="BJ733" s="14">
        <f t="shared" si="1057"/>
        <v>0.61946305195587537</v>
      </c>
      <c r="BK733" s="14">
        <f t="shared" si="1058"/>
        <v>0.16904400565925209</v>
      </c>
      <c r="BL733" s="14">
        <f t="shared" si="1059"/>
        <v>0.17471513515767229</v>
      </c>
      <c r="BM733" s="14">
        <f t="shared" si="1060"/>
        <v>0.82636893363920361</v>
      </c>
      <c r="BN733" s="14">
        <f t="shared" si="1061"/>
        <v>0.12446851130742362</v>
      </c>
    </row>
    <row r="734" spans="1:66" x14ac:dyDescent="0.25">
      <c r="A734" t="s">
        <v>357</v>
      </c>
      <c r="B734" t="s">
        <v>334</v>
      </c>
      <c r="C734" t="s">
        <v>337</v>
      </c>
      <c r="D734" s="11">
        <v>44437</v>
      </c>
      <c r="E734" s="10">
        <f>VLOOKUP(A734,home!$A$2:$E$405,3,FALSE)</f>
        <v>1.8529</v>
      </c>
      <c r="F734" s="10">
        <f>VLOOKUP(B734,home!$B$2:$E$405,3,FALSE)</f>
        <v>0.71960000000000002</v>
      </c>
      <c r="G734" s="10">
        <f>VLOOKUP(C734,away!$B$2:$E$405,4,FALSE)</f>
        <v>1.2142999999999999</v>
      </c>
      <c r="H734" s="10">
        <f>VLOOKUP(A734,away!$A$2:$E$405,3,FALSE)</f>
        <v>1.5588</v>
      </c>
      <c r="I734" s="10">
        <f>VLOOKUP(C734,away!$B$2:$E$405,3,FALSE)</f>
        <v>0.96230000000000004</v>
      </c>
      <c r="J734" s="10">
        <f>VLOOKUP(B734,home!$B$2:$E$405,4,FALSE)</f>
        <v>0.85540000000000005</v>
      </c>
      <c r="K734" s="12">
        <f t="shared" si="1006"/>
        <v>1.6190830678119998</v>
      </c>
      <c r="L734" s="12">
        <f t="shared" si="1007"/>
        <v>1.283128433496</v>
      </c>
      <c r="M734" s="13">
        <f t="shared" si="1008"/>
        <v>5.4901670586227143E-2</v>
      </c>
      <c r="N734" s="13">
        <f t="shared" si="1009"/>
        <v>8.8890365240752486E-2</v>
      </c>
      <c r="O734" s="13">
        <f t="shared" si="1010"/>
        <v>7.0445894575619047E-2</v>
      </c>
      <c r="P734" s="13">
        <f t="shared" si="1011"/>
        <v>0.11405775510425402</v>
      </c>
      <c r="Q734" s="13">
        <f t="shared" si="1012"/>
        <v>7.1960442626463353E-2</v>
      </c>
      <c r="R734" s="13">
        <f t="shared" si="1013"/>
        <v>4.519556517651923E-2</v>
      </c>
      <c r="S734" s="13">
        <f t="shared" si="1014"/>
        <v>5.9238504769131395E-2</v>
      </c>
      <c r="T734" s="13">
        <f t="shared" si="1015"/>
        <v>9.2334490020972715E-2</v>
      </c>
      <c r="U734" s="13">
        <f t="shared" si="1016"/>
        <v>7.3175374317495948E-2</v>
      </c>
      <c r="V734" s="13">
        <f t="shared" si="1017"/>
        <v>1.3674165705006519E-2</v>
      </c>
      <c r="W734" s="13">
        <f t="shared" si="1018"/>
        <v>3.8836644736254561E-2</v>
      </c>
      <c r="X734" s="13">
        <f t="shared" si="1019"/>
        <v>4.9832403122670982E-2</v>
      </c>
      <c r="Y734" s="13">
        <f t="shared" si="1020"/>
        <v>3.1970686678067003E-2</v>
      </c>
      <c r="Z734" s="13">
        <f t="shared" si="1021"/>
        <v>1.9330571581971163E-2</v>
      </c>
      <c r="AA734" s="13">
        <f t="shared" si="1022"/>
        <v>3.1297801139497337E-2</v>
      </c>
      <c r="AB734" s="13">
        <f t="shared" si="1023"/>
        <v>2.5336869942353631E-2</v>
      </c>
      <c r="AC734" s="13">
        <f t="shared" si="1024"/>
        <v>1.7754977063802254E-3</v>
      </c>
      <c r="AD734" s="13">
        <f t="shared" si="1025"/>
        <v>1.5719938475774953E-2</v>
      </c>
      <c r="AE734" s="13">
        <f t="shared" si="1026"/>
        <v>2.0170700031074615E-2</v>
      </c>
      <c r="AF734" s="13">
        <f t="shared" si="1027"/>
        <v>1.2940799366695248E-2</v>
      </c>
      <c r="AG734" s="13">
        <f t="shared" si="1028"/>
        <v>5.534902539857901E-3</v>
      </c>
      <c r="AH734" s="13">
        <f t="shared" si="1029"/>
        <v>6.2009015081392399E-3</v>
      </c>
      <c r="AI734" s="13">
        <f t="shared" si="1030"/>
        <v>1.0039774636998138E-2</v>
      </c>
      <c r="AJ734" s="13">
        <f t="shared" si="1031"/>
        <v>8.1276145597060281E-3</v>
      </c>
      <c r="AK734" s="13">
        <f t="shared" si="1032"/>
        <v>4.386427705107436E-3</v>
      </c>
      <c r="AL734" s="13">
        <f t="shared" si="1033"/>
        <v>1.4754325718699171E-4</v>
      </c>
      <c r="AM734" s="13">
        <f t="shared" si="1034"/>
        <v>5.0903772426347154E-3</v>
      </c>
      <c r="AN734" s="13">
        <f t="shared" si="1035"/>
        <v>6.53160777724557E-3</v>
      </c>
      <c r="AO734" s="13">
        <f t="shared" si="1036"/>
        <v>4.1904458277137006E-3</v>
      </c>
      <c r="AP734" s="13">
        <f t="shared" si="1037"/>
        <v>1.7922933968547098E-3</v>
      </c>
      <c r="AQ734" s="13">
        <f t="shared" si="1038"/>
        <v>5.7493565466785232E-4</v>
      </c>
      <c r="AR734" s="13">
        <f t="shared" si="1039"/>
        <v>1.5913106076803376E-3</v>
      </c>
      <c r="AS734" s="13">
        <f t="shared" si="1040"/>
        <v>2.5764640605248587E-3</v>
      </c>
      <c r="AT734" s="13">
        <f t="shared" si="1041"/>
        <v>2.0857546676109756E-3</v>
      </c>
      <c r="AU734" s="13">
        <f t="shared" si="1042"/>
        <v>1.1256700219795918E-3</v>
      </c>
      <c r="AV734" s="13">
        <f t="shared" si="1043"/>
        <v>4.5563831813267999E-4</v>
      </c>
      <c r="AW734" s="13">
        <f t="shared" si="1044"/>
        <v>8.5144407142541296E-6</v>
      </c>
      <c r="AX734" s="13">
        <f t="shared" si="1045"/>
        <v>1.373623933720901E-3</v>
      </c>
      <c r="AY734" s="13">
        <f t="shared" si="1046"/>
        <v>1.7625359262879129E-3</v>
      </c>
      <c r="AZ734" s="13">
        <f t="shared" si="1047"/>
        <v>1.1307799810391158E-3</v>
      </c>
      <c r="BA734" s="13">
        <f t="shared" si="1048"/>
        <v>4.8364531523311906E-4</v>
      </c>
      <c r="BB734" s="13">
        <f t="shared" si="1049"/>
        <v>1.5514476392568783E-4</v>
      </c>
      <c r="BC734" s="13">
        <f t="shared" si="1050"/>
        <v>3.9814131580214913E-5</v>
      </c>
      <c r="BD734" s="13">
        <f t="shared" si="1051"/>
        <v>3.4030931453973981E-4</v>
      </c>
      <c r="BE734" s="13">
        <f t="shared" si="1052"/>
        <v>5.5098904899000074E-4</v>
      </c>
      <c r="BF734" s="13">
        <f t="shared" si="1053"/>
        <v>4.4604851988477341E-4</v>
      </c>
      <c r="BG734" s="13">
        <f t="shared" si="1054"/>
        <v>2.4072986865601354E-4</v>
      </c>
      <c r="BH734" s="13">
        <f t="shared" si="1055"/>
        <v>9.7440413564389591E-5</v>
      </c>
      <c r="BI734" s="13">
        <f t="shared" si="1056"/>
        <v>3.1552824744540347E-5</v>
      </c>
      <c r="BJ734" s="14">
        <f t="shared" si="1057"/>
        <v>0.45131657678948744</v>
      </c>
      <c r="BK734" s="14">
        <f t="shared" si="1058"/>
        <v>0.24555767305447421</v>
      </c>
      <c r="BL734" s="14">
        <f t="shared" si="1059"/>
        <v>0.283748131227744</v>
      </c>
      <c r="BM734" s="14">
        <f t="shared" si="1060"/>
        <v>0.55274723785826763</v>
      </c>
      <c r="BN734" s="14">
        <f t="shared" si="1061"/>
        <v>0.44545169330983531</v>
      </c>
    </row>
    <row r="735" spans="1:66" x14ac:dyDescent="0.25">
      <c r="A735" t="s">
        <v>290</v>
      </c>
      <c r="B735" t="s">
        <v>302</v>
      </c>
      <c r="C735" t="s">
        <v>303</v>
      </c>
      <c r="D735" s="11">
        <v>44437</v>
      </c>
      <c r="E735" s="10">
        <f>VLOOKUP(A735,home!$A$2:$E$405,3,FALSE)</f>
        <v>1.6083000000000001</v>
      </c>
      <c r="F735" s="10">
        <f>VLOOKUP(B735,home!$B$2:$E$405,3,FALSE)</f>
        <v>1.2435</v>
      </c>
      <c r="G735" s="10">
        <f>VLOOKUP(C735,away!$B$2:$E$405,4,FALSE)</f>
        <v>1.2954000000000001</v>
      </c>
      <c r="H735" s="10">
        <f>VLOOKUP(A735,away!$A$2:$E$405,3,FALSE)</f>
        <v>1.1513</v>
      </c>
      <c r="I735" s="10">
        <f>VLOOKUP(C735,away!$B$2:$E$405,3,FALSE)</f>
        <v>1.1580999999999999</v>
      </c>
      <c r="J735" s="10">
        <f>VLOOKUP(B735,home!$B$2:$E$405,4,FALSE)</f>
        <v>1.2695000000000001</v>
      </c>
      <c r="K735" s="12">
        <f t="shared" si="1006"/>
        <v>2.5906977281700003</v>
      </c>
      <c r="L735" s="12">
        <f t="shared" si="1007"/>
        <v>1.692650412835</v>
      </c>
      <c r="M735" s="13">
        <f t="shared" si="1008"/>
        <v>1.3796392403864001E-2</v>
      </c>
      <c r="N735" s="13">
        <f t="shared" si="1009"/>
        <v>3.5742282457632307E-2</v>
      </c>
      <c r="O735" s="13">
        <f t="shared" si="1010"/>
        <v>2.3352469298034056E-2</v>
      </c>
      <c r="P735" s="13">
        <f t="shared" si="1011"/>
        <v>6.0499189157576495E-2</v>
      </c>
      <c r="Q735" s="13">
        <f t="shared" si="1012"/>
        <v>4.6298724981299257E-2</v>
      </c>
      <c r="R735" s="13">
        <f t="shared" si="1013"/>
        <v>1.9763783399017007E-2</v>
      </c>
      <c r="S735" s="13">
        <f t="shared" si="1014"/>
        <v>6.6324437968637268E-2</v>
      </c>
      <c r="T735" s="13">
        <f t="shared" si="1015"/>
        <v>7.8367555953330295E-2</v>
      </c>
      <c r="U735" s="13">
        <f t="shared" si="1016"/>
        <v>5.1201988751877321E-2</v>
      </c>
      <c r="V735" s="13">
        <f t="shared" si="1017"/>
        <v>3.2315812882848037E-2</v>
      </c>
      <c r="W735" s="13">
        <f t="shared" si="1018"/>
        <v>3.9982000542073202E-2</v>
      </c>
      <c r="X735" s="13">
        <f t="shared" si="1019"/>
        <v>6.7675549723509393E-2</v>
      </c>
      <c r="Y735" s="13">
        <f t="shared" si="1020"/>
        <v>5.7275523589166891E-2</v>
      </c>
      <c r="Z735" s="13">
        <f t="shared" si="1021"/>
        <v>1.1151058709842551E-2</v>
      </c>
      <c r="AA735" s="13">
        <f t="shared" si="1022"/>
        <v>2.8889022466279387E-2</v>
      </c>
      <c r="AB735" s="13">
        <f t="shared" si="1023"/>
        <v>3.7421362436221066E-2</v>
      </c>
      <c r="AC735" s="13">
        <f t="shared" si="1024"/>
        <v>8.8568464999258939E-3</v>
      </c>
      <c r="AD735" s="13">
        <f t="shared" si="1025"/>
        <v>2.5895319493010206E-2</v>
      </c>
      <c r="AE735" s="13">
        <f t="shared" si="1026"/>
        <v>4.3831723230337939E-2</v>
      </c>
      <c r="AF735" s="13">
        <f t="shared" si="1027"/>
        <v>3.7095892210550499E-2</v>
      </c>
      <c r="AG735" s="13">
        <f t="shared" si="1028"/>
        <v>2.0930125754890318E-2</v>
      </c>
      <c r="AH735" s="13">
        <f t="shared" si="1029"/>
        <v>4.7187110321905805E-3</v>
      </c>
      <c r="AI735" s="13">
        <f t="shared" si="1030"/>
        <v>1.2224753950986853E-2</v>
      </c>
      <c r="AJ735" s="13">
        <f t="shared" si="1031"/>
        <v>1.5835321144129444E-2</v>
      </c>
      <c r="AK735" s="13">
        <f t="shared" si="1032"/>
        <v>1.3674843504312839E-2</v>
      </c>
      <c r="AL735" s="13">
        <f t="shared" si="1033"/>
        <v>1.5535424509629445E-3</v>
      </c>
      <c r="AM735" s="13">
        <f t="shared" si="1034"/>
        <v>1.341738907615557E-2</v>
      </c>
      <c r="AN735" s="13">
        <f t="shared" si="1035"/>
        <v>2.2710949158922539E-2</v>
      </c>
      <c r="AO735" s="13">
        <f t="shared" si="1036"/>
        <v>1.9220848734862472E-2</v>
      </c>
      <c r="AP735" s="13">
        <f t="shared" si="1037"/>
        <v>1.084472584870135E-2</v>
      </c>
      <c r="AQ735" s="13">
        <f t="shared" si="1038"/>
        <v>4.5890824212216847E-3</v>
      </c>
      <c r="AR735" s="13">
        <f t="shared" si="1039"/>
        <v>1.5974256353372903E-3</v>
      </c>
      <c r="AS735" s="13">
        <f t="shared" si="1040"/>
        <v>4.1384469643888366E-3</v>
      </c>
      <c r="AT735" s="13">
        <f t="shared" si="1041"/>
        <v>5.3607325743970985E-3</v>
      </c>
      <c r="AU735" s="13">
        <f t="shared" si="1042"/>
        <v>4.6293459006058269E-3</v>
      </c>
      <c r="AV735" s="13">
        <f t="shared" si="1043"/>
        <v>2.9983089769031563E-3</v>
      </c>
      <c r="AW735" s="13">
        <f t="shared" si="1044"/>
        <v>1.8923638363365969E-4</v>
      </c>
      <c r="AX735" s="13">
        <f t="shared" si="1045"/>
        <v>5.7933998995948676E-3</v>
      </c>
      <c r="AY735" s="13">
        <f t="shared" si="1046"/>
        <v>9.8062007317675001E-3</v>
      </c>
      <c r="AZ735" s="13">
        <f t="shared" si="1047"/>
        <v>8.2992348584845707E-3</v>
      </c>
      <c r="BA735" s="13">
        <f t="shared" si="1048"/>
        <v>4.6825677698095099E-3</v>
      </c>
      <c r="BB735" s="13">
        <f t="shared" si="1049"/>
        <v>1.9814875671739837E-3</v>
      </c>
      <c r="BC735" s="13">
        <f t="shared" si="1050"/>
        <v>6.7079314972089241E-4</v>
      </c>
      <c r="BD735" s="13">
        <f t="shared" si="1051"/>
        <v>4.5064719352114598E-4</v>
      </c>
      <c r="BE735" s="13">
        <f t="shared" si="1052"/>
        <v>1.1674906604614193E-3</v>
      </c>
      <c r="BF735" s="13">
        <f t="shared" si="1053"/>
        <v>1.5123077008585464E-3</v>
      </c>
      <c r="BG735" s="13">
        <f t="shared" si="1054"/>
        <v>1.3059773749694108E-3</v>
      </c>
      <c r="BH735" s="13">
        <f t="shared" si="1055"/>
        <v>8.4584815459366877E-4</v>
      </c>
      <c r="BI735" s="13">
        <f t="shared" si="1056"/>
        <v>4.3826737849652085E-4</v>
      </c>
      <c r="BJ735" s="14">
        <f t="shared" si="1057"/>
        <v>0.55511137715221515</v>
      </c>
      <c r="BK735" s="14">
        <f t="shared" si="1058"/>
        <v>0.19315242209558212</v>
      </c>
      <c r="BL735" s="14">
        <f t="shared" si="1059"/>
        <v>0.23152705449758149</v>
      </c>
      <c r="BM735" s="14">
        <f t="shared" si="1060"/>
        <v>0.7818721064096642</v>
      </c>
      <c r="BN735" s="14">
        <f t="shared" si="1061"/>
        <v>0.19945284169742311</v>
      </c>
    </row>
    <row r="736" spans="1:66" x14ac:dyDescent="0.25">
      <c r="A736" t="s">
        <v>290</v>
      </c>
      <c r="B736" t="s">
        <v>307</v>
      </c>
      <c r="C736" t="s">
        <v>306</v>
      </c>
      <c r="D736" s="11">
        <v>44437</v>
      </c>
      <c r="E736" s="10">
        <f>VLOOKUP(A736,home!$A$2:$E$405,3,FALSE)</f>
        <v>1.6083000000000001</v>
      </c>
      <c r="F736" s="10">
        <f>VLOOKUP(B736,home!$B$2:$E$405,3,FALSE)</f>
        <v>1.5025999999999999</v>
      </c>
      <c r="G736" s="10">
        <f>VLOOKUP(C736,away!$B$2:$E$405,4,FALSE)</f>
        <v>0.7994</v>
      </c>
      <c r="H736" s="10">
        <f>VLOOKUP(A736,away!$A$2:$E$405,3,FALSE)</f>
        <v>1.1513</v>
      </c>
      <c r="I736" s="10">
        <f>VLOOKUP(C736,away!$B$2:$E$405,3,FALSE)</f>
        <v>1.5509999999999999</v>
      </c>
      <c r="J736" s="10">
        <f>VLOOKUP(B736,home!$B$2:$E$405,4,FALSE)</f>
        <v>0.79620000000000002</v>
      </c>
      <c r="K736" s="12">
        <f t="shared" si="1006"/>
        <v>1.9318552850519999</v>
      </c>
      <c r="L736" s="12">
        <f t="shared" si="1007"/>
        <v>1.4217475080599999</v>
      </c>
      <c r="M736" s="13">
        <f t="shared" si="1008"/>
        <v>3.4958179857877962E-2</v>
      </c>
      <c r="N736" s="13">
        <f t="shared" si="1009"/>
        <v>6.7534144514239919E-2</v>
      </c>
      <c r="O736" s="13">
        <f t="shared" si="1010"/>
        <v>4.9701705099251273E-2</v>
      </c>
      <c r="P736" s="13">
        <f t="shared" si="1011"/>
        <v>9.6016501672084503E-2</v>
      </c>
      <c r="Q736" s="13">
        <f t="shared" si="1012"/>
        <v>6.5233097000649956E-2</v>
      </c>
      <c r="R736" s="13">
        <f t="shared" si="1013"/>
        <v>3.5331637685596752E-2</v>
      </c>
      <c r="S736" s="13">
        <f t="shared" si="1014"/>
        <v>6.5929981415121033E-2</v>
      </c>
      <c r="T736" s="13">
        <f t="shared" si="1015"/>
        <v>9.274499310371033E-2</v>
      </c>
      <c r="U736" s="13">
        <f t="shared" si="1016"/>
        <v>6.8255610992462495E-2</v>
      </c>
      <c r="V736" s="13">
        <f t="shared" si="1017"/>
        <v>2.0120441677333362E-2</v>
      </c>
      <c r="W736" s="13">
        <f t="shared" si="1018"/>
        <v>4.2006967733671803E-2</v>
      </c>
      <c r="X736" s="13">
        <f t="shared" si="1019"/>
        <v>5.9723301696504708E-2</v>
      </c>
      <c r="Y736" s="13">
        <f t="shared" si="1020"/>
        <v>4.2455727680060576E-2</v>
      </c>
      <c r="Z736" s="13">
        <f t="shared" si="1021"/>
        <v>1.6744222611725323E-2</v>
      </c>
      <c r="AA736" s="13">
        <f t="shared" si="1022"/>
        <v>3.2347414946548768E-2</v>
      </c>
      <c r="AB736" s="13">
        <f t="shared" si="1023"/>
        <v>3.1245262261130145E-2</v>
      </c>
      <c r="AC736" s="13">
        <f t="shared" si="1024"/>
        <v>3.4539384448233025E-3</v>
      </c>
      <c r="AD736" s="13">
        <f t="shared" si="1025"/>
        <v>2.0287845656325673E-2</v>
      </c>
      <c r="AE736" s="13">
        <f t="shared" si="1026"/>
        <v>2.8844194005786916E-2</v>
      </c>
      <c r="AF736" s="13">
        <f t="shared" si="1027"/>
        <v>2.0504580474863372E-2</v>
      </c>
      <c r="AG736" s="13">
        <f t="shared" si="1028"/>
        <v>9.7174453979842427E-3</v>
      </c>
      <c r="AH736" s="13">
        <f t="shared" si="1029"/>
        <v>5.9515141931555946E-3</v>
      </c>
      <c r="AI736" s="13">
        <f t="shared" si="1030"/>
        <v>1.1497464148109624E-2</v>
      </c>
      <c r="AJ736" s="13">
        <f t="shared" si="1031"/>
        <v>1.1105718439610734E-2</v>
      </c>
      <c r="AK736" s="13">
        <f t="shared" si="1032"/>
        <v>7.1515469539538169E-3</v>
      </c>
      <c r="AL736" s="13">
        <f t="shared" si="1033"/>
        <v>3.7946493531518163E-4</v>
      </c>
      <c r="AM736" s="13">
        <f t="shared" si="1034"/>
        <v>7.8386363706984003E-3</v>
      </c>
      <c r="AN736" s="13">
        <f t="shared" si="1035"/>
        <v>1.1144561726628931E-2</v>
      </c>
      <c r="AO736" s="13">
        <f t="shared" si="1036"/>
        <v>7.9223764316277683E-3</v>
      </c>
      <c r="AP736" s="13">
        <f t="shared" si="1037"/>
        <v>3.7545396498600181E-3</v>
      </c>
      <c r="AQ736" s="13">
        <f t="shared" si="1038"/>
        <v>1.3345018477752362E-3</v>
      </c>
      <c r="AR736" s="13">
        <f t="shared" si="1039"/>
        <v>1.6923100946605381E-3</v>
      </c>
      <c r="AS736" s="13">
        <f t="shared" si="1040"/>
        <v>3.2692982003168108E-3</v>
      </c>
      <c r="AT736" s="13">
        <f t="shared" si="1041"/>
        <v>3.157905503346512E-3</v>
      </c>
      <c r="AU736" s="13">
        <f t="shared" si="1042"/>
        <v>2.0335388121115851E-3</v>
      </c>
      <c r="AV736" s="13">
        <f t="shared" si="1043"/>
        <v>9.821256753840327E-4</v>
      </c>
      <c r="AW736" s="13">
        <f t="shared" si="1044"/>
        <v>2.8951176444026322E-5</v>
      </c>
      <c r="AX736" s="13">
        <f t="shared" si="1045"/>
        <v>2.5238518500557568E-3</v>
      </c>
      <c r="AY736" s="13">
        <f t="shared" si="1046"/>
        <v>3.5882800785293923E-3</v>
      </c>
      <c r="AZ736" s="13">
        <f t="shared" si="1047"/>
        <v>2.5508141299352529E-3</v>
      </c>
      <c r="BA736" s="13">
        <f t="shared" si="1048"/>
        <v>1.2088712109198942E-3</v>
      </c>
      <c r="BB736" s="13">
        <f t="shared" si="1049"/>
        <v>4.2967740792270847E-4</v>
      </c>
      <c r="BC736" s="13">
        <f t="shared" si="1050"/>
        <v>1.2217855679675822E-4</v>
      </c>
      <c r="BD736" s="13">
        <f t="shared" si="1051"/>
        <v>4.010062766580666E-4</v>
      </c>
      <c r="BE736" s="13">
        <f t="shared" si="1052"/>
        <v>7.7468609490091039E-4</v>
      </c>
      <c r="BF736" s="13">
        <f t="shared" si="1053"/>
        <v>7.4829071334530945E-4</v>
      </c>
      <c r="BG736" s="13">
        <f t="shared" si="1054"/>
        <v>4.8186312311048916E-4</v>
      </c>
      <c r="BH736" s="13">
        <f t="shared" si="1055"/>
        <v>2.3272245526316518E-4</v>
      </c>
      <c r="BI736" s="13">
        <f t="shared" si="1056"/>
        <v>8.9917221030084643E-5</v>
      </c>
      <c r="BJ736" s="14">
        <f t="shared" si="1057"/>
        <v>0.49147058652454756</v>
      </c>
      <c r="BK736" s="14">
        <f t="shared" si="1058"/>
        <v>0.22444678808108479</v>
      </c>
      <c r="BL736" s="14">
        <f t="shared" si="1059"/>
        <v>0.26645153888994666</v>
      </c>
      <c r="BM736" s="14">
        <f t="shared" si="1060"/>
        <v>0.64677854137551871</v>
      </c>
      <c r="BN736" s="14">
        <f t="shared" si="1061"/>
        <v>0.34877526582970042</v>
      </c>
    </row>
    <row r="737" spans="1:66" x14ac:dyDescent="0.25">
      <c r="A737" t="s">
        <v>290</v>
      </c>
      <c r="B737" t="s">
        <v>297</v>
      </c>
      <c r="C737" t="s">
        <v>310</v>
      </c>
      <c r="D737" s="11">
        <v>44437</v>
      </c>
      <c r="E737" s="10">
        <f>VLOOKUP(A737,home!$A$2:$E$405,3,FALSE)</f>
        <v>1.6083000000000001</v>
      </c>
      <c r="F737" s="10">
        <f>VLOOKUP(B737,home!$B$2:$E$405,3,FALSE)</f>
        <v>1.1870000000000001</v>
      </c>
      <c r="G737" s="10">
        <f>VLOOKUP(C737,away!$B$2:$E$405,4,FALSE)</f>
        <v>0.84789999999999999</v>
      </c>
      <c r="H737" s="10">
        <f>VLOOKUP(A737,away!$A$2:$E$405,3,FALSE)</f>
        <v>1.1513</v>
      </c>
      <c r="I737" s="10">
        <f>VLOOKUP(C737,away!$B$2:$E$405,3,FALSE)</f>
        <v>1.0265</v>
      </c>
      <c r="J737" s="10">
        <f>VLOOKUP(B737,home!$B$2:$E$405,4,FALSE)</f>
        <v>0.63170000000000004</v>
      </c>
      <c r="K737" s="12">
        <f t="shared" si="1006"/>
        <v>1.6186852755900001</v>
      </c>
      <c r="L737" s="12">
        <f t="shared" si="1007"/>
        <v>0.74654902956500002</v>
      </c>
      <c r="M737" s="13">
        <f t="shared" si="1008"/>
        <v>9.3927290141749706E-2</v>
      </c>
      <c r="N737" s="13">
        <f t="shared" si="1009"/>
        <v>0.15203872152852002</v>
      </c>
      <c r="O737" s="13">
        <f t="shared" si="1010"/>
        <v>7.012132730499343E-2</v>
      </c>
      <c r="P737" s="13">
        <f t="shared" si="1011"/>
        <v>0.11350436001341989</v>
      </c>
      <c r="Q737" s="13">
        <f t="shared" si="1012"/>
        <v>0.12305141992887186</v>
      </c>
      <c r="R737" s="13">
        <f t="shared" si="1013"/>
        <v>2.6174504425676287E-2</v>
      </c>
      <c r="S737" s="13">
        <f t="shared" si="1014"/>
        <v>3.4290459467672764E-2</v>
      </c>
      <c r="T737" s="13">
        <f t="shared" si="1015"/>
        <v>9.1863918134494585E-2</v>
      </c>
      <c r="U737" s="13">
        <f t="shared" si="1016"/>
        <v>4.2368284909707496E-2</v>
      </c>
      <c r="V737" s="13">
        <f t="shared" si="1017"/>
        <v>4.6041720741538507E-3</v>
      </c>
      <c r="W737" s="13">
        <f t="shared" si="1018"/>
        <v>6.6393840526435585E-2</v>
      </c>
      <c r="X737" s="13">
        <f t="shared" si="1019"/>
        <v>4.9566257214103848E-2</v>
      </c>
      <c r="Y737" s="13">
        <f t="shared" si="1020"/>
        <v>1.8501820611179203E-2</v>
      </c>
      <c r="Z737" s="13">
        <f t="shared" si="1021"/>
        <v>6.5135169594444774E-3</v>
      </c>
      <c r="AA737" s="13">
        <f t="shared" si="1022"/>
        <v>1.0543333994558523E-2</v>
      </c>
      <c r="AB737" s="13">
        <f t="shared" si="1023"/>
        <v>8.5331697463096913E-3</v>
      </c>
      <c r="AC737" s="13">
        <f t="shared" si="1024"/>
        <v>3.4773813065924769E-4</v>
      </c>
      <c r="AD737" s="13">
        <f t="shared" si="1025"/>
        <v>2.6867683012502995E-2</v>
      </c>
      <c r="AE737" s="13">
        <f t="shared" si="1026"/>
        <v>2.0058042679644145E-2</v>
      </c>
      <c r="AF737" s="13">
        <f t="shared" si="1027"/>
        <v>7.4871561487308436E-3</v>
      </c>
      <c r="AG737" s="13">
        <f t="shared" si="1028"/>
        <v>1.8631763856788784E-3</v>
      </c>
      <c r="AH737" s="13">
        <f t="shared" si="1029"/>
        <v>1.215664941282111E-3</v>
      </c>
      <c r="AI737" s="13">
        <f t="shared" si="1030"/>
        <v>1.9677789405043349E-3</v>
      </c>
      <c r="AJ737" s="13">
        <f t="shared" si="1031"/>
        <v>1.5926073983052291E-3</v>
      </c>
      <c r="AK737" s="13">
        <f t="shared" si="1032"/>
        <v>8.5931004847745746E-4</v>
      </c>
      <c r="AL737" s="13">
        <f t="shared" si="1033"/>
        <v>1.6808658660619446E-5</v>
      </c>
      <c r="AM737" s="13">
        <f t="shared" si="1034"/>
        <v>8.6980645763116357E-3</v>
      </c>
      <c r="AN737" s="13">
        <f t="shared" si="1035"/>
        <v>6.4935316685391549E-3</v>
      </c>
      <c r="AO737" s="13">
        <f t="shared" si="1036"/>
        <v>2.4238698827987503E-3</v>
      </c>
      <c r="AP737" s="13">
        <f t="shared" si="1037"/>
        <v>6.0317923626507924E-4</v>
      </c>
      <c r="AQ737" s="13">
        <f t="shared" si="1038"/>
        <v>1.1257571837186317E-4</v>
      </c>
      <c r="AR737" s="13">
        <f t="shared" si="1039"/>
        <v>1.8151069643807061E-4</v>
      </c>
      <c r="AS737" s="13">
        <f t="shared" si="1040"/>
        <v>2.9380869168639116E-4</v>
      </c>
      <c r="AT737" s="13">
        <f t="shared" si="1041"/>
        <v>2.3779190153656177E-4</v>
      </c>
      <c r="AU737" s="13">
        <f t="shared" si="1042"/>
        <v>1.2830341655725984E-4</v>
      </c>
      <c r="AV737" s="13">
        <f t="shared" si="1043"/>
        <v>5.1920712797281727E-5</v>
      </c>
      <c r="AW737" s="13">
        <f t="shared" si="1044"/>
        <v>5.6422367919980359E-7</v>
      </c>
      <c r="AX737" s="13">
        <f t="shared" si="1045"/>
        <v>2.3465715093011026E-3</v>
      </c>
      <c r="AY737" s="13">
        <f t="shared" si="1046"/>
        <v>1.7518306830736155E-3</v>
      </c>
      <c r="AZ737" s="13">
        <f t="shared" si="1047"/>
        <v>6.5391374820539922E-4</v>
      </c>
      <c r="BA737" s="13">
        <f t="shared" si="1048"/>
        <v>1.6272622471398421E-4</v>
      </c>
      <c r="BB737" s="13">
        <f t="shared" si="1049"/>
        <v>3.0370776286250256E-5</v>
      </c>
      <c r="BC737" s="13">
        <f t="shared" si="1050"/>
        <v>4.534654712727171E-6</v>
      </c>
      <c r="BD737" s="13">
        <f t="shared" si="1051"/>
        <v>2.2584439046918141E-5</v>
      </c>
      <c r="BE737" s="13">
        <f t="shared" si="1052"/>
        <v>3.6557098942706251E-5</v>
      </c>
      <c r="BF737" s="13">
        <f t="shared" si="1053"/>
        <v>2.9587218888422687E-5</v>
      </c>
      <c r="BG737" s="13">
        <f t="shared" si="1054"/>
        <v>1.5964131853449374E-5</v>
      </c>
      <c r="BH737" s="13">
        <f t="shared" si="1055"/>
        <v>6.4602262921889549E-6</v>
      </c>
      <c r="BI737" s="13">
        <f t="shared" si="1056"/>
        <v>2.091414635229129E-6</v>
      </c>
      <c r="BJ737" s="14">
        <f t="shared" si="1057"/>
        <v>0.58097320484874149</v>
      </c>
      <c r="BK737" s="14">
        <f t="shared" si="1058"/>
        <v>0.24844265916938968</v>
      </c>
      <c r="BL737" s="14">
        <f t="shared" si="1059"/>
        <v>0.16438256165848902</v>
      </c>
      <c r="BM737" s="14">
        <f t="shared" si="1060"/>
        <v>0.41974305283343916</v>
      </c>
      <c r="BN737" s="14">
        <f t="shared" si="1061"/>
        <v>0.57881762334323117</v>
      </c>
    </row>
    <row r="738" spans="1:66" x14ac:dyDescent="0.25">
      <c r="A738" t="s">
        <v>290</v>
      </c>
      <c r="B738" t="s">
        <v>300</v>
      </c>
      <c r="C738" t="s">
        <v>304</v>
      </c>
      <c r="D738" s="11">
        <v>44437</v>
      </c>
      <c r="E738" s="10">
        <f>VLOOKUP(A738,home!$A$2:$E$405,3,FALSE)</f>
        <v>1.6083000000000001</v>
      </c>
      <c r="F738" s="10">
        <f>VLOOKUP(B738,home!$B$2:$E$405,3,FALSE)</f>
        <v>0.90869999999999995</v>
      </c>
      <c r="G738" s="10">
        <f>VLOOKUP(C738,away!$B$2:$E$405,4,FALSE)</f>
        <v>1.1398999999999999</v>
      </c>
      <c r="H738" s="10">
        <f>VLOOKUP(A738,away!$A$2:$E$405,3,FALSE)</f>
        <v>1.1513</v>
      </c>
      <c r="I738" s="10">
        <f>VLOOKUP(C738,away!$B$2:$E$405,3,FALSE)</f>
        <v>0.86860000000000004</v>
      </c>
      <c r="J738" s="10">
        <f>VLOOKUP(B738,home!$B$2:$E$405,4,FALSE)</f>
        <v>1.1357999999999999</v>
      </c>
      <c r="K738" s="12">
        <f t="shared" si="1006"/>
        <v>1.6659207731789998</v>
      </c>
      <c r="L738" s="12">
        <f t="shared" si="1007"/>
        <v>1.135821784644</v>
      </c>
      <c r="M738" s="13">
        <f t="shared" si="1008"/>
        <v>6.070418984638308E-2</v>
      </c>
      <c r="N738" s="13">
        <f t="shared" si="1009"/>
        <v>0.1011283708840913</v>
      </c>
      <c r="O738" s="13">
        <f t="shared" si="1010"/>
        <v>6.894914124668701E-2</v>
      </c>
      <c r="P738" s="13">
        <f t="shared" si="1011"/>
        <v>0.11486380669570891</v>
      </c>
      <c r="Q738" s="13">
        <f t="shared" si="1012"/>
        <v>8.4235926906779029E-2</v>
      </c>
      <c r="R738" s="13">
        <f t="shared" si="1013"/>
        <v>3.915696833024164E-2</v>
      </c>
      <c r="S738" s="13">
        <f t="shared" si="1014"/>
        <v>5.4336010916284802E-2</v>
      </c>
      <c r="T738" s="13">
        <f t="shared" si="1015"/>
        <v>9.5677000830399303E-2</v>
      </c>
      <c r="U738" s="13">
        <f t="shared" si="1016"/>
        <v>6.5232406956061764E-2</v>
      </c>
      <c r="V738" s="13">
        <f t="shared" si="1017"/>
        <v>1.1423778655692714E-2</v>
      </c>
      <c r="W738" s="13">
        <f t="shared" si="1018"/>
        <v>4.6776793493997E-2</v>
      </c>
      <c r="X738" s="13">
        <f t="shared" si="1019"/>
        <v>5.3130101066275526E-2</v>
      </c>
      <c r="Y738" s="13">
        <f t="shared" si="1020"/>
        <v>3.0173163105706578E-2</v>
      </c>
      <c r="Z738" s="13">
        <f t="shared" si="1021"/>
        <v>1.4825112550034549E-2</v>
      </c>
      <c r="AA738" s="13">
        <f t="shared" si="1022"/>
        <v>2.4697462961819253E-2</v>
      </c>
      <c r="AB738" s="13">
        <f t="shared" si="1023"/>
        <v>2.0572008296456824E-2</v>
      </c>
      <c r="AC738" s="13">
        <f t="shared" si="1024"/>
        <v>1.3509968448662988E-3</v>
      </c>
      <c r="AD738" s="13">
        <f t="shared" si="1025"/>
        <v>1.9481607996088474E-2</v>
      </c>
      <c r="AE738" s="13">
        <f t="shared" si="1026"/>
        <v>2.212763476185203E-2</v>
      </c>
      <c r="AF738" s="13">
        <f t="shared" si="1027"/>
        <v>1.2566524802578694E-2</v>
      </c>
      <c r="AG738" s="13">
        <f t="shared" si="1028"/>
        <v>4.7577775426793402E-3</v>
      </c>
      <c r="AH738" s="13">
        <f t="shared" si="1029"/>
        <v>4.209671448532102E-3</v>
      </c>
      <c r="AI738" s="13">
        <f t="shared" si="1030"/>
        <v>7.0129791143681598E-3</v>
      </c>
      <c r="AJ738" s="13">
        <f t="shared" si="1031"/>
        <v>5.8415337942481927E-3</v>
      </c>
      <c r="AK738" s="13">
        <f t="shared" si="1032"/>
        <v>3.2438441650217346E-3</v>
      </c>
      <c r="AL738" s="13">
        <f t="shared" si="1033"/>
        <v>1.022536604658969E-4</v>
      </c>
      <c r="AM738" s="13">
        <f t="shared" si="1034"/>
        <v>6.4909630911227749E-3</v>
      </c>
      <c r="AN738" s="13">
        <f t="shared" si="1035"/>
        <v>7.3725772822174048E-3</v>
      </c>
      <c r="AO738" s="13">
        <f t="shared" si="1036"/>
        <v>4.1869669430569922E-3</v>
      </c>
      <c r="AP738" s="13">
        <f t="shared" si="1037"/>
        <v>1.5852160885028088E-3</v>
      </c>
      <c r="AQ738" s="13">
        <f t="shared" si="1038"/>
        <v>4.5013074167241042E-4</v>
      </c>
      <c r="AR738" s="13">
        <f t="shared" si="1039"/>
        <v>9.5628730748732477E-4</v>
      </c>
      <c r="AS738" s="13">
        <f t="shared" si="1040"/>
        <v>1.5930988906705482E-3</v>
      </c>
      <c r="AT738" s="13">
        <f t="shared" si="1041"/>
        <v>1.3269882678482435E-3</v>
      </c>
      <c r="AU738" s="13">
        <f t="shared" si="1042"/>
        <v>7.3688577372440231E-4</v>
      </c>
      <c r="AV738" s="13">
        <f t="shared" si="1043"/>
        <v>3.0689832947689043E-4</v>
      </c>
      <c r="AW738" s="13">
        <f t="shared" si="1044"/>
        <v>5.3745350652281276E-6</v>
      </c>
      <c r="AX738" s="13">
        <f t="shared" si="1045"/>
        <v>1.8022383752399345E-3</v>
      </c>
      <c r="AY738" s="13">
        <f t="shared" si="1046"/>
        <v>2.0470216077189255E-3</v>
      </c>
      <c r="AZ738" s="13">
        <f t="shared" si="1047"/>
        <v>1.1625258678420701E-3</v>
      </c>
      <c r="BA738" s="13">
        <f t="shared" si="1048"/>
        <v>4.4014073530239829E-4</v>
      </c>
      <c r="BB738" s="13">
        <f t="shared" si="1049"/>
        <v>1.2498035886642314E-4</v>
      </c>
      <c r="BC738" s="13">
        <f t="shared" si="1050"/>
        <v>2.8391082850621654E-5</v>
      </c>
      <c r="BD738" s="13">
        <f t="shared" si="1051"/>
        <v>1.8102865937044322E-4</v>
      </c>
      <c r="BE738" s="13">
        <f t="shared" si="1052"/>
        <v>3.0157940418596655E-4</v>
      </c>
      <c r="BF738" s="13">
        <f t="shared" si="1053"/>
        <v>2.5120369709817381E-4</v>
      </c>
      <c r="BG738" s="13">
        <f t="shared" si="1054"/>
        <v>1.3949515243173765E-4</v>
      </c>
      <c r="BH738" s="13">
        <f t="shared" si="1055"/>
        <v>5.80969680484507E-5</v>
      </c>
      <c r="BI738" s="13">
        <f t="shared" si="1056"/>
        <v>1.9356989186126116E-5</v>
      </c>
      <c r="BJ738" s="14">
        <f t="shared" si="1057"/>
        <v>0.49574605356484008</v>
      </c>
      <c r="BK738" s="14">
        <f t="shared" si="1058"/>
        <v>0.24482805822712064</v>
      </c>
      <c r="BL738" s="14">
        <f t="shared" si="1059"/>
        <v>0.24478693575296501</v>
      </c>
      <c r="BM738" s="14">
        <f t="shared" si="1060"/>
        <v>0.52910610911241562</v>
      </c>
      <c r="BN738" s="14">
        <f t="shared" si="1061"/>
        <v>0.46903840390989093</v>
      </c>
    </row>
    <row r="739" spans="1:66" x14ac:dyDescent="0.25">
      <c r="A739" t="s">
        <v>290</v>
      </c>
      <c r="B739" t="s">
        <v>315</v>
      </c>
      <c r="C739" t="s">
        <v>295</v>
      </c>
      <c r="D739" s="11">
        <v>44437</v>
      </c>
      <c r="E739" s="10">
        <f>VLOOKUP(A739,home!$A$2:$E$405,3,FALSE)</f>
        <v>1.6083000000000001</v>
      </c>
      <c r="F739" s="10">
        <f>VLOOKUP(B739,home!$B$2:$E$405,3,FALSE)</f>
        <v>1.1957</v>
      </c>
      <c r="G739" s="10">
        <f>VLOOKUP(C739,away!$B$2:$E$405,4,FALSE)</f>
        <v>0.67359999999999998</v>
      </c>
      <c r="H739" s="10">
        <f>VLOOKUP(A739,away!$A$2:$E$405,3,FALSE)</f>
        <v>1.1513</v>
      </c>
      <c r="I739" s="10">
        <f>VLOOKUP(C739,away!$B$2:$E$405,3,FALSE)</f>
        <v>1.0857000000000001</v>
      </c>
      <c r="J739" s="10">
        <f>VLOOKUP(B739,home!$B$2:$E$405,4,FALSE)</f>
        <v>0.80179999999999996</v>
      </c>
      <c r="K739" s="12">
        <f t="shared" si="1006"/>
        <v>1.295362647216</v>
      </c>
      <c r="L739" s="12">
        <f t="shared" si="1007"/>
        <v>1.0022230675379999</v>
      </c>
      <c r="M739" s="13">
        <f t="shared" si="1008"/>
        <v>0.10050118959830563</v>
      </c>
      <c r="N739" s="13">
        <f t="shared" si="1009"/>
        <v>0.1301854870064183</v>
      </c>
      <c r="O739" s="13">
        <f t="shared" si="1010"/>
        <v>0.100724610530432</v>
      </c>
      <c r="P739" s="13">
        <f t="shared" si="1011"/>
        <v>0.13047489813650098</v>
      </c>
      <c r="Q739" s="13">
        <f t="shared" si="1012"/>
        <v>8.4318708538869094E-2</v>
      </c>
      <c r="R739" s="13">
        <f t="shared" si="1013"/>
        <v>5.0474264071189934E-2</v>
      </c>
      <c r="S739" s="13">
        <f t="shared" si="1014"/>
        <v>4.2347008805996546E-2</v>
      </c>
      <c r="T739" s="13">
        <f t="shared" si="1015"/>
        <v>8.4506154722667939E-2</v>
      </c>
      <c r="U739" s="13">
        <f t="shared" si="1016"/>
        <v>6.5382476323536026E-2</v>
      </c>
      <c r="V739" s="13">
        <f t="shared" si="1017"/>
        <v>6.1085199117561946E-3</v>
      </c>
      <c r="W739" s="13">
        <f t="shared" si="1018"/>
        <v>3.6407768500914602E-2</v>
      </c>
      <c r="X739" s="13">
        <f t="shared" si="1019"/>
        <v>3.6488705429199998E-2</v>
      </c>
      <c r="Y739" s="13">
        <f t="shared" si="1020"/>
        <v>1.8284911142871646E-2</v>
      </c>
      <c r="Z739" s="13">
        <f t="shared" si="1021"/>
        <v>1.6862157256383684E-2</v>
      </c>
      <c r="AA739" s="13">
        <f t="shared" si="1022"/>
        <v>2.1842608661401652E-2</v>
      </c>
      <c r="AB739" s="13">
        <f t="shared" si="1023"/>
        <v>1.4147049688868188E-2</v>
      </c>
      <c r="AC739" s="13">
        <f t="shared" si="1024"/>
        <v>4.9564619361518907E-4</v>
      </c>
      <c r="AD739" s="13">
        <f t="shared" si="1025"/>
        <v>1.1790315846143019E-2</v>
      </c>
      <c r="AE739" s="13">
        <f t="shared" si="1026"/>
        <v>1.1816526514563346E-2</v>
      </c>
      <c r="AF739" s="13">
        <f t="shared" si="1027"/>
        <v>5.9213977255348927E-3</v>
      </c>
      <c r="AG739" s="13">
        <f t="shared" si="1028"/>
        <v>1.9781871308660395E-3</v>
      </c>
      <c r="AH739" s="13">
        <f t="shared" si="1029"/>
        <v>4.2249107427002495E-3</v>
      </c>
      <c r="AI739" s="13">
        <f t="shared" si="1030"/>
        <v>5.4727915639155118E-3</v>
      </c>
      <c r="AJ739" s="13">
        <f t="shared" si="1031"/>
        <v>3.5446248839474952E-3</v>
      </c>
      <c r="AK739" s="13">
        <f t="shared" si="1032"/>
        <v>1.5305248910193112E-3</v>
      </c>
      <c r="AL739" s="13">
        <f t="shared" si="1033"/>
        <v>2.5738754688243617E-5</v>
      </c>
      <c r="AM739" s="13">
        <f t="shared" si="1034"/>
        <v>3.0545469491945138E-3</v>
      </c>
      <c r="AN739" s="13">
        <f t="shared" si="1035"/>
        <v>3.0613374133605644E-3</v>
      </c>
      <c r="AO739" s="13">
        <f t="shared" si="1036"/>
        <v>1.5340714865935353E-3</v>
      </c>
      <c r="AP739" s="13">
        <f t="shared" si="1037"/>
        <v>5.1249394370545107E-4</v>
      </c>
      <c r="AQ739" s="13">
        <f t="shared" si="1038"/>
        <v>1.2840831308878105E-4</v>
      </c>
      <c r="AR739" s="13">
        <f t="shared" si="1039"/>
        <v>8.4686060092465884E-4</v>
      </c>
      <c r="AS739" s="13">
        <f t="shared" si="1040"/>
        <v>1.0969915898366986E-3</v>
      </c>
      <c r="AT739" s="13">
        <f t="shared" si="1041"/>
        <v>7.1050096489227738E-4</v>
      </c>
      <c r="AU739" s="13">
        <f t="shared" si="1042"/>
        <v>3.067854702441275E-4</v>
      </c>
      <c r="AV739" s="13">
        <f t="shared" si="1043"/>
        <v>9.9349609715709684E-5</v>
      </c>
      <c r="AW739" s="13">
        <f t="shared" si="1044"/>
        <v>9.2819835420512695E-7</v>
      </c>
      <c r="AX739" s="13">
        <f t="shared" si="1045"/>
        <v>6.5945767035902666E-4</v>
      </c>
      <c r="AY739" s="13">
        <f t="shared" si="1046"/>
        <v>6.6092368929868681E-4</v>
      </c>
      <c r="AZ739" s="13">
        <f t="shared" si="1047"/>
        <v>3.3119648364873089E-4</v>
      </c>
      <c r="BA739" s="13">
        <f t="shared" si="1048"/>
        <v>1.1064425193341008E-4</v>
      </c>
      <c r="BB739" s="13">
        <f t="shared" si="1049"/>
        <v>2.7722555394537374E-5</v>
      </c>
      <c r="BC739" s="13">
        <f t="shared" si="1050"/>
        <v>5.5568369015010765E-6</v>
      </c>
      <c r="BD739" s="13">
        <f t="shared" si="1051"/>
        <v>1.4145720487263087E-4</v>
      </c>
      <c r="BE739" s="13">
        <f t="shared" si="1052"/>
        <v>1.8323837937158719E-4</v>
      </c>
      <c r="BF739" s="13">
        <f t="shared" si="1053"/>
        <v>1.1868007608717445E-4</v>
      </c>
      <c r="BG739" s="13">
        <f t="shared" si="1054"/>
        <v>5.1244579177359527E-5</v>
      </c>
      <c r="BH739" s="13">
        <f t="shared" si="1055"/>
        <v>1.65950784346636E-5</v>
      </c>
      <c r="BI739" s="13">
        <f t="shared" si="1056"/>
        <v>4.299328946376597E-6</v>
      </c>
      <c r="BJ739" s="14">
        <f t="shared" si="1057"/>
        <v>0.43178452215152757</v>
      </c>
      <c r="BK739" s="14">
        <f t="shared" si="1058"/>
        <v>0.28061392509016153</v>
      </c>
      <c r="BL739" s="14">
        <f t="shared" si="1059"/>
        <v>0.27091986423951359</v>
      </c>
      <c r="BM739" s="14">
        <f t="shared" si="1060"/>
        <v>0.4028413153649259</v>
      </c>
      <c r="BN739" s="14">
        <f t="shared" si="1061"/>
        <v>0.59667915788171588</v>
      </c>
    </row>
    <row r="740" spans="1:66" x14ac:dyDescent="0.25">
      <c r="A740" t="s">
        <v>338</v>
      </c>
      <c r="B740" t="s">
        <v>76</v>
      </c>
      <c r="C740" t="s">
        <v>89</v>
      </c>
      <c r="D740" s="11">
        <v>44438</v>
      </c>
      <c r="E740" s="10">
        <f>VLOOKUP(A740,home!$A$2:$E$405,3,FALSE)</f>
        <v>1.2436</v>
      </c>
      <c r="F740" s="10">
        <f>VLOOKUP(B740,home!$B$2:$E$405,3,FALSE)</f>
        <v>0.3216</v>
      </c>
      <c r="G740" s="10">
        <f>VLOOKUP(C740,away!$B$2:$E$405,4,FALSE)</f>
        <v>0.26800000000000002</v>
      </c>
      <c r="H740" s="10">
        <f>VLOOKUP(A740,away!$A$2:$E$405,3,FALSE)</f>
        <v>0.89739999999999998</v>
      </c>
      <c r="I740" s="10">
        <f>VLOOKUP(C740,away!$B$2:$E$405,3,FALSE)</f>
        <v>1.1143000000000001</v>
      </c>
      <c r="J740" s="10">
        <f>VLOOKUP(B740,home!$B$2:$E$405,4,FALSE)</f>
        <v>0.66859999999999997</v>
      </c>
      <c r="K740" s="12">
        <f t="shared" si="1006"/>
        <v>0.10718439168000002</v>
      </c>
      <c r="L740" s="12">
        <f t="shared" si="1007"/>
        <v>0.66858182745200001</v>
      </c>
      <c r="M740" s="13">
        <f t="shared" si="1008"/>
        <v>0.46035091615094215</v>
      </c>
      <c r="N740" s="13">
        <f t="shared" si="1009"/>
        <v>4.9342432906969429E-2</v>
      </c>
      <c r="O740" s="13">
        <f t="shared" si="1010"/>
        <v>0.3077822567893993</v>
      </c>
      <c r="P740" s="13">
        <f t="shared" si="1011"/>
        <v>3.298945396386932E-2</v>
      </c>
      <c r="Q740" s="13">
        <f t="shared" si="1012"/>
        <v>2.6443693275723656E-3</v>
      </c>
      <c r="R740" s="13">
        <f t="shared" si="1013"/>
        <v>0.10288881185077867</v>
      </c>
      <c r="S740" s="13">
        <f t="shared" si="1014"/>
        <v>5.9101873953771732E-4</v>
      </c>
      <c r="T740" s="13">
        <f t="shared" si="1015"/>
        <v>1.7679772774863486E-3</v>
      </c>
      <c r="U740" s="13">
        <f t="shared" si="1016"/>
        <v>1.1028074708903688E-2</v>
      </c>
      <c r="V740" s="13">
        <f t="shared" si="1017"/>
        <v>4.7059234393487753E-6</v>
      </c>
      <c r="W740" s="13">
        <f t="shared" si="1018"/>
        <v>9.4478372584364957E-5</v>
      </c>
      <c r="X740" s="13">
        <f t="shared" si="1019"/>
        <v>6.3166522997145657E-5</v>
      </c>
      <c r="Y740" s="13">
        <f t="shared" si="1020"/>
        <v>2.1115994689610213E-5</v>
      </c>
      <c r="Z740" s="13">
        <f t="shared" si="1021"/>
        <v>2.292986328385287E-2</v>
      </c>
      <c r="AA740" s="13">
        <f t="shared" si="1022"/>
        <v>2.4577234473853373E-3</v>
      </c>
      <c r="AB740" s="13">
        <f t="shared" si="1023"/>
        <v>1.3171479631283491E-4</v>
      </c>
      <c r="AC740" s="13">
        <f t="shared" si="1024"/>
        <v>2.1077106509030367E-8</v>
      </c>
      <c r="AD740" s="13">
        <f t="shared" si="1025"/>
        <v>2.5316517230928858E-6</v>
      </c>
      <c r="AE740" s="13">
        <f t="shared" si="1026"/>
        <v>1.6926163354974461E-6</v>
      </c>
      <c r="AF740" s="13">
        <f t="shared" si="1027"/>
        <v>5.6582626138099502E-7</v>
      </c>
      <c r="AG740" s="13">
        <f t="shared" si="1028"/>
        <v>1.2610038528481291E-7</v>
      </c>
      <c r="AH740" s="13">
        <f t="shared" si="1029"/>
        <v>3.8326224743857155E-3</v>
      </c>
      <c r="AI740" s="13">
        <f t="shared" si="1030"/>
        <v>4.1079730845612936E-4</v>
      </c>
      <c r="AJ740" s="13">
        <f t="shared" si="1031"/>
        <v>2.2015529805325769E-5</v>
      </c>
      <c r="AK740" s="13">
        <f t="shared" si="1032"/>
        <v>7.8657372323225102E-7</v>
      </c>
      <c r="AL740" s="13">
        <f t="shared" si="1033"/>
        <v>6.0416713465884993E-11</v>
      </c>
      <c r="AM740" s="13">
        <f t="shared" si="1034"/>
        <v>5.427070997706695E-8</v>
      </c>
      <c r="AN740" s="13">
        <f t="shared" si="1035"/>
        <v>3.6284410453584907E-8</v>
      </c>
      <c r="AO740" s="13">
        <f t="shared" si="1036"/>
        <v>1.2129548724538124E-8</v>
      </c>
      <c r="AP740" s="13">
        <f t="shared" si="1037"/>
        <v>2.7031986174732589E-9</v>
      </c>
      <c r="AQ740" s="13">
        <f t="shared" si="1038"/>
        <v>4.5182736790899763E-10</v>
      </c>
      <c r="AR740" s="13">
        <f t="shared" si="1039"/>
        <v>5.1248434757168184E-4</v>
      </c>
      <c r="AS740" s="13">
        <f t="shared" si="1040"/>
        <v>5.4930323039992411E-5</v>
      </c>
      <c r="AT740" s="13">
        <f t="shared" si="1041"/>
        <v>2.9438366299137371E-6</v>
      </c>
      <c r="AU740" s="13">
        <f t="shared" si="1042"/>
        <v>1.0517777946086847E-7</v>
      </c>
      <c r="AV740" s="13">
        <f t="shared" si="1043"/>
        <v>2.8183540774415952E-9</v>
      </c>
      <c r="AW740" s="13">
        <f t="shared" si="1044"/>
        <v>1.2026540319597706E-13</v>
      </c>
      <c r="AX740" s="13">
        <f t="shared" si="1045"/>
        <v>9.6949550582227227E-10</v>
      </c>
      <c r="AY740" s="13">
        <f t="shared" si="1046"/>
        <v>6.4818707698915587E-10</v>
      </c>
      <c r="AZ740" s="13">
        <f t="shared" si="1047"/>
        <v>2.1668305023209001E-10</v>
      </c>
      <c r="BA740" s="13">
        <f t="shared" si="1048"/>
        <v>4.8290116567348097E-11</v>
      </c>
      <c r="BB740" s="13">
        <f t="shared" si="1049"/>
        <v>8.0714735956169188E-12</v>
      </c>
      <c r="BC740" s="13">
        <f t="shared" si="1050"/>
        <v>1.0792881133576256E-12</v>
      </c>
      <c r="BD740" s="13">
        <f t="shared" si="1051"/>
        <v>5.7106286940003474E-5</v>
      </c>
      <c r="BE740" s="13">
        <f t="shared" si="1052"/>
        <v>6.1209026267678025E-6</v>
      </c>
      <c r="BF740" s="13">
        <f t="shared" si="1053"/>
        <v>3.2803261229131041E-7</v>
      </c>
      <c r="BG740" s="13">
        <f t="shared" si="1054"/>
        <v>1.1719991999881808E-8</v>
      </c>
      <c r="BH740" s="13">
        <f t="shared" si="1055"/>
        <v>3.1405005325044942E-10</v>
      </c>
      <c r="BI740" s="13">
        <f t="shared" si="1056"/>
        <v>6.7322527829442043E-12</v>
      </c>
      <c r="BJ740" s="14">
        <f t="shared" si="1057"/>
        <v>5.3938564328506182E-2</v>
      </c>
      <c r="BK740" s="14">
        <f t="shared" si="1058"/>
        <v>0.49393611656349884</v>
      </c>
      <c r="BL740" s="14">
        <f t="shared" si="1059"/>
        <v>0.42918883724547868</v>
      </c>
      <c r="BM740" s="14">
        <f t="shared" si="1060"/>
        <v>4.3995139783738542E-2</v>
      </c>
      <c r="BN740" s="14">
        <f t="shared" si="1061"/>
        <v>0.95599824098953123</v>
      </c>
    </row>
    <row r="741" spans="1:66" x14ac:dyDescent="0.25">
      <c r="A741" t="s">
        <v>338</v>
      </c>
      <c r="B741" t="s">
        <v>86</v>
      </c>
      <c r="C741" t="s">
        <v>74</v>
      </c>
      <c r="D741" s="11">
        <v>44438</v>
      </c>
      <c r="E741" s="10">
        <f>VLOOKUP(A741,home!$A$2:$E$405,3,FALSE)</f>
        <v>1.2436</v>
      </c>
      <c r="F741" s="10">
        <f>VLOOKUP(B741,home!$B$2:$E$405,3,FALSE)</f>
        <v>1.4742</v>
      </c>
      <c r="G741" s="10">
        <f>VLOOKUP(C741,away!$B$2:$E$405,4,FALSE)</f>
        <v>1.6082000000000001</v>
      </c>
      <c r="H741" s="10">
        <f>VLOOKUP(A741,away!$A$2:$E$405,3,FALSE)</f>
        <v>0.89739999999999998</v>
      </c>
      <c r="I741" s="10">
        <f>VLOOKUP(C741,away!$B$2:$E$405,3,FALSE)</f>
        <v>1.1143000000000001</v>
      </c>
      <c r="J741" s="10">
        <f>VLOOKUP(B741,home!$B$2:$E$405,4,FALSE)</f>
        <v>2.0428999999999999</v>
      </c>
      <c r="K741" s="12">
        <f t="shared" si="1006"/>
        <v>2.9483373759839999</v>
      </c>
      <c r="L741" s="12">
        <f t="shared" si="1007"/>
        <v>2.0428444739780001</v>
      </c>
      <c r="M741" s="13">
        <f t="shared" si="1008"/>
        <v>6.7976259690088626E-3</v>
      </c>
      <c r="N741" s="13">
        <f t="shared" si="1009"/>
        <v>2.0041694712388283E-2</v>
      </c>
      <c r="O741" s="13">
        <f t="shared" si="1010"/>
        <v>1.3886492646959103E-2</v>
      </c>
      <c r="P741" s="13">
        <f t="shared" si="1011"/>
        <v>4.0942065292356507E-2</v>
      </c>
      <c r="Q741" s="13">
        <f t="shared" si="1012"/>
        <v>2.9544838799297646E-2</v>
      </c>
      <c r="R741" s="13">
        <f t="shared" si="1013"/>
        <v>1.4183972383388269E-2</v>
      </c>
      <c r="S741" s="13">
        <f t="shared" si="1014"/>
        <v>6.1648460729003325E-2</v>
      </c>
      <c r="T741" s="13">
        <f t="shared" si="1015"/>
        <v>6.0355510675716005E-2</v>
      </c>
      <c r="U741" s="13">
        <f t="shared" si="1016"/>
        <v>4.181913591786849E-2</v>
      </c>
      <c r="V741" s="13">
        <f t="shared" si="1017"/>
        <v>4.1256483690815964E-2</v>
      </c>
      <c r="W741" s="13">
        <f t="shared" si="1018"/>
        <v>2.9036050833130496E-2</v>
      </c>
      <c r="X741" s="13">
        <f t="shared" si="1019"/>
        <v>5.9316135990604937E-2</v>
      </c>
      <c r="Y741" s="13">
        <f t="shared" si="1020"/>
        <v>6.058682031306744E-2</v>
      </c>
      <c r="Z741" s="13">
        <f t="shared" si="1021"/>
        <v>9.6585498674870967E-3</v>
      </c>
      <c r="AA741" s="13">
        <f t="shared" si="1022"/>
        <v>2.8476663572117516E-2</v>
      </c>
      <c r="AB741" s="13">
        <f t="shared" si="1023"/>
        <v>4.1979405776498072E-2</v>
      </c>
      <c r="AC741" s="13">
        <f t="shared" si="1024"/>
        <v>1.5530473954283286E-2</v>
      </c>
      <c r="AD741" s="13">
        <f t="shared" si="1025"/>
        <v>2.1402018480572504E-2</v>
      </c>
      <c r="AE741" s="13">
        <f t="shared" si="1026"/>
        <v>4.3720995185012573E-2</v>
      </c>
      <c r="AF741" s="13">
        <f t="shared" si="1027"/>
        <v>4.4657596705260851E-2</v>
      </c>
      <c r="AG741" s="13">
        <f t="shared" si="1028"/>
        <v>3.040950821682676E-2</v>
      </c>
      <c r="AH741" s="13">
        <f t="shared" si="1029"/>
        <v>4.9327288058592413E-3</v>
      </c>
      <c r="AI741" s="13">
        <f t="shared" si="1030"/>
        <v>1.4543348703907725E-2</v>
      </c>
      <c r="AJ741" s="13">
        <f t="shared" si="1031"/>
        <v>2.1439349277849809E-2</v>
      </c>
      <c r="AK741" s="13">
        <f t="shared" si="1032"/>
        <v>2.1070144930886721E-2</v>
      </c>
      <c r="AL741" s="13">
        <f t="shared" si="1033"/>
        <v>3.7415985025149572E-3</v>
      </c>
      <c r="AM741" s="13">
        <f t="shared" si="1034"/>
        <v>1.262007420155444E-2</v>
      </c>
      <c r="AN741" s="13">
        <f t="shared" si="1035"/>
        <v>2.5780848843837807E-2</v>
      </c>
      <c r="AO741" s="13">
        <f t="shared" si="1036"/>
        <v>2.6333132297548092E-2</v>
      </c>
      <c r="AP741" s="13">
        <f t="shared" si="1037"/>
        <v>1.7931497932192574E-2</v>
      </c>
      <c r="AQ741" s="13">
        <f t="shared" si="1038"/>
        <v>9.1578153652318861E-3</v>
      </c>
      <c r="AR741" s="13">
        <f t="shared" si="1039"/>
        <v>2.0153595565363309E-3</v>
      </c>
      <c r="AS741" s="13">
        <f t="shared" si="1040"/>
        <v>5.9419599065826025E-3</v>
      </c>
      <c r="AT741" s="13">
        <f t="shared" si="1041"/>
        <v>8.7594512395879447E-3</v>
      </c>
      <c r="AU741" s="13">
        <f t="shared" si="1042"/>
        <v>8.6086058275955044E-3</v>
      </c>
      <c r="AV741" s="13">
        <f t="shared" si="1043"/>
        <v>6.3452685791533757E-3</v>
      </c>
      <c r="AW741" s="13">
        <f t="shared" si="1044"/>
        <v>6.2598966694056687E-4</v>
      </c>
      <c r="AX741" s="13">
        <f t="shared" si="1045"/>
        <v>6.2013727426890666E-3</v>
      </c>
      <c r="AY741" s="13">
        <f t="shared" si="1046"/>
        <v>1.2668440038480153E-2</v>
      </c>
      <c r="AZ741" s="13">
        <f t="shared" si="1047"/>
        <v>1.2939826363265414E-2</v>
      </c>
      <c r="BA741" s="13">
        <f t="shared" si="1048"/>
        <v>8.8113509268105319E-3</v>
      </c>
      <c r="BB741" s="13">
        <f t="shared" si="1049"/>
        <v>4.5000548872789568E-3</v>
      </c>
      <c r="BC741" s="13">
        <f t="shared" si="1050"/>
        <v>1.8385824518151025E-3</v>
      </c>
      <c r="BD741" s="13">
        <f t="shared" si="1051"/>
        <v>6.8617768885816544E-4</v>
      </c>
      <c r="BE741" s="13">
        <f t="shared" si="1052"/>
        <v>2.0230833266268486E-3</v>
      </c>
      <c r="BF741" s="13">
        <f t="shared" si="1053"/>
        <v>2.9823660933119933E-3</v>
      </c>
      <c r="BG741" s="13">
        <f t="shared" si="1054"/>
        <v>2.9310071405930448E-3</v>
      </c>
      <c r="BH741" s="13">
        <f t="shared" si="1055"/>
        <v>2.1603994754716164E-3</v>
      </c>
      <c r="BI741" s="13">
        <f t="shared" si="1056"/>
        <v>1.2739173041178388E-3</v>
      </c>
      <c r="BJ741" s="14">
        <f t="shared" si="1057"/>
        <v>0.5378541659625814</v>
      </c>
      <c r="BK741" s="14">
        <f t="shared" si="1058"/>
        <v>0.18258514817646304</v>
      </c>
      <c r="BL741" s="14">
        <f t="shared" si="1059"/>
        <v>0.24605883815377019</v>
      </c>
      <c r="BM741" s="14">
        <f t="shared" si="1060"/>
        <v>0.83871756198536385</v>
      </c>
      <c r="BN741" s="14">
        <f t="shared" si="1061"/>
        <v>0.12539668980339869</v>
      </c>
    </row>
    <row r="742" spans="1:66" x14ac:dyDescent="0.25">
      <c r="A742" t="s">
        <v>338</v>
      </c>
      <c r="B742" t="s">
        <v>95</v>
      </c>
      <c r="C742" t="s">
        <v>72</v>
      </c>
      <c r="D742" s="11">
        <v>44438</v>
      </c>
      <c r="E742" s="10">
        <f>VLOOKUP(A742,home!$A$2:$E$405,3,FALSE)</f>
        <v>1.2436</v>
      </c>
      <c r="F742" s="10">
        <f>VLOOKUP(B742,home!$B$2:$E$405,3,FALSE)</f>
        <v>0.93810000000000004</v>
      </c>
      <c r="G742" s="10">
        <f>VLOOKUP(C742,away!$B$2:$E$405,4,FALSE)</f>
        <v>0.45950000000000002</v>
      </c>
      <c r="H742" s="10">
        <f>VLOOKUP(A742,away!$A$2:$E$405,3,FALSE)</f>
        <v>0.89739999999999998</v>
      </c>
      <c r="I742" s="10">
        <f>VLOOKUP(C742,away!$B$2:$E$405,3,FALSE)</f>
        <v>0.47760000000000002</v>
      </c>
      <c r="J742" s="10">
        <f>VLOOKUP(B742,home!$B$2:$E$405,4,FALSE)</f>
        <v>1.1143000000000001</v>
      </c>
      <c r="K742" s="12">
        <f t="shared" si="1006"/>
        <v>0.53606242302000007</v>
      </c>
      <c r="L742" s="12">
        <f t="shared" si="1007"/>
        <v>0.47758701883200005</v>
      </c>
      <c r="M742" s="13">
        <f t="shared" si="1008"/>
        <v>0.36289220604813865</v>
      </c>
      <c r="N742" s="13">
        <f t="shared" si="1009"/>
        <v>0.19453287526923832</v>
      </c>
      <c r="O742" s="13">
        <f t="shared" si="1010"/>
        <v>0.17331260684389843</v>
      </c>
      <c r="P742" s="13">
        <f t="shared" si="1011"/>
        <v>9.2906375964652829E-2</v>
      </c>
      <c r="Q742" s="13">
        <f t="shared" si="1012"/>
        <v>5.2140882236937663E-2</v>
      </c>
      <c r="R742" s="13">
        <f t="shared" si="1013"/>
        <v>4.138592561428997E-2</v>
      </c>
      <c r="S742" s="13">
        <f t="shared" si="1014"/>
        <v>5.9463902441462295E-3</v>
      </c>
      <c r="T742" s="13">
        <f t="shared" si="1015"/>
        <v>2.4901808506809446E-2</v>
      </c>
      <c r="U742" s="13">
        <f t="shared" si="1016"/>
        <v>2.2185439563721761E-2</v>
      </c>
      <c r="V742" s="13">
        <f t="shared" si="1017"/>
        <v>1.6915263860962511E-4</v>
      </c>
      <c r="W742" s="13">
        <f t="shared" si="1018"/>
        <v>9.3169225567777646E-3</v>
      </c>
      <c r="X742" s="13">
        <f t="shared" si="1019"/>
        <v>4.4496412685801076E-3</v>
      </c>
      <c r="Y742" s="13">
        <f t="shared" si="1020"/>
        <v>1.0625454541665061E-3</v>
      </c>
      <c r="Z742" s="13">
        <f t="shared" si="1021"/>
        <v>6.5884602785772203E-3</v>
      </c>
      <c r="AA742" s="13">
        <f t="shared" si="1022"/>
        <v>3.531825980905129E-3</v>
      </c>
      <c r="AB742" s="13">
        <f t="shared" si="1023"/>
        <v>9.4663959650449585E-4</v>
      </c>
      <c r="AC742" s="13">
        <f t="shared" si="1024"/>
        <v>2.7066161755748397E-6</v>
      </c>
      <c r="AD742" s="13">
        <f t="shared" si="1025"/>
        <v>1.2486130202189953E-3</v>
      </c>
      <c r="AE742" s="13">
        <f t="shared" si="1026"/>
        <v>5.9632137000120971E-4</v>
      </c>
      <c r="AF742" s="13">
        <f t="shared" si="1027"/>
        <v>1.4239767268234589E-4</v>
      </c>
      <c r="AG742" s="13">
        <f t="shared" si="1028"/>
        <v>2.2669093328325505E-5</v>
      </c>
      <c r="AH742" s="13">
        <f t="shared" si="1029"/>
        <v>7.8664077578468564E-4</v>
      </c>
      <c r="AI742" s="13">
        <f t="shared" si="1030"/>
        <v>4.2168856031347116E-4</v>
      </c>
      <c r="AJ742" s="13">
        <f t="shared" si="1031"/>
        <v>1.1302569570072738E-4</v>
      </c>
      <c r="AK742" s="13">
        <f t="shared" si="1032"/>
        <v>2.0196276100284381E-5</v>
      </c>
      <c r="AL742" s="13">
        <f t="shared" si="1033"/>
        <v>2.7717531080467455E-8</v>
      </c>
      <c r="AM742" s="13">
        <f t="shared" si="1034"/>
        <v>1.3386690420658307E-4</v>
      </c>
      <c r="AN742" s="13">
        <f t="shared" si="1035"/>
        <v>6.3933095700290926E-5</v>
      </c>
      <c r="AO742" s="13">
        <f t="shared" si="1036"/>
        <v>1.5266808290101452E-5</v>
      </c>
      <c r="AP742" s="13">
        <f t="shared" si="1037"/>
        <v>2.4304098194497391E-6</v>
      </c>
      <c r="AQ742" s="13">
        <f t="shared" si="1038"/>
        <v>2.9018304505275507E-7</v>
      </c>
      <c r="AR742" s="13">
        <f t="shared" si="1039"/>
        <v>7.5137884599739971E-5</v>
      </c>
      <c r="AS742" s="13">
        <f t="shared" si="1040"/>
        <v>4.0278596479133755E-5</v>
      </c>
      <c r="AT742" s="13">
        <f t="shared" si="1041"/>
        <v>1.0795921012224641E-5</v>
      </c>
      <c r="AU742" s="13">
        <f t="shared" si="1042"/>
        <v>1.9290958588485579E-6</v>
      </c>
      <c r="AV742" s="13">
        <f t="shared" si="1043"/>
        <v>2.5852895008305145E-7</v>
      </c>
      <c r="AW742" s="13">
        <f t="shared" si="1044"/>
        <v>1.9711511208925551E-10</v>
      </c>
      <c r="AX742" s="13">
        <f t="shared" si="1045"/>
        <v>1.1960169505194519E-5</v>
      </c>
      <c r="AY742" s="13">
        <f t="shared" si="1046"/>
        <v>5.7120216987112471E-6</v>
      </c>
      <c r="AZ742" s="13">
        <f t="shared" si="1047"/>
        <v>1.3639937072956004E-6</v>
      </c>
      <c r="BA742" s="13">
        <f t="shared" si="1048"/>
        <v>2.1714189612430454E-7</v>
      </c>
      <c r="BB742" s="13">
        <f t="shared" si="1049"/>
        <v>2.5926037708383605E-8</v>
      </c>
      <c r="BC742" s="13">
        <f t="shared" si="1050"/>
        <v>2.4763878118545893E-9</v>
      </c>
      <c r="BD742" s="13">
        <f t="shared" si="1051"/>
        <v>5.9808130512221102E-6</v>
      </c>
      <c r="BE742" s="13">
        <f t="shared" si="1052"/>
        <v>3.2060891358677638E-6</v>
      </c>
      <c r="BF742" s="13">
        <f t="shared" si="1053"/>
        <v>8.5933195529568571E-7</v>
      </c>
      <c r="BG742" s="13">
        <f t="shared" si="1054"/>
        <v>1.5355185671143992E-7</v>
      </c>
      <c r="BH742" s="13">
        <f t="shared" si="1055"/>
        <v>2.057834509198858E-8</v>
      </c>
      <c r="BI742" s="13">
        <f t="shared" si="1056"/>
        <v>2.2062555063506262E-9</v>
      </c>
      <c r="BJ742" s="14">
        <f t="shared" si="1057"/>
        <v>0.28864974557903506</v>
      </c>
      <c r="BK742" s="14">
        <f t="shared" si="1058"/>
        <v>0.46192257125095271</v>
      </c>
      <c r="BL742" s="14">
        <f t="shared" si="1059"/>
        <v>0.24284261150471864</v>
      </c>
      <c r="BM742" s="14">
        <f t="shared" si="1060"/>
        <v>8.2826804811544169E-2</v>
      </c>
      <c r="BN742" s="14">
        <f t="shared" si="1061"/>
        <v>0.91717087197715597</v>
      </c>
    </row>
    <row r="743" spans="1:66" x14ac:dyDescent="0.25">
      <c r="A743" t="s">
        <v>338</v>
      </c>
      <c r="B743" t="s">
        <v>92</v>
      </c>
      <c r="C743" t="s">
        <v>87</v>
      </c>
      <c r="D743" s="11">
        <v>44438</v>
      </c>
      <c r="E743" s="10">
        <f>VLOOKUP(A743,home!$A$2:$E$405,3,FALSE)</f>
        <v>1.2436</v>
      </c>
      <c r="F743" s="10">
        <f>VLOOKUP(B743,home!$B$2:$E$405,3,FALSE)</f>
        <v>0.96489999999999998</v>
      </c>
      <c r="G743" s="10">
        <f>VLOOKUP(C743,away!$B$2:$E$405,4,FALSE)</f>
        <v>1.2061999999999999</v>
      </c>
      <c r="H743" s="10">
        <f>VLOOKUP(A743,away!$A$2:$E$405,3,FALSE)</f>
        <v>0.89739999999999998</v>
      </c>
      <c r="I743" s="10">
        <f>VLOOKUP(C743,away!$B$2:$E$405,3,FALSE)</f>
        <v>0.92859999999999998</v>
      </c>
      <c r="J743" s="10">
        <f>VLOOKUP(B743,home!$B$2:$E$405,4,FALSE)</f>
        <v>0.66859999999999997</v>
      </c>
      <c r="K743" s="12">
        <f t="shared" si="1006"/>
        <v>1.4473792557680001</v>
      </c>
      <c r="L743" s="12">
        <f t="shared" si="1007"/>
        <v>0.55716152290400001</v>
      </c>
      <c r="M743" s="13">
        <f t="shared" si="1008"/>
        <v>0.13472214877636399</v>
      </c>
      <c r="N743" s="13">
        <f t="shared" si="1009"/>
        <v>0.19499404343139953</v>
      </c>
      <c r="O743" s="13">
        <f t="shared" si="1010"/>
        <v>7.5061997581138212E-2</v>
      </c>
      <c r="P743" s="13">
        <f t="shared" si="1011"/>
        <v>0.10864317819544726</v>
      </c>
      <c r="Q743" s="13">
        <f t="shared" si="1012"/>
        <v>0.14111516673046606</v>
      </c>
      <c r="R743" s="13">
        <f t="shared" si="1013"/>
        <v>2.0910828442261664E-2</v>
      </c>
      <c r="S743" s="13">
        <f t="shared" si="1014"/>
        <v>2.1903117407964239E-2</v>
      </c>
      <c r="T743" s="13">
        <f t="shared" si="1015"/>
        <v>7.862394120039834E-2</v>
      </c>
      <c r="U743" s="13">
        <f t="shared" si="1016"/>
        <v>3.0265899308253019E-2</v>
      </c>
      <c r="V743" s="13">
        <f t="shared" si="1017"/>
        <v>1.9625778019613702E-3</v>
      </c>
      <c r="W743" s="13">
        <f t="shared" si="1018"/>
        <v>6.8082388333306418E-2</v>
      </c>
      <c r="X743" s="13">
        <f t="shared" si="1019"/>
        <v>3.793288716672652E-2</v>
      </c>
      <c r="Y743" s="13">
        <f t="shared" si="1020"/>
        <v>1.056737259097947E-2</v>
      </c>
      <c r="Z743" s="13">
        <f t="shared" si="1021"/>
        <v>3.8835696733582627E-3</v>
      </c>
      <c r="AA743" s="13">
        <f t="shared" si="1022"/>
        <v>5.620998183548458E-3</v>
      </c>
      <c r="AB743" s="13">
        <f t="shared" si="1023"/>
        <v>4.0678580837888237E-3</v>
      </c>
      <c r="AC743" s="13">
        <f t="shared" si="1024"/>
        <v>9.8916868809959115E-5</v>
      </c>
      <c r="AD743" s="13">
        <f t="shared" si="1025"/>
        <v>2.4635259139192237E-2</v>
      </c>
      <c r="AE743" s="13">
        <f t="shared" si="1026"/>
        <v>1.372581849912703E-2</v>
      </c>
      <c r="AF743" s="13">
        <f t="shared" si="1027"/>
        <v>3.8237489690387551E-3</v>
      </c>
      <c r="AG743" s="13">
        <f t="shared" si="1028"/>
        <v>7.1014859959741097E-4</v>
      </c>
      <c r="AH743" s="13">
        <f t="shared" si="1029"/>
        <v>5.4094389837801987E-4</v>
      </c>
      <c r="AI743" s="13">
        <f t="shared" si="1030"/>
        <v>7.8295097704661921E-4</v>
      </c>
      <c r="AJ743" s="13">
        <f t="shared" si="1031"/>
        <v>5.666135012302821E-4</v>
      </c>
      <c r="AK743" s="13">
        <f t="shared" si="1032"/>
        <v>2.733682092395955E-4</v>
      </c>
      <c r="AL743" s="13">
        <f t="shared" si="1033"/>
        <v>3.190757600666027E-6</v>
      </c>
      <c r="AM743" s="13">
        <f t="shared" si="1034"/>
        <v>7.1313126077071735E-3</v>
      </c>
      <c r="AN743" s="13">
        <f t="shared" si="1035"/>
        <v>3.9732929928146237E-3</v>
      </c>
      <c r="AO743" s="13">
        <f t="shared" si="1036"/>
        <v>1.1068829874101938E-3</v>
      </c>
      <c r="AP743" s="13">
        <f t="shared" si="1037"/>
        <v>2.0557087031399754E-4</v>
      </c>
      <c r="AQ743" s="13">
        <f t="shared" si="1038"/>
        <v>2.8634044792211892E-5</v>
      </c>
      <c r="AR743" s="13">
        <f t="shared" si="1039"/>
        <v>6.0278625245184865E-5</v>
      </c>
      <c r="AS743" s="13">
        <f t="shared" si="1040"/>
        <v>8.7246031746093856E-5</v>
      </c>
      <c r="AT743" s="13">
        <f t="shared" si="1041"/>
        <v>6.3139048248686316E-5</v>
      </c>
      <c r="AU743" s="13">
        <f t="shared" si="1042"/>
        <v>3.0462049554694486E-5</v>
      </c>
      <c r="AV743" s="13">
        <f t="shared" si="1043"/>
        <v>1.1022534653410404E-5</v>
      </c>
      <c r="AW743" s="13">
        <f t="shared" si="1044"/>
        <v>7.147510011782255E-8</v>
      </c>
      <c r="AX743" s="13">
        <f t="shared" si="1045"/>
        <v>1.7202856557986949E-3</v>
      </c>
      <c r="AY743" s="13">
        <f t="shared" si="1046"/>
        <v>9.5847697581470713E-4</v>
      </c>
      <c r="AZ743" s="13">
        <f t="shared" si="1047"/>
        <v>2.6701324575667128E-4</v>
      </c>
      <c r="BA743" s="13">
        <f t="shared" si="1048"/>
        <v>4.9589835547108996E-5</v>
      </c>
      <c r="BB743" s="13">
        <f t="shared" si="1049"/>
        <v>6.907387073496541E-6</v>
      </c>
      <c r="BC743" s="13">
        <f t="shared" si="1050"/>
        <v>7.6970606023134765E-7</v>
      </c>
      <c r="BD743" s="13">
        <f t="shared" si="1051"/>
        <v>5.5974884400277799E-6</v>
      </c>
      <c r="BE743" s="13">
        <f t="shared" si="1052"/>
        <v>8.1016886524973919E-6</v>
      </c>
      <c r="BF743" s="13">
        <f t="shared" si="1053"/>
        <v>5.8631080461578628E-6</v>
      </c>
      <c r="BG743" s="13">
        <f t="shared" si="1054"/>
        <v>2.8287136534451141E-6</v>
      </c>
      <c r="BH743" s="13">
        <f t="shared" si="1055"/>
        <v>1.0235553656260418E-6</v>
      </c>
      <c r="BI743" s="13">
        <f t="shared" si="1056"/>
        <v>2.9629456066743262E-7</v>
      </c>
      <c r="BJ743" s="14">
        <f t="shared" si="1057"/>
        <v>0.58965951096932112</v>
      </c>
      <c r="BK743" s="14">
        <f t="shared" si="1058"/>
        <v>0.26829160678396219</v>
      </c>
      <c r="BL743" s="14">
        <f t="shared" si="1059"/>
        <v>0.13836731732305119</v>
      </c>
      <c r="BM743" s="14">
        <f t="shared" si="1060"/>
        <v>0.32379623609190111</v>
      </c>
      <c r="BN743" s="14">
        <f t="shared" si="1061"/>
        <v>0.67544736315707665</v>
      </c>
    </row>
    <row r="744" spans="1:66" x14ac:dyDescent="0.25">
      <c r="A744" t="s">
        <v>338</v>
      </c>
      <c r="B744" t="s">
        <v>93</v>
      </c>
      <c r="C744" t="s">
        <v>90</v>
      </c>
      <c r="D744" s="11">
        <v>44438</v>
      </c>
      <c r="E744" s="10">
        <f>VLOOKUP(A744,home!$A$2:$E$405,3,FALSE)</f>
        <v>1.2436</v>
      </c>
      <c r="F744" s="10">
        <f>VLOOKUP(B744,home!$B$2:$E$405,3,FALSE)</f>
        <v>0.80410000000000004</v>
      </c>
      <c r="G744" s="10">
        <f>VLOOKUP(C744,away!$B$2:$E$405,4,FALSE)</f>
        <v>0.80410000000000004</v>
      </c>
      <c r="H744" s="10">
        <f>VLOOKUP(A744,away!$A$2:$E$405,3,FALSE)</f>
        <v>0.89739999999999998</v>
      </c>
      <c r="I744" s="10">
        <f>VLOOKUP(C744,away!$B$2:$E$405,3,FALSE)</f>
        <v>2.4514999999999998</v>
      </c>
      <c r="J744" s="10">
        <f>VLOOKUP(B744,home!$B$2:$E$405,4,FALSE)</f>
        <v>0.92859999999999998</v>
      </c>
      <c r="K744" s="12">
        <f t="shared" si="1006"/>
        <v>0.80408292091600009</v>
      </c>
      <c r="L744" s="12">
        <f t="shared" si="1007"/>
        <v>2.0428978064599996</v>
      </c>
      <c r="M744" s="13">
        <f t="shared" si="1008"/>
        <v>5.8019232569480703E-2</v>
      </c>
      <c r="N744" s="13">
        <f t="shared" si="1009"/>
        <v>4.6652273993772767E-2</v>
      </c>
      <c r="O744" s="13">
        <f t="shared" si="1010"/>
        <v>0.1185273629486847</v>
      </c>
      <c r="P744" s="13">
        <f t="shared" si="1011"/>
        <v>9.5305828208249274E-2</v>
      </c>
      <c r="Q744" s="13">
        <f t="shared" si="1012"/>
        <v>1.875614837014318E-2</v>
      </c>
      <c r="R744" s="13">
        <f t="shared" si="1013"/>
        <v>0.12106964488667812</v>
      </c>
      <c r="S744" s="13">
        <f t="shared" si="1014"/>
        <v>3.9138749722270001E-2</v>
      </c>
      <c r="T744" s="13">
        <f t="shared" si="1015"/>
        <v>3.8316894363003798E-2</v>
      </c>
      <c r="U744" s="13">
        <f t="shared" si="1016"/>
        <v>9.7350033694743016E-2</v>
      </c>
      <c r="V744" s="13">
        <f t="shared" si="1017"/>
        <v>7.1435142990430908E-3</v>
      </c>
      <c r="W744" s="13">
        <f t="shared" si="1018"/>
        <v>5.0271661888662009E-3</v>
      </c>
      <c r="X744" s="13">
        <f t="shared" si="1019"/>
        <v>1.0269986779944637E-2</v>
      </c>
      <c r="Y744" s="13">
        <f t="shared" si="1020"/>
        <v>1.049026673256105E-2</v>
      </c>
      <c r="Z744" s="13">
        <f t="shared" si="1021"/>
        <v>8.2444303989295281E-2</v>
      </c>
      <c r="AA744" s="13">
        <f t="shared" si="1022"/>
        <v>6.6292056764599178E-2</v>
      </c>
      <c r="AB744" s="13">
        <f t="shared" si="1023"/>
        <v>2.6652155318404099E-2</v>
      </c>
      <c r="AC744" s="13">
        <f t="shared" si="1024"/>
        <v>7.333974835116759E-4</v>
      </c>
      <c r="AD744" s="13">
        <f t="shared" si="1025"/>
        <v>1.0105646182684226E-3</v>
      </c>
      <c r="AE744" s="13">
        <f t="shared" si="1026"/>
        <v>2.0644802419466472E-3</v>
      </c>
      <c r="AF744" s="13">
        <f t="shared" si="1027"/>
        <v>2.1087610788764078E-3</v>
      </c>
      <c r="AG744" s="13">
        <f t="shared" si="1028"/>
        <v>1.4359944607949453E-3</v>
      </c>
      <c r="AH744" s="13">
        <f t="shared" si="1029"/>
        <v>4.2106321943713179E-2</v>
      </c>
      <c r="AI744" s="13">
        <f t="shared" si="1030"/>
        <v>3.3856974337530363E-2</v>
      </c>
      <c r="AJ744" s="13">
        <f t="shared" si="1031"/>
        <v>1.3611907409349736E-2</v>
      </c>
      <c r="AK744" s="13">
        <f t="shared" si="1032"/>
        <v>3.6483674229826932E-3</v>
      </c>
      <c r="AL744" s="13">
        <f t="shared" si="1033"/>
        <v>4.8188885978952733E-5</v>
      </c>
      <c r="AM744" s="13">
        <f t="shared" si="1034"/>
        <v>1.6251555000632722E-4</v>
      </c>
      <c r="AN744" s="13">
        <f t="shared" si="1035"/>
        <v>3.3200266062356624E-4</v>
      </c>
      <c r="AO744" s="13">
        <f t="shared" si="1036"/>
        <v>3.3912375356338366E-4</v>
      </c>
      <c r="AP744" s="13">
        <f t="shared" si="1037"/>
        <v>2.309317240910393E-4</v>
      </c>
      <c r="AQ744" s="13">
        <f t="shared" si="1038"/>
        <v>1.179424781469025E-4</v>
      </c>
      <c r="AR744" s="13">
        <f t="shared" si="1039"/>
        <v>1.7203782547382047E-2</v>
      </c>
      <c r="AS744" s="13">
        <f t="shared" si="1040"/>
        <v>1.3833267721502661E-2</v>
      </c>
      <c r="AT744" s="13">
        <f t="shared" si="1041"/>
        <v>5.5615471576594411E-3</v>
      </c>
      <c r="AU744" s="13">
        <f t="shared" si="1042"/>
        <v>1.4906483611142936E-3</v>
      </c>
      <c r="AV744" s="13">
        <f t="shared" si="1043"/>
        <v>2.9965122206585741E-4</v>
      </c>
      <c r="AW744" s="13">
        <f t="shared" si="1044"/>
        <v>2.1988310720726344E-6</v>
      </c>
      <c r="AX744" s="13">
        <f t="shared" si="1045"/>
        <v>2.1779329690559635E-5</v>
      </c>
      <c r="AY744" s="13">
        <f t="shared" si="1046"/>
        <v>4.4492944851013422E-5</v>
      </c>
      <c r="AZ744" s="13">
        <f t="shared" si="1047"/>
        <v>4.5447269719540539E-5</v>
      </c>
      <c r="BA744" s="13">
        <f t="shared" si="1048"/>
        <v>3.0948042539881776E-5</v>
      </c>
      <c r="BB744" s="13">
        <f t="shared" si="1049"/>
        <v>1.5805922054738807E-5</v>
      </c>
      <c r="BC744" s="13">
        <f t="shared" si="1050"/>
        <v>6.4579766989407307E-6</v>
      </c>
      <c r="BD744" s="13">
        <f t="shared" si="1051"/>
        <v>5.8575949381436008E-3</v>
      </c>
      <c r="BE744" s="13">
        <f t="shared" si="1052"/>
        <v>4.7099920474052833E-3</v>
      </c>
      <c r="BF744" s="13">
        <f t="shared" si="1053"/>
        <v>1.8936120814843861E-3</v>
      </c>
      <c r="BG744" s="13">
        <f t="shared" si="1054"/>
        <v>5.0754037785393066E-4</v>
      </c>
      <c r="BH744" s="13">
        <f t="shared" si="1055"/>
        <v>1.0202613737689971E-4</v>
      </c>
      <c r="BI744" s="13">
        <f t="shared" si="1056"/>
        <v>1.6407494910358928E-5</v>
      </c>
      <c r="BJ744" s="14">
        <f t="shared" si="1057"/>
        <v>0.13747998448016388</v>
      </c>
      <c r="BK744" s="14">
        <f t="shared" si="1058"/>
        <v>0.2004334041133847</v>
      </c>
      <c r="BL744" s="14">
        <f t="shared" si="1059"/>
        <v>0.57459089481358383</v>
      </c>
      <c r="BM744" s="14">
        <f t="shared" si="1060"/>
        <v>0.53657580230564039</v>
      </c>
      <c r="BN744" s="14">
        <f t="shared" si="1061"/>
        <v>0.45833049097700873</v>
      </c>
    </row>
    <row r="745" spans="1:66" x14ac:dyDescent="0.25">
      <c r="A745" t="s">
        <v>339</v>
      </c>
      <c r="B745" t="s">
        <v>114</v>
      </c>
      <c r="C745" t="s">
        <v>111</v>
      </c>
      <c r="D745" s="11">
        <v>44438</v>
      </c>
      <c r="E745" s="10">
        <f>VLOOKUP(A745,home!$A$2:$E$405,3,FALSE)</f>
        <v>1.1578999999999999</v>
      </c>
      <c r="F745" s="10">
        <f>VLOOKUP(B745,home!$B$2:$E$405,3,FALSE)</f>
        <v>1.2954000000000001</v>
      </c>
      <c r="G745" s="10">
        <f>VLOOKUP(C745,away!$B$2:$E$405,4,FALSE)</f>
        <v>0.62809999999999999</v>
      </c>
      <c r="H745" s="10">
        <f>VLOOKUP(A745,away!$A$2:$E$405,3,FALSE)</f>
        <v>1.0478000000000001</v>
      </c>
      <c r="I745" s="10">
        <f>VLOOKUP(C745,away!$B$2:$E$405,3,FALSE)</f>
        <v>1.1278999999999999</v>
      </c>
      <c r="J745" s="10">
        <f>VLOOKUP(B745,home!$B$2:$E$405,4,FALSE)</f>
        <v>1.3361000000000001</v>
      </c>
      <c r="K745" s="12">
        <f t="shared" si="1006"/>
        <v>0.94211461284599995</v>
      </c>
      <c r="L745" s="12">
        <f t="shared" si="1007"/>
        <v>1.579021177682</v>
      </c>
      <c r="M745" s="13">
        <f t="shared" si="1008"/>
        <v>8.0368273367913079E-2</v>
      </c>
      <c r="N745" s="13">
        <f t="shared" si="1009"/>
        <v>7.5716124749112906E-2</v>
      </c>
      <c r="O745" s="13">
        <f t="shared" si="1010"/>
        <v>0.12690320566167101</v>
      </c>
      <c r="P745" s="13">
        <f t="shared" si="1011"/>
        <v>0.11955736447086149</v>
      </c>
      <c r="Q745" s="13">
        <f t="shared" si="1012"/>
        <v>3.5666633777104967E-2</v>
      </c>
      <c r="R745" s="13">
        <f t="shared" si="1013"/>
        <v>0.10019142462775643</v>
      </c>
      <c r="S745" s="13">
        <f t="shared" si="1014"/>
        <v>4.4463949517065469E-2</v>
      </c>
      <c r="T745" s="13">
        <f t="shared" si="1015"/>
        <v>5.6318370070676887E-2</v>
      </c>
      <c r="U745" s="13">
        <f t="shared" si="1016"/>
        <v>9.4391805223667927E-2</v>
      </c>
      <c r="V745" s="13">
        <f t="shared" si="1017"/>
        <v>7.3494903115008817E-3</v>
      </c>
      <c r="W745" s="13">
        <f t="shared" si="1018"/>
        <v>1.1200685624145773E-2</v>
      </c>
      <c r="X745" s="13">
        <f t="shared" si="1019"/>
        <v>1.7686119805084506E-2</v>
      </c>
      <c r="Y745" s="13">
        <f t="shared" si="1020"/>
        <v>1.3963378861624742E-2</v>
      </c>
      <c r="Z745" s="13">
        <f t="shared" si="1021"/>
        <v>5.2734793769785765E-2</v>
      </c>
      <c r="AA745" s="13">
        <f t="shared" si="1022"/>
        <v>4.9682219815935361E-2</v>
      </c>
      <c r="AB745" s="13">
        <f t="shared" si="1023"/>
        <v>2.3403172643609905E-2</v>
      </c>
      <c r="AC745" s="13">
        <f t="shared" si="1024"/>
        <v>6.8332755500473896E-4</v>
      </c>
      <c r="AD745" s="13">
        <f t="shared" si="1025"/>
        <v>2.6380824001004627E-3</v>
      </c>
      <c r="AE745" s="13">
        <f t="shared" si="1026"/>
        <v>4.1655879782287897E-3</v>
      </c>
      <c r="AF745" s="13">
        <f t="shared" si="1027"/>
        <v>3.2887758175604033E-3</v>
      </c>
      <c r="AG745" s="13">
        <f t="shared" si="1028"/>
        <v>1.7310155548587701E-3</v>
      </c>
      <c r="AH745" s="13">
        <f t="shared" si="1029"/>
        <v>2.0817339040796131E-2</v>
      </c>
      <c r="AI745" s="13">
        <f t="shared" si="1030"/>
        <v>1.9612319310903566E-2</v>
      </c>
      <c r="AJ745" s="13">
        <f t="shared" si="1031"/>
        <v>9.2385263073020193E-3</v>
      </c>
      <c r="AK745" s="13">
        <f t="shared" si="1032"/>
        <v>2.9012502117571428E-3</v>
      </c>
      <c r="AL745" s="13">
        <f t="shared" si="1033"/>
        <v>4.066124012528635E-5</v>
      </c>
      <c r="AM745" s="13">
        <f t="shared" si="1034"/>
        <v>4.9707519580529888E-4</v>
      </c>
      <c r="AN745" s="13">
        <f t="shared" si="1035"/>
        <v>7.8489226107699372E-4</v>
      </c>
      <c r="AO745" s="13">
        <f t="shared" si="1036"/>
        <v>6.1968075121964135E-4</v>
      </c>
      <c r="AP745" s="13">
        <f t="shared" si="1037"/>
        <v>3.2616300985923482E-4</v>
      </c>
      <c r="AQ745" s="13">
        <f t="shared" si="1038"/>
        <v>1.2875457498605871E-4</v>
      </c>
      <c r="AR745" s="13">
        <f t="shared" si="1039"/>
        <v>6.5742038416806746E-3</v>
      </c>
      <c r="AS745" s="13">
        <f t="shared" si="1040"/>
        <v>6.1936535070756743E-3</v>
      </c>
      <c r="AT745" s="13">
        <f t="shared" si="1041"/>
        <v>2.9175657379604341E-3</v>
      </c>
      <c r="AU745" s="13">
        <f t="shared" si="1042"/>
        <v>9.1622710522378296E-4</v>
      </c>
      <c r="AV745" s="13">
        <f t="shared" si="1043"/>
        <v>2.1579773612922888E-4</v>
      </c>
      <c r="AW745" s="13">
        <f t="shared" si="1044"/>
        <v>1.6802341762268944E-6</v>
      </c>
      <c r="AX745" s="13">
        <f t="shared" si="1045"/>
        <v>7.8050300941909765E-5</v>
      </c>
      <c r="AY745" s="13">
        <f t="shared" si="1046"/>
        <v>1.2324307811172888E-4</v>
      </c>
      <c r="AZ745" s="13">
        <f t="shared" si="1047"/>
        <v>9.7301715170568432E-5</v>
      </c>
      <c r="BA745" s="13">
        <f t="shared" si="1048"/>
        <v>5.1213822959703164E-5</v>
      </c>
      <c r="BB745" s="13">
        <f t="shared" si="1049"/>
        <v>2.0216927760856988E-5</v>
      </c>
      <c r="BC745" s="13">
        <f t="shared" si="1050"/>
        <v>6.3845914164120621E-6</v>
      </c>
      <c r="BD745" s="13">
        <f t="shared" si="1051"/>
        <v>1.7301345154020252E-3</v>
      </c>
      <c r="BE745" s="13">
        <f t="shared" si="1052"/>
        <v>1.6299850091494809E-3</v>
      </c>
      <c r="BF745" s="13">
        <f t="shared" si="1053"/>
        <v>7.6781634791982332E-4</v>
      </c>
      <c r="BG745" s="13">
        <f t="shared" si="1054"/>
        <v>2.4112366711910468E-4</v>
      </c>
      <c r="BH745" s="13">
        <f t="shared" si="1055"/>
        <v>5.6791532573980764E-5</v>
      </c>
      <c r="BI745" s="13">
        <f t="shared" si="1056"/>
        <v>1.0700826544773379E-5</v>
      </c>
      <c r="BJ745" s="14">
        <f t="shared" si="1057"/>
        <v>0.22510775086780666</v>
      </c>
      <c r="BK745" s="14">
        <f t="shared" si="1058"/>
        <v>0.2525863095405827</v>
      </c>
      <c r="BL745" s="14">
        <f t="shared" si="1059"/>
        <v>0.46839526267017845</v>
      </c>
      <c r="BM745" s="14">
        <f t="shared" si="1060"/>
        <v>0.46029952734999813</v>
      </c>
      <c r="BN745" s="14">
        <f t="shared" si="1061"/>
        <v>0.53840302665441997</v>
      </c>
    </row>
    <row r="746" spans="1:66" x14ac:dyDescent="0.25">
      <c r="A746" t="s">
        <v>339</v>
      </c>
      <c r="B746" t="s">
        <v>120</v>
      </c>
      <c r="C746" t="s">
        <v>113</v>
      </c>
      <c r="D746" s="11">
        <v>44438</v>
      </c>
      <c r="E746" s="10">
        <f>VLOOKUP(A746,home!$A$2:$E$405,3,FALSE)</f>
        <v>1.1578999999999999</v>
      </c>
      <c r="F746" s="10">
        <f>VLOOKUP(B746,home!$B$2:$E$405,3,FALSE)</f>
        <v>0.86360000000000003</v>
      </c>
      <c r="G746" s="10">
        <f>VLOOKUP(C746,away!$B$2:$E$405,4,FALSE)</f>
        <v>1.3817999999999999</v>
      </c>
      <c r="H746" s="10">
        <f>VLOOKUP(A746,away!$A$2:$E$405,3,FALSE)</f>
        <v>1.0478000000000001</v>
      </c>
      <c r="I746" s="10">
        <f>VLOOKUP(C746,away!$B$2:$E$405,3,FALSE)</f>
        <v>0.95440000000000003</v>
      </c>
      <c r="J746" s="10">
        <f>VLOOKUP(B746,home!$B$2:$E$405,4,FALSE)</f>
        <v>0.8589</v>
      </c>
      <c r="K746" s="12">
        <f t="shared" si="1006"/>
        <v>1.381748099592</v>
      </c>
      <c r="L746" s="12">
        <f t="shared" si="1007"/>
        <v>0.85891745284800014</v>
      </c>
      <c r="M746" s="13">
        <f t="shared" si="1008"/>
        <v>0.10638767423510667</v>
      </c>
      <c r="N746" s="13">
        <f t="shared" si="1009"/>
        <v>0.1470009666943714</v>
      </c>
      <c r="O746" s="13">
        <f t="shared" si="1010"/>
        <v>9.1378230168440627E-2</v>
      </c>
      <c r="P746" s="13">
        <f t="shared" si="1011"/>
        <v>0.1262616958793232</v>
      </c>
      <c r="Q746" s="13">
        <f t="shared" si="1012"/>
        <v>0.1015591531840673</v>
      </c>
      <c r="R746" s="13">
        <f t="shared" si="1013"/>
        <v>3.9243178351017649E-2</v>
      </c>
      <c r="S746" s="13">
        <f t="shared" si="1014"/>
        <v>3.7462083744523728E-2</v>
      </c>
      <c r="T746" s="13">
        <f t="shared" si="1015"/>
        <v>8.723092916625895E-2</v>
      </c>
      <c r="U746" s="13">
        <f t="shared" si="1016"/>
        <v>5.4224187108468547E-2</v>
      </c>
      <c r="V746" s="13">
        <f t="shared" si="1017"/>
        <v>4.9400315703489019E-3</v>
      </c>
      <c r="W746" s="13">
        <f t="shared" si="1018"/>
        <v>4.6776388969419276E-2</v>
      </c>
      <c r="X746" s="13">
        <f t="shared" si="1019"/>
        <v>4.0177056867040893E-2</v>
      </c>
      <c r="Y746" s="13">
        <f t="shared" si="1020"/>
        <v>1.7254387673584008E-2</v>
      </c>
      <c r="Z746" s="13">
        <f t="shared" si="1021"/>
        <v>1.123555026363862E-2</v>
      </c>
      <c r="AA746" s="13">
        <f t="shared" si="1022"/>
        <v>1.5524700224653057E-2</v>
      </c>
      <c r="AB746" s="13">
        <f t="shared" si="1023"/>
        <v>1.072561251607493E-2</v>
      </c>
      <c r="AC746" s="13">
        <f t="shared" si="1024"/>
        <v>3.6642917533334814E-4</v>
      </c>
      <c r="AD746" s="13">
        <f t="shared" si="1025"/>
        <v>1.6158296641067819E-2</v>
      </c>
      <c r="AE746" s="13">
        <f t="shared" si="1026"/>
        <v>1.387864299330837E-2</v>
      </c>
      <c r="AF746" s="13">
        <f t="shared" si="1027"/>
        <v>5.960304344399584E-3</v>
      </c>
      <c r="AG746" s="13">
        <f t="shared" si="1028"/>
        <v>1.7064698085635199E-3</v>
      </c>
      <c r="AH746" s="13">
        <f t="shared" si="1029"/>
        <v>2.4126025534475398E-3</v>
      </c>
      <c r="AI746" s="13">
        <f t="shared" si="1030"/>
        <v>3.3336089932969443E-3</v>
      </c>
      <c r="AJ746" s="13">
        <f t="shared" si="1031"/>
        <v>2.3031039456354267E-3</v>
      </c>
      <c r="AK746" s="13">
        <f t="shared" si="1032"/>
        <v>1.060769833348196E-3</v>
      </c>
      <c r="AL746" s="13">
        <f t="shared" si="1033"/>
        <v>1.7395236592918449E-5</v>
      </c>
      <c r="AM746" s="13">
        <f t="shared" si="1034"/>
        <v>4.4653391352878474E-3</v>
      </c>
      <c r="AN746" s="13">
        <f t="shared" si="1035"/>
        <v>3.8353577161839292E-3</v>
      </c>
      <c r="AO746" s="13">
        <f t="shared" si="1036"/>
        <v>1.6471278401728115E-3</v>
      </c>
      <c r="AP746" s="13">
        <f t="shared" si="1037"/>
        <v>4.7158228299875308E-4</v>
      </c>
      <c r="AQ746" s="13">
        <f t="shared" si="1038"/>
        <v>1.0126256333038341E-4</v>
      </c>
      <c r="AR746" s="13">
        <f t="shared" si="1039"/>
        <v>4.1444528798834849E-4</v>
      </c>
      <c r="AS746" s="13">
        <f t="shared" si="1040"/>
        <v>5.7265898906275962E-4</v>
      </c>
      <c r="AT746" s="13">
        <f t="shared" si="1041"/>
        <v>3.9563523492587208E-4</v>
      </c>
      <c r="AU746" s="13">
        <f t="shared" si="1042"/>
        <v>1.8222274466348607E-4</v>
      </c>
      <c r="AV746" s="13">
        <f t="shared" si="1043"/>
        <v>6.2946482785302543E-5</v>
      </c>
      <c r="AW746" s="13">
        <f t="shared" si="1044"/>
        <v>5.7346661846638103E-7</v>
      </c>
      <c r="AX746" s="13">
        <f t="shared" si="1045"/>
        <v>1.0283289773696284E-3</v>
      </c>
      <c r="AY746" s="13">
        <f t="shared" si="1046"/>
        <v>8.8324970593210998E-4</v>
      </c>
      <c r="AZ746" s="13">
        <f t="shared" si="1047"/>
        <v>3.7931929382397647E-4</v>
      </c>
      <c r="BA746" s="13">
        <f t="shared" si="1048"/>
        <v>1.0860132055579735E-4</v>
      </c>
      <c r="BB746" s="13">
        <f t="shared" si="1049"/>
        <v>2.3319892406928646E-5</v>
      </c>
      <c r="BC746" s="13">
        <f t="shared" si="1050"/>
        <v>4.0059725173697159E-6</v>
      </c>
      <c r="BD746" s="13">
        <f t="shared" si="1051"/>
        <v>5.9329048517301343E-5</v>
      </c>
      <c r="BE746" s="13">
        <f t="shared" si="1052"/>
        <v>8.1977800039382688E-5</v>
      </c>
      <c r="BF746" s="13">
        <f t="shared" si="1053"/>
        <v>5.6636334706575015E-5</v>
      </c>
      <c r="BG746" s="13">
        <f t="shared" si="1054"/>
        <v>2.6085715949555489E-5</v>
      </c>
      <c r="BH746" s="13">
        <f t="shared" si="1055"/>
        <v>9.0109721099487567E-6</v>
      </c>
      <c r="BI746" s="13">
        <f t="shared" si="1056"/>
        <v>2.490178717679639E-6</v>
      </c>
      <c r="BJ746" s="14">
        <f t="shared" si="1057"/>
        <v>0.49065009104266066</v>
      </c>
      <c r="BK746" s="14">
        <f t="shared" si="1058"/>
        <v>0.27631855954716095</v>
      </c>
      <c r="BL746" s="14">
        <f t="shared" si="1059"/>
        <v>0.22206943248384906</v>
      </c>
      <c r="BM746" s="14">
        <f t="shared" si="1060"/>
        <v>0.38756005858566883</v>
      </c>
      <c r="BN746" s="14">
        <f t="shared" si="1061"/>
        <v>0.61183089851232686</v>
      </c>
    </row>
    <row r="747" spans="1:66" x14ac:dyDescent="0.25">
      <c r="A747" t="s">
        <v>344</v>
      </c>
      <c r="B747" t="s">
        <v>211</v>
      </c>
      <c r="C747" t="s">
        <v>204</v>
      </c>
      <c r="D747" s="11">
        <v>44438</v>
      </c>
      <c r="E747" s="10">
        <f>VLOOKUP(A747,home!$A$2:$E$405,3,FALSE)</f>
        <v>1.3976999999999999</v>
      </c>
      <c r="F747" s="10">
        <f>VLOOKUP(B747,home!$B$2:$E$405,3,FALSE)</f>
        <v>1.2683</v>
      </c>
      <c r="G747" s="10">
        <f>VLOOKUP(C747,away!$B$2:$E$405,4,FALSE)</f>
        <v>1.2625999999999999</v>
      </c>
      <c r="H747" s="10">
        <f>VLOOKUP(A747,away!$A$2:$E$405,3,FALSE)</f>
        <v>1.0585</v>
      </c>
      <c r="I747" s="10">
        <f>VLOOKUP(C747,away!$B$2:$E$405,3,FALSE)</f>
        <v>0.83360000000000001</v>
      </c>
      <c r="J747" s="10">
        <f>VLOOKUP(B747,home!$B$2:$E$405,4,FALSE)</f>
        <v>0.73</v>
      </c>
      <c r="K747" s="12">
        <f t="shared" si="1006"/>
        <v>2.2382146941659995</v>
      </c>
      <c r="L747" s="12">
        <f t="shared" si="1007"/>
        <v>0.64412688799999995</v>
      </c>
      <c r="M747" s="13">
        <f t="shared" si="1008"/>
        <v>5.6003472448190691E-2</v>
      </c>
      <c r="N747" s="13">
        <f t="shared" si="1009"/>
        <v>0.12534779495786111</v>
      </c>
      <c r="O747" s="13">
        <f t="shared" si="1010"/>
        <v>3.6073342425246804E-2</v>
      </c>
      <c r="P747" s="13">
        <f t="shared" si="1011"/>
        <v>8.0739885083869145E-2</v>
      </c>
      <c r="Q747" s="13">
        <f t="shared" si="1012"/>
        <v>0.14027763827799578</v>
      </c>
      <c r="R747" s="13">
        <f t="shared" si="1013"/>
        <v>1.1617904898066297E-2</v>
      </c>
      <c r="S747" s="13">
        <f t="shared" si="1014"/>
        <v>2.910055733323999E-2</v>
      </c>
      <c r="T747" s="13">
        <f t="shared" si="1015"/>
        <v>9.0356598599995078E-2</v>
      </c>
      <c r="U747" s="13">
        <f t="shared" si="1016"/>
        <v>2.6003365458275127E-2</v>
      </c>
      <c r="V747" s="13">
        <f t="shared" si="1017"/>
        <v>4.6615674037711712E-3</v>
      </c>
      <c r="W747" s="13">
        <f t="shared" si="1018"/>
        <v>0.104657157085571</v>
      </c>
      <c r="X747" s="13">
        <f t="shared" si="1019"/>
        <v>6.741248890045598E-2</v>
      </c>
      <c r="Y747" s="13">
        <f t="shared" si="1020"/>
        <v>2.1711098343892628E-2</v>
      </c>
      <c r="Z747" s="13">
        <f t="shared" si="1021"/>
        <v>2.4944683090238006E-3</v>
      </c>
      <c r="AA747" s="13">
        <f t="shared" si="1022"/>
        <v>5.5831556233884843E-3</v>
      </c>
      <c r="AB747" s="13">
        <f t="shared" si="1023"/>
        <v>6.2481504780418197E-3</v>
      </c>
      <c r="AC747" s="13">
        <f t="shared" si="1024"/>
        <v>4.2003468717875255E-4</v>
      </c>
      <c r="AD747" s="13">
        <f t="shared" si="1025"/>
        <v>5.8561296709641067E-2</v>
      </c>
      <c r="AE747" s="13">
        <f t="shared" si="1026"/>
        <v>3.772090580682573E-2</v>
      </c>
      <c r="AF747" s="13">
        <f t="shared" si="1027"/>
        <v>1.2148524834945894E-2</v>
      </c>
      <c r="AG747" s="13">
        <f t="shared" si="1028"/>
        <v>2.6083971652414713E-3</v>
      </c>
      <c r="AH747" s="13">
        <f t="shared" si="1029"/>
        <v>4.0168852727653069E-4</v>
      </c>
      <c r="AI747" s="13">
        <f t="shared" si="1030"/>
        <v>8.9906516422823095E-4</v>
      </c>
      <c r="AJ747" s="13">
        <f t="shared" si="1031"/>
        <v>1.0061504307941971E-3</v>
      </c>
      <c r="AK747" s="13">
        <f t="shared" si="1032"/>
        <v>7.5066022624834081E-4</v>
      </c>
      <c r="AL747" s="13">
        <f t="shared" si="1033"/>
        <v>2.4222463994835405E-5</v>
      </c>
      <c r="AM747" s="13">
        <f t="shared" si="1034"/>
        <v>2.621455096098671E-2</v>
      </c>
      <c r="AN747" s="13">
        <f t="shared" si="1035"/>
        <v>1.6885497130817773E-2</v>
      </c>
      <c r="AO747" s="13">
        <f t="shared" si="1036"/>
        <v>5.4382013596032909E-3</v>
      </c>
      <c r="AP747" s="13">
        <f t="shared" si="1037"/>
        <v>1.167630572692879E-3</v>
      </c>
      <c r="AQ747" s="13">
        <f t="shared" si="1038"/>
        <v>1.8802556178058045E-4</v>
      </c>
      <c r="AR747" s="13">
        <f t="shared" si="1039"/>
        <v>5.1747676203986967E-5</v>
      </c>
      <c r="AS747" s="13">
        <f t="shared" si="1040"/>
        <v>1.1582240926870788E-4</v>
      </c>
      <c r="AT747" s="13">
        <f t="shared" si="1041"/>
        <v>1.2961770916946512E-4</v>
      </c>
      <c r="AU747" s="13">
        <f t="shared" si="1042"/>
        <v>9.6704087095743948E-5</v>
      </c>
      <c r="AV747" s="13">
        <f t="shared" si="1043"/>
        <v>5.4111127180900682E-5</v>
      </c>
      <c r="AW747" s="13">
        <f t="shared" si="1044"/>
        <v>9.7003854002109882E-7</v>
      </c>
      <c r="AX747" s="13">
        <f t="shared" si="1045"/>
        <v>9.7789655269739859E-3</v>
      </c>
      <c r="AY747" s="13">
        <f t="shared" si="1046"/>
        <v>6.2988946327490322E-3</v>
      </c>
      <c r="AZ747" s="13">
        <f t="shared" si="1047"/>
        <v>2.0286436988162684E-3</v>
      </c>
      <c r="BA747" s="13">
        <f t="shared" si="1048"/>
        <v>4.3556798419311084E-4</v>
      </c>
      <c r="BB747" s="13">
        <f t="shared" si="1049"/>
        <v>7.0140262542685403E-5</v>
      </c>
      <c r="BC747" s="13">
        <f t="shared" si="1050"/>
        <v>9.0358458070245832E-6</v>
      </c>
      <c r="BD747" s="13">
        <f t="shared" si="1051"/>
        <v>5.5553449390842955E-6</v>
      </c>
      <c r="BE747" s="13">
        <f t="shared" si="1052"/>
        <v>1.2434054673819191E-5</v>
      </c>
      <c r="BF747" s="13">
        <f t="shared" si="1053"/>
        <v>1.391504193950277E-5</v>
      </c>
      <c r="BG747" s="13">
        <f t="shared" si="1054"/>
        <v>1.0381617112977082E-5</v>
      </c>
      <c r="BH747" s="13">
        <f t="shared" si="1055"/>
        <v>5.8090719928676269E-6</v>
      </c>
      <c r="BI747" s="13">
        <f t="shared" si="1056"/>
        <v>2.600390058780896E-6</v>
      </c>
      <c r="BJ747" s="14">
        <f t="shared" si="1057"/>
        <v>0.72931705421938886</v>
      </c>
      <c r="BK747" s="14">
        <f t="shared" si="1058"/>
        <v>0.1772486340529936</v>
      </c>
      <c r="BL747" s="14">
        <f t="shared" si="1059"/>
        <v>8.9082181761201668E-2</v>
      </c>
      <c r="BM747" s="14">
        <f t="shared" si="1060"/>
        <v>0.54178437565716897</v>
      </c>
      <c r="BN747" s="14">
        <f t="shared" si="1061"/>
        <v>0.4500600380912298</v>
      </c>
    </row>
    <row r="748" spans="1:66" s="10" customFormat="1" x14ac:dyDescent="0.25">
      <c r="A748" t="s">
        <v>344</v>
      </c>
      <c r="B748" t="s">
        <v>202</v>
      </c>
      <c r="C748" t="s">
        <v>208</v>
      </c>
      <c r="D748" s="11">
        <v>44438</v>
      </c>
      <c r="E748" s="10">
        <f>VLOOKUP(A748,home!$A$2:$E$405,3,FALSE)</f>
        <v>1.3976999999999999</v>
      </c>
      <c r="F748" s="10">
        <f>VLOOKUP(B748,home!$B$2:$E$405,3,FALSE)</f>
        <v>1.2358</v>
      </c>
      <c r="G748" s="10">
        <f>VLOOKUP(C748,away!$B$2:$E$405,4,FALSE)</f>
        <v>0.68140000000000001</v>
      </c>
      <c r="H748" s="10">
        <f>VLOOKUP(A748,away!$A$2:$E$405,3,FALSE)</f>
        <v>1.0585</v>
      </c>
      <c r="I748" s="10">
        <f>VLOOKUP(C748,away!$B$2:$E$405,3,FALSE)</f>
        <v>1.1247</v>
      </c>
      <c r="J748" s="10">
        <f>VLOOKUP(B748,home!$B$2:$E$405,4,FALSE)</f>
        <v>0.77300000000000002</v>
      </c>
      <c r="K748" s="12">
        <f t="shared" si="1006"/>
        <v>1.176966997524</v>
      </c>
      <c r="L748" s="12">
        <f t="shared" si="1007"/>
        <v>0.92025259635000001</v>
      </c>
      <c r="M748" s="13">
        <f t="shared" si="1008"/>
        <v>0.12279738062965413</v>
      </c>
      <c r="N748" s="13">
        <f t="shared" si="1009"/>
        <v>0.14452846438349584</v>
      </c>
      <c r="O748" s="13">
        <f t="shared" si="1010"/>
        <v>0.11300460834941842</v>
      </c>
      <c r="P748" s="13">
        <f t="shared" si="1011"/>
        <v>0.13300269459539055</v>
      </c>
      <c r="Q748" s="13">
        <f t="shared" si="1012"/>
        <v>8.5052616391098762E-2</v>
      </c>
      <c r="R748" s="13">
        <f t="shared" si="1013"/>
        <v>5.1996392116533584E-2</v>
      </c>
      <c r="S748" s="13">
        <f t="shared" si="1014"/>
        <v>3.6014035232122189E-2</v>
      </c>
      <c r="T748" s="13">
        <f t="shared" si="1015"/>
        <v>7.8269891060269201E-2</v>
      </c>
      <c r="U748" s="13">
        <f t="shared" si="1016"/>
        <v>6.1198037511477128E-2</v>
      </c>
      <c r="V748" s="13">
        <f t="shared" si="1017"/>
        <v>4.3341168141866693E-3</v>
      </c>
      <c r="W748" s="13">
        <f t="shared" si="1018"/>
        <v>3.3368040848464002E-2</v>
      </c>
      <c r="X748" s="13">
        <f t="shared" si="1019"/>
        <v>3.0707026225911854E-2</v>
      </c>
      <c r="Y748" s="13">
        <f t="shared" si="1020"/>
        <v>1.4129110305291459E-2</v>
      </c>
      <c r="Z748" s="13">
        <f t="shared" si="1021"/>
        <v>1.5949938282024238E-2</v>
      </c>
      <c r="AA748" s="13">
        <f t="shared" si="1022"/>
        <v>1.8772550970487176E-2</v>
      </c>
      <c r="AB748" s="13">
        <f t="shared" si="1023"/>
        <v>1.1047336475800274E-2</v>
      </c>
      <c r="AC748" s="13">
        <f t="shared" si="1024"/>
        <v>2.9339449873758713E-4</v>
      </c>
      <c r="AD748" s="13">
        <f t="shared" si="1025"/>
        <v>9.8182707126687231E-3</v>
      </c>
      <c r="AE748" s="13">
        <f t="shared" si="1026"/>
        <v>9.0352891150005579E-3</v>
      </c>
      <c r="AF748" s="13">
        <f t="shared" si="1027"/>
        <v>4.1573741334260776E-3</v>
      </c>
      <c r="AG748" s="13">
        <f t="shared" si="1028"/>
        <v>1.2752781134278933E-3</v>
      </c>
      <c r="AH748" s="13">
        <f t="shared" si="1029"/>
        <v>3.6694930289137653E-3</v>
      </c>
      <c r="AI748" s="13">
        <f t="shared" si="1030"/>
        <v>4.3188721926758836E-3</v>
      </c>
      <c r="AJ748" s="13">
        <f t="shared" si="1031"/>
        <v>2.5415850186518152E-3</v>
      </c>
      <c r="AK748" s="13">
        <f t="shared" si="1032"/>
        <v>9.9712056278486818E-4</v>
      </c>
      <c r="AL748" s="13">
        <f t="shared" si="1033"/>
        <v>1.2711104654341327E-5</v>
      </c>
      <c r="AM748" s="13">
        <f t="shared" si="1034"/>
        <v>2.3111561203135065E-3</v>
      </c>
      <c r="AN748" s="13">
        <f t="shared" si="1035"/>
        <v>2.1268474202886974E-3</v>
      </c>
      <c r="AO748" s="13">
        <f t="shared" si="1036"/>
        <v>9.7861843028048648E-4</v>
      </c>
      <c r="AP748" s="13">
        <f t="shared" si="1037"/>
        <v>3.0019205043385979E-4</v>
      </c>
      <c r="AQ748" s="13">
        <f t="shared" si="1038"/>
        <v>6.9063128453847398E-5</v>
      </c>
      <c r="AR748" s="13">
        <f t="shared" si="1039"/>
        <v>6.7537209742922369E-4</v>
      </c>
      <c r="AS748" s="13">
        <f t="shared" si="1040"/>
        <v>7.9489066972275992E-4</v>
      </c>
      <c r="AT748" s="13">
        <f t="shared" si="1041"/>
        <v>4.6778004245171927E-4</v>
      </c>
      <c r="AU748" s="13">
        <f t="shared" si="1042"/>
        <v>1.8352055735534965E-4</v>
      </c>
      <c r="AV748" s="13">
        <f t="shared" si="1043"/>
        <v>5.3999409843614276E-5</v>
      </c>
      <c r="AW748" s="13">
        <f t="shared" si="1044"/>
        <v>3.8243015573084898E-7</v>
      </c>
      <c r="AX748" s="13">
        <f t="shared" si="1045"/>
        <v>4.5335907995576653E-4</v>
      </c>
      <c r="AY748" s="13">
        <f t="shared" si="1046"/>
        <v>4.1720487040814141E-4</v>
      </c>
      <c r="AZ748" s="13">
        <f t="shared" si="1047"/>
        <v>1.9196693260147867E-4</v>
      </c>
      <c r="BA748" s="13">
        <f t="shared" si="1048"/>
        <v>5.8886022713285407E-5</v>
      </c>
      <c r="BB748" s="13">
        <f t="shared" si="1049"/>
        <v>1.3547503822656491E-5</v>
      </c>
      <c r="BC748" s="13">
        <f t="shared" si="1050"/>
        <v>2.4934251133722376E-6</v>
      </c>
      <c r="BD748" s="13">
        <f t="shared" si="1051"/>
        <v>1.0358548769359801E-4</v>
      </c>
      <c r="BE748" s="13">
        <f t="shared" si="1052"/>
        <v>1.2191670043779333E-4</v>
      </c>
      <c r="BF748" s="13">
        <f t="shared" si="1053"/>
        <v>7.1745966431151291E-5</v>
      </c>
      <c r="BG748" s="13">
        <f t="shared" si="1054"/>
        <v>2.8147544898309928E-5</v>
      </c>
      <c r="BH748" s="13">
        <f t="shared" si="1055"/>
        <v>8.282182851658961E-6</v>
      </c>
      <c r="BI748" s="13">
        <f t="shared" si="1056"/>
        <v>1.9495711767723619E-6</v>
      </c>
      <c r="BJ748" s="14">
        <f t="shared" si="1057"/>
        <v>0.41726469627343948</v>
      </c>
      <c r="BK748" s="14">
        <f t="shared" si="1058"/>
        <v>0.29687153774515362</v>
      </c>
      <c r="BL748" s="14">
        <f t="shared" si="1059"/>
        <v>0.27005718645703508</v>
      </c>
      <c r="BM748" s="14">
        <f t="shared" si="1060"/>
        <v>0.34934437985180866</v>
      </c>
      <c r="BN748" s="14">
        <f t="shared" si="1061"/>
        <v>0.65038215646559139</v>
      </c>
    </row>
    <row r="749" spans="1:66" x14ac:dyDescent="0.25">
      <c r="A749" t="s">
        <v>347</v>
      </c>
      <c r="B749" t="s">
        <v>246</v>
      </c>
      <c r="C749" t="s">
        <v>256</v>
      </c>
      <c r="D749" s="11">
        <v>44438</v>
      </c>
      <c r="E749" s="10">
        <f>VLOOKUP(A749,home!$A$2:$E$405,3,FALSE)</f>
        <v>1.2639</v>
      </c>
      <c r="F749" s="10">
        <f>VLOOKUP(B749,home!$B$2:$E$405,3,FALSE)</f>
        <v>0.59340000000000004</v>
      </c>
      <c r="G749" s="10">
        <f>VLOOKUP(C749,away!$B$2:$E$405,4,FALSE)</f>
        <v>1.1076999999999999</v>
      </c>
      <c r="H749" s="10">
        <f>VLOOKUP(A749,away!$A$2:$E$405,3,FALSE)</f>
        <v>0.81940000000000002</v>
      </c>
      <c r="I749" s="10">
        <f>VLOOKUP(C749,away!$B$2:$E$405,3,FALSE)</f>
        <v>0.97629999999999995</v>
      </c>
      <c r="J749" s="10">
        <f>VLOOKUP(B749,home!$B$2:$E$405,4,FALSE)</f>
        <v>1.8306</v>
      </c>
      <c r="K749" s="12">
        <f t="shared" si="1006"/>
        <v>0.83077307260199995</v>
      </c>
      <c r="L749" s="12">
        <f t="shared" si="1007"/>
        <v>1.464443790732</v>
      </c>
      <c r="M749" s="13">
        <f t="shared" si="1008"/>
        <v>0.10073954418583912</v>
      </c>
      <c r="N749" s="13">
        <f t="shared" si="1009"/>
        <v>8.369170065579451E-2</v>
      </c>
      <c r="O749" s="13">
        <f t="shared" si="1010"/>
        <v>0.14752739996412403</v>
      </c>
      <c r="P749" s="13">
        <f t="shared" si="1011"/>
        <v>0.12256179136117951</v>
      </c>
      <c r="Q749" s="13">
        <f t="shared" si="1012"/>
        <v>3.4764405652550609E-2</v>
      </c>
      <c r="R749" s="13">
        <f t="shared" si="1013"/>
        <v>0.10802279242014891</v>
      </c>
      <c r="S749" s="13">
        <f t="shared" si="1014"/>
        <v>3.7277795981364104E-2</v>
      </c>
      <c r="T749" s="13">
        <f t="shared" si="1015"/>
        <v>5.0910517996366172E-2</v>
      </c>
      <c r="U749" s="13">
        <f t="shared" si="1016"/>
        <v>8.9742427169935135E-2</v>
      </c>
      <c r="V749" s="13">
        <f t="shared" si="1017"/>
        <v>5.0392143978780397E-3</v>
      </c>
      <c r="W749" s="13">
        <f t="shared" si="1018"/>
        <v>9.6271107003839344E-3</v>
      </c>
      <c r="X749" s="13">
        <f t="shared" si="1019"/>
        <v>1.4098362487866847E-2</v>
      </c>
      <c r="Y749" s="13">
        <f t="shared" si="1020"/>
        <v>1.0323129702422782E-2</v>
      </c>
      <c r="Z749" s="13">
        <f t="shared" si="1021"/>
        <v>5.2731102539072927E-2</v>
      </c>
      <c r="AA749" s="13">
        <f t="shared" si="1022"/>
        <v>4.3807580078076738E-2</v>
      </c>
      <c r="AB749" s="13">
        <f t="shared" si="1023"/>
        <v>1.8197078952360984E-2</v>
      </c>
      <c r="AC749" s="13">
        <f t="shared" si="1024"/>
        <v>3.8317571109267897E-4</v>
      </c>
      <c r="AD749" s="13">
        <f t="shared" si="1025"/>
        <v>1.9994860842093877E-3</v>
      </c>
      <c r="AE749" s="13">
        <f t="shared" si="1026"/>
        <v>2.9281349806754785E-3</v>
      </c>
      <c r="AF749" s="13">
        <f t="shared" si="1027"/>
        <v>2.1440445454376854E-3</v>
      </c>
      <c r="AG749" s="13">
        <f t="shared" si="1028"/>
        <v>1.0466109072063436E-3</v>
      </c>
      <c r="AH749" s="13">
        <f t="shared" si="1029"/>
        <v>1.9305433922949443E-2</v>
      </c>
      <c r="AI749" s="13">
        <f t="shared" si="1030"/>
        <v>1.6038434658083592E-2</v>
      </c>
      <c r="AJ749" s="13">
        <f t="shared" si="1031"/>
        <v>6.6621498203112556E-3</v>
      </c>
      <c r="AK749" s="13">
        <f t="shared" si="1032"/>
        <v>1.8449115587849479E-3</v>
      </c>
      <c r="AL749" s="13">
        <f t="shared" si="1033"/>
        <v>1.864717651331761E-5</v>
      </c>
      <c r="AM749" s="13">
        <f t="shared" si="1034"/>
        <v>3.3222383956071498E-4</v>
      </c>
      <c r="AN749" s="13">
        <f t="shared" si="1035"/>
        <v>4.8652313897783314E-4</v>
      </c>
      <c r="AO749" s="13">
        <f t="shared" si="1036"/>
        <v>3.5624289496176496E-4</v>
      </c>
      <c r="AP749" s="13">
        <f t="shared" si="1037"/>
        <v>1.7389923183971622E-4</v>
      </c>
      <c r="AQ749" s="13">
        <f t="shared" si="1038"/>
        <v>6.3666412570184257E-5</v>
      </c>
      <c r="AR749" s="13">
        <f t="shared" si="1039"/>
        <v>5.654344567170044E-3</v>
      </c>
      <c r="AS749" s="13">
        <f t="shared" si="1040"/>
        <v>4.6974772096182831E-3</v>
      </c>
      <c r="AT749" s="13">
        <f t="shared" si="1041"/>
        <v>1.9512687874562247E-3</v>
      </c>
      <c r="AU749" s="13">
        <f t="shared" si="1042"/>
        <v>5.4035385534246226E-4</v>
      </c>
      <c r="AV749" s="13">
        <f t="shared" si="1043"/>
        <v>1.1222785817379846E-4</v>
      </c>
      <c r="AW749" s="13">
        <f t="shared" si="1044"/>
        <v>6.3018157251477028E-7</v>
      </c>
      <c r="AX749" s="13">
        <f t="shared" si="1045"/>
        <v>4.6000436663914839E-5</v>
      </c>
      <c r="AY749" s="13">
        <f t="shared" si="1046"/>
        <v>6.7365053843430707E-5</v>
      </c>
      <c r="AZ749" s="13">
        <f t="shared" si="1047"/>
        <v>4.9326167406669495E-5</v>
      </c>
      <c r="BA749" s="13">
        <f t="shared" si="1048"/>
        <v>2.4078466526434762E-5</v>
      </c>
      <c r="BB749" s="13">
        <f t="shared" si="1049"/>
        <v>8.8153901987464263E-6</v>
      </c>
      <c r="BC749" s="13">
        <f t="shared" si="1050"/>
        <v>2.5819286878867865E-6</v>
      </c>
      <c r="BD749" s="13">
        <f t="shared" si="1051"/>
        <v>1.3800782986752305E-3</v>
      </c>
      <c r="BE749" s="13">
        <f t="shared" si="1052"/>
        <v>1.1465318886217618E-3</v>
      </c>
      <c r="BF749" s="13">
        <f t="shared" si="1053"/>
        <v>4.7625390997323749E-4</v>
      </c>
      <c r="BG749" s="13">
        <f t="shared" si="1054"/>
        <v>1.3188630804239428E-4</v>
      </c>
      <c r="BH749" s="13">
        <f t="shared" si="1055"/>
        <v>2.7391898341628427E-5</v>
      </c>
      <c r="BI749" s="13">
        <f t="shared" si="1056"/>
        <v>4.5512903099352568E-6</v>
      </c>
      <c r="BJ749" s="14">
        <f t="shared" si="1057"/>
        <v>0.21314422667415109</v>
      </c>
      <c r="BK749" s="14">
        <f t="shared" si="1058"/>
        <v>0.26608753386771022</v>
      </c>
      <c r="BL749" s="14">
        <f t="shared" si="1059"/>
        <v>0.46727057441650005</v>
      </c>
      <c r="BM749" s="14">
        <f t="shared" si="1060"/>
        <v>0.40185906838552671</v>
      </c>
      <c r="BN749" s="14">
        <f t="shared" si="1061"/>
        <v>0.59730763423963673</v>
      </c>
    </row>
    <row r="750" spans="1:66" x14ac:dyDescent="0.25">
      <c r="A750" t="s">
        <v>347</v>
      </c>
      <c r="B750" t="s">
        <v>255</v>
      </c>
      <c r="C750" t="s">
        <v>259</v>
      </c>
      <c r="D750" s="11">
        <v>44438</v>
      </c>
      <c r="E750" s="10">
        <f>VLOOKUP(A750,home!$A$2:$E$405,3,FALSE)</f>
        <v>1.2639</v>
      </c>
      <c r="F750" s="10">
        <f>VLOOKUP(B750,home!$B$2:$E$405,3,FALSE)</f>
        <v>0.63300000000000001</v>
      </c>
      <c r="G750" s="10">
        <f>VLOOKUP(C750,away!$B$2:$E$405,4,FALSE)</f>
        <v>0.39560000000000001</v>
      </c>
      <c r="H750" s="10">
        <f>VLOOKUP(A750,away!$A$2:$E$405,3,FALSE)</f>
        <v>0.81940000000000002</v>
      </c>
      <c r="I750" s="10">
        <f>VLOOKUP(C750,away!$B$2:$E$405,3,FALSE)</f>
        <v>0.9153</v>
      </c>
      <c r="J750" s="10">
        <f>VLOOKUP(B750,home!$B$2:$E$405,4,FALSE)</f>
        <v>1.4644999999999999</v>
      </c>
      <c r="K750" s="12">
        <f t="shared" si="1006"/>
        <v>0.31649926572000003</v>
      </c>
      <c r="L750" s="12">
        <f t="shared" si="1007"/>
        <v>1.09837034289</v>
      </c>
      <c r="M750" s="13">
        <f t="shared" si="1008"/>
        <v>0.24295729092233664</v>
      </c>
      <c r="N750" s="13">
        <f t="shared" si="1009"/>
        <v>7.6895804178239976E-2</v>
      </c>
      <c r="O750" s="13">
        <f t="shared" si="1010"/>
        <v>0.26685708293799237</v>
      </c>
      <c r="P750" s="13">
        <f t="shared" si="1011"/>
        <v>8.4460070802055739E-2</v>
      </c>
      <c r="Q750" s="13">
        <f t="shared" si="1012"/>
        <v>1.2168732779680931E-2</v>
      </c>
      <c r="R750" s="13">
        <f t="shared" si="1013"/>
        <v>0.14655395284461392</v>
      </c>
      <c r="S750" s="13">
        <f t="shared" si="1014"/>
        <v>7.3402855423759976E-3</v>
      </c>
      <c r="T750" s="13">
        <f t="shared" si="1015"/>
        <v>1.3365775195754928E-2</v>
      </c>
      <c r="U750" s="13">
        <f t="shared" si="1016"/>
        <v>4.6384218463683818E-2</v>
      </c>
      <c r="V750" s="13">
        <f t="shared" si="1017"/>
        <v>2.83525385727412E-4</v>
      </c>
      <c r="W750" s="13">
        <f t="shared" si="1018"/>
        <v>1.2837983298373034E-3</v>
      </c>
      <c r="X750" s="13">
        <f t="shared" si="1019"/>
        <v>1.410086011745008E-3</v>
      </c>
      <c r="Y750" s="13">
        <f t="shared" si="1020"/>
        <v>7.7439832811237845E-4</v>
      </c>
      <c r="Z750" s="13">
        <f t="shared" si="1021"/>
        <v>5.36568384792745E-2</v>
      </c>
      <c r="AA750" s="13">
        <f t="shared" si="1022"/>
        <v>1.6982349979547024E-2</v>
      </c>
      <c r="AB750" s="13">
        <f t="shared" si="1023"/>
        <v>2.6874506493633453E-3</v>
      </c>
      <c r="AC750" s="13">
        <f t="shared" si="1024"/>
        <v>6.1601809884489368E-6</v>
      </c>
      <c r="AD750" s="13">
        <f t="shared" si="1025"/>
        <v>1.015803071815172E-4</v>
      </c>
      <c r="AE750" s="13">
        <f t="shared" si="1026"/>
        <v>1.1157279682983457E-4</v>
      </c>
      <c r="AF750" s="13">
        <f t="shared" si="1027"/>
        <v>6.127412555559085E-5</v>
      </c>
      <c r="AG750" s="13">
        <f t="shared" si="1028"/>
        <v>2.2433894098926414E-5</v>
      </c>
      <c r="AH750" s="13">
        <f t="shared" si="1029"/>
        <v>1.4733770019718515E-2</v>
      </c>
      <c r="AI750" s="13">
        <f t="shared" si="1030"/>
        <v>4.6632273925282606E-3</v>
      </c>
      <c r="AJ750" s="13">
        <f t="shared" si="1031"/>
        <v>7.3795402281029237E-4</v>
      </c>
      <c r="AK750" s="13">
        <f t="shared" si="1032"/>
        <v>7.7853968784859234E-5</v>
      </c>
      <c r="AL750" s="13">
        <f t="shared" si="1033"/>
        <v>8.5659388193324964E-8</v>
      </c>
      <c r="AM750" s="13">
        <f t="shared" si="1034"/>
        <v>6.4300185269124526E-6</v>
      </c>
      <c r="AN750" s="13">
        <f t="shared" si="1035"/>
        <v>7.0625416541938836E-6</v>
      </c>
      <c r="AO750" s="13">
        <f t="shared" si="1036"/>
        <v>3.8786431491959214E-6</v>
      </c>
      <c r="AP750" s="13">
        <f t="shared" si="1037"/>
        <v>1.4200622019100915E-6</v>
      </c>
      <c r="AQ750" s="13">
        <f t="shared" si="1038"/>
        <v>3.899385519092788E-7</v>
      </c>
      <c r="AR750" s="13">
        <f t="shared" si="1039"/>
        <v>3.2366272057241276E-3</v>
      </c>
      <c r="AS750" s="13">
        <f t="shared" si="1040"/>
        <v>1.0243901340210618E-3</v>
      </c>
      <c r="AT750" s="13">
        <f t="shared" si="1041"/>
        <v>1.6210936261423924E-4</v>
      </c>
      <c r="AU750" s="13">
        <f t="shared" si="1042"/>
        <v>1.710249807791465E-5</v>
      </c>
      <c r="AV750" s="13">
        <f t="shared" si="1043"/>
        <v>1.3532320209094243E-6</v>
      </c>
      <c r="AW750" s="13">
        <f t="shared" si="1044"/>
        <v>8.2716847112003301E-10</v>
      </c>
      <c r="AX750" s="13">
        <f t="shared" si="1045"/>
        <v>3.3918269038896427E-7</v>
      </c>
      <c r="AY750" s="13">
        <f t="shared" si="1046"/>
        <v>3.7254820794487938E-7</v>
      </c>
      <c r="AZ750" s="13">
        <f t="shared" si="1047"/>
        <v>2.0459795145173609E-7</v>
      </c>
      <c r="BA750" s="13">
        <f t="shared" si="1048"/>
        <v>7.4908107363544995E-8</v>
      </c>
      <c r="BB750" s="13">
        <f t="shared" si="1049"/>
        <v>2.0569210892534457E-8</v>
      </c>
      <c r="BC750" s="13">
        <f t="shared" si="1050"/>
        <v>4.5185222442019608E-9</v>
      </c>
      <c r="BD750" s="13">
        <f t="shared" si="1051"/>
        <v>5.9250255562638514E-4</v>
      </c>
      <c r="BE750" s="13">
        <f t="shared" si="1052"/>
        <v>1.8752662379297439E-4</v>
      </c>
      <c r="BF750" s="13">
        <f t="shared" si="1053"/>
        <v>2.9676019366713537E-5</v>
      </c>
      <c r="BG750" s="13">
        <f t="shared" si="1054"/>
        <v>3.1308127796857782E-6</v>
      </c>
      <c r="BH750" s="13">
        <f t="shared" si="1055"/>
        <v>2.4772498646933522E-7</v>
      </c>
      <c r="BI750" s="13">
        <f t="shared" si="1056"/>
        <v>1.5680955263608319E-8</v>
      </c>
      <c r="BJ750" s="14">
        <f t="shared" si="1057"/>
        <v>0.10621565347581083</v>
      </c>
      <c r="BK750" s="14">
        <f t="shared" si="1058"/>
        <v>0.33504779104108035</v>
      </c>
      <c r="BL750" s="14">
        <f t="shared" si="1059"/>
        <v>0.5049325421290084</v>
      </c>
      <c r="BM750" s="14">
        <f t="shared" si="1060"/>
        <v>0.16995951893921474</v>
      </c>
      <c r="BN750" s="14">
        <f t="shared" si="1061"/>
        <v>0.82989293446491963</v>
      </c>
    </row>
    <row r="751" spans="1:66" x14ac:dyDescent="0.25">
      <c r="A751" t="s">
        <v>290</v>
      </c>
      <c r="B751" t="s">
        <v>292</v>
      </c>
      <c r="C751" t="s">
        <v>299</v>
      </c>
      <c r="D751" s="11">
        <v>44438</v>
      </c>
      <c r="E751" s="10">
        <f>VLOOKUP(A751,home!$A$2:$E$405,3,FALSE)</f>
        <v>1.6083000000000001</v>
      </c>
      <c r="F751" s="10">
        <f>VLOOKUP(B751,home!$B$2:$E$405,3,FALSE)</f>
        <v>0.93269999999999997</v>
      </c>
      <c r="G751" s="10">
        <f>VLOOKUP(C751,away!$B$2:$E$405,4,FALSE)</f>
        <v>1.3768</v>
      </c>
      <c r="H751" s="10">
        <f>VLOOKUP(A751,away!$A$2:$E$405,3,FALSE)</f>
        <v>1.1513</v>
      </c>
      <c r="I751" s="10">
        <f>VLOOKUP(C751,away!$B$2:$E$405,3,FALSE)</f>
        <v>1.1788000000000001</v>
      </c>
      <c r="J751" s="10">
        <f>VLOOKUP(B751,home!$B$2:$E$405,4,FALSE)</f>
        <v>1.52</v>
      </c>
      <c r="K751" s="12">
        <f t="shared" si="1006"/>
        <v>2.0652845492880001</v>
      </c>
      <c r="L751" s="12">
        <f t="shared" si="1007"/>
        <v>2.0628717088000004</v>
      </c>
      <c r="M751" s="13">
        <f t="shared" si="1008"/>
        <v>1.6112558853089518E-2</v>
      </c>
      <c r="N751" s="13">
        <f t="shared" si="1009"/>
        <v>3.3277018848779358E-2</v>
      </c>
      <c r="O751" s="13">
        <f t="shared" si="1010"/>
        <v>3.3238141814413348E-2</v>
      </c>
      <c r="P751" s="13">
        <f t="shared" si="1011"/>
        <v>6.8646220736351293E-2</v>
      </c>
      <c r="Q751" s="13">
        <f t="shared" si="1012"/>
        <v>3.4363256437374791E-2</v>
      </c>
      <c r="R751" s="13">
        <f t="shared" si="1013"/>
        <v>3.4283011201017816E-2</v>
      </c>
      <c r="S751" s="13">
        <f t="shared" si="1014"/>
        <v>7.3115382608521934E-2</v>
      </c>
      <c r="T751" s="13">
        <f t="shared" si="1015"/>
        <v>7.0886989526899952E-2</v>
      </c>
      <c r="U751" s="13">
        <f t="shared" si="1016"/>
        <v>7.0804173336529524E-2</v>
      </c>
      <c r="V751" s="13">
        <f t="shared" si="1017"/>
        <v>3.4611335994558234E-2</v>
      </c>
      <c r="W751" s="13">
        <f t="shared" si="1018"/>
        <v>2.365663419444386E-2</v>
      </c>
      <c r="X751" s="13">
        <f t="shared" si="1019"/>
        <v>4.880060140514892E-2</v>
      </c>
      <c r="Y751" s="13">
        <f t="shared" si="1020"/>
        <v>5.0334690005553642E-2</v>
      </c>
      <c r="Z751" s="13">
        <f t="shared" si="1021"/>
        <v>2.3573817966351052E-2</v>
      </c>
      <c r="AA751" s="13">
        <f t="shared" si="1022"/>
        <v>4.8686642013632681E-2</v>
      </c>
      <c r="AB751" s="13">
        <f t="shared" si="1023"/>
        <v>5.027588475373581E-2</v>
      </c>
      <c r="AC751" s="13">
        <f t="shared" si="1024"/>
        <v>9.2161704121832017E-3</v>
      </c>
      <c r="AD751" s="13">
        <f t="shared" si="1025"/>
        <v>1.2214420272485768E-2</v>
      </c>
      <c r="AE751" s="13">
        <f t="shared" si="1026"/>
        <v>2.519678201950408E-2</v>
      </c>
      <c r="AF751" s="13">
        <f t="shared" si="1027"/>
        <v>2.5988864390417761E-2</v>
      </c>
      <c r="AG751" s="13">
        <f t="shared" si="1028"/>
        <v>1.7870564364944184E-2</v>
      </c>
      <c r="AH751" s="13">
        <f t="shared" si="1029"/>
        <v>1.2157440537796686E-2</v>
      </c>
      <c r="AI751" s="13">
        <f t="shared" si="1030"/>
        <v>2.5108574101599088E-2</v>
      </c>
      <c r="AJ751" s="13">
        <f t="shared" si="1031"/>
        <v>2.5928175073342722E-2</v>
      </c>
      <c r="AK751" s="13">
        <f t="shared" si="1032"/>
        <v>1.7849686456736329E-2</v>
      </c>
      <c r="AL751" s="13">
        <f t="shared" si="1033"/>
        <v>1.5705891887861094E-3</v>
      </c>
      <c r="AM751" s="13">
        <f t="shared" si="1034"/>
        <v>5.0452506934549933E-3</v>
      </c>
      <c r="AN751" s="13">
        <f t="shared" si="1035"/>
        <v>1.0407704919331887E-2</v>
      </c>
      <c r="AO751" s="13">
        <f t="shared" si="1036"/>
        <v>1.0734880015814173E-2</v>
      </c>
      <c r="AP751" s="13">
        <f t="shared" si="1037"/>
        <v>7.3815600939951846E-3</v>
      </c>
      <c r="AQ751" s="13">
        <f t="shared" si="1038"/>
        <v>3.8068028711774346E-3</v>
      </c>
      <c r="AR751" s="13">
        <f t="shared" si="1039"/>
        <v>5.0158480273678127E-3</v>
      </c>
      <c r="AS751" s="13">
        <f t="shared" si="1040"/>
        <v>1.0359153432499435E-2</v>
      </c>
      <c r="AT751" s="13">
        <f t="shared" si="1041"/>
        <v>1.0697299763922422E-2</v>
      </c>
      <c r="AU751" s="13">
        <f t="shared" si="1042"/>
        <v>7.3643226405103838E-3</v>
      </c>
      <c r="AV751" s="13">
        <f t="shared" si="1043"/>
        <v>3.8023554413544754E-3</v>
      </c>
      <c r="AW751" s="13">
        <f t="shared" si="1044"/>
        <v>1.8587124960268205E-4</v>
      </c>
      <c r="AX751" s="13">
        <f t="shared" si="1045"/>
        <v>1.7366463840795287E-3</v>
      </c>
      <c r="AY751" s="13">
        <f t="shared" si="1046"/>
        <v>3.5824786939074788E-3</v>
      </c>
      <c r="AZ751" s="13">
        <f t="shared" si="1047"/>
        <v>3.6950969725202585E-3</v>
      </c>
      <c r="BA751" s="13">
        <f t="shared" si="1048"/>
        <v>2.5408370019615236E-3</v>
      </c>
      <c r="BB751" s="13">
        <f t="shared" si="1049"/>
        <v>1.3103551920046596E-3</v>
      </c>
      <c r="BC751" s="13">
        <f t="shared" si="1050"/>
        <v>5.4061893081312133E-4</v>
      </c>
      <c r="BD751" s="13">
        <f t="shared" si="1051"/>
        <v>1.7245084985495574E-3</v>
      </c>
      <c r="BE751" s="13">
        <f t="shared" si="1052"/>
        <v>3.5616007571702482E-3</v>
      </c>
      <c r="BF751" s="13">
        <f t="shared" si="1053"/>
        <v>3.6778595072580792E-3</v>
      </c>
      <c r="BG751" s="13">
        <f t="shared" si="1054"/>
        <v>2.5319421382640297E-3</v>
      </c>
      <c r="BH751" s="13">
        <f t="shared" si="1055"/>
        <v>1.3072952444619804E-3</v>
      </c>
      <c r="BI751" s="13">
        <f t="shared" si="1056"/>
        <v>5.3998733394900107E-4</v>
      </c>
      <c r="BJ751" s="14">
        <f t="shared" si="1057"/>
        <v>0.39337205323461266</v>
      </c>
      <c r="BK751" s="14">
        <f t="shared" si="1058"/>
        <v>0.20685473648739777</v>
      </c>
      <c r="BL751" s="14">
        <f t="shared" si="1059"/>
        <v>0.36891390207411151</v>
      </c>
      <c r="BM751" s="14">
        <f t="shared" si="1060"/>
        <v>0.76939769442714157</v>
      </c>
      <c r="BN751" s="14">
        <f t="shared" si="1061"/>
        <v>0.21992020789102612</v>
      </c>
    </row>
    <row r="752" spans="1:66" x14ac:dyDescent="0.25">
      <c r="A752" t="s">
        <v>290</v>
      </c>
      <c r="B752" t="s">
        <v>317</v>
      </c>
      <c r="C752" t="s">
        <v>312</v>
      </c>
      <c r="D752" s="11">
        <v>44438</v>
      </c>
      <c r="E752" s="10">
        <f>VLOOKUP(A752,home!$A$2:$E$405,3,FALSE)</f>
        <v>1.6083000000000001</v>
      </c>
      <c r="F752" s="10">
        <f>VLOOKUP(B752,home!$B$2:$E$405,3,FALSE)</f>
        <v>0.82899999999999996</v>
      </c>
      <c r="G752" s="10">
        <f>VLOOKUP(C752,away!$B$2:$E$405,4,FALSE)</f>
        <v>1.1917</v>
      </c>
      <c r="H752" s="10">
        <f>VLOOKUP(A752,away!$A$2:$E$405,3,FALSE)</f>
        <v>1.1513</v>
      </c>
      <c r="I752" s="10">
        <f>VLOOKUP(C752,away!$B$2:$E$405,3,FALSE)</f>
        <v>1.4476</v>
      </c>
      <c r="J752" s="10">
        <f>VLOOKUP(B752,home!$B$2:$E$405,4,FALSE)</f>
        <v>1.0133000000000001</v>
      </c>
      <c r="K752" s="12">
        <f t="shared" si="1006"/>
        <v>1.5888706101899999</v>
      </c>
      <c r="L752" s="12">
        <f t="shared" si="1007"/>
        <v>1.688787951004</v>
      </c>
      <c r="M752" s="13">
        <f t="shared" si="1008"/>
        <v>3.7716464293784141E-2</v>
      </c>
      <c r="N752" s="13">
        <f t="shared" si="1009"/>
        <v>5.992658163667415E-2</v>
      </c>
      <c r="O752" s="13">
        <f t="shared" si="1010"/>
        <v>6.3695110453815248E-2</v>
      </c>
      <c r="P752" s="13">
        <f t="shared" si="1011"/>
        <v>0.10120328901287287</v>
      </c>
      <c r="Q752" s="13">
        <f t="shared" si="1012"/>
        <v>4.7607792165831664E-2</v>
      </c>
      <c r="R752" s="13">
        <f t="shared" si="1013"/>
        <v>5.3783767536136076E-2</v>
      </c>
      <c r="S752" s="13">
        <f t="shared" si="1014"/>
        <v>6.7888824541216544E-2</v>
      </c>
      <c r="T752" s="13">
        <f t="shared" si="1015"/>
        <v>8.0399465783559138E-2</v>
      </c>
      <c r="U752" s="13">
        <f t="shared" si="1016"/>
        <v>8.545544754345763E-2</v>
      </c>
      <c r="V752" s="13">
        <f t="shared" si="1017"/>
        <v>2.0240415954605483E-2</v>
      </c>
      <c r="W752" s="13">
        <f t="shared" si="1018"/>
        <v>2.5214207262774541E-2</v>
      </c>
      <c r="X752" s="13">
        <f t="shared" si="1019"/>
        <v>4.2581449419491192E-2</v>
      </c>
      <c r="Y752" s="13">
        <f t="shared" si="1020"/>
        <v>3.5955519357961513E-2</v>
      </c>
      <c r="Z752" s="13">
        <f t="shared" si="1021"/>
        <v>3.0276459524875551E-2</v>
      </c>
      <c r="AA752" s="13">
        <f t="shared" si="1022"/>
        <v>4.8105376719681854E-2</v>
      </c>
      <c r="AB752" s="13">
        <f t="shared" si="1023"/>
        <v>3.8216609631010368E-2</v>
      </c>
      <c r="AC752" s="13">
        <f t="shared" si="1024"/>
        <v>3.3944006681657117E-3</v>
      </c>
      <c r="AD752" s="13">
        <f t="shared" si="1025"/>
        <v>1.0015528219765436E-2</v>
      </c>
      <c r="AE752" s="13">
        <f t="shared" si="1026"/>
        <v>1.6914103380480407E-2</v>
      </c>
      <c r="AF752" s="13">
        <f t="shared" si="1027"/>
        <v>1.4282166995495674E-2</v>
      </c>
      <c r="AG752" s="13">
        <f t="shared" si="1028"/>
        <v>8.0398505120733623E-3</v>
      </c>
      <c r="AH752" s="13">
        <f t="shared" si="1029"/>
        <v>1.2782630011167542E-2</v>
      </c>
      <c r="AI752" s="13">
        <f t="shared" si="1030"/>
        <v>2.0309945145676779E-2</v>
      </c>
      <c r="AJ752" s="13">
        <f t="shared" si="1031"/>
        <v>1.613493746826845E-2</v>
      </c>
      <c r="AK752" s="13">
        <f t="shared" si="1032"/>
        <v>8.5454426468617242E-3</v>
      </c>
      <c r="AL752" s="13">
        <f t="shared" si="1033"/>
        <v>3.6432313397147064E-4</v>
      </c>
      <c r="AM752" s="13">
        <f t="shared" si="1034"/>
        <v>3.182675686782772E-3</v>
      </c>
      <c r="AN752" s="13">
        <f t="shared" si="1035"/>
        <v>5.3748643517921258E-3</v>
      </c>
      <c r="AO752" s="13">
        <f t="shared" si="1036"/>
        <v>4.5385030777937352E-3</v>
      </c>
      <c r="AP752" s="13">
        <f t="shared" si="1037"/>
        <v>2.5548564377908755E-3</v>
      </c>
      <c r="AQ752" s="13">
        <f t="shared" si="1038"/>
        <v>1.0786526921715586E-3</v>
      </c>
      <c r="AR752" s="13">
        <f t="shared" si="1039"/>
        <v>4.3174303090003701E-3</v>
      </c>
      <c r="AS752" s="13">
        <f t="shared" si="1040"/>
        <v>6.859838129514218E-3</v>
      </c>
      <c r="AT752" s="13">
        <f t="shared" si="1041"/>
        <v>5.4496975973229427E-3</v>
      </c>
      <c r="AU752" s="13">
        <f t="shared" si="1042"/>
        <v>2.8862881156031589E-3</v>
      </c>
      <c r="AV752" s="13">
        <f t="shared" si="1043"/>
        <v>1.146484589855635E-3</v>
      </c>
      <c r="AW752" s="13">
        <f t="shared" si="1044"/>
        <v>2.715488087804168E-5</v>
      </c>
      <c r="AX752" s="13">
        <f t="shared" si="1045"/>
        <v>8.4280997674923686E-4</v>
      </c>
      <c r="AY752" s="13">
        <f t="shared" si="1046"/>
        <v>1.4233273337200725E-3</v>
      </c>
      <c r="AZ752" s="13">
        <f t="shared" si="1047"/>
        <v>1.2018490257605543E-3</v>
      </c>
      <c r="BA752" s="13">
        <f t="shared" si="1048"/>
        <v>6.7655605121010639E-4</v>
      </c>
      <c r="BB752" s="13">
        <f t="shared" si="1049"/>
        <v>2.8563992686561851E-4</v>
      </c>
      <c r="BC752" s="13">
        <f t="shared" si="1050"/>
        <v>9.6477053363263954E-5</v>
      </c>
      <c r="BD752" s="13">
        <f t="shared" si="1051"/>
        <v>1.2152040475232168E-3</v>
      </c>
      <c r="BE752" s="13">
        <f t="shared" si="1052"/>
        <v>1.930801996493571E-3</v>
      </c>
      <c r="BF752" s="13">
        <f t="shared" si="1053"/>
        <v>1.5338972731624055E-3</v>
      </c>
      <c r="BG752" s="13">
        <f t="shared" si="1054"/>
        <v>8.1238809879277576E-4</v>
      </c>
      <c r="BH752" s="13">
        <f t="shared" si="1055"/>
        <v>3.2269489355999314E-4</v>
      </c>
      <c r="BI752" s="13">
        <f t="shared" si="1056"/>
        <v>1.0254408648717261E-4</v>
      </c>
      <c r="BJ752" s="14">
        <f t="shared" si="1057"/>
        <v>0.36219287634810693</v>
      </c>
      <c r="BK752" s="14">
        <f t="shared" si="1058"/>
        <v>0.2322310449383363</v>
      </c>
      <c r="BL752" s="14">
        <f t="shared" si="1059"/>
        <v>0.37360653629339119</v>
      </c>
      <c r="BM752" s="14">
        <f t="shared" si="1060"/>
        <v>0.6329777395527536</v>
      </c>
      <c r="BN752" s="14">
        <f t="shared" si="1061"/>
        <v>0.36393300509911414</v>
      </c>
    </row>
    <row r="753" spans="1:66" x14ac:dyDescent="0.25">
      <c r="A753" t="s">
        <v>290</v>
      </c>
      <c r="B753" t="s">
        <v>314</v>
      </c>
      <c r="C753" t="s">
        <v>311</v>
      </c>
      <c r="D753" s="11">
        <v>44438</v>
      </c>
      <c r="E753" s="10">
        <f>VLOOKUP(A753,home!$A$2:$E$405,3,FALSE)</f>
        <v>1.6083000000000001</v>
      </c>
      <c r="F753" s="10">
        <f>VLOOKUP(B753,home!$B$2:$E$405,3,FALSE)</f>
        <v>0.90869999999999995</v>
      </c>
      <c r="G753" s="10">
        <f>VLOOKUP(C753,away!$B$2:$E$405,4,FALSE)</f>
        <v>1.1478999999999999</v>
      </c>
      <c r="H753" s="10">
        <f>VLOOKUP(A753,away!$A$2:$E$405,3,FALSE)</f>
        <v>1.1513</v>
      </c>
      <c r="I753" s="10">
        <f>VLOOKUP(C753,away!$B$2:$E$405,3,FALSE)</f>
        <v>1.0022</v>
      </c>
      <c r="J753" s="10">
        <f>VLOOKUP(B753,home!$B$2:$E$405,4,FALSE)</f>
        <v>0.73499999999999999</v>
      </c>
      <c r="K753" s="12">
        <f t="shared" si="1006"/>
        <v>1.6776124708589997</v>
      </c>
      <c r="L753" s="12">
        <f t="shared" si="1007"/>
        <v>0.84806715210000005</v>
      </c>
      <c r="M753" s="13">
        <f t="shared" si="1008"/>
        <v>8.0003921804065722E-2</v>
      </c>
      <c r="N753" s="13">
        <f t="shared" si="1009"/>
        <v>0.1342155769361289</v>
      </c>
      <c r="O753" s="13">
        <f t="shared" si="1010"/>
        <v>6.7848698121205114E-2</v>
      </c>
      <c r="P753" s="13">
        <f t="shared" si="1011"/>
        <v>0.11382382209968128</v>
      </c>
      <c r="Q753" s="13">
        <f t="shared" si="1012"/>
        <v>0.11258086282579272</v>
      </c>
      <c r="R753" s="13">
        <f t="shared" si="1013"/>
        <v>2.8770126094671524E-2</v>
      </c>
      <c r="S753" s="13">
        <f t="shared" si="1014"/>
        <v>4.0485085559647811E-2</v>
      </c>
      <c r="T753" s="13">
        <f t="shared" si="1015"/>
        <v>9.5476131717630794E-2</v>
      </c>
      <c r="U753" s="13">
        <f t="shared" si="1016"/>
        <v>4.8265122324606877E-2</v>
      </c>
      <c r="V753" s="13">
        <f t="shared" si="1017"/>
        <v>6.3999184491610852E-3</v>
      </c>
      <c r="W753" s="13">
        <f t="shared" si="1018"/>
        <v>6.2955686485538745E-2</v>
      </c>
      <c r="X753" s="13">
        <f t="shared" si="1019"/>
        <v>5.3390649746291305E-2</v>
      </c>
      <c r="Y753" s="13">
        <f t="shared" si="1020"/>
        <v>2.2639428139552928E-2</v>
      </c>
      <c r="Z753" s="13">
        <f t="shared" si="1021"/>
        <v>8.1329996342219928E-3</v>
      </c>
      <c r="AA753" s="13">
        <f t="shared" si="1022"/>
        <v>1.3644021611862496E-2</v>
      </c>
      <c r="AB753" s="13">
        <f t="shared" si="1023"/>
        <v>1.144469040436512E-2</v>
      </c>
      <c r="AC753" s="13">
        <f t="shared" si="1024"/>
        <v>5.6908396065400704E-4</v>
      </c>
      <c r="AD753" s="13">
        <f t="shared" si="1025"/>
        <v>2.6403811189907291E-2</v>
      </c>
      <c r="AE753" s="13">
        <f t="shared" si="1026"/>
        <v>2.2392204960410791E-2</v>
      </c>
      <c r="AF753" s="13">
        <f t="shared" si="1027"/>
        <v>9.4950467450075366E-3</v>
      </c>
      <c r="AG753" s="13">
        <f t="shared" si="1028"/>
        <v>2.6841457506983058E-3</v>
      </c>
      <c r="AH753" s="13">
        <f t="shared" si="1029"/>
        <v>1.7243324594562463E-3</v>
      </c>
      <c r="AI753" s="13">
        <f t="shared" si="1030"/>
        <v>2.8927616378907691E-3</v>
      </c>
      <c r="AJ753" s="13">
        <f t="shared" si="1031"/>
        <v>2.4264664994740307E-3</v>
      </c>
      <c r="AK753" s="13">
        <f t="shared" si="1032"/>
        <v>1.3568901532130721E-3</v>
      </c>
      <c r="AL753" s="13">
        <f t="shared" si="1033"/>
        <v>3.2386068100962476E-5</v>
      </c>
      <c r="AM753" s="13">
        <f t="shared" si="1034"/>
        <v>8.8590725860789709E-3</v>
      </c>
      <c r="AN753" s="13">
        <f t="shared" si="1035"/>
        <v>7.5130884583231757E-3</v>
      </c>
      <c r="AO753" s="13">
        <f t="shared" si="1036"/>
        <v>3.1858017661627576E-3</v>
      </c>
      <c r="AP753" s="13">
        <f t="shared" si="1037"/>
        <v>9.0059127699493346E-4</v>
      </c>
      <c r="AQ753" s="13">
        <f t="shared" si="1038"/>
        <v>1.9094046987179882E-4</v>
      </c>
      <c r="AR753" s="13">
        <f t="shared" si="1039"/>
        <v>2.9246994363292967E-4</v>
      </c>
      <c r="AS753" s="13">
        <f t="shared" si="1040"/>
        <v>4.9065122479003158E-4</v>
      </c>
      <c r="AT753" s="13">
        <f t="shared" si="1041"/>
        <v>4.1156130677499973E-4</v>
      </c>
      <c r="AU753" s="13">
        <f t="shared" si="1042"/>
        <v>2.3014679358958871E-4</v>
      </c>
      <c r="AV753" s="13">
        <f t="shared" si="1043"/>
        <v>9.6524282763526501E-5</v>
      </c>
      <c r="AW753" s="13">
        <f t="shared" si="1044"/>
        <v>1.279904635682213E-6</v>
      </c>
      <c r="AX753" s="13">
        <f t="shared" si="1045"/>
        <v>2.4770151084418631E-3</v>
      </c>
      <c r="AY753" s="13">
        <f t="shared" si="1046"/>
        <v>2.1006751487249635E-3</v>
      </c>
      <c r="AZ753" s="13">
        <f t="shared" si="1047"/>
        <v>8.9075679543321195E-4</v>
      </c>
      <c r="BA753" s="13">
        <f t="shared" si="1048"/>
        <v>2.518071929055888E-4</v>
      </c>
      <c r="BB753" s="13">
        <f t="shared" si="1049"/>
        <v>5.3387352241434495E-5</v>
      </c>
      <c r="BC753" s="13">
        <f t="shared" si="1050"/>
        <v>9.055211954710587E-6</v>
      </c>
      <c r="BD753" s="13">
        <f t="shared" si="1051"/>
        <v>4.1339025361937687E-5</v>
      </c>
      <c r="BE753" s="13">
        <f t="shared" si="1052"/>
        <v>6.9350864480343123E-5</v>
      </c>
      <c r="BF753" s="13">
        <f t="shared" si="1053"/>
        <v>5.8171937558538051E-5</v>
      </c>
      <c r="BG753" s="13">
        <f t="shared" si="1054"/>
        <v>3.2529989300744827E-5</v>
      </c>
      <c r="BH753" s="13">
        <f t="shared" si="1055"/>
        <v>1.3643178931959835E-5</v>
      </c>
      <c r="BI753" s="13">
        <f t="shared" si="1056"/>
        <v>4.5775934236833154E-6</v>
      </c>
      <c r="BJ753" s="14">
        <f t="shared" si="1057"/>
        <v>0.56866573586409297</v>
      </c>
      <c r="BK753" s="14">
        <f t="shared" si="1058"/>
        <v>0.24341489309003583</v>
      </c>
      <c r="BL753" s="14">
        <f t="shared" si="1059"/>
        <v>0.18011407544735356</v>
      </c>
      <c r="BM753" s="14">
        <f t="shared" si="1060"/>
        <v>0.46098530091006951</v>
      </c>
      <c r="BN753" s="14">
        <f t="shared" si="1061"/>
        <v>0.53724300788154533</v>
      </c>
    </row>
    <row r="754" spans="1:66" x14ac:dyDescent="0.25">
      <c r="A754" t="s">
        <v>338</v>
      </c>
      <c r="B754" t="s">
        <v>94</v>
      </c>
      <c r="C754" t="s">
        <v>80</v>
      </c>
      <c r="D754" s="11">
        <v>44439</v>
      </c>
      <c r="E754" s="10">
        <f>VLOOKUP(A754,home!$A$2:$E$405,3,FALSE)</f>
        <v>1.2436</v>
      </c>
      <c r="F754" s="10">
        <f>VLOOKUP(B754,home!$B$2:$E$405,3,FALSE)</f>
        <v>1.2866</v>
      </c>
      <c r="G754" s="10">
        <f>VLOOKUP(C754,away!$B$2:$E$405,4,FALSE)</f>
        <v>1.0339</v>
      </c>
      <c r="H754" s="10">
        <f>VLOOKUP(A754,away!$A$2:$E$405,3,FALSE)</f>
        <v>0.89739999999999998</v>
      </c>
      <c r="I754" s="10">
        <f>VLOOKUP(C754,away!$B$2:$E$405,3,FALSE)</f>
        <v>1.9103000000000001</v>
      </c>
      <c r="J754" s="10">
        <f>VLOOKUP(B754,home!$B$2:$E$405,4,FALSE)</f>
        <v>0.22289999999999999</v>
      </c>
      <c r="K754" s="12">
        <f t="shared" si="1006"/>
        <v>1.654256294264</v>
      </c>
      <c r="L754" s="12">
        <f t="shared" si="1007"/>
        <v>0.38211818773799999</v>
      </c>
      <c r="M754" s="13">
        <f t="shared" si="1008"/>
        <v>0.13050098791710865</v>
      </c>
      <c r="N754" s="13">
        <f t="shared" si="1009"/>
        <v>0.21588208066954717</v>
      </c>
      <c r="O754" s="13">
        <f t="shared" si="1010"/>
        <v>4.9866801000904189E-2</v>
      </c>
      <c r="P754" s="13">
        <f t="shared" si="1011"/>
        <v>8.249246943055609E-2</v>
      </c>
      <c r="Q754" s="13">
        <f t="shared" si="1012"/>
        <v>0.17856214538320353</v>
      </c>
      <c r="R754" s="13">
        <f t="shared" si="1013"/>
        <v>9.5275058133784951E-3</v>
      </c>
      <c r="S754" s="13">
        <f t="shared" si="1014"/>
        <v>1.3036314171570912E-2</v>
      </c>
      <c r="T754" s="13">
        <f t="shared" si="1015"/>
        <v>6.8231843392439012E-2</v>
      </c>
      <c r="U754" s="13">
        <f t="shared" si="1016"/>
        <v>1.5760936460418228E-2</v>
      </c>
      <c r="V754" s="13">
        <f t="shared" si="1017"/>
        <v>9.1561482104854765E-4</v>
      </c>
      <c r="W754" s="13">
        <f t="shared" si="1018"/>
        <v>9.8462517639149316E-2</v>
      </c>
      <c r="X754" s="13">
        <f t="shared" si="1019"/>
        <v>3.7624318800392596E-2</v>
      </c>
      <c r="Y754" s="13">
        <f t="shared" si="1020"/>
        <v>7.1884682574413893E-3</v>
      </c>
      <c r="Z754" s="13">
        <f t="shared" si="1021"/>
        <v>1.2135444183571503E-3</v>
      </c>
      <c r="AA754" s="13">
        <f t="shared" si="1022"/>
        <v>2.0075134924362609E-3</v>
      </c>
      <c r="AB754" s="13">
        <f t="shared" si="1023"/>
        <v>1.6604709153412948E-3</v>
      </c>
      <c r="AC754" s="13">
        <f t="shared" si="1024"/>
        <v>3.6173733644207763E-5</v>
      </c>
      <c r="AD754" s="13">
        <f t="shared" si="1025"/>
        <v>4.0720559888410723E-2</v>
      </c>
      <c r="AE754" s="13">
        <f t="shared" si="1026"/>
        <v>1.55600665482362E-2</v>
      </c>
      <c r="AF754" s="13">
        <f t="shared" si="1027"/>
        <v>2.9728922152473468E-3</v>
      </c>
      <c r="AG754" s="13">
        <f t="shared" si="1028"/>
        <v>3.7866539521024152E-4</v>
      </c>
      <c r="AH754" s="13">
        <f t="shared" si="1029"/>
        <v>1.1592934847054991E-4</v>
      </c>
      <c r="AI754" s="13">
        <f t="shared" si="1030"/>
        <v>1.917768543973318E-4</v>
      </c>
      <c r="AJ754" s="13">
        <f t="shared" si="1031"/>
        <v>1.5862403424046843E-4</v>
      </c>
      <c r="AK754" s="13">
        <f t="shared" si="1032"/>
        <v>8.7468269021281065E-5</v>
      </c>
      <c r="AL754" s="13">
        <f t="shared" si="1033"/>
        <v>9.1464767109021221E-7</v>
      </c>
      <c r="AM754" s="13">
        <f t="shared" si="1034"/>
        <v>1.3472448500271503E-2</v>
      </c>
      <c r="AN754" s="13">
        <f t="shared" si="1035"/>
        <v>5.1480676053172825E-3</v>
      </c>
      <c r="AO754" s="13">
        <f t="shared" si="1036"/>
        <v>9.8358513184827268E-4</v>
      </c>
      <c r="AP754" s="13">
        <f t="shared" si="1037"/>
        <v>1.2528192268930125E-4</v>
      </c>
      <c r="AQ754" s="13">
        <f t="shared" si="1038"/>
        <v>1.1968125313592005E-5</v>
      </c>
      <c r="AR754" s="13">
        <f t="shared" si="1039"/>
        <v>8.8597425086427249E-6</v>
      </c>
      <c r="AS754" s="13">
        <f t="shared" si="1040"/>
        <v>1.4656284810480547E-5</v>
      </c>
      <c r="AT754" s="13">
        <f t="shared" si="1041"/>
        <v>1.2122625699131653E-5</v>
      </c>
      <c r="AU754" s="13">
        <f t="shared" si="1042"/>
        <v>6.6846432885983541E-6</v>
      </c>
      <c r="AV754" s="13">
        <f t="shared" si="1043"/>
        <v>2.7645283087683581E-6</v>
      </c>
      <c r="AW754" s="13">
        <f t="shared" si="1044"/>
        <v>1.6060232836249964E-8</v>
      </c>
      <c r="AX754" s="13">
        <f t="shared" si="1045"/>
        <v>3.7144804551202892E-3</v>
      </c>
      <c r="AY754" s="13">
        <f t="shared" si="1046"/>
        <v>1.4193705398987864E-3</v>
      </c>
      <c r="AZ754" s="13">
        <f t="shared" si="1047"/>
        <v>2.7118364921741543E-4</v>
      </c>
      <c r="BA754" s="13">
        <f t="shared" si="1048"/>
        <v>3.4541401527712101E-5</v>
      </c>
      <c r="BB754" s="13">
        <f t="shared" si="1049"/>
        <v>3.2997244384249834E-6</v>
      </c>
      <c r="BC754" s="13">
        <f t="shared" si="1050"/>
        <v>2.5217694448914893E-7</v>
      </c>
      <c r="BD754" s="13">
        <f t="shared" si="1051"/>
        <v>5.6424479187131303E-7</v>
      </c>
      <c r="BE754" s="13">
        <f t="shared" si="1052"/>
        <v>9.3340549845880023E-7</v>
      </c>
      <c r="BF754" s="13">
        <f t="shared" si="1053"/>
        <v>7.7204596046304839E-7</v>
      </c>
      <c r="BG754" s="13">
        <f t="shared" si="1054"/>
        <v>4.2572062985236447E-7</v>
      </c>
      <c r="BH754" s="13">
        <f t="shared" si="1055"/>
        <v>1.7606275788282713E-7</v>
      </c>
      <c r="BI754" s="13">
        <f t="shared" si="1056"/>
        <v>5.825058508262901E-8</v>
      </c>
      <c r="BJ754" s="14">
        <f t="shared" si="1057"/>
        <v>0.69076803742186454</v>
      </c>
      <c r="BK754" s="14">
        <f t="shared" si="1058"/>
        <v>0.22840184526149829</v>
      </c>
      <c r="BL754" s="14">
        <f t="shared" si="1059"/>
        <v>7.9425043743447346E-2</v>
      </c>
      <c r="BM754" s="14">
        <f t="shared" si="1060"/>
        <v>0.33155712615080313</v>
      </c>
      <c r="BN754" s="14">
        <f t="shared" si="1061"/>
        <v>0.66683199021469808</v>
      </c>
    </row>
    <row r="755" spans="1:66" s="15" customFormat="1" x14ac:dyDescent="0.25">
      <c r="A755" s="15" t="s">
        <v>339</v>
      </c>
      <c r="B755" s="15" t="s">
        <v>121</v>
      </c>
      <c r="C755" s="15" t="s">
        <v>118</v>
      </c>
      <c r="D755" s="20">
        <v>44439</v>
      </c>
      <c r="E755" s="15">
        <f>VLOOKUP(A755,home!$A$2:$E$405,3,FALSE)</f>
        <v>1.1578999999999999</v>
      </c>
      <c r="F755" s="15">
        <f>VLOOKUP(B755,home!$B$2:$E$405,3,FALSE)</f>
        <v>1.4681999999999999</v>
      </c>
      <c r="G755" s="15">
        <f>VLOOKUP(C755,away!$B$2:$E$405,4,FALSE)</f>
        <v>0.60450000000000004</v>
      </c>
      <c r="H755" s="15">
        <f>VLOOKUP(A755,away!$A$2:$E$405,3,FALSE)</f>
        <v>1.0478000000000001</v>
      </c>
      <c r="I755" s="15">
        <f>VLOOKUP(C755,away!$B$2:$E$405,3,FALSE)</f>
        <v>0.95440000000000003</v>
      </c>
      <c r="J755" s="15">
        <f>VLOOKUP(B755,home!$B$2:$E$405,4,FALSE)</f>
        <v>0.66810000000000003</v>
      </c>
      <c r="K755" s="16">
        <f t="shared" si="1006"/>
        <v>1.0276673975099999</v>
      </c>
      <c r="L755" s="16">
        <f t="shared" si="1007"/>
        <v>0.66811357579200015</v>
      </c>
      <c r="M755" s="17">
        <f t="shared" si="1008"/>
        <v>0.18345589890736308</v>
      </c>
      <c r="N755" s="17">
        <f t="shared" si="1009"/>
        <v>0.18853164618798743</v>
      </c>
      <c r="O755" s="17">
        <f t="shared" si="1010"/>
        <v>0.12256937661913404</v>
      </c>
      <c r="P755" s="17">
        <f t="shared" si="1011"/>
        <v>0.12596055228460851</v>
      </c>
      <c r="Q755" s="17">
        <f t="shared" si="1012"/>
        <v>9.6873913093142583E-2</v>
      </c>
      <c r="R755" s="17">
        <f t="shared" si="1013"/>
        <v>4.0945132247803009E-2</v>
      </c>
      <c r="S755" s="17">
        <f t="shared" si="1014"/>
        <v>2.162108281382551E-2</v>
      </c>
      <c r="T755" s="17">
        <f t="shared" si="1015"/>
        <v>6.4722776477622951E-2</v>
      </c>
      <c r="U755" s="17">
        <f t="shared" si="1016"/>
        <v>4.2077977497802482E-2</v>
      </c>
      <c r="V755" s="17">
        <f t="shared" si="1017"/>
        <v>1.6494448762411739E-3</v>
      </c>
      <c r="W755" s="17">
        <f t="shared" si="1018"/>
        <v>3.3184720718346584E-2</v>
      </c>
      <c r="X755" s="17">
        <f t="shared" si="1019"/>
        <v>2.2171162420793405E-2</v>
      </c>
      <c r="Y755" s="17">
        <f t="shared" si="1020"/>
        <v>7.4064273022107496E-3</v>
      </c>
      <c r="Z755" s="17">
        <f t="shared" si="1021"/>
        <v>9.1186662391186703E-3</v>
      </c>
      <c r="AA755" s="17">
        <f t="shared" si="1022"/>
        <v>9.3709560027173799E-3</v>
      </c>
      <c r="AB755" s="17">
        <f t="shared" si="1023"/>
        <v>4.8151129837466413E-3</v>
      </c>
      <c r="AC755" s="17">
        <f t="shared" si="1024"/>
        <v>7.0781652706377349E-5</v>
      </c>
      <c r="AD755" s="17">
        <f t="shared" si="1025"/>
        <v>8.5257138944298504E-3</v>
      </c>
      <c r="AE755" s="17">
        <f t="shared" si="1026"/>
        <v>5.6961451961870663E-3</v>
      </c>
      <c r="AF755" s="17">
        <f t="shared" si="1027"/>
        <v>1.9028359676274823E-3</v>
      </c>
      <c r="AG755" s="17">
        <f t="shared" si="1028"/>
        <v>4.2377018082574269E-4</v>
      </c>
      <c r="AH755" s="17">
        <f t="shared" si="1029"/>
        <v>1.5230761768678406E-3</v>
      </c>
      <c r="AI755" s="17">
        <f t="shared" si="1030"/>
        <v>1.565215730891254E-3</v>
      </c>
      <c r="AJ755" s="17">
        <f t="shared" si="1031"/>
        <v>8.0426058835336375E-4</v>
      </c>
      <c r="AK755" s="17">
        <f t="shared" si="1032"/>
        <v>2.7550412858432091E-4</v>
      </c>
      <c r="AL755" s="17">
        <f t="shared" si="1033"/>
        <v>1.9439431753600197E-6</v>
      </c>
      <c r="AM755" s="17">
        <f t="shared" si="1034"/>
        <v>1.7523196419607149E-3</v>
      </c>
      <c r="AN755" s="17">
        <f t="shared" si="1035"/>
        <v>1.1707485419209305E-3</v>
      </c>
      <c r="AO755" s="17">
        <f t="shared" si="1036"/>
        <v>3.9109649734803164E-4</v>
      </c>
      <c r="AP755" s="17">
        <f t="shared" si="1037"/>
        <v>8.7098959774306646E-5</v>
      </c>
      <c r="AQ755" s="17">
        <f t="shared" si="1038"/>
        <v>1.4547999365643897E-5</v>
      </c>
      <c r="AR755" s="17">
        <f t="shared" si="1039"/>
        <v>2.0351757414615646E-4</v>
      </c>
      <c r="AS755" s="17">
        <f t="shared" si="1040"/>
        <v>2.0914837577032903E-4</v>
      </c>
      <c r="AT755" s="17">
        <f t="shared" si="1041"/>
        <v>1.0746748351066879E-4</v>
      </c>
      <c r="AU755" s="17">
        <f t="shared" si="1042"/>
        <v>3.6813609698785939E-5</v>
      </c>
      <c r="AV755" s="17">
        <f t="shared" si="1043"/>
        <v>9.458036618025059E-6</v>
      </c>
      <c r="AW755" s="17">
        <f t="shared" si="1044"/>
        <v>3.7075237372607926E-8</v>
      </c>
      <c r="AX755" s="17">
        <f t="shared" si="1045"/>
        <v>3.0013362767657029E-4</v>
      </c>
      <c r="AY755" s="17">
        <f t="shared" si="1046"/>
        <v>2.0052335120241817E-4</v>
      </c>
      <c r="AZ755" s="17">
        <f t="shared" si="1047"/>
        <v>6.6986186600821328E-5</v>
      </c>
      <c r="BA755" s="17">
        <f t="shared" si="1048"/>
        <v>1.4918126886181639E-5</v>
      </c>
      <c r="BB755" s="17">
        <f t="shared" si="1049"/>
        <v>2.4917507745113974E-6</v>
      </c>
      <c r="BC755" s="17">
        <f t="shared" si="1050"/>
        <v>3.3295450398825923E-7</v>
      </c>
      <c r="BD755" s="17">
        <f t="shared" si="1051"/>
        <v>2.2662142366550343E-5</v>
      </c>
      <c r="BE755" s="17">
        <f t="shared" si="1052"/>
        <v>2.3289144867833899E-5</v>
      </c>
      <c r="BF755" s="17">
        <f t="shared" si="1053"/>
        <v>1.1966747448280119E-5</v>
      </c>
      <c r="BG755" s="17">
        <f t="shared" si="1054"/>
        <v>4.0992787356111541E-6</v>
      </c>
      <c r="BH755" s="17">
        <f t="shared" si="1055"/>
        <v>1.0531737774733991E-6</v>
      </c>
      <c r="BI755" s="17">
        <f t="shared" si="1056"/>
        <v>2.1646247100437287E-7</v>
      </c>
      <c r="BJ755" s="18">
        <f t="shared" si="1057"/>
        <v>0.43344030907718789</v>
      </c>
      <c r="BK755" s="18">
        <f t="shared" si="1058"/>
        <v>0.33296022782912243</v>
      </c>
      <c r="BL755" s="18">
        <f t="shared" si="1059"/>
        <v>0.22457630400531101</v>
      </c>
      <c r="BM755" s="18">
        <f t="shared" si="1060"/>
        <v>0.24155850153473626</v>
      </c>
      <c r="BN755" s="18">
        <f t="shared" si="1061"/>
        <v>0.75833651934003876</v>
      </c>
    </row>
    <row r="756" spans="1:66" x14ac:dyDescent="0.25">
      <c r="A756" t="s">
        <v>339</v>
      </c>
      <c r="B756" t="s">
        <v>120</v>
      </c>
      <c r="C756" t="s">
        <v>124</v>
      </c>
      <c r="D756" s="11">
        <v>44236</v>
      </c>
      <c r="E756" s="10">
        <f>VLOOKUP(A756,home!$A$2:$E$405,3,FALSE)</f>
        <v>1.1578999999999999</v>
      </c>
      <c r="F756" s="10">
        <f>VLOOKUP(B756,home!$B$2:$E$405,3,FALSE)</f>
        <v>0.86360000000000003</v>
      </c>
      <c r="G756" s="10">
        <f>VLOOKUP(C756,away!$B$2:$E$405,4,FALSE)</f>
        <v>1.0364</v>
      </c>
      <c r="H756" s="10">
        <f>VLOOKUP(A756,away!$A$2:$E$405,3,FALSE)</f>
        <v>1.0478000000000001</v>
      </c>
      <c r="I756" s="10">
        <f>VLOOKUP(C756,away!$B$2:$E$405,3,FALSE)</f>
        <v>0.76349999999999996</v>
      </c>
      <c r="J756" s="10">
        <f>VLOOKUP(B756,home!$B$2:$E$405,4,FALSE)</f>
        <v>0.8589</v>
      </c>
      <c r="K756" s="12">
        <f t="shared" ref="K756:K790" si="1062">E756*F756*G756</f>
        <v>1.036361072816</v>
      </c>
      <c r="L756" s="12">
        <f t="shared" ref="L756:L790" si="1063">H756*I756*J756</f>
        <v>0.68711596317000001</v>
      </c>
      <c r="M756" s="13">
        <f t="shared" ref="M756:M790" si="1064">_xlfn.POISSON.DIST(0,K756,FALSE) * _xlfn.POISSON.DIST(0,L756,FALSE)</f>
        <v>0.1784446096529646</v>
      </c>
      <c r="N756" s="13">
        <f t="shared" ref="N756:N790" si="1065">_xlfn.POISSON.DIST(1,K756,FALSE) * _xlfn.POISSON.DIST(0,L756,FALSE)</f>
        <v>0.18493304709817873</v>
      </c>
      <c r="O756" s="13">
        <f t="shared" ref="O756:O790" si="1066">_xlfn.POISSON.DIST(0,K756,FALSE) * _xlfn.POISSON.DIST(1,L756,FALSE)</f>
        <v>0.12261213983419143</v>
      </c>
      <c r="P756" s="13">
        <f t="shared" ref="P756:P790" si="1067">_xlfn.POISSON.DIST(1,K756,FALSE) * _xlfn.POISSON.DIST(1,L756,FALSE)</f>
        <v>0.12707044877882803</v>
      </c>
      <c r="Q756" s="13">
        <f t="shared" ref="Q756:Q790" si="1068">_xlfn.POISSON.DIST(2,K756,FALSE) * _xlfn.POISSON.DIST(0,L756,FALSE)</f>
        <v>9.5828705544900181E-2</v>
      </c>
      <c r="R756" s="13">
        <f t="shared" ref="R756:R790" si="1069">_xlfn.POISSON.DIST(0,K756,FALSE) * _xlfn.POISSON.DIST(2,L756,FALSE)</f>
        <v>4.2124379279252583E-2</v>
      </c>
      <c r="S756" s="13">
        <f t="shared" ref="S756:S790" si="1070">_xlfn.POISSON.DIST(2,K756,FALSE) * _xlfn.POISSON.DIST(2,L756,FALSE)</f>
        <v>2.2621724164510935E-2</v>
      </c>
      <c r="T756" s="13">
        <f t="shared" ref="T756:T790" si="1071">_xlfn.POISSON.DIST(2,K756,FALSE) * _xlfn.POISSON.DIST(1,L756,FALSE)</f>
        <v>6.5845433309818402E-2</v>
      </c>
      <c r="U756" s="13">
        <f t="shared" ref="U756:U790" si="1072">_xlfn.POISSON.DIST(1,K756,FALSE) * _xlfn.POISSON.DIST(2,L756,FALSE)</f>
        <v>4.365606690155429E-2</v>
      </c>
      <c r="V756" s="13">
        <f t="shared" ref="V756:V790" si="1073">_xlfn.POISSON.DIST(3,K756,FALSE) * _xlfn.POISSON.DIST(3,L756,FALSE)</f>
        <v>1.7898816814457845E-3</v>
      </c>
      <c r="W756" s="13">
        <f t="shared" ref="W756:W790" si="1074">_xlfn.POISSON.DIST(3,K756,FALSE) * _xlfn.POISSON.DIST(0,L756,FALSE)</f>
        <v>3.3104380028360442E-2</v>
      </c>
      <c r="X756" s="13">
        <f t="shared" ref="X756:X790" si="1075">_xlfn.POISSON.DIST(3,K756,FALSE) * _xlfn.POISSON.DIST(1,L756,FALSE)</f>
        <v>2.2746547968332594E-2</v>
      </c>
      <c r="Y756" s="13">
        <f t="shared" ref="Y756:Y790" si="1076">_xlfn.POISSON.DIST(3,K756,FALSE) * _xlfn.POISSON.DIST(2,L756,FALSE)</f>
        <v>7.814758108026728E-3</v>
      </c>
      <c r="Z756" s="13">
        <f t="shared" ref="Z756:Z790" si="1077">_xlfn.POISSON.DIST(0,K756,FALSE) * _xlfn.POISSON.DIST(3,L756,FALSE)</f>
        <v>9.6481111471340125E-3</v>
      </c>
      <c r="AA756" s="13">
        <f t="shared" ref="AA756:AA790" si="1078">_xlfn.POISSON.DIST(1,K756,FALSE) * _xlfn.POISSON.DIST(3,L756,FALSE)</f>
        <v>9.9989268190918135E-3</v>
      </c>
      <c r="AB756" s="13">
        <f t="shared" ref="AB756:AB790" si="1079">_xlfn.POISSON.DIST(2,K756,FALSE) * _xlfn.POISSON.DIST(3,L756,FALSE)</f>
        <v>5.1812492626213324E-3</v>
      </c>
      <c r="AC756" s="13">
        <f t="shared" ref="AC756:AC790" si="1080">_xlfn.POISSON.DIST(4,K756,FALSE) * _xlfn.POISSON.DIST(4,L756,FALSE)</f>
        <v>7.966094806836762E-5</v>
      </c>
      <c r="AD756" s="13">
        <f t="shared" ref="AD756:AD790" si="1081">_xlfn.POISSON.DIST(4,K756,FALSE) * _xlfn.POISSON.DIST(0,L756,FALSE)</f>
        <v>8.5770227002750464E-3</v>
      </c>
      <c r="AE756" s="13">
        <f t="shared" ref="AE756:AE790" si="1082">_xlfn.POISSON.DIST(4,K756,FALSE) * _xlfn.POISSON.DIST(1,L756,FALSE)</f>
        <v>5.8934092138304426E-3</v>
      </c>
      <c r="AF756" s="13">
        <f t="shared" ref="AF756:AF790" si="1083">_xlfn.POISSON.DIST(4,K756,FALSE) * _xlfn.POISSON.DIST(2,L756,FALSE)</f>
        <v>2.0247277741580281E-3</v>
      </c>
      <c r="AG756" s="13">
        <f t="shared" ref="AG756:AG790" si="1084">_xlfn.POISSON.DIST(4,K756,FALSE) * _xlfn.POISSON.DIST(3,L756,FALSE)</f>
        <v>4.637409248992147E-4</v>
      </c>
      <c r="AH756" s="13">
        <f t="shared" ref="AH756:AH790" si="1085">_xlfn.POISSON.DIST(0,K756,FALSE) * _xlfn.POISSON.DIST(4,L756,FALSE)</f>
        <v>1.6573427959085496E-3</v>
      </c>
      <c r="AI756" s="13">
        <f t="shared" ref="AI756:AI790" si="1086">_xlfn.POISSON.DIST(1,K756,FALSE) * _xlfn.POISSON.DIST(4,L756,FALSE)</f>
        <v>1.7176055579916534E-3</v>
      </c>
      <c r="AJ756" s="13">
        <f t="shared" ref="AJ756:AJ790" si="1087">_xlfn.POISSON.DIST(2,K756,FALSE) * _xlfn.POISSON.DIST(4,L756,FALSE)</f>
        <v>8.9002976937747706E-4</v>
      </c>
      <c r="AK756" s="13">
        <f t="shared" ref="AK756:AK790" si="1088">_xlfn.POISSON.DIST(3,K756,FALSE) * _xlfn.POISSON.DIST(4,L756,FALSE)</f>
        <v>3.0746406887673973E-4</v>
      </c>
      <c r="AL756" s="13">
        <f t="shared" ref="AL756:AL790" si="1089">_xlfn.POISSON.DIST(5,K756,FALSE) * _xlfn.POISSON.DIST(5,L756,FALSE)</f>
        <v>2.2690631991362533E-6</v>
      </c>
      <c r="AM756" s="13">
        <f t="shared" ref="AM756:AM790" si="1090">_xlfn.POISSON.DIST(5,K756,FALSE) * _xlfn.POISSON.DIST(0,L756,FALSE)</f>
        <v>1.7777784894448469E-3</v>
      </c>
      <c r="AN756" s="13">
        <f t="shared" ref="AN756:AN790" si="1091">_xlfn.POISSON.DIST(5,K756,FALSE) * _xlfn.POISSON.DIST(1,L756,FALSE)</f>
        <v>1.2215399790778036E-3</v>
      </c>
      <c r="AO756" s="13">
        <f t="shared" ref="AO756:AO790" si="1092">_xlfn.POISSON.DIST(5,K756,FALSE) * _xlfn.POISSON.DIST(2,L756,FALSE)</f>
        <v>4.1966980963735332E-4</v>
      </c>
      <c r="AP756" s="13">
        <f t="shared" ref="AP756:AP790" si="1093">_xlfn.POISSON.DIST(5,K756,FALSE) * _xlfn.POISSON.DIST(3,L756,FALSE)</f>
        <v>9.6120608487446879E-5</v>
      </c>
      <c r="AQ756" s="13">
        <f t="shared" ref="AQ756:AQ790" si="1094">_xlfn.POISSON.DIST(5,K756,FALSE) * _xlfn.POISSON.DIST(4,L756,FALSE)</f>
        <v>1.6511501120334629E-5</v>
      </c>
      <c r="AR756" s="13">
        <f t="shared" ref="AR756:AR790" si="1095">_xlfn.POISSON.DIST(0,K756,FALSE) * _xlfn.POISSON.DIST(5,L756,FALSE)</f>
        <v>2.2775733830271281E-4</v>
      </c>
      <c r="AS756" s="13">
        <f t="shared" ref="AS756:AS790" si="1096">_xlfn.POISSON.DIST(1,K756,FALSE) * _xlfn.POISSON.DIST(5,L756,FALSE)</f>
        <v>2.3603883946511609E-4</v>
      </c>
      <c r="AT756" s="13">
        <f t="shared" ref="AT756:AT790" si="1097">_xlfn.POISSON.DIST(2,K756,FALSE) * _xlfn.POISSON.DIST(5,L756,FALSE)</f>
        <v>1.2231073244715565E-4</v>
      </c>
      <c r="AU756" s="13">
        <f t="shared" ref="AU756:AU790" si="1098">_xlfn.POISSON.DIST(3,K756,FALSE) * _xlfn.POISSON.DIST(5,L756,FALSE)</f>
        <v>4.2252693965281657E-5</v>
      </c>
      <c r="AV756" s="13">
        <f t="shared" ref="AV756:AV790" si="1099">_xlfn.POISSON.DIST(4,K756,FALSE) * _xlfn.POISSON.DIST(5,L756,FALSE)</f>
        <v>1.0947261811806356E-5</v>
      </c>
      <c r="AW756" s="13">
        <f t="shared" ref="AW756:AW790" si="1100">_xlfn.POISSON.DIST(6,K756,FALSE) * _xlfn.POISSON.DIST(6,L756,FALSE)</f>
        <v>4.4883345591184177E-8</v>
      </c>
      <c r="AX756" s="13">
        <f t="shared" ref="AX756:AX790" si="1101">_xlfn.POISSON.DIST(6,K756,FALSE) * _xlfn.POISSON.DIST(0,L756,FALSE)</f>
        <v>3.0707007042504486E-4</v>
      </c>
      <c r="AY756" s="13">
        <f t="shared" ref="AY756:AY790" si="1102">_xlfn.POISSON.DIST(6,K756,FALSE) * _xlfn.POISSON.DIST(1,L756,FALSE)</f>
        <v>2.1099274720078444E-4</v>
      </c>
      <c r="AZ756" s="13">
        <f t="shared" ref="AZ756:AZ790" si="1103">_xlfn.POISSON.DIST(6,K756,FALSE) * _xlfn.POISSON.DIST(2,L756,FALSE)</f>
        <v>7.2488242357375652E-5</v>
      </c>
      <c r="BA756" s="13">
        <f t="shared" ref="BA756:BA790" si="1104">_xlfn.POISSON.DIST(6,K756,FALSE) * _xlfn.POISSON.DIST(3,L756,FALSE)</f>
        <v>1.6602609488629523E-5</v>
      </c>
      <c r="BB756" s="13">
        <f t="shared" ref="BB756:BB790" si="1105">_xlfn.POISSON.DIST(6,K756,FALSE) * _xlfn.POISSON.DIST(4,L756,FALSE)</f>
        <v>2.8519795024787633E-6</v>
      </c>
      <c r="BC756" s="13">
        <f t="shared" ref="BC756:BC790" si="1106">_xlfn.POISSON.DIST(6,K756,FALSE) * _xlfn.POISSON.DIST(5,L756,FALSE)</f>
        <v>3.9192812855735867E-7</v>
      </c>
      <c r="BD756" s="13">
        <f t="shared" ref="BD756:BD790" si="1107">_xlfn.POISSON.DIST(0,K756,FALSE) * _xlfn.POISSON.DIST(6,L756,FALSE)</f>
        <v>2.6082617146150673E-5</v>
      </c>
      <c r="BE756" s="13">
        <f t="shared" ref="BE756:BE790" si="1108">_xlfn.POISSON.DIST(1,K756,FALSE) * _xlfn.POISSON.DIST(6,L756,FALSE)</f>
        <v>2.7031009087433706E-5</v>
      </c>
      <c r="BF756" s="13">
        <f t="shared" ref="BF756:BF790" si="1109">_xlfn.POISSON.DIST(2,K756,FALSE) * _xlfn.POISSON.DIST(6,L756,FALSE)</f>
        <v>1.400694278857592E-5</v>
      </c>
      <c r="BG756" s="13">
        <f t="shared" ref="BG756:BG790" si="1110">_xlfn.POISSON.DIST(3,K756,FALSE) * _xlfn.POISSON.DIST(6,L756,FALSE)</f>
        <v>4.8387500850802913E-6</v>
      </c>
      <c r="BH756" s="13">
        <f t="shared" ref="BH756:BH790" si="1111">_xlfn.POISSON.DIST(4,K756,FALSE) * _xlfn.POISSON.DIST(6,L756,FALSE)</f>
        <v>1.2536730573155805E-6</v>
      </c>
      <c r="BI756" s="13">
        <f t="shared" ref="BI756:BI790" si="1112">_xlfn.POISSON.DIST(5,K756,FALSE) * _xlfn.POISSON.DIST(6,L756,FALSE)</f>
        <v>2.5985159092801802E-7</v>
      </c>
      <c r="BJ756" s="14">
        <f t="shared" ref="BJ756:BJ790" si="1113">SUM(N756,Q756,T756,W756,X756,Y756,AD756,AE756,AF756,AG756,AM756,AN756,AO756,AP756,AQ756,AX756,AY756,AZ756,BA756,BB756,BC756)</f>
        <v>0.43137379063565046</v>
      </c>
      <c r="BK756" s="14">
        <f t="shared" ref="BK756:BK790" si="1114">SUM(M756,P756,S756,V756,AC756,AL756,AY756)</f>
        <v>0.33021958703621757</v>
      </c>
      <c r="BL756" s="14">
        <f t="shared" ref="BL756:BL790" si="1115">SUM(O756,R756,U756,AA756,AB756,AH756,AI756,AJ756,AK756,AR756,AS756,AT756,AU756,AV756,BD756,BE756,BF756,BG756,BH756,BI756)</f>
        <v>0.22885798399861343</v>
      </c>
      <c r="BM756" s="14">
        <f t="shared" ref="BM756:BM790" si="1116">SUM(S756:BI756)</f>
        <v>0.24887519476544481</v>
      </c>
      <c r="BN756" s="14">
        <f t="shared" ref="BN756:BN790" si="1117">SUM(M756:R756)</f>
        <v>0.75101333018831562</v>
      </c>
    </row>
    <row r="757" spans="1:66" x14ac:dyDescent="0.25">
      <c r="A757" t="s">
        <v>338</v>
      </c>
      <c r="B757" t="s">
        <v>79</v>
      </c>
      <c r="C757" t="s">
        <v>77</v>
      </c>
      <c r="D757" s="11">
        <v>44264</v>
      </c>
      <c r="E757" s="10">
        <f>VLOOKUP(A757,home!$A$2:$E$405,3,FALSE)</f>
        <v>1.2436</v>
      </c>
      <c r="F757" s="10">
        <f>VLOOKUP(B757,home!$B$2:$E$405,3,FALSE)</f>
        <v>1.4742</v>
      </c>
      <c r="G757" s="10">
        <f>VLOOKUP(C757,away!$B$2:$E$405,4,FALSE)</f>
        <v>0.67010000000000003</v>
      </c>
      <c r="H757" s="10">
        <f>VLOOKUP(A757,away!$A$2:$E$405,3,FALSE)</f>
        <v>0.89739999999999998</v>
      </c>
      <c r="I757" s="10">
        <f>VLOOKUP(C757,away!$B$2:$E$405,3,FALSE)</f>
        <v>0.37140000000000001</v>
      </c>
      <c r="J757" s="10">
        <f>VLOOKUP(B757,home!$B$2:$E$405,4,FALSE)</f>
        <v>1.3001</v>
      </c>
      <c r="K757" s="12">
        <f t="shared" si="1062"/>
        <v>1.228504461912</v>
      </c>
      <c r="L757" s="12">
        <f t="shared" si="1063"/>
        <v>0.43331599743600002</v>
      </c>
      <c r="M757" s="13">
        <f t="shared" si="1064"/>
        <v>0.18979315469383115</v>
      </c>
      <c r="N757" s="13">
        <f t="shared" si="1065"/>
        <v>0.23316173738172602</v>
      </c>
      <c r="O757" s="13">
        <f t="shared" si="1066"/>
        <v>8.2240410132682504E-2</v>
      </c>
      <c r="P757" s="13">
        <f t="shared" si="1067"/>
        <v>0.10103271079747331</v>
      </c>
      <c r="Q757" s="13">
        <f t="shared" si="1068"/>
        <v>0.14322011736030224</v>
      </c>
      <c r="R757" s="13">
        <f t="shared" si="1069"/>
        <v>1.7818042673094517E-2</v>
      </c>
      <c r="S757" s="13">
        <f t="shared" si="1070"/>
        <v>1.3445701805674315E-2</v>
      </c>
      <c r="T757" s="13">
        <f t="shared" si="1071"/>
        <v>6.2059568006880346E-2</v>
      </c>
      <c r="U757" s="13">
        <f t="shared" si="1072"/>
        <v>2.1889544926435033E-2</v>
      </c>
      <c r="V757" s="13">
        <f t="shared" si="1073"/>
        <v>7.9528433303156277E-4</v>
      </c>
      <c r="W757" s="13">
        <f t="shared" si="1074"/>
        <v>5.8648851070897186E-2</v>
      </c>
      <c r="X757" s="13">
        <f t="shared" si="1075"/>
        <v>2.5413485400261233E-2</v>
      </c>
      <c r="Y757" s="13">
        <f t="shared" si="1076"/>
        <v>5.506034887269709E-3</v>
      </c>
      <c r="Z757" s="13">
        <f t="shared" si="1077"/>
        <v>2.5736143110830544E-3</v>
      </c>
      <c r="AA757" s="13">
        <f t="shared" si="1078"/>
        <v>3.1616966644061103E-3</v>
      </c>
      <c r="AB757" s="13">
        <f t="shared" si="1079"/>
        <v>1.9420792297175974E-3</v>
      </c>
      <c r="AC757" s="13">
        <f t="shared" si="1080"/>
        <v>2.6459638438540247E-5</v>
      </c>
      <c r="AD757" s="13">
        <f t="shared" si="1081"/>
        <v>1.8012593806652401E-2</v>
      </c>
      <c r="AE757" s="13">
        <f t="shared" si="1082"/>
        <v>7.805145051739102E-3</v>
      </c>
      <c r="AF757" s="13">
        <f t="shared" si="1083"/>
        <v>1.6910471066134943E-3</v>
      </c>
      <c r="AG757" s="13">
        <f t="shared" si="1084"/>
        <v>2.4425258790449606E-4</v>
      </c>
      <c r="AH757" s="13">
        <f t="shared" si="1085"/>
        <v>2.7879706305562946E-4</v>
      </c>
      <c r="AI757" s="13">
        <f t="shared" si="1086"/>
        <v>3.4250343593180197E-4</v>
      </c>
      <c r="AJ757" s="13">
        <f t="shared" si="1087"/>
        <v>2.1038349963120484E-4</v>
      </c>
      <c r="AK757" s="13">
        <f t="shared" si="1088"/>
        <v>8.615235600319891E-5</v>
      </c>
      <c r="AL757" s="13">
        <f t="shared" si="1089"/>
        <v>5.6341104661634715E-7</v>
      </c>
      <c r="AM757" s="13">
        <f t="shared" si="1090"/>
        <v>4.4257103724161823E-3</v>
      </c>
      <c r="AN757" s="13">
        <f t="shared" si="1091"/>
        <v>1.9177311043863691E-3</v>
      </c>
      <c r="AO757" s="13">
        <f t="shared" si="1092"/>
        <v>4.1549178315561066E-4</v>
      </c>
      <c r="AP757" s="13">
        <f t="shared" si="1093"/>
        <v>6.0013078814845224E-5</v>
      </c>
      <c r="AQ757" s="13">
        <f t="shared" si="1094"/>
        <v>6.5011567764649851E-6</v>
      </c>
      <c r="AR757" s="13">
        <f t="shared" si="1095"/>
        <v>2.4161445492035495E-5</v>
      </c>
      <c r="AS757" s="13">
        <f t="shared" si="1096"/>
        <v>2.9682443593209184E-5</v>
      </c>
      <c r="AT757" s="13">
        <f t="shared" si="1097"/>
        <v>1.8232507197354375E-5</v>
      </c>
      <c r="AU757" s="13">
        <f t="shared" si="1098"/>
        <v>7.4662388145975006E-6</v>
      </c>
      <c r="AV757" s="13">
        <f t="shared" si="1099"/>
        <v>2.293076924358399E-6</v>
      </c>
      <c r="AW757" s="13">
        <f t="shared" si="1100"/>
        <v>8.3311378034912576E-9</v>
      </c>
      <c r="AX757" s="13">
        <f t="shared" si="1101"/>
        <v>9.0616748994058239E-4</v>
      </c>
      <c r="AY757" s="13">
        <f t="shared" si="1102"/>
        <v>3.9265686974767998E-4</v>
      </c>
      <c r="AZ757" s="13">
        <f t="shared" si="1103"/>
        <v>8.5072251582406723E-5</v>
      </c>
      <c r="BA757" s="13">
        <f t="shared" si="1104"/>
        <v>1.2287722516185635E-5</v>
      </c>
      <c r="BB757" s="13">
        <f t="shared" si="1105"/>
        <v>1.3311166845794436E-6</v>
      </c>
      <c r="BC757" s="13">
        <f t="shared" si="1106"/>
        <v>1.1535883077644862E-7</v>
      </c>
      <c r="BD757" s="13">
        <f t="shared" si="1107"/>
        <v>1.7449234754794837E-6</v>
      </c>
      <c r="BE757" s="13">
        <f t="shared" si="1108"/>
        <v>2.14364627532154E-6</v>
      </c>
      <c r="BF757" s="13">
        <f t="shared" si="1109"/>
        <v>1.3167395069967761E-6</v>
      </c>
      <c r="BG757" s="13">
        <f t="shared" si="1110"/>
        <v>5.3920678650711546E-7</v>
      </c>
      <c r="BH757" s="13">
        <f t="shared" si="1111"/>
        <v>1.6560448577930572E-7</v>
      </c>
      <c r="BI757" s="13">
        <f t="shared" si="1112"/>
        <v>4.0689169938503849E-8</v>
      </c>
      <c r="BJ757" s="14">
        <f t="shared" si="1113"/>
        <v>0.56398591096509798</v>
      </c>
      <c r="BK757" s="14">
        <f t="shared" si="1114"/>
        <v>0.30548653154924316</v>
      </c>
      <c r="BL757" s="14">
        <f t="shared" si="1115"/>
        <v>0.12805739650267922</v>
      </c>
      <c r="BM757" s="14">
        <f t="shared" si="1116"/>
        <v>0.23244463175038374</v>
      </c>
      <c r="BN757" s="14">
        <f t="shared" si="1117"/>
        <v>0.76726617303910971</v>
      </c>
    </row>
    <row r="758" spans="1:66" x14ac:dyDescent="0.25">
      <c r="A758" t="s">
        <v>351</v>
      </c>
      <c r="B758" t="s">
        <v>156</v>
      </c>
      <c r="C758" t="s">
        <v>157</v>
      </c>
      <c r="D758" s="11">
        <v>44264</v>
      </c>
      <c r="E758" s="10">
        <f>VLOOKUP(A758,home!$A$2:$E$405,3,FALSE)</f>
        <v>1.224</v>
      </c>
      <c r="F758" s="10">
        <f>VLOOKUP(B758,home!$B$2:$E$405,3,FALSE)</f>
        <v>0.73529999999999995</v>
      </c>
      <c r="G758" s="10">
        <f>VLOOKUP(C758,away!$B$2:$E$405,4,FALSE)</f>
        <v>0.27229999999999999</v>
      </c>
      <c r="H758" s="10">
        <f>VLOOKUP(A758,away!$A$2:$E$405,3,FALSE)</f>
        <v>1.1359999999999999</v>
      </c>
      <c r="I758" s="10">
        <f>VLOOKUP(C758,away!$B$2:$E$405,3,FALSE)</f>
        <v>1.0759000000000001</v>
      </c>
      <c r="J758" s="10">
        <f>VLOOKUP(B758,home!$B$2:$E$405,4,FALSE)</f>
        <v>1.0563</v>
      </c>
      <c r="K758" s="12">
        <f t="shared" si="1062"/>
        <v>0.24507196055999997</v>
      </c>
      <c r="L758" s="12">
        <f t="shared" si="1063"/>
        <v>1.2910335211199999</v>
      </c>
      <c r="M758" s="13">
        <f t="shared" si="1064"/>
        <v>0.21521764045489758</v>
      </c>
      <c r="N758" s="13">
        <f t="shared" si="1065"/>
        <v>5.2743809093378904E-2</v>
      </c>
      <c r="O758" s="13">
        <f t="shared" si="1066"/>
        <v>0.27785318816362459</v>
      </c>
      <c r="P758" s="13">
        <f t="shared" si="1067"/>
        <v>6.809402557110604E-2</v>
      </c>
      <c r="Q758" s="13">
        <f t="shared" si="1068"/>
        <v>6.46301435095836E-3</v>
      </c>
      <c r="R758" s="13">
        <f t="shared" si="1069"/>
        <v>0.17935888993465107</v>
      </c>
      <c r="S758" s="13">
        <f t="shared" si="1070"/>
        <v>5.3861713062621384E-3</v>
      </c>
      <c r="T758" s="13">
        <f t="shared" si="1071"/>
        <v>8.3439681745668629E-3</v>
      </c>
      <c r="U758" s="13">
        <f t="shared" si="1072"/>
        <v>4.3955834800150181E-2</v>
      </c>
      <c r="V758" s="13">
        <f t="shared" si="1073"/>
        <v>1.8935152025836209E-4</v>
      </c>
      <c r="W758" s="13">
        <f t="shared" si="1074"/>
        <v>5.2796786603892694E-4</v>
      </c>
      <c r="X758" s="13">
        <f t="shared" si="1075"/>
        <v>6.8162421313044833E-4</v>
      </c>
      <c r="Y758" s="13">
        <f t="shared" si="1076"/>
        <v>4.3999985397922609E-4</v>
      </c>
      <c r="Z758" s="13">
        <f t="shared" si="1077"/>
        <v>7.7186113072169063E-2</v>
      </c>
      <c r="AA758" s="13">
        <f t="shared" si="1078"/>
        <v>1.8916152058602313E-2</v>
      </c>
      <c r="AB758" s="13">
        <f t="shared" si="1079"/>
        <v>2.3179092356263734E-3</v>
      </c>
      <c r="AC758" s="13">
        <f t="shared" si="1080"/>
        <v>3.7443803500342021E-6</v>
      </c>
      <c r="AD758" s="13">
        <f t="shared" si="1081"/>
        <v>3.2347530010709814E-5</v>
      </c>
      <c r="AE758" s="13">
        <f t="shared" si="1082"/>
        <v>4.1761745569261564E-5</v>
      </c>
      <c r="AF758" s="13">
        <f t="shared" si="1083"/>
        <v>2.6957906715200659E-5</v>
      </c>
      <c r="AG758" s="13">
        <f t="shared" si="1084"/>
        <v>1.1601187076183337E-5</v>
      </c>
      <c r="AH758" s="13">
        <f t="shared" si="1085"/>
        <v>2.4912464835282217E-2</v>
      </c>
      <c r="AI758" s="13">
        <f t="shared" si="1086"/>
        <v>6.105346599564669E-3</v>
      </c>
      <c r="AJ758" s="13">
        <f t="shared" si="1087"/>
        <v>7.4812463052682104E-4</v>
      </c>
      <c r="AK758" s="13">
        <f t="shared" si="1088"/>
        <v>6.1114789982144544E-5</v>
      </c>
      <c r="AL758" s="13">
        <f t="shared" si="1089"/>
        <v>4.7388296008497291E-8</v>
      </c>
      <c r="AM758" s="13">
        <f t="shared" si="1090"/>
        <v>1.5854945197996188E-6</v>
      </c>
      <c r="AN758" s="13">
        <f t="shared" si="1091"/>
        <v>2.0469265726133654E-6</v>
      </c>
      <c r="AO758" s="13">
        <f t="shared" si="1092"/>
        <v>1.3213254102575635E-6</v>
      </c>
      <c r="AP758" s="13">
        <f t="shared" si="1093"/>
        <v>5.6862513231671711E-7</v>
      </c>
      <c r="AQ758" s="13">
        <f t="shared" si="1094"/>
        <v>1.8352852669304424E-7</v>
      </c>
      <c r="AR758" s="13">
        <f t="shared" si="1095"/>
        <v>6.4325654392145062E-3</v>
      </c>
      <c r="AS758" s="13">
        <f t="shared" si="1096"/>
        <v>1.5764414236187961E-3</v>
      </c>
      <c r="AT758" s="13">
        <f t="shared" si="1097"/>
        <v>1.9317079519712787E-4</v>
      </c>
      <c r="AU758" s="13">
        <f t="shared" si="1098"/>
        <v>1.5780248500631451E-5</v>
      </c>
      <c r="AV758" s="13">
        <f t="shared" si="1099"/>
        <v>9.6682410954343739E-7</v>
      </c>
      <c r="AW758" s="13">
        <f t="shared" si="1100"/>
        <v>4.1648535580505355E-10</v>
      </c>
      <c r="AX758" s="13">
        <f t="shared" si="1101"/>
        <v>6.4760041737404645E-8</v>
      </c>
      <c r="AY758" s="13">
        <f t="shared" si="1102"/>
        <v>8.3607384712119676E-8</v>
      </c>
      <c r="AZ758" s="13">
        <f t="shared" si="1103"/>
        <v>5.3969968138261171E-8</v>
      </c>
      <c r="BA758" s="13">
        <f t="shared" si="1104"/>
        <v>2.3225679333424517E-8</v>
      </c>
      <c r="BB758" s="13">
        <f t="shared" si="1105"/>
        <v>7.4962826425587656E-9</v>
      </c>
      <c r="BC758" s="13">
        <f t="shared" si="1106"/>
        <v>1.9355904350666731E-9</v>
      </c>
      <c r="BD758" s="13">
        <f t="shared" si="1107"/>
        <v>1.3841096014706547E-3</v>
      </c>
      <c r="BE758" s="13">
        <f t="shared" si="1108"/>
        <v>3.3920645366233349E-4</v>
      </c>
      <c r="BF758" s="13">
        <f t="shared" si="1109"/>
        <v>4.1564995316816417E-5</v>
      </c>
      <c r="BG758" s="13">
        <f t="shared" si="1110"/>
        <v>3.3954716309864721E-6</v>
      </c>
      <c r="BH758" s="13">
        <f t="shared" si="1111"/>
        <v>2.0803372240792886E-7</v>
      </c>
      <c r="BI758" s="13">
        <f t="shared" si="1112"/>
        <v>1.0196646442621189E-8</v>
      </c>
      <c r="BJ758" s="14">
        <f t="shared" si="1113"/>
        <v>6.9318992816532754E-2</v>
      </c>
      <c r="BK758" s="14">
        <f t="shared" si="1114"/>
        <v>0.28889106422855487</v>
      </c>
      <c r="BL758" s="14">
        <f t="shared" si="1115"/>
        <v>0.56421644453110065</v>
      </c>
      <c r="BM758" s="14">
        <f t="shared" si="1116"/>
        <v>0.19988196388884141</v>
      </c>
      <c r="BN758" s="14">
        <f t="shared" si="1117"/>
        <v>0.79973056756861649</v>
      </c>
    </row>
    <row r="759" spans="1:66" x14ac:dyDescent="0.25">
      <c r="A759" t="s">
        <v>342</v>
      </c>
      <c r="B759" t="s">
        <v>169</v>
      </c>
      <c r="C759" t="s">
        <v>174</v>
      </c>
      <c r="D759" s="11">
        <v>44264</v>
      </c>
      <c r="E759" s="10">
        <f>VLOOKUP(A759,home!$A$2:$E$405,3,FALSE)</f>
        <v>1.3533999999999999</v>
      </c>
      <c r="F759" s="10">
        <f>VLOOKUP(B759,home!$B$2:$E$405,3,FALSE)</f>
        <v>1.0027999999999999</v>
      </c>
      <c r="G759" s="10">
        <f>VLOOKUP(C759,away!$B$2:$E$405,4,FALSE)</f>
        <v>0.51149999999999995</v>
      </c>
      <c r="H759" s="10">
        <f>VLOOKUP(A759,away!$A$2:$E$405,3,FALSE)</f>
        <v>1.2030000000000001</v>
      </c>
      <c r="I759" s="10">
        <f>VLOOKUP(C759,away!$B$2:$E$405,3,FALSE)</f>
        <v>0.83130000000000004</v>
      </c>
      <c r="J759" s="10">
        <f>VLOOKUP(B759,home!$B$2:$E$405,4,FALSE)</f>
        <v>0.89059999999999995</v>
      </c>
      <c r="K759" s="12">
        <f t="shared" si="1062"/>
        <v>0.69420243947999993</v>
      </c>
      <c r="L759" s="12">
        <f t="shared" si="1063"/>
        <v>0.89064800334000005</v>
      </c>
      <c r="M759" s="13">
        <f t="shared" si="1064"/>
        <v>0.20497844682296687</v>
      </c>
      <c r="N759" s="13">
        <f t="shared" si="1065"/>
        <v>0.14229653782532503</v>
      </c>
      <c r="O759" s="13">
        <f t="shared" si="1066"/>
        <v>0.18256364439060982</v>
      </c>
      <c r="P759" s="13">
        <f t="shared" si="1067"/>
        <v>0.12673612729632053</v>
      </c>
      <c r="Q759" s="13">
        <f t="shared" si="1068"/>
        <v>4.9391301843949353E-2</v>
      </c>
      <c r="R759" s="13">
        <f t="shared" si="1069"/>
        <v>8.1299972679485202E-2</v>
      </c>
      <c r="S759" s="13">
        <f t="shared" si="1070"/>
        <v>1.9589920563625674E-2</v>
      </c>
      <c r="T759" s="13">
        <f t="shared" si="1071"/>
        <v>4.3990264369676756E-2</v>
      </c>
      <c r="U759" s="13">
        <f t="shared" si="1072"/>
        <v>5.6438639363755976E-2</v>
      </c>
      <c r="V759" s="13">
        <f t="shared" si="1073"/>
        <v>1.3458058123549076E-3</v>
      </c>
      <c r="W759" s="13">
        <f t="shared" si="1074"/>
        <v>1.142918740972089E-2</v>
      </c>
      <c r="X759" s="13">
        <f t="shared" si="1075"/>
        <v>1.0179382946266576E-2</v>
      </c>
      <c r="Y759" s="13">
        <f t="shared" si="1076"/>
        <v>4.533123548162786E-3</v>
      </c>
      <c r="Z759" s="13">
        <f t="shared" si="1077"/>
        <v>2.4136552779526688E-2</v>
      </c>
      <c r="AA759" s="13">
        <f t="shared" si="1078"/>
        <v>1.67556538201852E-2</v>
      </c>
      <c r="AB759" s="13">
        <f t="shared" si="1079"/>
        <v>5.8159078785274725E-3</v>
      </c>
      <c r="AC759" s="13">
        <f t="shared" si="1080"/>
        <v>5.2006143631910886E-5</v>
      </c>
      <c r="AD759" s="13">
        <f t="shared" si="1081"/>
        <v>1.9835424452755851E-3</v>
      </c>
      <c r="AE759" s="13">
        <f t="shared" si="1082"/>
        <v>1.7666381184248412E-3</v>
      </c>
      <c r="AF759" s="13">
        <f t="shared" si="1083"/>
        <v>7.8672635639970962E-4</v>
      </c>
      <c r="AG759" s="13">
        <f t="shared" si="1084"/>
        <v>2.3356541950078492E-4</v>
      </c>
      <c r="AH759" s="13">
        <f t="shared" si="1085"/>
        <v>5.3742931351489923E-3</v>
      </c>
      <c r="AI759" s="13">
        <f t="shared" si="1086"/>
        <v>3.7308474049010474E-3</v>
      </c>
      <c r="AJ759" s="13">
        <f t="shared" si="1087"/>
        <v>1.2949816849049669E-3</v>
      </c>
      <c r="AK759" s="13">
        <f t="shared" si="1088"/>
        <v>2.9965981491431623E-4</v>
      </c>
      <c r="AL759" s="13">
        <f t="shared" si="1089"/>
        <v>1.2861951764552242E-6</v>
      </c>
      <c r="AM759" s="13">
        <f t="shared" si="1090"/>
        <v>2.7539600086448716E-4</v>
      </c>
      <c r="AN759" s="13">
        <f t="shared" si="1091"/>
        <v>2.452808982977764E-4</v>
      </c>
      <c r="AO759" s="13">
        <f t="shared" si="1092"/>
        <v>1.0922947116317807E-4</v>
      </c>
      <c r="AP759" s="13">
        <f t="shared" si="1093"/>
        <v>3.2428336799122895E-5</v>
      </c>
      <c r="AQ759" s="13">
        <f t="shared" si="1094"/>
        <v>7.2205583554439628E-6</v>
      </c>
      <c r="AR759" s="13">
        <f t="shared" si="1095"/>
        <v>9.5732069003686413E-4</v>
      </c>
      <c r="AS759" s="13">
        <f t="shared" si="1096"/>
        <v>6.6457435838826798E-4</v>
      </c>
      <c r="AT759" s="13">
        <f t="shared" si="1097"/>
        <v>2.3067457040449566E-4</v>
      </c>
      <c r="AU759" s="13">
        <f t="shared" si="1098"/>
        <v>5.3378283166933968E-5</v>
      </c>
      <c r="AV759" s="13">
        <f t="shared" si="1099"/>
        <v>9.2638335974349412E-6</v>
      </c>
      <c r="AW759" s="13">
        <f t="shared" si="1100"/>
        <v>2.2090045473567759E-8</v>
      </c>
      <c r="AX759" s="13">
        <f t="shared" si="1101"/>
        <v>3.1863429270527182E-5</v>
      </c>
      <c r="AY759" s="13">
        <f t="shared" si="1102"/>
        <v>2.8379099659360348E-5</v>
      </c>
      <c r="AZ759" s="13">
        <f t="shared" si="1103"/>
        <v>1.2637894224098084E-5</v>
      </c>
      <c r="BA759" s="13">
        <f t="shared" si="1104"/>
        <v>3.7519717523716927E-6</v>
      </c>
      <c r="BB759" s="13">
        <f t="shared" si="1105"/>
        <v>8.354215374594822E-7</v>
      </c>
      <c r="BC759" s="13">
        <f t="shared" si="1106"/>
        <v>1.4881330485710424E-7</v>
      </c>
      <c r="BD759" s="13">
        <f t="shared" si="1107"/>
        <v>1.421059601895673E-4</v>
      </c>
      <c r="BE759" s="13">
        <f t="shared" si="1108"/>
        <v>9.8650304228245378E-5</v>
      </c>
      <c r="BF759" s="13">
        <f t="shared" si="1109"/>
        <v>3.4241640925346039E-5</v>
      </c>
      <c r="BG759" s="13">
        <f t="shared" si="1110"/>
        <v>7.923543554057809E-6</v>
      </c>
      <c r="BH759" s="13">
        <f t="shared" si="1111"/>
        <v>1.3751358161382395E-6</v>
      </c>
      <c r="BI759" s="13">
        <f t="shared" si="1112"/>
        <v>1.9092452763589736E-7</v>
      </c>
      <c r="BJ759" s="14">
        <f t="shared" si="1113"/>
        <v>0.26733744217793104</v>
      </c>
      <c r="BK759" s="14">
        <f t="shared" si="1114"/>
        <v>0.35273197193373573</v>
      </c>
      <c r="BL759" s="14">
        <f t="shared" si="1115"/>
        <v>0.35577329941726799</v>
      </c>
      <c r="BM759" s="14">
        <f t="shared" si="1116"/>
        <v>0.21268487844019066</v>
      </c>
      <c r="BN759" s="14">
        <f t="shared" si="1117"/>
        <v>0.78726603085865676</v>
      </c>
    </row>
    <row r="760" spans="1:66" x14ac:dyDescent="0.25">
      <c r="A760" t="s">
        <v>342</v>
      </c>
      <c r="B760" t="s">
        <v>175</v>
      </c>
      <c r="C760" t="s">
        <v>172</v>
      </c>
      <c r="D760" s="11">
        <v>44264</v>
      </c>
      <c r="E760" s="10">
        <f>VLOOKUP(A760,home!$A$2:$E$405,3,FALSE)</f>
        <v>1.3533999999999999</v>
      </c>
      <c r="F760" s="10">
        <f>VLOOKUP(B760,home!$B$2:$E$405,3,FALSE)</f>
        <v>1.4209000000000001</v>
      </c>
      <c r="G760" s="10">
        <f>VLOOKUP(C760,away!$B$2:$E$405,4,FALSE)</f>
        <v>1.4778</v>
      </c>
      <c r="H760" s="10">
        <f>VLOOKUP(A760,away!$A$2:$E$405,3,FALSE)</f>
        <v>1.2030000000000001</v>
      </c>
      <c r="I760" s="10">
        <f>VLOOKUP(C760,away!$B$2:$E$405,3,FALSE)</f>
        <v>0.70340000000000003</v>
      </c>
      <c r="J760" s="10">
        <f>VLOOKUP(B760,home!$B$2:$E$405,4,FALSE)</f>
        <v>0.63939999999999997</v>
      </c>
      <c r="K760" s="12">
        <f t="shared" si="1062"/>
        <v>2.8418774674679996</v>
      </c>
      <c r="L760" s="12">
        <f t="shared" si="1063"/>
        <v>0.54105401388000007</v>
      </c>
      <c r="M760" s="13">
        <f t="shared" si="1064"/>
        <v>3.3947791408061492E-2</v>
      </c>
      <c r="N760" s="13">
        <f t="shared" si="1065"/>
        <v>9.6475463472873696E-2</v>
      </c>
      <c r="O760" s="13">
        <f t="shared" si="1066"/>
        <v>1.8367588803692648E-2</v>
      </c>
      <c r="P760" s="13">
        <f t="shared" si="1067"/>
        <v>5.2198436752931641E-2</v>
      </c>
      <c r="Q760" s="13">
        <f t="shared" si="1068"/>
        <v>0.13708572290354593</v>
      </c>
      <c r="R760" s="13">
        <f t="shared" si="1069"/>
        <v>4.968928823767628E-3</v>
      </c>
      <c r="S760" s="13">
        <f t="shared" si="1070"/>
        <v>2.0065199284236678E-2</v>
      </c>
      <c r="T760" s="13">
        <f t="shared" si="1071"/>
        <v>7.4170780622604987E-2</v>
      </c>
      <c r="U760" s="13">
        <f t="shared" si="1072"/>
        <v>1.412108686171749E-2</v>
      </c>
      <c r="V760" s="13">
        <f t="shared" si="1073"/>
        <v>3.4280483593943389E-3</v>
      </c>
      <c r="W760" s="13">
        <f t="shared" si="1074"/>
        <v>0.12986027567704969</v>
      </c>
      <c r="X760" s="13">
        <f t="shared" si="1075"/>
        <v>7.0261423398631076E-2</v>
      </c>
      <c r="Y760" s="13">
        <f t="shared" si="1076"/>
        <v>1.9007612575375747E-2</v>
      </c>
      <c r="Z760" s="13">
        <f t="shared" si="1077"/>
        <v>8.9615296159450107E-4</v>
      </c>
      <c r="AA760" s="13">
        <f t="shared" si="1078"/>
        <v>2.5467569089601279E-3</v>
      </c>
      <c r="AB760" s="13">
        <f t="shared" si="1079"/>
        <v>3.618785537346121E-3</v>
      </c>
      <c r="AC760" s="13">
        <f t="shared" si="1080"/>
        <v>3.2943742076425701E-4</v>
      </c>
      <c r="AD760" s="13">
        <f t="shared" si="1081"/>
        <v>9.2261747841447583E-2</v>
      </c>
      <c r="AE760" s="13">
        <f t="shared" si="1082"/>
        <v>4.9918588997199642E-2</v>
      </c>
      <c r="AF760" s="13">
        <f t="shared" si="1083"/>
        <v>1.3504326472080436E-2</v>
      </c>
      <c r="AG760" s="13">
        <f t="shared" si="1084"/>
        <v>2.4355233474883543E-3</v>
      </c>
      <c r="AH760" s="13">
        <f t="shared" si="1085"/>
        <v>1.2121678923028857E-4</v>
      </c>
      <c r="AI760" s="13">
        <f t="shared" si="1086"/>
        <v>3.4448326199237476E-4</v>
      </c>
      <c r="AJ760" s="13">
        <f t="shared" si="1087"/>
        <v>4.8948961008800276E-4</v>
      </c>
      <c r="AK760" s="13">
        <f t="shared" si="1088"/>
        <v>4.6368983115626397E-4</v>
      </c>
      <c r="AL760" s="13">
        <f t="shared" si="1089"/>
        <v>2.0261840501032991E-5</v>
      </c>
      <c r="AM760" s="13">
        <f t="shared" si="1090"/>
        <v>5.2439316459964844E-2</v>
      </c>
      <c r="AN760" s="13">
        <f t="shared" si="1091"/>
        <v>2.8372502655787533E-2</v>
      </c>
      <c r="AO760" s="13">
        <f t="shared" si="1092"/>
        <v>7.6755282228674034E-3</v>
      </c>
      <c r="AP760" s="13">
        <f t="shared" si="1093"/>
        <v>1.3842917845438777E-3</v>
      </c>
      <c r="AQ760" s="13">
        <f t="shared" si="1094"/>
        <v>1.8724415660214329E-4</v>
      </c>
      <c r="AR760" s="13">
        <f t="shared" si="1095"/>
        <v>1.3116966072538719E-5</v>
      </c>
      <c r="AS760" s="13">
        <f t="shared" si="1096"/>
        <v>3.7276810323090007E-5</v>
      </c>
      <c r="AT760" s="13">
        <f t="shared" si="1097"/>
        <v>5.296806365813402E-5</v>
      </c>
      <c r="AU760" s="13">
        <f t="shared" si="1098"/>
        <v>5.0176248868487228E-5</v>
      </c>
      <c r="AV760" s="13">
        <f t="shared" si="1099"/>
        <v>3.5648687765355147E-5</v>
      </c>
      <c r="AW760" s="13">
        <f t="shared" si="1100"/>
        <v>8.6541090501955319E-7</v>
      </c>
      <c r="AX760" s="13">
        <f t="shared" si="1101"/>
        <v>2.4837685309499615E-2</v>
      </c>
      <c r="AY760" s="13">
        <f t="shared" si="1102"/>
        <v>1.3438529332193078E-2</v>
      </c>
      <c r="AZ760" s="13">
        <f t="shared" si="1103"/>
        <v>3.6354851179135907E-3</v>
      </c>
      <c r="BA760" s="13">
        <f t="shared" si="1104"/>
        <v>6.5566460514938473E-4</v>
      </c>
      <c r="BB760" s="13">
        <f t="shared" si="1105"/>
        <v>8.8687491593779979E-5</v>
      </c>
      <c r="BC760" s="13">
        <f t="shared" si="1106"/>
        <v>9.5969446615526844E-6</v>
      </c>
      <c r="BD760" s="13">
        <f t="shared" si="1107"/>
        <v>1.1828311905791425E-6</v>
      </c>
      <c r="BE760" s="13">
        <f t="shared" si="1108"/>
        <v>3.3614613083252117E-6</v>
      </c>
      <c r="BF760" s="13">
        <f t="shared" si="1109"/>
        <v>4.7764305749474621E-6</v>
      </c>
      <c r="BG760" s="13">
        <f t="shared" si="1110"/>
        <v>4.5246768086228045E-6</v>
      </c>
      <c r="BH760" s="13">
        <f t="shared" si="1111"/>
        <v>3.2146442675000424E-6</v>
      </c>
      <c r="BI760" s="13">
        <f t="shared" si="1112"/>
        <v>1.8271250219467085E-6</v>
      </c>
      <c r="BJ760" s="14">
        <f t="shared" si="1113"/>
        <v>0.81770599738907379</v>
      </c>
      <c r="BK760" s="14">
        <f t="shared" si="1114"/>
        <v>0.12342770439808252</v>
      </c>
      <c r="BL760" s="14">
        <f t="shared" si="1115"/>
        <v>4.525010037381047E-2</v>
      </c>
      <c r="BM760" s="14">
        <f t="shared" si="1116"/>
        <v>0.63079835903640014</v>
      </c>
      <c r="BN760" s="14">
        <f t="shared" si="1117"/>
        <v>0.34304393216487306</v>
      </c>
    </row>
    <row r="761" spans="1:66" x14ac:dyDescent="0.25">
      <c r="A761" t="s">
        <v>342</v>
      </c>
      <c r="B761" t="s">
        <v>176</v>
      </c>
      <c r="C761" t="s">
        <v>170</v>
      </c>
      <c r="D761" s="11">
        <v>44264</v>
      </c>
      <c r="E761" s="10">
        <f>VLOOKUP(A761,home!$A$2:$E$405,3,FALSE)</f>
        <v>1.3533999999999999</v>
      </c>
      <c r="F761" s="10">
        <f>VLOOKUP(B761,home!$B$2:$E$405,3,FALSE)</f>
        <v>0.68200000000000005</v>
      </c>
      <c r="G761" s="10">
        <f>VLOOKUP(C761,away!$B$2:$E$405,4,FALSE)</f>
        <v>1.0555000000000001</v>
      </c>
      <c r="H761" s="10">
        <f>VLOOKUP(A761,away!$A$2:$E$405,3,FALSE)</f>
        <v>1.2030000000000001</v>
      </c>
      <c r="I761" s="10">
        <f>VLOOKUP(C761,away!$B$2:$E$405,3,FALSE)</f>
        <v>0.95</v>
      </c>
      <c r="J761" s="10">
        <f>VLOOKUP(B761,home!$B$2:$E$405,4,FALSE)</f>
        <v>1.4706999999999999</v>
      </c>
      <c r="K761" s="12">
        <f t="shared" si="1062"/>
        <v>0.97424634340000016</v>
      </c>
      <c r="L761" s="12">
        <f t="shared" si="1063"/>
        <v>1.6807894949999997</v>
      </c>
      <c r="M761" s="13">
        <f t="shared" si="1064"/>
        <v>7.0296319312473904E-2</v>
      </c>
      <c r="N761" s="13">
        <f t="shared" si="1065"/>
        <v>6.8485932044656514E-2</v>
      </c>
      <c r="O761" s="13">
        <f t="shared" si="1066"/>
        <v>0.11815331503757175</v>
      </c>
      <c r="P761" s="13">
        <f t="shared" si="1067"/>
        <v>0.11511043513594252</v>
      </c>
      <c r="Q761" s="13">
        <f t="shared" si="1068"/>
        <v>3.3361084434423753E-2</v>
      </c>
      <c r="R761" s="13">
        <f t="shared" si="1069"/>
        <v>9.9295425357288053E-2</v>
      </c>
      <c r="S761" s="13">
        <f t="shared" si="1070"/>
        <v>4.7123421278597366E-2</v>
      </c>
      <c r="T761" s="13">
        <f t="shared" si="1071"/>
        <v>5.6072960259187447E-2</v>
      </c>
      <c r="U761" s="13">
        <f t="shared" si="1072"/>
        <v>9.6738205070685535E-2</v>
      </c>
      <c r="V761" s="13">
        <f t="shared" si="1073"/>
        <v>8.5738605149149796E-3</v>
      </c>
      <c r="W761" s="13">
        <f t="shared" si="1074"/>
        <v>1.0833971507365335E-2</v>
      </c>
      <c r="X761" s="13">
        <f t="shared" si="1075"/>
        <v>1.8209625498708967E-2</v>
      </c>
      <c r="Y761" s="13">
        <f t="shared" si="1076"/>
        <v>1.5303273623057084E-2</v>
      </c>
      <c r="Z761" s="13">
        <f t="shared" si="1077"/>
        <v>5.5631569280695466E-2</v>
      </c>
      <c r="AA761" s="13">
        <f t="shared" si="1078"/>
        <v>5.4198852949321336E-2</v>
      </c>
      <c r="AB761" s="13">
        <f t="shared" si="1079"/>
        <v>2.6401517151175315E-2</v>
      </c>
      <c r="AC761" s="13">
        <f t="shared" si="1080"/>
        <v>8.7748265513704537E-4</v>
      </c>
      <c r="AD761" s="13">
        <f t="shared" si="1081"/>
        <v>2.6387392813876157E-3</v>
      </c>
      <c r="AE761" s="13">
        <f t="shared" si="1082"/>
        <v>4.4351652642001527E-3</v>
      </c>
      <c r="AF761" s="13">
        <f t="shared" si="1083"/>
        <v>3.727289592328258E-3</v>
      </c>
      <c r="AG761" s="13">
        <f t="shared" si="1084"/>
        <v>2.0882630638693897E-3</v>
      </c>
      <c r="AH761" s="13">
        <f t="shared" si="1085"/>
        <v>2.3376239309339391E-2</v>
      </c>
      <c r="AI761" s="13">
        <f t="shared" si="1086"/>
        <v>2.2774215669567246E-2</v>
      </c>
      <c r="AJ761" s="13">
        <f t="shared" si="1087"/>
        <v>1.1093848169939439E-2</v>
      </c>
      <c r="AK761" s="13">
        <f t="shared" si="1088"/>
        <v>3.6027136712660939E-3</v>
      </c>
      <c r="AL761" s="13">
        <f t="shared" si="1089"/>
        <v>5.7475219894845274E-5</v>
      </c>
      <c r="AM761" s="13">
        <f t="shared" si="1090"/>
        <v>5.1415641921556579E-4</v>
      </c>
      <c r="AN761" s="13">
        <f t="shared" si="1091"/>
        <v>8.6418870820433903E-4</v>
      </c>
      <c r="AO761" s="13">
        <f t="shared" si="1092"/>
        <v>7.2625965122373665E-4</v>
      </c>
      <c r="AP761" s="13">
        <f t="shared" si="1093"/>
        <v>4.0689653080640687E-4</v>
      </c>
      <c r="AQ761" s="13">
        <f t="shared" si="1094"/>
        <v>1.7097685363283798E-4</v>
      </c>
      <c r="AR761" s="13">
        <f t="shared" si="1095"/>
        <v>7.858107492748732E-3</v>
      </c>
      <c r="AS761" s="13">
        <f t="shared" si="1096"/>
        <v>7.655732490854595E-3</v>
      </c>
      <c r="AT761" s="13">
        <f t="shared" si="1097"/>
        <v>3.7292846926318323E-3</v>
      </c>
      <c r="AU761" s="13">
        <f t="shared" si="1098"/>
        <v>1.2110806584313856E-3</v>
      </c>
      <c r="AV761" s="13">
        <f t="shared" si="1099"/>
        <v>2.9497272575981038E-4</v>
      </c>
      <c r="AW761" s="13">
        <f t="shared" si="1100"/>
        <v>2.6143290590526581E-6</v>
      </c>
      <c r="AX761" s="13">
        <f t="shared" si="1101"/>
        <v>8.3485835226067065E-5</v>
      </c>
      <c r="AY761" s="13">
        <f t="shared" si="1102"/>
        <v>1.4032211482927447E-4</v>
      </c>
      <c r="AZ761" s="13">
        <f t="shared" si="1103"/>
        <v>1.1792596826061411E-4</v>
      </c>
      <c r="BA761" s="13">
        <f t="shared" si="1104"/>
        <v>6.6069576213381216E-5</v>
      </c>
      <c r="BB761" s="13">
        <f t="shared" si="1105"/>
        <v>2.7762262409638231E-5</v>
      </c>
      <c r="BC761" s="13">
        <f t="shared" si="1106"/>
        <v>9.3325038031106559E-6</v>
      </c>
      <c r="BD761" s="13">
        <f t="shared" si="1107"/>
        <v>2.2013040873988111E-3</v>
      </c>
      <c r="BE761" s="13">
        <f t="shared" si="1108"/>
        <v>2.1446124578597659E-3</v>
      </c>
      <c r="BF761" s="13">
        <f t="shared" si="1109"/>
        <v>1.044690422539982E-3</v>
      </c>
      <c r="BG761" s="13">
        <f t="shared" si="1110"/>
        <v>3.3926194138152622E-4</v>
      </c>
      <c r="BH761" s="13">
        <f t="shared" si="1111"/>
        <v>8.2631176461434253E-5</v>
      </c>
      <c r="BI761" s="13">
        <f t="shared" si="1112"/>
        <v>1.6100624303678502E-5</v>
      </c>
      <c r="BJ761" s="14">
        <f t="shared" si="1113"/>
        <v>0.21828368099300954</v>
      </c>
      <c r="BK761" s="14">
        <f t="shared" si="1114"/>
        <v>0.24217931623178995</v>
      </c>
      <c r="BL761" s="14">
        <f t="shared" si="1115"/>
        <v>0.48221211115652562</v>
      </c>
      <c r="BM761" s="14">
        <f t="shared" si="1116"/>
        <v>0.49346645855389376</v>
      </c>
      <c r="BN761" s="14">
        <f t="shared" si="1117"/>
        <v>0.50470251132235655</v>
      </c>
    </row>
    <row r="762" spans="1:66" x14ac:dyDescent="0.25">
      <c r="A762" t="s">
        <v>342</v>
      </c>
      <c r="B762" t="s">
        <v>171</v>
      </c>
      <c r="C762" t="s">
        <v>173</v>
      </c>
      <c r="D762" s="11">
        <v>44264</v>
      </c>
      <c r="E762" s="10">
        <f>VLOOKUP(A762,home!$A$2:$E$405,3,FALSE)</f>
        <v>1.3533999999999999</v>
      </c>
      <c r="F762" s="10">
        <f>VLOOKUP(B762,home!$B$2:$E$405,3,FALSE)</f>
        <v>0.7389</v>
      </c>
      <c r="G762" s="10">
        <f>VLOOKUP(C762,away!$B$2:$E$405,4,FALSE)</f>
        <v>0.56840000000000002</v>
      </c>
      <c r="H762" s="10">
        <f>VLOOKUP(A762,away!$A$2:$E$405,3,FALSE)</f>
        <v>1.2030000000000001</v>
      </c>
      <c r="I762" s="10">
        <f>VLOOKUP(C762,away!$B$2:$E$405,3,FALSE)</f>
        <v>1.3428</v>
      </c>
      <c r="J762" s="10">
        <f>VLOOKUP(B762,home!$B$2:$E$405,4,FALSE)</f>
        <v>1.087</v>
      </c>
      <c r="K762" s="12">
        <f t="shared" si="1062"/>
        <v>0.56841549458399998</v>
      </c>
      <c r="L762" s="12">
        <f t="shared" si="1063"/>
        <v>1.7559271908</v>
      </c>
      <c r="M762" s="13">
        <f t="shared" si="1064"/>
        <v>9.7847739667236894E-2</v>
      </c>
      <c r="N762" s="13">
        <f t="shared" si="1065"/>
        <v>5.5618171336878922E-2</v>
      </c>
      <c r="O762" s="13">
        <f t="shared" si="1066"/>
        <v>0.17181350664002099</v>
      </c>
      <c r="P762" s="13">
        <f t="shared" si="1067"/>
        <v>9.7661459352998872E-2</v>
      </c>
      <c r="Q762" s="13">
        <f t="shared" si="1068"/>
        <v>1.5807115184154841E-2</v>
      </c>
      <c r="R762" s="13">
        <f t="shared" si="1069"/>
        <v>0.15084600402795462</v>
      </c>
      <c r="S762" s="13">
        <f t="shared" si="1070"/>
        <v>2.4368883418752742E-2</v>
      </c>
      <c r="T762" s="13">
        <f t="shared" si="1071"/>
        <v>2.775614335996503E-2</v>
      </c>
      <c r="U762" s="13">
        <f t="shared" si="1072"/>
        <v>8.5743205985569865E-2</v>
      </c>
      <c r="V762" s="13">
        <f t="shared" si="1073"/>
        <v>2.7024989432812402E-3</v>
      </c>
      <c r="W762" s="13">
        <f t="shared" si="1074"/>
        <v>2.9950030651158767E-3</v>
      </c>
      <c r="X762" s="13">
        <f t="shared" si="1075"/>
        <v>5.2590073185663101E-3</v>
      </c>
      <c r="Y762" s="13">
        <f t="shared" si="1076"/>
        <v>4.617216973643392E-3</v>
      </c>
      <c r="Z762" s="13">
        <f t="shared" si="1077"/>
        <v>8.8291533365403962E-2</v>
      </c>
      <c r="AA762" s="13">
        <f t="shared" si="1078"/>
        <v>5.0186275605475818E-2</v>
      </c>
      <c r="AB762" s="13">
        <f t="shared" si="1079"/>
        <v>1.4263328334807736E-2</v>
      </c>
      <c r="AC762" s="13">
        <f t="shared" si="1080"/>
        <v>1.6858462418138325E-4</v>
      </c>
      <c r="AD762" s="13">
        <f t="shared" si="1081"/>
        <v>4.256015371346092E-4</v>
      </c>
      <c r="AE762" s="13">
        <f t="shared" si="1082"/>
        <v>7.4732531150093601E-4</v>
      </c>
      <c r="AF762" s="13">
        <f t="shared" si="1083"/>
        <v>6.5612441741878694E-4</v>
      </c>
      <c r="AG762" s="13">
        <f t="shared" si="1084"/>
        <v>3.8403556836448576E-4</v>
      </c>
      <c r="AH762" s="13">
        <f t="shared" si="1085"/>
        <v>3.8758376038434572E-2</v>
      </c>
      <c r="AI762" s="13">
        <f t="shared" si="1086"/>
        <v>2.2030861485159439E-2</v>
      </c>
      <c r="AJ762" s="13">
        <f t="shared" si="1087"/>
        <v>6.2613415135992492E-3</v>
      </c>
      <c r="AK762" s="13">
        <f t="shared" si="1088"/>
        <v>1.1863478444039495E-3</v>
      </c>
      <c r="AL762" s="13">
        <f t="shared" si="1089"/>
        <v>6.7305470634366018E-6</v>
      </c>
      <c r="AM762" s="13">
        <f t="shared" si="1090"/>
        <v>4.8383701645215921E-5</v>
      </c>
      <c r="AN762" s="13">
        <f t="shared" si="1091"/>
        <v>8.4958257310389313E-5</v>
      </c>
      <c r="AO762" s="13">
        <f t="shared" si="1092"/>
        <v>7.4590257047147757E-5</v>
      </c>
      <c r="AP762" s="13">
        <f t="shared" si="1093"/>
        <v>4.3658353505949354E-5</v>
      </c>
      <c r="AQ762" s="13">
        <f t="shared" si="1094"/>
        <v>1.9165222506663753E-5</v>
      </c>
      <c r="AR762" s="13">
        <f t="shared" si="1095"/>
        <v>1.3611377271427689E-2</v>
      </c>
      <c r="AS762" s="13">
        <f t="shared" si="1096"/>
        <v>7.7369177437079844E-3</v>
      </c>
      <c r="AT762" s="13">
        <f t="shared" si="1097"/>
        <v>2.1988919629227495E-3</v>
      </c>
      <c r="AU762" s="13">
        <f t="shared" si="1098"/>
        <v>4.1662808754717242E-4</v>
      </c>
      <c r="AV762" s="13">
        <f t="shared" si="1099"/>
        <v>5.9204465110178003E-5</v>
      </c>
      <c r="AW762" s="13">
        <f t="shared" si="1100"/>
        <v>1.866037111146907E-7</v>
      </c>
      <c r="AX762" s="13">
        <f t="shared" si="1101"/>
        <v>4.5836742834116816E-6</v>
      </c>
      <c r="AY762" s="13">
        <f t="shared" si="1102"/>
        <v>8.0485983080132761E-6</v>
      </c>
      <c r="AZ762" s="13">
        <f t="shared" si="1103"/>
        <v>7.0663763084336943E-6</v>
      </c>
      <c r="BA762" s="13">
        <f t="shared" si="1104"/>
        <v>4.136014100134551E-6</v>
      </c>
      <c r="BB762" s="13">
        <f t="shared" si="1105"/>
        <v>1.8156349049896136E-6</v>
      </c>
      <c r="BC762" s="13">
        <f t="shared" si="1106"/>
        <v>6.3762453964736729E-7</v>
      </c>
      <c r="BD762" s="13">
        <f t="shared" si="1107"/>
        <v>3.983431242522829E-3</v>
      </c>
      <c r="BE762" s="13">
        <f t="shared" si="1108"/>
        <v>2.2642440398599711E-3</v>
      </c>
      <c r="BF762" s="13">
        <f t="shared" si="1109"/>
        <v>6.4351569788793992E-4</v>
      </c>
      <c r="BG762" s="13">
        <f t="shared" si="1110"/>
        <v>1.2192809789584708E-4</v>
      </c>
      <c r="BH762" s="13">
        <f t="shared" si="1111"/>
        <v>1.732645501728857E-5</v>
      </c>
      <c r="BI762" s="13">
        <f t="shared" si="1112"/>
        <v>1.9697250996079025E-6</v>
      </c>
      <c r="BJ762" s="14">
        <f t="shared" si="1113"/>
        <v>0.11456278778720319</v>
      </c>
      <c r="BK762" s="14">
        <f t="shared" si="1114"/>
        <v>0.22276394515182257</v>
      </c>
      <c r="BL762" s="14">
        <f t="shared" si="1115"/>
        <v>0.57214468226442539</v>
      </c>
      <c r="BM762" s="14">
        <f t="shared" si="1116"/>
        <v>0.40816109036501319</v>
      </c>
      <c r="BN762" s="14">
        <f t="shared" si="1117"/>
        <v>0.58959399620924513</v>
      </c>
    </row>
    <row r="763" spans="1:66" x14ac:dyDescent="0.25">
      <c r="A763" t="s">
        <v>338</v>
      </c>
      <c r="B763" t="s">
        <v>83</v>
      </c>
      <c r="C763" t="s">
        <v>71</v>
      </c>
      <c r="D763" s="11">
        <v>44295</v>
      </c>
      <c r="E763" s="10">
        <f>VLOOKUP(A763,home!$A$2:$E$405,3,FALSE)</f>
        <v>1.2436</v>
      </c>
      <c r="F763" s="10">
        <f>VLOOKUP(B763,home!$B$2:$E$405,3,FALSE)</f>
        <v>0.68920000000000003</v>
      </c>
      <c r="G763" s="10">
        <f>VLOOKUP(C763,away!$B$2:$E$405,4,FALSE)</f>
        <v>1.3402000000000001</v>
      </c>
      <c r="H763" s="10">
        <f>VLOOKUP(A763,away!$A$2:$E$405,3,FALSE)</f>
        <v>0.89739999999999998</v>
      </c>
      <c r="I763" s="10">
        <f>VLOOKUP(C763,away!$B$2:$E$405,3,FALSE)</f>
        <v>1.3001</v>
      </c>
      <c r="J763" s="10">
        <f>VLOOKUP(B763,home!$B$2:$E$405,4,FALSE)</f>
        <v>0.79600000000000004</v>
      </c>
      <c r="K763" s="12">
        <f t="shared" si="1062"/>
        <v>1.1486708386240001</v>
      </c>
      <c r="L763" s="12">
        <f t="shared" si="1063"/>
        <v>0.92870095304</v>
      </c>
      <c r="M763" s="13">
        <f t="shared" si="1064"/>
        <v>0.12525898667836499</v>
      </c>
      <c r="N763" s="13">
        <f t="shared" si="1065"/>
        <v>0.14388134527302995</v>
      </c>
      <c r="O763" s="13">
        <f t="shared" si="1066"/>
        <v>0.11632814030502223</v>
      </c>
      <c r="P763" s="13">
        <f t="shared" si="1067"/>
        <v>0.13362274247974021</v>
      </c>
      <c r="Q763" s="13">
        <f t="shared" si="1068"/>
        <v>8.2636152768560317E-2</v>
      </c>
      <c r="R763" s="13">
        <f t="shared" si="1069"/>
        <v>5.401702738332248E-2</v>
      </c>
      <c r="S763" s="13">
        <f t="shared" si="1070"/>
        <v>3.563624012394101E-2</v>
      </c>
      <c r="T763" s="13">
        <f t="shared" si="1071"/>
        <v>7.6744273831720999E-2</v>
      </c>
      <c r="U763" s="13">
        <f t="shared" si="1072"/>
        <v>6.2047784144376603E-2</v>
      </c>
      <c r="V763" s="13">
        <f t="shared" si="1073"/>
        <v>4.2239702833145451E-3</v>
      </c>
      <c r="W763" s="13">
        <f t="shared" si="1074"/>
        <v>3.1640579633774389E-2</v>
      </c>
      <c r="X763" s="13">
        <f t="shared" si="1075"/>
        <v>2.9384636460624291E-2</v>
      </c>
      <c r="Y763" s="13">
        <f t="shared" si="1076"/>
        <v>1.3644769942857854E-2</v>
      </c>
      <c r="Z763" s="13">
        <f t="shared" si="1077"/>
        <v>1.6721888270426456E-2</v>
      </c>
      <c r="AA763" s="13">
        <f t="shared" si="1078"/>
        <v>1.9207945422967585E-2</v>
      </c>
      <c r="AB763" s="13">
        <f t="shared" si="1079"/>
        <v>1.1031803388622101E-2</v>
      </c>
      <c r="AC763" s="13">
        <f t="shared" si="1080"/>
        <v>2.8162574816822619E-4</v>
      </c>
      <c r="AD763" s="13">
        <f t="shared" si="1081"/>
        <v>9.0861527856192711E-3</v>
      </c>
      <c r="AE763" s="13">
        <f t="shared" si="1082"/>
        <v>8.4383187514716664E-3</v>
      </c>
      <c r="AF763" s="13">
        <f t="shared" si="1083"/>
        <v>3.9183373332735199E-3</v>
      </c>
      <c r="AG763" s="13">
        <f t="shared" si="1084"/>
        <v>1.2129878719144434E-3</v>
      </c>
      <c r="AH763" s="13">
        <f t="shared" si="1085"/>
        <v>3.8824083933433613E-3</v>
      </c>
      <c r="AI763" s="13">
        <f t="shared" si="1086"/>
        <v>4.4596093050625748E-3</v>
      </c>
      <c r="AJ763" s="13">
        <f t="shared" si="1087"/>
        <v>2.5613115801908113E-3</v>
      </c>
      <c r="AK763" s="13">
        <f t="shared" si="1088"/>
        <v>9.8070130693171404E-4</v>
      </c>
      <c r="AL763" s="13">
        <f t="shared" si="1089"/>
        <v>1.2017215154318961E-5</v>
      </c>
      <c r="AM763" s="13">
        <f t="shared" si="1090"/>
        <v>2.0873997480246181E-3</v>
      </c>
      <c r="AN763" s="13">
        <f t="shared" si="1091"/>
        <v>1.9385701353659189E-3</v>
      </c>
      <c r="AO763" s="13">
        <f t="shared" si="1092"/>
        <v>9.0017596612460525E-4</v>
      </c>
      <c r="AP763" s="13">
        <f t="shared" si="1093"/>
        <v>2.7866475921454125E-4</v>
      </c>
      <c r="AQ763" s="13">
        <f t="shared" si="1094"/>
        <v>6.4699056865301637E-5</v>
      </c>
      <c r="AR763" s="13">
        <f t="shared" si="1095"/>
        <v>7.2111927499769518E-4</v>
      </c>
      <c r="AS763" s="13">
        <f t="shared" si="1096"/>
        <v>8.2832868235953338E-4</v>
      </c>
      <c r="AT763" s="13">
        <f t="shared" si="1097"/>
        <v>4.757385011111192E-4</v>
      </c>
      <c r="AU763" s="13">
        <f t="shared" si="1098"/>
        <v>1.8215564767901137E-4</v>
      </c>
      <c r="AV763" s="13">
        <f t="shared" si="1099"/>
        <v>5.2309220144886963E-5</v>
      </c>
      <c r="AW763" s="13">
        <f t="shared" si="1100"/>
        <v>3.5610069639430607E-7</v>
      </c>
      <c r="AX763" s="13">
        <f t="shared" si="1101"/>
        <v>3.99622536517827E-4</v>
      </c>
      <c r="AY763" s="13">
        <f t="shared" si="1102"/>
        <v>3.7112983052036813E-4</v>
      </c>
      <c r="AZ763" s="13">
        <f t="shared" si="1103"/>
        <v>1.7233431365291978E-4</v>
      </c>
      <c r="BA763" s="13">
        <f t="shared" si="1104"/>
        <v>5.3349013776986964E-5</v>
      </c>
      <c r="BB763" s="13">
        <f t="shared" si="1105"/>
        <v>1.2386319984607968E-5</v>
      </c>
      <c r="BC763" s="13">
        <f t="shared" si="1106"/>
        <v>2.3006374348727646E-6</v>
      </c>
      <c r="BD763" s="13">
        <f t="shared" si="1107"/>
        <v>1.116173596576455E-4</v>
      </c>
      <c r="BE763" s="13">
        <f t="shared" si="1108"/>
        <v>1.282116061229443E-4</v>
      </c>
      <c r="BF763" s="13">
        <f t="shared" si="1109"/>
        <v>7.3636466563286213E-5</v>
      </c>
      <c r="BG763" s="13">
        <f t="shared" si="1110"/>
        <v>2.8194687266852703E-5</v>
      </c>
      <c r="BH763" s="13">
        <f t="shared" si="1111"/>
        <v>8.0966037668892779E-6</v>
      </c>
      <c r="BI763" s="13">
        <f t="shared" si="1112"/>
        <v>1.8600665277837905E-6</v>
      </c>
      <c r="BJ763" s="14">
        <f t="shared" si="1113"/>
        <v>0.40686818697032923</v>
      </c>
      <c r="BK763" s="14">
        <f t="shared" si="1114"/>
        <v>0.29940671235920363</v>
      </c>
      <c r="BL763" s="14">
        <f t="shared" si="1115"/>
        <v>0.27712799934603705</v>
      </c>
      <c r="BM763" s="14">
        <f t="shared" si="1116"/>
        <v>0.34400961832813226</v>
      </c>
      <c r="BN763" s="14">
        <f t="shared" si="1117"/>
        <v>0.65574439488804026</v>
      </c>
    </row>
    <row r="764" spans="1:66" x14ac:dyDescent="0.25">
      <c r="A764" t="s">
        <v>338</v>
      </c>
      <c r="B764" t="s">
        <v>74</v>
      </c>
      <c r="C764" t="s">
        <v>73</v>
      </c>
      <c r="D764" s="11">
        <v>44295</v>
      </c>
      <c r="E764" s="10">
        <f>VLOOKUP(A764,home!$A$2:$E$405,3,FALSE)</f>
        <v>1.2436</v>
      </c>
      <c r="F764" s="10">
        <f>VLOOKUP(B764,home!$B$2:$E$405,3,FALSE)</f>
        <v>0.80410000000000004</v>
      </c>
      <c r="G764" s="10">
        <f>VLOOKUP(C764,away!$B$2:$E$405,4,FALSE)</f>
        <v>1.7423</v>
      </c>
      <c r="H764" s="10">
        <f>VLOOKUP(A764,away!$A$2:$E$405,3,FALSE)</f>
        <v>0.89739999999999998</v>
      </c>
      <c r="I764" s="10">
        <f>VLOOKUP(C764,away!$B$2:$E$405,3,FALSE)</f>
        <v>0.1857</v>
      </c>
      <c r="J764" s="10">
        <f>VLOOKUP(B764,home!$B$2:$E$405,4,FALSE)</f>
        <v>0.7429</v>
      </c>
      <c r="K764" s="12">
        <f t="shared" si="1062"/>
        <v>1.7422629935480001</v>
      </c>
      <c r="L764" s="12">
        <f t="shared" si="1063"/>
        <v>0.12380219002200001</v>
      </c>
      <c r="M764" s="13">
        <f t="shared" si="1064"/>
        <v>0.15473130482975203</v>
      </c>
      <c r="N764" s="13">
        <f t="shared" si="1065"/>
        <v>0.2695826263482719</v>
      </c>
      <c r="O764" s="13">
        <f t="shared" si="1066"/>
        <v>1.9156074402884967E-2</v>
      </c>
      <c r="P764" s="13">
        <f t="shared" si="1067"/>
        <v>3.3374919533798578E-2</v>
      </c>
      <c r="Q764" s="13">
        <f t="shared" si="1068"/>
        <v>0.23484191679503613</v>
      </c>
      <c r="R764" s="13">
        <f t="shared" si="1069"/>
        <v>1.1857819816507673E-3</v>
      </c>
      <c r="S764" s="13">
        <f t="shared" si="1070"/>
        <v>1.7997089456350112E-3</v>
      </c>
      <c r="T764" s="13">
        <f t="shared" si="1071"/>
        <v>2.9073943608189774E-2</v>
      </c>
      <c r="U764" s="13">
        <f t="shared" si="1072"/>
        <v>2.0659440650461452E-3</v>
      </c>
      <c r="V764" s="13">
        <f t="shared" si="1073"/>
        <v>4.3132219366350056E-5</v>
      </c>
      <c r="W764" s="13">
        <f t="shared" si="1074"/>
        <v>0.13638546032195664</v>
      </c>
      <c r="X764" s="13">
        <f t="shared" si="1075"/>
        <v>1.6884818675016816E-2</v>
      </c>
      <c r="Y764" s="13">
        <f t="shared" si="1076"/>
        <v>1.045188765045723E-3</v>
      </c>
      <c r="Z764" s="13">
        <f t="shared" si="1077"/>
        <v>4.893413540566402E-5</v>
      </c>
      <c r="AA764" s="13">
        <f t="shared" si="1078"/>
        <v>8.5256133238555373E-5</v>
      </c>
      <c r="AB764" s="13">
        <f t="shared" si="1079"/>
        <v>7.4269302957266333E-5</v>
      </c>
      <c r="AC764" s="13">
        <f t="shared" si="1080"/>
        <v>5.8146537971500565E-7</v>
      </c>
      <c r="AD764" s="13">
        <f t="shared" si="1081"/>
        <v>5.940483509423853E-2</v>
      </c>
      <c r="AE764" s="13">
        <f t="shared" si="1082"/>
        <v>7.3544486825624922E-3</v>
      </c>
      <c r="AF764" s="13">
        <f t="shared" si="1083"/>
        <v>4.5524842665282456E-4</v>
      </c>
      <c r="AG764" s="13">
        <f t="shared" si="1084"/>
        <v>1.8786917407896513E-5</v>
      </c>
      <c r="AH764" s="13">
        <f t="shared" si="1085"/>
        <v>1.514538282513573E-6</v>
      </c>
      <c r="AI764" s="13">
        <f t="shared" si="1086"/>
        <v>2.6387240019351442E-6</v>
      </c>
      <c r="AJ764" s="13">
        <f t="shared" si="1087"/>
        <v>2.298675589379242E-6</v>
      </c>
      <c r="AK764" s="13">
        <f t="shared" si="1088"/>
        <v>1.3349658045158638E-6</v>
      </c>
      <c r="AL764" s="13">
        <f t="shared" si="1089"/>
        <v>5.0167896615440312E-9</v>
      </c>
      <c r="AM764" s="13">
        <f t="shared" si="1090"/>
        <v>2.0699769164502665E-2</v>
      </c>
      <c r="AN764" s="13">
        <f t="shared" si="1091"/>
        <v>2.5626767555152947E-3</v>
      </c>
      <c r="AO764" s="13">
        <f t="shared" si="1092"/>
        <v>1.5863249732563347E-4</v>
      </c>
      <c r="AP764" s="13">
        <f t="shared" si="1093"/>
        <v>6.5463501925241629E-6</v>
      </c>
      <c r="AQ764" s="13">
        <f t="shared" si="1094"/>
        <v>2.0261312262135807E-7</v>
      </c>
      <c r="AR764" s="13">
        <f t="shared" si="1095"/>
        <v>3.7500631249467777E-8</v>
      </c>
      <c r="AS764" s="13">
        <f t="shared" si="1096"/>
        <v>6.5335962060637399E-8</v>
      </c>
      <c r="AT764" s="13">
        <f t="shared" si="1097"/>
        <v>5.6916214423052353E-8</v>
      </c>
      <c r="AU764" s="13">
        <f t="shared" si="1098"/>
        <v>3.3054338040709014E-8</v>
      </c>
      <c r="AV764" s="13">
        <f t="shared" si="1099"/>
        <v>1.4397337486138302E-8</v>
      </c>
      <c r="AW764" s="13">
        <f t="shared" si="1100"/>
        <v>3.0058370371688729E-11</v>
      </c>
      <c r="AX764" s="13">
        <f t="shared" si="1101"/>
        <v>6.0107402983831659E-3</v>
      </c>
      <c r="AY764" s="13">
        <f t="shared" si="1102"/>
        <v>7.4414281259332568E-4</v>
      </c>
      <c r="AZ764" s="13">
        <f t="shared" si="1103"/>
        <v>4.6063254944092214E-5</v>
      </c>
      <c r="BA764" s="13">
        <f t="shared" si="1104"/>
        <v>1.9009106138734459E-6</v>
      </c>
      <c r="BB764" s="13">
        <f t="shared" si="1105"/>
        <v>5.8834224258399221E-8</v>
      </c>
      <c r="BC764" s="13">
        <f t="shared" si="1106"/>
        <v>1.4567611622870603E-9</v>
      </c>
      <c r="BD764" s="13">
        <f t="shared" si="1107"/>
        <v>7.7377671264859418E-10</v>
      </c>
      <c r="BE764" s="13">
        <f t="shared" si="1108"/>
        <v>1.3481225317168702E-9</v>
      </c>
      <c r="BF764" s="13">
        <f t="shared" si="1109"/>
        <v>1.1743919988892717E-9</v>
      </c>
      <c r="BG764" s="13">
        <f t="shared" si="1110"/>
        <v>6.8203323986121401E-10</v>
      </c>
      <c r="BH764" s="13">
        <f t="shared" si="1111"/>
        <v>2.970703185449599E-10</v>
      </c>
      <c r="BI764" s="13">
        <f t="shared" si="1112"/>
        <v>1.0351492449647997E-10</v>
      </c>
      <c r="BJ764" s="14">
        <f t="shared" si="1113"/>
        <v>0.78527800858255725</v>
      </c>
      <c r="BK764" s="14">
        <f t="shared" si="1114"/>
        <v>0.19069379482331467</v>
      </c>
      <c r="BL764" s="14">
        <f t="shared" si="1115"/>
        <v>2.257532437284903E-2</v>
      </c>
      <c r="BM764" s="14">
        <f t="shared" si="1116"/>
        <v>0.28497929524019738</v>
      </c>
      <c r="BN764" s="14">
        <f t="shared" si="1117"/>
        <v>0.71287262389139439</v>
      </c>
    </row>
    <row r="765" spans="1:66" x14ac:dyDescent="0.25">
      <c r="A765" t="s">
        <v>338</v>
      </c>
      <c r="B765" t="s">
        <v>78</v>
      </c>
      <c r="C765" t="s">
        <v>86</v>
      </c>
      <c r="D765" s="11">
        <v>44295</v>
      </c>
      <c r="E765" s="10">
        <f>VLOOKUP(A765,home!$A$2:$E$405,3,FALSE)</f>
        <v>1.2436</v>
      </c>
      <c r="F765" s="10">
        <f>VLOOKUP(B765,home!$B$2:$E$405,3,FALSE)</f>
        <v>0.80410000000000004</v>
      </c>
      <c r="G765" s="10">
        <f>VLOOKUP(C765,away!$B$2:$E$405,4,FALSE)</f>
        <v>0.93810000000000004</v>
      </c>
      <c r="H765" s="10">
        <f>VLOOKUP(A765,away!$A$2:$E$405,3,FALSE)</f>
        <v>0.89739999999999998</v>
      </c>
      <c r="I765" s="10">
        <f>VLOOKUP(C765,away!$B$2:$E$405,3,FALSE)</f>
        <v>0.55720000000000003</v>
      </c>
      <c r="J765" s="10">
        <f>VLOOKUP(B765,home!$B$2:$E$405,4,FALSE)</f>
        <v>1.1143000000000001</v>
      </c>
      <c r="K765" s="12">
        <f t="shared" si="1062"/>
        <v>0.93808007475600008</v>
      </c>
      <c r="L765" s="12">
        <f t="shared" si="1063"/>
        <v>0.55718485530399997</v>
      </c>
      <c r="M765" s="13">
        <f t="shared" si="1064"/>
        <v>0.22418920240330764</v>
      </c>
      <c r="N765" s="13">
        <f t="shared" si="1065"/>
        <v>0.21030742374998285</v>
      </c>
      <c r="O765" s="13">
        <f t="shared" si="1066"/>
        <v>0.12491482830180614</v>
      </c>
      <c r="P765" s="13">
        <f t="shared" si="1067"/>
        <v>0.11718011147149121</v>
      </c>
      <c r="Q765" s="13">
        <f t="shared" si="1068"/>
        <v>9.8642601896562848E-2</v>
      </c>
      <c r="R765" s="13">
        <f t="shared" si="1069"/>
        <v>3.4800325266332921E-2</v>
      </c>
      <c r="S765" s="13">
        <f t="shared" si="1070"/>
        <v>1.5312042660031023E-2</v>
      </c>
      <c r="T765" s="13">
        <f t="shared" si="1071"/>
        <v>5.496216386454645E-2</v>
      </c>
      <c r="U765" s="13">
        <f t="shared" si="1072"/>
        <v>3.2645491727374701E-2</v>
      </c>
      <c r="V765" s="13">
        <f t="shared" si="1073"/>
        <v>8.8926220775632986E-4</v>
      </c>
      <c r="W765" s="13">
        <f t="shared" si="1074"/>
        <v>3.0844886453751351E-2</v>
      </c>
      <c r="X765" s="13">
        <f t="shared" si="1075"/>
        <v>1.7186303595601755E-2</v>
      </c>
      <c r="Y765" s="13">
        <f t="shared" si="1076"/>
        <v>4.7879740410629885E-3</v>
      </c>
      <c r="Z765" s="13">
        <f t="shared" si="1077"/>
        <v>6.4634047326846151E-3</v>
      </c>
      <c r="AA765" s="13">
        <f t="shared" si="1078"/>
        <v>6.0631911948150676E-3</v>
      </c>
      <c r="AB765" s="13">
        <f t="shared" si="1079"/>
        <v>2.8438794246460203E-3</v>
      </c>
      <c r="AC765" s="13">
        <f t="shared" si="1080"/>
        <v>2.9050196083042278E-5</v>
      </c>
      <c r="AD765" s="13">
        <f t="shared" si="1081"/>
        <v>7.2337433475938477E-3</v>
      </c>
      <c r="AE765" s="13">
        <f t="shared" si="1082"/>
        <v>4.0305322404353503E-3</v>
      </c>
      <c r="AF765" s="13">
        <f t="shared" si="1083"/>
        <v>1.1228757615925386E-3</v>
      </c>
      <c r="AG765" s="13">
        <f t="shared" si="1084"/>
        <v>2.0854978958243582E-4</v>
      </c>
      <c r="AH765" s="13">
        <f t="shared" si="1085"/>
        <v>9.0032780768801622E-4</v>
      </c>
      <c r="AI765" s="13">
        <f t="shared" si="1086"/>
        <v>8.4457957714087982E-4</v>
      </c>
      <c r="AJ765" s="13">
        <f t="shared" si="1087"/>
        <v>3.9614163643085374E-4</v>
      </c>
      <c r="AK765" s="13">
        <f t="shared" si="1088"/>
        <v>1.2387085863900651E-4</v>
      </c>
      <c r="AL765" s="13">
        <f t="shared" si="1089"/>
        <v>6.0736292003139756E-7</v>
      </c>
      <c r="AM765" s="13">
        <f t="shared" si="1090"/>
        <v>1.3571661000553116E-3</v>
      </c>
      <c r="AN765" s="13">
        <f t="shared" si="1091"/>
        <v>7.5619239708281274E-4</v>
      </c>
      <c r="AO765" s="13">
        <f t="shared" si="1092"/>
        <v>2.1066947567528592E-4</v>
      </c>
      <c r="AP765" s="13">
        <f t="shared" si="1093"/>
        <v>3.9127280440367915E-5</v>
      </c>
      <c r="AQ765" s="13">
        <f t="shared" si="1094"/>
        <v>5.4502820226513543E-6</v>
      </c>
      <c r="AR765" s="13">
        <f t="shared" si="1095"/>
        <v>1.0032980385056299E-4</v>
      </c>
      <c r="AS765" s="13">
        <f t="shared" si="1096"/>
        <v>9.4117389896390951E-5</v>
      </c>
      <c r="AT765" s="13">
        <f t="shared" si="1097"/>
        <v>4.4144824074923015E-5</v>
      </c>
      <c r="AU765" s="13">
        <f t="shared" si="1098"/>
        <v>1.380379328943142E-5</v>
      </c>
      <c r="AV765" s="13">
        <f t="shared" si="1099"/>
        <v>3.2372658602165484E-6</v>
      </c>
      <c r="AW765" s="13">
        <f t="shared" si="1100"/>
        <v>8.8183024167357733E-9</v>
      </c>
      <c r="AX765" s="13">
        <f t="shared" si="1101"/>
        <v>2.1218841276603252E-4</v>
      </c>
      <c r="AY765" s="13">
        <f t="shared" si="1102"/>
        <v>1.1822817006422726E-4</v>
      </c>
      <c r="AZ765" s="13">
        <f t="shared" si="1103"/>
        <v>3.293747291504658E-5</v>
      </c>
      <c r="BA765" s="13">
        <f t="shared" si="1104"/>
        <v>6.1174203600832161E-6</v>
      </c>
      <c r="BB765" s="13">
        <f t="shared" si="1105"/>
        <v>8.5213349454167727E-7</v>
      </c>
      <c r="BC765" s="13">
        <f t="shared" si="1106"/>
        <v>9.4959175571179287E-8</v>
      </c>
      <c r="BD765" s="13">
        <f t="shared" si="1107"/>
        <v>9.3170412068591028E-6</v>
      </c>
      <c r="BE765" s="13">
        <f t="shared" si="1108"/>
        <v>8.7401307118351199E-6</v>
      </c>
      <c r="BF765" s="13">
        <f t="shared" si="1109"/>
        <v>4.0994712357677509E-6</v>
      </c>
      <c r="BG765" s="13">
        <f t="shared" si="1110"/>
        <v>1.2818774277696947E-6</v>
      </c>
      <c r="BH765" s="13">
        <f t="shared" si="1111"/>
        <v>3.0062591831755596E-7</v>
      </c>
      <c r="BI765" s="13">
        <f t="shared" si="1112"/>
        <v>5.6402236785784842E-8</v>
      </c>
      <c r="BJ765" s="14">
        <f t="shared" si="1113"/>
        <v>0.43206607884476445</v>
      </c>
      <c r="BK765" s="14">
        <f t="shared" si="1114"/>
        <v>0.35771850447165349</v>
      </c>
      <c r="BL765" s="14">
        <f t="shared" si="1115"/>
        <v>0.2038120644205825</v>
      </c>
      <c r="BM765" s="14">
        <f t="shared" si="1116"/>
        <v>0.18990734002843951</v>
      </c>
      <c r="BN765" s="14">
        <f t="shared" si="1117"/>
        <v>0.81003449308948361</v>
      </c>
    </row>
    <row r="766" spans="1:66" x14ac:dyDescent="0.25">
      <c r="A766" t="s">
        <v>338</v>
      </c>
      <c r="B766" t="s">
        <v>85</v>
      </c>
      <c r="C766" t="s">
        <v>93</v>
      </c>
      <c r="D766" s="11">
        <v>44295</v>
      </c>
      <c r="E766" s="10">
        <f>VLOOKUP(A766,home!$A$2:$E$405,3,FALSE)</f>
        <v>1.2436</v>
      </c>
      <c r="F766" s="10">
        <f>VLOOKUP(B766,home!$B$2:$E$405,3,FALSE)</f>
        <v>1.3785000000000001</v>
      </c>
      <c r="G766" s="10">
        <f>VLOOKUP(C766,away!$B$2:$E$405,4,FALSE)</f>
        <v>1.3402000000000001</v>
      </c>
      <c r="H766" s="10">
        <f>VLOOKUP(A766,away!$A$2:$E$405,3,FALSE)</f>
        <v>0.89739999999999998</v>
      </c>
      <c r="I766" s="10">
        <f>VLOOKUP(C766,away!$B$2:$E$405,3,FALSE)</f>
        <v>0.92859999999999998</v>
      </c>
      <c r="J766" s="10">
        <f>VLOOKUP(B766,home!$B$2:$E$405,4,FALSE)</f>
        <v>1.5919000000000001</v>
      </c>
      <c r="K766" s="12">
        <f t="shared" si="1062"/>
        <v>2.2975083445200002</v>
      </c>
      <c r="L766" s="12">
        <f t="shared" si="1063"/>
        <v>1.3265710863160001</v>
      </c>
      <c r="M766" s="13">
        <f t="shared" si="1064"/>
        <v>2.6673640968934136E-2</v>
      </c>
      <c r="N766" s="13">
        <f t="shared" si="1065"/>
        <v>6.1282912704856717E-2</v>
      </c>
      <c r="O766" s="13">
        <f t="shared" si="1066"/>
        <v>3.5384480876161924E-2</v>
      </c>
      <c r="P766" s="13">
        <f t="shared" si="1067"/>
        <v>8.1296140079490375E-2</v>
      </c>
      <c r="Q766" s="13">
        <f t="shared" si="1068"/>
        <v>7.0399001657949531E-2</v>
      </c>
      <c r="R766" s="13">
        <f t="shared" si="1069"/>
        <v>2.3470014617308927E-2</v>
      </c>
      <c r="S766" s="13">
        <f t="shared" si="1070"/>
        <v>6.1943759379545049E-2</v>
      </c>
      <c r="T766" s="13">
        <f t="shared" si="1071"/>
        <v>9.3389280104948E-2</v>
      </c>
      <c r="U766" s="13">
        <f t="shared" si="1072"/>
        <v>5.3922554429273642E-2</v>
      </c>
      <c r="V766" s="13">
        <f t="shared" si="1073"/>
        <v>2.0976966009397111E-2</v>
      </c>
      <c r="W766" s="13">
        <f t="shared" si="1074"/>
        <v>5.3914097918338788E-2</v>
      </c>
      <c r="X766" s="13">
        <f t="shared" si="1075"/>
        <v>7.152088344327788E-2</v>
      </c>
      <c r="Y766" s="13">
        <f t="shared" si="1076"/>
        <v>4.7438768021814591E-2</v>
      </c>
      <c r="Z766" s="13">
        <f t="shared" si="1077"/>
        <v>1.0378214262245306E-2</v>
      </c>
      <c r="AA766" s="13">
        <f t="shared" si="1078"/>
        <v>2.3844033868725065E-2</v>
      </c>
      <c r="AB766" s="13">
        <f t="shared" si="1079"/>
        <v>2.7390933390206675E-2</v>
      </c>
      <c r="AC766" s="13">
        <f t="shared" si="1080"/>
        <v>3.995860485283987E-3</v>
      </c>
      <c r="AD766" s="13">
        <f t="shared" si="1081"/>
        <v>3.0967022463662945E-2</v>
      </c>
      <c r="AE766" s="13">
        <f t="shared" si="1082"/>
        <v>4.107995662959333E-2</v>
      </c>
      <c r="AF766" s="13">
        <f t="shared" si="1083"/>
        <v>2.72477413459669E-2</v>
      </c>
      <c r="AG766" s="13">
        <f t="shared" si="1084"/>
        <v>1.2048688612325571E-2</v>
      </c>
      <c r="AH766" s="13">
        <f t="shared" si="1085"/>
        <v>3.4418597419717386E-3</v>
      </c>
      <c r="AI766" s="13">
        <f t="shared" si="1086"/>
        <v>7.9077014778475251E-3</v>
      </c>
      <c r="AJ766" s="13">
        <f t="shared" si="1087"/>
        <v>9.0840050656639144E-3</v>
      </c>
      <c r="AK766" s="13">
        <f t="shared" si="1088"/>
        <v>6.956859146674931E-3</v>
      </c>
      <c r="AL766" s="13">
        <f t="shared" si="1089"/>
        <v>4.871446445996432E-4</v>
      </c>
      <c r="AM766" s="13">
        <f t="shared" si="1090"/>
        <v>1.4229398503040785E-2</v>
      </c>
      <c r="AN766" s="13">
        <f t="shared" si="1091"/>
        <v>1.887630862980208E-2</v>
      </c>
      <c r="AO766" s="13">
        <f t="shared" si="1092"/>
        <v>1.2520382622336318E-2</v>
      </c>
      <c r="AP766" s="13">
        <f t="shared" si="1093"/>
        <v>5.5363925254682212E-3</v>
      </c>
      <c r="AQ766" s="13">
        <f t="shared" si="1094"/>
        <v>1.8361045616955398E-3</v>
      </c>
      <c r="AR766" s="13">
        <f t="shared" si="1095"/>
        <v>9.1317432337095165E-4</v>
      </c>
      <c r="AS766" s="13">
        <f t="shared" si="1096"/>
        <v>2.0980256279461663E-3</v>
      </c>
      <c r="AT766" s="13">
        <f t="shared" si="1097"/>
        <v>2.4101156936115658E-3</v>
      </c>
      <c r="AU766" s="13">
        <f t="shared" si="1098"/>
        <v>1.8457536391103934E-3</v>
      </c>
      <c r="AV766" s="13">
        <f t="shared" si="1099"/>
        <v>1.0601585969460718E-3</v>
      </c>
      <c r="AW766" s="13">
        <f t="shared" si="1100"/>
        <v>4.1242317037997589E-5</v>
      </c>
      <c r="AX766" s="13">
        <f t="shared" si="1101"/>
        <v>5.4486936330394318E-3</v>
      </c>
      <c r="AY766" s="13">
        <f t="shared" si="1102"/>
        <v>7.2280794317841927E-3</v>
      </c>
      <c r="AZ766" s="13">
        <f t="shared" si="1103"/>
        <v>4.7942805919001467E-3</v>
      </c>
      <c r="BA766" s="13">
        <f t="shared" si="1104"/>
        <v>2.1199846709668985E-3</v>
      </c>
      <c r="BB766" s="13">
        <f t="shared" si="1105"/>
        <v>7.0307759198445644E-4</v>
      </c>
      <c r="BC766" s="13">
        <f t="shared" si="1106"/>
        <v>1.8653648099265161E-4</v>
      </c>
      <c r="BD766" s="13">
        <f t="shared" si="1107"/>
        <v>2.0189844235834675E-4</v>
      </c>
      <c r="BE766" s="13">
        <f t="shared" si="1108"/>
        <v>4.6386335606389198E-4</v>
      </c>
      <c r="BF766" s="13">
        <f t="shared" si="1109"/>
        <v>5.3286496563692196E-4</v>
      </c>
      <c r="BG766" s="13">
        <f t="shared" si="1110"/>
        <v>4.0808723501773044E-4</v>
      </c>
      <c r="BH766" s="13">
        <f t="shared" si="1111"/>
        <v>2.3439595693633262E-4</v>
      </c>
      <c r="BI766" s="13">
        <f t="shared" si="1112"/>
        <v>1.0770533339659499E-4</v>
      </c>
      <c r="BJ766" s="14">
        <f t="shared" si="1113"/>
        <v>0.58276759214574503</v>
      </c>
      <c r="BK766" s="14">
        <f t="shared" si="1114"/>
        <v>0.20260159099903452</v>
      </c>
      <c r="BL766" s="14">
        <f t="shared" si="1115"/>
        <v>0.20167848578422934</v>
      </c>
      <c r="BM766" s="14">
        <f t="shared" si="1116"/>
        <v>0.69173285517180583</v>
      </c>
      <c r="BN766" s="14">
        <f t="shared" si="1117"/>
        <v>0.2985061909047016</v>
      </c>
    </row>
    <row r="767" spans="1:66" x14ac:dyDescent="0.25">
      <c r="A767" t="s">
        <v>338</v>
      </c>
      <c r="B767" t="s">
        <v>88</v>
      </c>
      <c r="C767" t="s">
        <v>92</v>
      </c>
      <c r="D767" s="11">
        <v>44295</v>
      </c>
      <c r="E767" s="10">
        <f>VLOOKUP(A767,home!$A$2:$E$405,3,FALSE)</f>
        <v>1.2436</v>
      </c>
      <c r="F767" s="10">
        <f>VLOOKUP(B767,home!$B$2:$E$405,3,FALSE)</f>
        <v>0.67010000000000003</v>
      </c>
      <c r="G767" s="10">
        <f>VLOOKUP(C767,away!$B$2:$E$405,4,FALSE)</f>
        <v>1.2636000000000001</v>
      </c>
      <c r="H767" s="10">
        <f>VLOOKUP(A767,away!$A$2:$E$405,3,FALSE)</f>
        <v>0.89739999999999998</v>
      </c>
      <c r="I767" s="10">
        <f>VLOOKUP(C767,away!$B$2:$E$405,3,FALSE)</f>
        <v>0.63680000000000003</v>
      </c>
      <c r="J767" s="10">
        <f>VLOOKUP(B767,home!$B$2:$E$405,4,FALSE)</f>
        <v>1.3001</v>
      </c>
      <c r="K767" s="12">
        <f t="shared" si="1062"/>
        <v>1.0530038244960003</v>
      </c>
      <c r="L767" s="12">
        <f t="shared" si="1063"/>
        <v>0.74296076243200004</v>
      </c>
      <c r="M767" s="13">
        <f t="shared" si="1064"/>
        <v>0.16596728523788576</v>
      </c>
      <c r="N767" s="13">
        <f t="shared" si="1065"/>
        <v>0.17476418609671224</v>
      </c>
      <c r="O767" s="13">
        <f t="shared" si="1066"/>
        <v>0.12330718077910882</v>
      </c>
      <c r="P767" s="13">
        <f t="shared" si="1067"/>
        <v>0.12984293294822127</v>
      </c>
      <c r="Q767" s="13">
        <f t="shared" si="1068"/>
        <v>9.2013678172384358E-2</v>
      </c>
      <c r="R767" s="13">
        <f t="shared" si="1069"/>
        <v>4.5806198522493562E-2</v>
      </c>
      <c r="S767" s="13">
        <f t="shared" si="1070"/>
        <v>2.5395347059559835E-2</v>
      </c>
      <c r="T767" s="13">
        <f t="shared" si="1071"/>
        <v>6.8362552489127357E-2</v>
      </c>
      <c r="U767" s="13">
        <f t="shared" si="1072"/>
        <v>4.8234102229808749E-2</v>
      </c>
      <c r="V767" s="13">
        <f t="shared" si="1073"/>
        <v>2.2075343481263452E-3</v>
      </c>
      <c r="W767" s="13">
        <f t="shared" si="1074"/>
        <v>3.2296918340488291E-2</v>
      </c>
      <c r="X767" s="13">
        <f t="shared" si="1075"/>
        <v>2.3995343074453227E-2</v>
      </c>
      <c r="Y767" s="13">
        <f t="shared" si="1076"/>
        <v>8.9137991927065886E-3</v>
      </c>
      <c r="Z767" s="13">
        <f t="shared" si="1077"/>
        <v>1.1344069392794462E-2</v>
      </c>
      <c r="AA767" s="13">
        <f t="shared" si="1078"/>
        <v>1.1945348455960587E-2</v>
      </c>
      <c r="AB767" s="13">
        <f t="shared" si="1079"/>
        <v>6.2892488045319444E-3</v>
      </c>
      <c r="AC767" s="13">
        <f t="shared" si="1080"/>
        <v>1.0794022370652193E-4</v>
      </c>
      <c r="AD767" s="13">
        <f t="shared" si="1081"/>
        <v>8.5021946329922968E-3</v>
      </c>
      <c r="AE767" s="13">
        <f t="shared" si="1082"/>
        <v>6.3167970068732154E-3</v>
      </c>
      <c r="AF767" s="13">
        <f t="shared" si="1083"/>
        <v>2.3465661601773493E-3</v>
      </c>
      <c r="AG767" s="13">
        <f t="shared" si="1084"/>
        <v>5.8113552782083162E-4</v>
      </c>
      <c r="AH767" s="13">
        <f t="shared" si="1085"/>
        <v>2.1070496112880217E-3</v>
      </c>
      <c r="AI767" s="13">
        <f t="shared" si="1086"/>
        <v>2.2187312990890971E-3</v>
      </c>
      <c r="AJ767" s="13">
        <f t="shared" si="1087"/>
        <v>1.1681662717348993E-3</v>
      </c>
      <c r="AK767" s="13">
        <f t="shared" si="1088"/>
        <v>4.1002785059469427E-4</v>
      </c>
      <c r="AL767" s="13">
        <f t="shared" si="1089"/>
        <v>3.3778404482674844E-6</v>
      </c>
      <c r="AM767" s="13">
        <f t="shared" si="1090"/>
        <v>1.7905686930300513E-3</v>
      </c>
      <c r="AN767" s="13">
        <f t="shared" si="1091"/>
        <v>1.3303222813604769E-3</v>
      </c>
      <c r="AO767" s="13">
        <f t="shared" si="1092"/>
        <v>4.9418862821992867E-4</v>
      </c>
      <c r="AP767" s="13">
        <f t="shared" si="1093"/>
        <v>1.2238758666916752E-4</v>
      </c>
      <c r="AQ767" s="13">
        <f t="shared" si="1094"/>
        <v>2.273229367598429E-5</v>
      </c>
      <c r="AR767" s="13">
        <f t="shared" si="1095"/>
        <v>3.1309103713691961E-4</v>
      </c>
      <c r="AS767" s="13">
        <f t="shared" si="1096"/>
        <v>3.2968605952059558E-4</v>
      </c>
      <c r="AT767" s="13">
        <f t="shared" si="1097"/>
        <v>1.7358034077910155E-4</v>
      </c>
      <c r="AU767" s="13">
        <f t="shared" si="1098"/>
        <v>6.0926920899237664E-5</v>
      </c>
      <c r="AV767" s="13">
        <f t="shared" si="1099"/>
        <v>1.6039070180415638E-5</v>
      </c>
      <c r="AW767" s="13">
        <f t="shared" si="1100"/>
        <v>7.3406151868615169E-8</v>
      </c>
      <c r="AX767" s="13">
        <f t="shared" si="1101"/>
        <v>3.1424594696390806E-4</v>
      </c>
      <c r="AY767" s="13">
        <f t="shared" si="1102"/>
        <v>2.3347240834747097E-4</v>
      </c>
      <c r="AZ767" s="13">
        <f t="shared" si="1103"/>
        <v>8.6730419256336115E-5</v>
      </c>
      <c r="BA767" s="13">
        <f t="shared" si="1104"/>
        <v>2.1479099472244842E-5</v>
      </c>
      <c r="BB767" s="13">
        <f t="shared" si="1105"/>
        <v>3.9895320300629481E-6</v>
      </c>
      <c r="BC767" s="13">
        <f t="shared" si="1106"/>
        <v>5.9281315176049066E-7</v>
      </c>
      <c r="BD767" s="13">
        <f t="shared" si="1107"/>
        <v>3.876905927697857E-5</v>
      </c>
      <c r="BE767" s="13">
        <f t="shared" si="1108"/>
        <v>4.0823967690770565E-5</v>
      </c>
      <c r="BF767" s="13">
        <f t="shared" si="1109"/>
        <v>2.1493897054741279E-5</v>
      </c>
      <c r="BG767" s="13">
        <f t="shared" si="1110"/>
        <v>7.5443852673219608E-6</v>
      </c>
      <c r="BH767" s="13">
        <f t="shared" si="1111"/>
        <v>1.9860666349903262E-6</v>
      </c>
      <c r="BI767" s="13">
        <f t="shared" si="1112"/>
        <v>4.1826715246974313E-7</v>
      </c>
      <c r="BJ767" s="14">
        <f t="shared" si="1113"/>
        <v>0.4225138803959132</v>
      </c>
      <c r="BK767" s="14">
        <f t="shared" si="1114"/>
        <v>0.32375789006629552</v>
      </c>
      <c r="BL767" s="14">
        <f t="shared" si="1115"/>
        <v>0.24249041289620393</v>
      </c>
      <c r="BM767" s="14">
        <f t="shared" si="1116"/>
        <v>0.26817139199220552</v>
      </c>
      <c r="BN767" s="14">
        <f t="shared" si="1117"/>
        <v>0.73170146175680606</v>
      </c>
    </row>
    <row r="768" spans="1:66" x14ac:dyDescent="0.25">
      <c r="A768" t="s">
        <v>290</v>
      </c>
      <c r="B768" t="s">
        <v>305</v>
      </c>
      <c r="C768" t="s">
        <v>307</v>
      </c>
      <c r="D768" s="11">
        <v>44295</v>
      </c>
      <c r="E768" s="10">
        <f>VLOOKUP(A768,home!$A$2:$E$405,3,FALSE)</f>
        <v>1.6083000000000001</v>
      </c>
      <c r="F768" s="10">
        <f>VLOOKUP(B768,home!$B$2:$E$405,3,FALSE)</f>
        <v>1.3768</v>
      </c>
      <c r="G768" s="10">
        <f>VLOOKUP(C768,away!$B$2:$E$405,4,FALSE)</f>
        <v>0.8609</v>
      </c>
      <c r="H768" s="10">
        <f>VLOOKUP(A768,away!$A$2:$E$405,3,FALSE)</f>
        <v>1.1513</v>
      </c>
      <c r="I768" s="10">
        <f>VLOOKUP(C768,away!$B$2:$E$405,3,FALSE)</f>
        <v>1.0022</v>
      </c>
      <c r="J768" s="10">
        <f>VLOOKUP(B768,home!$B$2:$E$405,4,FALSE)</f>
        <v>0.86860000000000004</v>
      </c>
      <c r="K768" s="12">
        <f t="shared" si="1062"/>
        <v>1.9062972750960001</v>
      </c>
      <c r="L768" s="12">
        <f t="shared" si="1063"/>
        <v>1.002219222196</v>
      </c>
      <c r="M768" s="13">
        <f t="shared" si="1064"/>
        <v>5.4556604736180854E-2</v>
      </c>
      <c r="N768" s="13">
        <f t="shared" si="1065"/>
        <v>0.10400110694707108</v>
      </c>
      <c r="O768" s="13">
        <f t="shared" si="1066"/>
        <v>5.4677677964349788E-2</v>
      </c>
      <c r="P768" s="13">
        <f t="shared" si="1067"/>
        <v>0.10423190851201659</v>
      </c>
      <c r="Q768" s="13">
        <f t="shared" si="1068"/>
        <v>9.9128513390084674E-2</v>
      </c>
      <c r="R768" s="13">
        <f t="shared" si="1069"/>
        <v>2.7399509940457003E-2</v>
      </c>
      <c r="S768" s="13">
        <f t="shared" si="1070"/>
        <v>4.9784488993559098E-2</v>
      </c>
      <c r="T768" s="13">
        <f t="shared" si="1071"/>
        <v>9.934850158725643E-2</v>
      </c>
      <c r="U768" s="13">
        <f t="shared" si="1072"/>
        <v>5.2231611138458943E-2</v>
      </c>
      <c r="V768" s="13">
        <f t="shared" si="1073"/>
        <v>1.05682943170008E-2</v>
      </c>
      <c r="W768" s="13">
        <f t="shared" si="1074"/>
        <v>6.2989471653278589E-2</v>
      </c>
      <c r="X768" s="13">
        <f t="shared" si="1075"/>
        <v>6.3129259286885855E-2</v>
      </c>
      <c r="Y768" s="13">
        <f t="shared" si="1076"/>
        <v>3.1634678570156172E-2</v>
      </c>
      <c r="Z768" s="13">
        <f t="shared" si="1077"/>
        <v>9.1534385136921321E-3</v>
      </c>
      <c r="AA768" s="13">
        <f t="shared" si="1078"/>
        <v>1.744917489641009E-2</v>
      </c>
      <c r="AB768" s="13">
        <f t="shared" si="1079"/>
        <v>1.6631657278850045E-2</v>
      </c>
      <c r="AC768" s="13">
        <f t="shared" si="1080"/>
        <v>1.261938737418308E-3</v>
      </c>
      <c r="AD768" s="13">
        <f t="shared" si="1081"/>
        <v>3.0019164543095424E-2</v>
      </c>
      <c r="AE768" s="13">
        <f t="shared" si="1082"/>
        <v>3.0085783739354836E-2</v>
      </c>
      <c r="AF768" s="13">
        <f t="shared" si="1083"/>
        <v>1.5076275389206632E-2</v>
      </c>
      <c r="AG768" s="13">
        <f t="shared" si="1084"/>
        <v>5.0365776647277906E-3</v>
      </c>
      <c r="AH768" s="13">
        <f t="shared" si="1085"/>
        <v>2.2934380069028594E-3</v>
      </c>
      <c r="AI768" s="13">
        <f t="shared" si="1086"/>
        <v>4.3719746231605213E-3</v>
      </c>
      <c r="AJ768" s="13">
        <f t="shared" si="1087"/>
        <v>4.1671416554598835E-3</v>
      </c>
      <c r="AK768" s="13">
        <f t="shared" si="1088"/>
        <v>2.6479369275807367E-3</v>
      </c>
      <c r="AL768" s="13">
        <f t="shared" si="1089"/>
        <v>9.643876019221842E-5</v>
      </c>
      <c r="AM768" s="13">
        <f t="shared" si="1090"/>
        <v>1.1445090313832252E-2</v>
      </c>
      <c r="AN768" s="13">
        <f t="shared" si="1091"/>
        <v>1.1470489512291931E-2</v>
      </c>
      <c r="AO768" s="13">
        <f t="shared" si="1092"/>
        <v>5.7479725386082965E-3</v>
      </c>
      <c r="AP768" s="13">
        <f t="shared" si="1093"/>
        <v>1.9202428556159921E-3</v>
      </c>
      <c r="AQ768" s="13">
        <f t="shared" si="1094"/>
        <v>4.8112607529572133E-4</v>
      </c>
      <c r="AR768" s="13">
        <f t="shared" si="1095"/>
        <v>4.5970553108658571E-4</v>
      </c>
      <c r="AS768" s="13">
        <f t="shared" si="1096"/>
        <v>8.7633540125691789E-4</v>
      </c>
      <c r="AT768" s="13">
        <f t="shared" si="1097"/>
        <v>8.3527789374311136E-4</v>
      </c>
      <c r="AU768" s="13">
        <f t="shared" si="1098"/>
        <v>5.3076265759680649E-4</v>
      </c>
      <c r="AV768" s="13">
        <f t="shared" si="1099"/>
        <v>2.5294785197487585E-4</v>
      </c>
      <c r="AW768" s="13">
        <f t="shared" si="1100"/>
        <v>5.1180258243179139E-6</v>
      </c>
      <c r="AX768" s="13">
        <f t="shared" si="1101"/>
        <v>3.6362907464143461E-3</v>
      </c>
      <c r="AY768" s="13">
        <f t="shared" si="1102"/>
        <v>3.6443604835498982E-3</v>
      </c>
      <c r="AZ768" s="13">
        <f t="shared" si="1103"/>
        <v>1.8262240646126084E-3</v>
      </c>
      <c r="BA768" s="13">
        <f t="shared" si="1104"/>
        <v>6.1009228719722218E-4</v>
      </c>
      <c r="BB768" s="13">
        <f t="shared" si="1105"/>
        <v>1.5286155438564466E-4</v>
      </c>
      <c r="BC768" s="13">
        <f t="shared" si="1106"/>
        <v>3.0640157628010475E-5</v>
      </c>
      <c r="BD768" s="13">
        <f t="shared" si="1107"/>
        <v>7.6787619967466154E-5</v>
      </c>
      <c r="BE768" s="13">
        <f t="shared" si="1108"/>
        <v>1.4638003070508793E-4</v>
      </c>
      <c r="BF768" s="13">
        <f t="shared" si="1109"/>
        <v>1.3952192683078899E-4</v>
      </c>
      <c r="BG768" s="13">
        <f t="shared" si="1110"/>
        <v>8.865675631122552E-5</v>
      </c>
      <c r="BH768" s="13">
        <f t="shared" si="1111"/>
        <v>4.2251533243734825E-5</v>
      </c>
      <c r="BI768" s="13">
        <f t="shared" si="1112"/>
        <v>1.6108796538231948E-5</v>
      </c>
      <c r="BJ768" s="14">
        <f t="shared" si="1113"/>
        <v>0.58141472336054933</v>
      </c>
      <c r="BK768" s="14">
        <f t="shared" si="1114"/>
        <v>0.2241440345399178</v>
      </c>
      <c r="BL768" s="14">
        <f t="shared" si="1115"/>
        <v>0.18533485843088471</v>
      </c>
      <c r="BM768" s="14">
        <f t="shared" si="1116"/>
        <v>0.55241249089715805</v>
      </c>
      <c r="BN768" s="14">
        <f t="shared" si="1117"/>
        <v>0.44399532149015997</v>
      </c>
    </row>
    <row r="769" spans="1:66" x14ac:dyDescent="0.25">
      <c r="A769" t="s">
        <v>290</v>
      </c>
      <c r="B769" t="s">
        <v>310</v>
      </c>
      <c r="C769" t="s">
        <v>306</v>
      </c>
      <c r="D769" s="11">
        <v>44295</v>
      </c>
      <c r="E769" s="10">
        <f>VLOOKUP(A769,home!$A$2:$E$405,3,FALSE)</f>
        <v>1.6083000000000001</v>
      </c>
      <c r="F769" s="10">
        <f>VLOOKUP(B769,home!$B$2:$E$405,3,FALSE)</f>
        <v>0.8609</v>
      </c>
      <c r="G769" s="10">
        <f>VLOOKUP(C769,away!$B$2:$E$405,4,FALSE)</f>
        <v>0.7994</v>
      </c>
      <c r="H769" s="10">
        <f>VLOOKUP(A769,away!$A$2:$E$405,3,FALSE)</f>
        <v>1.1513</v>
      </c>
      <c r="I769" s="10">
        <f>VLOOKUP(C769,away!$B$2:$E$405,3,FALSE)</f>
        <v>1.5509999999999999</v>
      </c>
      <c r="J769" s="10">
        <f>VLOOKUP(B769,home!$B$2:$E$405,4,FALSE)</f>
        <v>0.66810000000000003</v>
      </c>
      <c r="K769" s="12">
        <f t="shared" si="1062"/>
        <v>1.1068376247180001</v>
      </c>
      <c r="L769" s="12">
        <f t="shared" si="1063"/>
        <v>1.1930036550300001</v>
      </c>
      <c r="M769" s="13">
        <f t="shared" si="1064"/>
        <v>0.10027475809467779</v>
      </c>
      <c r="N769" s="13">
        <f t="shared" si="1065"/>
        <v>0.11098787506868521</v>
      </c>
      <c r="O769" s="13">
        <f t="shared" si="1066"/>
        <v>0.11962815291419966</v>
      </c>
      <c r="P769" s="13">
        <f t="shared" si="1067"/>
        <v>0.13240894062095446</v>
      </c>
      <c r="Q769" s="13">
        <f t="shared" si="1068"/>
        <v>6.1422778006760853E-2</v>
      </c>
      <c r="R769" s="13">
        <f t="shared" si="1069"/>
        <v>7.1358411835564003E-2</v>
      </c>
      <c r="S769" s="13">
        <f t="shared" si="1070"/>
        <v>4.3710221519083367E-2</v>
      </c>
      <c r="T769" s="13">
        <f t="shared" si="1071"/>
        <v>7.3277598664161989E-2</v>
      </c>
      <c r="U769" s="13">
        <f t="shared" si="1072"/>
        <v>7.8982175059724491E-2</v>
      </c>
      <c r="V769" s="13">
        <f t="shared" si="1073"/>
        <v>6.4130730356603384E-3</v>
      </c>
      <c r="W769" s="13">
        <f t="shared" si="1074"/>
        <v>2.2661680570861393E-2</v>
      </c>
      <c r="X769" s="13">
        <f t="shared" si="1075"/>
        <v>2.7035467750159976E-2</v>
      </c>
      <c r="Y769" s="13">
        <f t="shared" si="1076"/>
        <v>1.612670592069328E-2</v>
      </c>
      <c r="Z769" s="13">
        <f t="shared" si="1077"/>
        <v>2.8376948712321277E-2</v>
      </c>
      <c r="AA769" s="13">
        <f t="shared" si="1078"/>
        <v>3.1408674509490198E-2</v>
      </c>
      <c r="AB769" s="13">
        <f t="shared" si="1079"/>
        <v>1.7382151344812465E-2</v>
      </c>
      <c r="AC769" s="13">
        <f t="shared" si="1080"/>
        <v>5.292634351052502E-4</v>
      </c>
      <c r="AD769" s="13">
        <f t="shared" si="1081"/>
        <v>6.2707001737925712E-3</v>
      </c>
      <c r="AE769" s="13">
        <f t="shared" si="1082"/>
        <v>7.480968226931793E-3</v>
      </c>
      <c r="AF769" s="13">
        <f t="shared" si="1083"/>
        <v>4.4624112189464655E-3</v>
      </c>
      <c r="AG769" s="13">
        <f t="shared" si="1084"/>
        <v>1.7745576314833365E-3</v>
      </c>
      <c r="AH769" s="13">
        <f t="shared" si="1085"/>
        <v>8.463450883099537E-3</v>
      </c>
      <c r="AI769" s="13">
        <f t="shared" si="1086"/>
        <v>9.3676658723673509E-3</v>
      </c>
      <c r="AJ769" s="13">
        <f t="shared" si="1087"/>
        <v>5.1842425216614765E-3</v>
      </c>
      <c r="AK769" s="13">
        <f t="shared" si="1088"/>
        <v>1.9127048928792808E-3</v>
      </c>
      <c r="AL769" s="13">
        <f t="shared" si="1089"/>
        <v>2.7954876015966391E-5</v>
      </c>
      <c r="AM769" s="13">
        <f t="shared" si="1090"/>
        <v>1.3881293771358643E-3</v>
      </c>
      <c r="AN769" s="13">
        <f t="shared" si="1091"/>
        <v>1.6560434205776034E-3</v>
      </c>
      <c r="AO769" s="13">
        <f t="shared" si="1092"/>
        <v>9.8783292681873256E-4</v>
      </c>
      <c r="AP769" s="13">
        <f t="shared" si="1093"/>
        <v>3.9282943075124335E-4</v>
      </c>
      <c r="AQ769" s="13">
        <f t="shared" si="1094"/>
        <v>1.1716173667239692E-4</v>
      </c>
      <c r="AR769" s="13">
        <f t="shared" si="1095"/>
        <v>2.019385567540926E-3</v>
      </c>
      <c r="AS769" s="13">
        <f t="shared" si="1096"/>
        <v>2.2351319249668093E-3</v>
      </c>
      <c r="AT769" s="13">
        <f t="shared" si="1097"/>
        <v>1.2369640553808175E-3</v>
      </c>
      <c r="AU769" s="13">
        <f t="shared" si="1098"/>
        <v>4.5637278563974946E-4</v>
      </c>
      <c r="AV769" s="13">
        <f t="shared" si="1099"/>
        <v>1.2628264251085937E-4</v>
      </c>
      <c r="AW769" s="13">
        <f t="shared" si="1100"/>
        <v>1.0253703559644026E-6</v>
      </c>
      <c r="AX769" s="13">
        <f t="shared" si="1101"/>
        <v>2.5607230376505584E-4</v>
      </c>
      <c r="AY769" s="13">
        <f t="shared" si="1102"/>
        <v>3.0549519434366407E-4</v>
      </c>
      <c r="AZ769" s="13">
        <f t="shared" si="1103"/>
        <v>1.8222844172304577E-4</v>
      </c>
      <c r="BA769" s="13">
        <f t="shared" si="1104"/>
        <v>7.2466399008671624E-5</v>
      </c>
      <c r="BB769" s="13">
        <f t="shared" si="1105"/>
        <v>2.1613169721051911E-5</v>
      </c>
      <c r="BC769" s="13">
        <f t="shared" si="1106"/>
        <v>5.1569180947997324E-6</v>
      </c>
      <c r="BD769" s="13">
        <f t="shared" si="1107"/>
        <v>4.0152239383185869E-4</v>
      </c>
      <c r="BE769" s="13">
        <f t="shared" si="1108"/>
        <v>4.4442009265993984E-4</v>
      </c>
      <c r="BF769" s="13">
        <f t="shared" si="1109"/>
        <v>2.4595043986834074E-4</v>
      </c>
      <c r="BG769" s="13">
        <f t="shared" si="1110"/>
        <v>9.0742400220740493E-5</v>
      </c>
      <c r="BH769" s="13">
        <f t="shared" si="1111"/>
        <v>2.5109275680383642E-5</v>
      </c>
      <c r="BI769" s="13">
        <f t="shared" si="1112"/>
        <v>5.5583782104930566E-6</v>
      </c>
      <c r="BJ769" s="14">
        <f t="shared" si="1113"/>
        <v>0.33688577255108892</v>
      </c>
      <c r="BK769" s="14">
        <f t="shared" si="1114"/>
        <v>0.2836697067758408</v>
      </c>
      <c r="BL769" s="14">
        <f t="shared" si="1115"/>
        <v>0.3509750697903094</v>
      </c>
      <c r="BM769" s="14">
        <f t="shared" si="1116"/>
        <v>0.40352211146473077</v>
      </c>
      <c r="BN769" s="14">
        <f t="shared" si="1117"/>
        <v>0.59608091654084205</v>
      </c>
    </row>
    <row r="770" spans="1:66" x14ac:dyDescent="0.25">
      <c r="A770" t="s">
        <v>290</v>
      </c>
      <c r="B770" t="s">
        <v>300</v>
      </c>
      <c r="C770" t="s">
        <v>311</v>
      </c>
      <c r="D770" s="11">
        <v>44295</v>
      </c>
      <c r="E770" s="10">
        <f>VLOOKUP(A770,home!$A$2:$E$405,3,FALSE)</f>
        <v>1.6083000000000001</v>
      </c>
      <c r="F770" s="10">
        <f>VLOOKUP(B770,home!$B$2:$E$405,3,FALSE)</f>
        <v>0.90869999999999995</v>
      </c>
      <c r="G770" s="10">
        <f>VLOOKUP(C770,away!$B$2:$E$405,4,FALSE)</f>
        <v>1.1478999999999999</v>
      </c>
      <c r="H770" s="10">
        <f>VLOOKUP(A770,away!$A$2:$E$405,3,FALSE)</f>
        <v>1.1513</v>
      </c>
      <c r="I770" s="10">
        <f>VLOOKUP(C770,away!$B$2:$E$405,3,FALSE)</f>
        <v>1.0022</v>
      </c>
      <c r="J770" s="10">
        <f>VLOOKUP(B770,home!$B$2:$E$405,4,FALSE)</f>
        <v>1.1357999999999999</v>
      </c>
      <c r="K770" s="12">
        <f t="shared" si="1062"/>
        <v>1.6776124708589997</v>
      </c>
      <c r="L770" s="12">
        <f t="shared" si="1063"/>
        <v>1.3105233623879999</v>
      </c>
      <c r="M770" s="13">
        <f t="shared" si="1064"/>
        <v>5.0381268322926546E-2</v>
      </c>
      <c r="N770" s="13">
        <f t="shared" si="1065"/>
        <v>8.4520244036235051E-2</v>
      </c>
      <c r="O770" s="13">
        <f t="shared" si="1066"/>
        <v>6.6025829163933722E-2</v>
      </c>
      <c r="P770" s="13">
        <f t="shared" si="1067"/>
        <v>0.11076575440422105</v>
      </c>
      <c r="Q770" s="13">
        <f t="shared" si="1068"/>
        <v>7.089610771761698E-2</v>
      </c>
      <c r="R770" s="13">
        <f t="shared" si="1069"/>
        <v>4.3264195820187062E-2</v>
      </c>
      <c r="S770" s="13">
        <f t="shared" si="1070"/>
        <v>6.0881021643281345E-2</v>
      </c>
      <c r="T770" s="13">
        <f t="shared" si="1071"/>
        <v>9.2911005466313229E-2</v>
      </c>
      <c r="U770" s="13">
        <f t="shared" si="1072"/>
        <v>7.2580554449631615E-2</v>
      </c>
      <c r="V770" s="13">
        <f t="shared" si="1073"/>
        <v>1.4872221177288116E-2</v>
      </c>
      <c r="W770" s="13">
        <f t="shared" si="1074"/>
        <v>3.9645398147479076E-2</v>
      </c>
      <c r="X770" s="13">
        <f t="shared" si="1075"/>
        <v>5.195622048344526E-2</v>
      </c>
      <c r="Y770" s="13">
        <f t="shared" si="1076"/>
        <v>3.4044920382468487E-2</v>
      </c>
      <c r="Z770" s="13">
        <f t="shared" si="1077"/>
        <v>1.889957979242813E-2</v>
      </c>
      <c r="AA770" s="13">
        <f t="shared" si="1078"/>
        <v>3.1706170753772175E-2</v>
      </c>
      <c r="AB770" s="13">
        <f t="shared" si="1079"/>
        <v>2.6595333729856549E-2</v>
      </c>
      <c r="AC770" s="13">
        <f t="shared" si="1080"/>
        <v>2.0435829292371082E-3</v>
      </c>
      <c r="AD770" s="13">
        <f t="shared" si="1081"/>
        <v>1.6627403586095293E-2</v>
      </c>
      <c r="AE770" s="13">
        <f t="shared" si="1082"/>
        <v>2.1790600855431889E-2</v>
      </c>
      <c r="AF770" s="13">
        <f t="shared" si="1083"/>
        <v>1.4278545750757717E-2</v>
      </c>
      <c r="AG770" s="13">
        <f t="shared" si="1084"/>
        <v>6.2374559290979629E-3</v>
      </c>
      <c r="AH770" s="13">
        <f t="shared" si="1085"/>
        <v>6.1920852143233056E-3</v>
      </c>
      <c r="AI770" s="13">
        <f t="shared" si="1086"/>
        <v>1.0387919376170399E-2</v>
      </c>
      <c r="AJ770" s="13">
        <f t="shared" si="1087"/>
        <v>8.713451545870653E-3</v>
      </c>
      <c r="AK770" s="13">
        <f t="shared" si="1088"/>
        <v>4.8725983258594129E-3</v>
      </c>
      <c r="AL770" s="13">
        <f t="shared" si="1089"/>
        <v>1.7971679743642257E-4</v>
      </c>
      <c r="AM770" s="13">
        <f t="shared" si="1090"/>
        <v>5.5788679228078201E-3</v>
      </c>
      <c r="AN770" s="13">
        <f t="shared" si="1091"/>
        <v>7.3112367485166615E-3</v>
      </c>
      <c r="AO770" s="13">
        <f t="shared" si="1092"/>
        <v>4.790773283440383E-3</v>
      </c>
      <c r="AP770" s="13">
        <f t="shared" si="1093"/>
        <v>2.0928067706176292E-3</v>
      </c>
      <c r="AQ770" s="13">
        <f t="shared" si="1094"/>
        <v>6.8566804146454725E-4</v>
      </c>
      <c r="AR770" s="13">
        <f t="shared" si="1095"/>
        <v>1.6229744670535995E-3</v>
      </c>
      <c r="AS770" s="13">
        <f t="shared" si="1096"/>
        <v>2.7227222058148572E-3</v>
      </c>
      <c r="AT770" s="13">
        <f t="shared" si="1097"/>
        <v>2.2838363635798646E-3</v>
      </c>
      <c r="AU770" s="13">
        <f t="shared" si="1098"/>
        <v>1.2771307883142832E-3</v>
      </c>
      <c r="AV770" s="13">
        <f t="shared" si="1099"/>
        <v>5.3563263434850664E-4</v>
      </c>
      <c r="AW770" s="13">
        <f t="shared" si="1100"/>
        <v>1.097545626126709E-5</v>
      </c>
      <c r="AX770" s="13">
        <f t="shared" si="1101"/>
        <v>1.5598630667629412E-3</v>
      </c>
      <c r="AY770" s="13">
        <f t="shared" si="1102"/>
        <v>2.0442369911190268E-3</v>
      </c>
      <c r="AZ770" s="13">
        <f t="shared" si="1103"/>
        <v>1.339510167559618E-3</v>
      </c>
      <c r="BA770" s="13">
        <f t="shared" si="1104"/>
        <v>5.8515312291438108E-4</v>
      </c>
      <c r="BB770" s="13">
        <f t="shared" si="1105"/>
        <v>1.9171420953839843E-4</v>
      </c>
      <c r="BC770" s="13">
        <f t="shared" si="1106"/>
        <v>5.0249190100363896E-5</v>
      </c>
      <c r="BD770" s="13">
        <f t="shared" si="1107"/>
        <v>3.5449099260549173E-4</v>
      </c>
      <c r="BE770" s="13">
        <f t="shared" si="1108"/>
        <v>5.946985100021584E-4</v>
      </c>
      <c r="BF770" s="13">
        <f t="shared" si="1109"/>
        <v>4.9883681839044331E-4</v>
      </c>
      <c r="BG770" s="13">
        <f t="shared" si="1110"/>
        <v>2.7895162248514459E-4</v>
      </c>
      <c r="BH770" s="13">
        <f t="shared" si="1111"/>
        <v>1.1699318016185756E-4</v>
      </c>
      <c r="BI770" s="13">
        <f t="shared" si="1112"/>
        <v>3.9253843608997178E-5</v>
      </c>
      <c r="BJ770" s="14">
        <f t="shared" si="1113"/>
        <v>0.45913798186978272</v>
      </c>
      <c r="BK770" s="14">
        <f t="shared" si="1114"/>
        <v>0.24116780226550963</v>
      </c>
      <c r="BL770" s="14">
        <f t="shared" si="1115"/>
        <v>0.28066365980597013</v>
      </c>
      <c r="BM770" s="14">
        <f t="shared" si="1116"/>
        <v>0.5719823627337125</v>
      </c>
      <c r="BN770" s="14">
        <f t="shared" si="1117"/>
        <v>0.42585339946512035</v>
      </c>
    </row>
    <row r="771" spans="1:66" x14ac:dyDescent="0.25">
      <c r="A771" t="s">
        <v>290</v>
      </c>
      <c r="B771" t="s">
        <v>302</v>
      </c>
      <c r="C771" t="s">
        <v>315</v>
      </c>
      <c r="D771" s="11">
        <v>44295</v>
      </c>
      <c r="E771" s="10">
        <f>VLOOKUP(A771,home!$A$2:$E$405,3,FALSE)</f>
        <v>1.6083000000000001</v>
      </c>
      <c r="F771" s="10">
        <f>VLOOKUP(B771,home!$B$2:$E$405,3,FALSE)</f>
        <v>1.2435</v>
      </c>
      <c r="G771" s="10">
        <f>VLOOKUP(C771,away!$B$2:$E$405,4,FALSE)</f>
        <v>0.72540000000000004</v>
      </c>
      <c r="H771" s="10">
        <f>VLOOKUP(A771,away!$A$2:$E$405,3,FALSE)</f>
        <v>1.1513</v>
      </c>
      <c r="I771" s="10">
        <f>VLOOKUP(C771,away!$B$2:$E$405,3,FALSE)</f>
        <v>1.3028999999999999</v>
      </c>
      <c r="J771" s="10">
        <f>VLOOKUP(B771,home!$B$2:$E$405,4,FALSE)</f>
        <v>1.2695000000000001</v>
      </c>
      <c r="K771" s="12">
        <f t="shared" si="1062"/>
        <v>1.4507427296700002</v>
      </c>
      <c r="L771" s="12">
        <f t="shared" si="1063"/>
        <v>1.9042865235149999</v>
      </c>
      <c r="M771" s="13">
        <f t="shared" si="1064"/>
        <v>3.4908348959429063E-2</v>
      </c>
      <c r="N771" s="13">
        <f t="shared" si="1065"/>
        <v>5.0643033457675027E-2</v>
      </c>
      <c r="O771" s="13">
        <f t="shared" si="1066"/>
        <v>6.6475498481599629E-2</v>
      </c>
      <c r="P771" s="13">
        <f t="shared" si="1067"/>
        <v>9.6438846123369795E-2</v>
      </c>
      <c r="Q771" s="13">
        <f t="shared" si="1068"/>
        <v>3.6735006298578315E-2</v>
      </c>
      <c r="R771" s="13">
        <f t="shared" si="1069"/>
        <v>6.3294197951226025E-2</v>
      </c>
      <c r="S771" s="13">
        <f t="shared" si="1070"/>
        <v>6.6606208248463056E-2</v>
      </c>
      <c r="T771" s="13">
        <f t="shared" si="1071"/>
        <v>6.9953977435621317E-2</v>
      </c>
      <c r="U771" s="13">
        <f t="shared" si="1072"/>
        <v>9.1823597508034982E-2</v>
      </c>
      <c r="V771" s="13">
        <f t="shared" si="1073"/>
        <v>2.0445366412997157E-2</v>
      </c>
      <c r="W771" s="13">
        <f t="shared" si="1074"/>
        <v>1.7764347770681393E-2</v>
      </c>
      <c r="X771" s="13">
        <f t="shared" si="1075"/>
        <v>3.3828408058742314E-2</v>
      </c>
      <c r="Y771" s="13">
        <f t="shared" si="1076"/>
        <v>3.2209490789114614E-2</v>
      </c>
      <c r="Z771" s="13">
        <f t="shared" si="1077"/>
        <v>4.0176762725070148E-2</v>
      </c>
      <c r="AA771" s="13">
        <f t="shared" si="1078"/>
        <v>5.8286146425072176E-2</v>
      </c>
      <c r="AB771" s="13">
        <f t="shared" si="1079"/>
        <v>4.2279101583327275E-2</v>
      </c>
      <c r="AC771" s="13">
        <f t="shared" si="1080"/>
        <v>3.5301861950892332E-3</v>
      </c>
      <c r="AD771" s="13">
        <f t="shared" si="1081"/>
        <v>6.4428745939113753E-3</v>
      </c>
      <c r="AE771" s="13">
        <f t="shared" si="1082"/>
        <v>1.226907926188261E-2</v>
      </c>
      <c r="AF771" s="13">
        <f t="shared" si="1083"/>
        <v>1.1681921147170211E-2</v>
      </c>
      <c r="AG771" s="13">
        <f t="shared" si="1084"/>
        <v>7.4152416697737065E-3</v>
      </c>
      <c r="AH771" s="13">
        <f t="shared" si="1085"/>
        <v>1.9127016953952712E-2</v>
      </c>
      <c r="AI771" s="13">
        <f t="shared" si="1086"/>
        <v>2.774838078622173E-2</v>
      </c>
      <c r="AJ771" s="13">
        <f t="shared" si="1087"/>
        <v>2.012788084286295E-2</v>
      </c>
      <c r="AK771" s="13">
        <f t="shared" si="1088"/>
        <v>9.7334589321491725E-3</v>
      </c>
      <c r="AL771" s="13">
        <f t="shared" si="1089"/>
        <v>3.9010390740705253E-4</v>
      </c>
      <c r="AM771" s="13">
        <f t="shared" si="1090"/>
        <v>1.8693906950584965E-3</v>
      </c>
      <c r="AN771" s="13">
        <f t="shared" si="1091"/>
        <v>3.5598555077842337E-3</v>
      </c>
      <c r="AO771" s="13">
        <f t="shared" si="1092"/>
        <v>3.3894924345670824E-3</v>
      </c>
      <c r="AP771" s="13">
        <f t="shared" si="1093"/>
        <v>2.1515215882340474E-3</v>
      </c>
      <c r="AQ771" s="13">
        <f t="shared" si="1094"/>
        <v>1.0242783913814212E-3</v>
      </c>
      <c r="AR771" s="13">
        <f t="shared" si="1095"/>
        <v>7.2846641240910141E-3</v>
      </c>
      <c r="AS771" s="13">
        <f t="shared" si="1096"/>
        <v>1.0568173516112918E-2</v>
      </c>
      <c r="AT771" s="13">
        <f t="shared" si="1097"/>
        <v>7.6658504471959306E-3</v>
      </c>
      <c r="AU771" s="13">
        <f t="shared" si="1098"/>
        <v>3.707058934335674E-3</v>
      </c>
      <c r="AV771" s="13">
        <f t="shared" si="1099"/>
        <v>1.3444971993614241E-3</v>
      </c>
      <c r="AW771" s="13">
        <f t="shared" si="1100"/>
        <v>2.9936463641372158E-5</v>
      </c>
      <c r="AX771" s="13">
        <f t="shared" si="1101"/>
        <v>4.5200082662814396E-4</v>
      </c>
      <c r="AY771" s="13">
        <f t="shared" si="1102"/>
        <v>8.6073908276561436E-4</v>
      </c>
      <c r="AZ771" s="13">
        <f t="shared" si="1103"/>
        <v>8.1954691778661102E-4</v>
      </c>
      <c r="BA771" s="13">
        <f t="shared" si="1104"/>
        <v>5.2021738364309961E-4</v>
      </c>
      <c r="BB771" s="13">
        <f t="shared" si="1105"/>
        <v>2.4766073824244674E-4</v>
      </c>
      <c r="BC771" s="13">
        <f t="shared" si="1106"/>
        <v>9.4323401247773449E-5</v>
      </c>
      <c r="BD771" s="13">
        <f t="shared" si="1107"/>
        <v>2.3120146199732869E-3</v>
      </c>
      <c r="BE771" s="13">
        <f t="shared" si="1108"/>
        <v>3.3541384008169946E-3</v>
      </c>
      <c r="BF771" s="13">
        <f t="shared" si="1109"/>
        <v>2.4329959496461081E-3</v>
      </c>
      <c r="BG771" s="13">
        <f t="shared" si="1110"/>
        <v>1.1765503950885504E-3</v>
      </c>
      <c r="BH771" s="13">
        <f t="shared" si="1111"/>
        <v>4.2671798294127011E-4</v>
      </c>
      <c r="BI771" s="13">
        <f t="shared" si="1112"/>
        <v>1.2381160227429894E-4</v>
      </c>
      <c r="BJ771" s="14">
        <f t="shared" si="1113"/>
        <v>0.29393240745048993</v>
      </c>
      <c r="BK771" s="14">
        <f t="shared" si="1114"/>
        <v>0.22317979892952097</v>
      </c>
      <c r="BL771" s="14">
        <f t="shared" si="1115"/>
        <v>0.43929175263628406</v>
      </c>
      <c r="BM771" s="14">
        <f t="shared" si="1116"/>
        <v>0.64725498785036306</v>
      </c>
      <c r="BN771" s="14">
        <f t="shared" si="1117"/>
        <v>0.34849493127187781</v>
      </c>
    </row>
    <row r="772" spans="1:66" x14ac:dyDescent="0.25">
      <c r="A772" t="s">
        <v>338</v>
      </c>
      <c r="B772" t="s">
        <v>91</v>
      </c>
      <c r="C772" t="s">
        <v>76</v>
      </c>
      <c r="D772" s="11">
        <v>44325</v>
      </c>
      <c r="E772" s="10">
        <f>VLOOKUP(A772,home!$A$2:$E$405,3,FALSE)</f>
        <v>1.2436</v>
      </c>
      <c r="F772" s="10">
        <f>VLOOKUP(B772,home!$B$2:$E$405,3,FALSE)</f>
        <v>1.2061999999999999</v>
      </c>
      <c r="G772" s="10">
        <f>VLOOKUP(C772,away!$B$2:$E$405,4,FALSE)</f>
        <v>0.57440000000000002</v>
      </c>
      <c r="H772" s="10">
        <f>VLOOKUP(A772,away!$A$2:$E$405,3,FALSE)</f>
        <v>0.89739999999999998</v>
      </c>
      <c r="I772" s="10">
        <f>VLOOKUP(C772,away!$B$2:$E$405,3,FALSE)</f>
        <v>1.2735000000000001</v>
      </c>
      <c r="J772" s="10">
        <f>VLOOKUP(B772,home!$B$2:$E$405,4,FALSE)</f>
        <v>1.1143000000000001</v>
      </c>
      <c r="K772" s="12">
        <f t="shared" si="1062"/>
        <v>0.861617415808</v>
      </c>
      <c r="L772" s="12">
        <f t="shared" si="1063"/>
        <v>1.2734653862700003</v>
      </c>
      <c r="M772" s="13">
        <f t="shared" si="1064"/>
        <v>0.1182347998841821</v>
      </c>
      <c r="N772" s="13">
        <f t="shared" si="1065"/>
        <v>0.101873162734785</v>
      </c>
      <c r="O772" s="13">
        <f t="shared" si="1066"/>
        <v>0.15056792510506611</v>
      </c>
      <c r="P772" s="13">
        <f t="shared" si="1067"/>
        <v>0.12973194653259956</v>
      </c>
      <c r="Q772" s="13">
        <f t="shared" si="1068"/>
        <v>4.3887845607866655E-2</v>
      </c>
      <c r="R772" s="13">
        <f t="shared" si="1069"/>
        <v>9.5871520451897785E-2</v>
      </c>
      <c r="S772" s="13">
        <f t="shared" si="1070"/>
        <v>3.5586768801621052E-2</v>
      </c>
      <c r="T772" s="13">
        <f t="shared" si="1071"/>
        <v>5.5889652259580029E-2</v>
      </c>
      <c r="U772" s="13">
        <f t="shared" si="1072"/>
        <v>8.2604571701347995E-2</v>
      </c>
      <c r="V772" s="13">
        <f t="shared" si="1073"/>
        <v>4.3385805118875062E-3</v>
      </c>
      <c r="W772" s="13">
        <f t="shared" si="1074"/>
        <v>1.2604844039343517E-2</v>
      </c>
      <c r="X772" s="13">
        <f t="shared" si="1075"/>
        <v>1.6051832583435698E-2</v>
      </c>
      <c r="Y772" s="13">
        <f t="shared" si="1076"/>
        <v>1.0220726590603163E-2</v>
      </c>
      <c r="Z772" s="13">
        <f t="shared" si="1077"/>
        <v>4.0696354274856072E-2</v>
      </c>
      <c r="AA772" s="13">
        <f t="shared" si="1078"/>
        <v>3.5064687603108345E-2</v>
      </c>
      <c r="AB772" s="13">
        <f t="shared" si="1079"/>
        <v>1.5106172759352514E-2</v>
      </c>
      <c r="AC772" s="13">
        <f t="shared" si="1080"/>
        <v>2.9752899291648653E-4</v>
      </c>
      <c r="AD772" s="13">
        <f t="shared" si="1081"/>
        <v>2.7151382869605081E-3</v>
      </c>
      <c r="AE772" s="13">
        <f t="shared" si="1082"/>
        <v>3.4576346273806294E-3</v>
      </c>
      <c r="AF772" s="13">
        <f t="shared" si="1083"/>
        <v>2.2015890081689016E-3</v>
      </c>
      <c r="AG772" s="13">
        <f t="shared" si="1084"/>
        <v>9.3454913223186555E-4</v>
      </c>
      <c r="AH772" s="13">
        <f t="shared" si="1085"/>
        <v>1.295634962910259E-2</v>
      </c>
      <c r="AI772" s="13">
        <f t="shared" si="1086"/>
        <v>1.1163416485732313E-2</v>
      </c>
      <c r="AJ772" s="13">
        <f t="shared" si="1087"/>
        <v>4.8092970320125503E-3</v>
      </c>
      <c r="AK772" s="13">
        <f t="shared" si="1088"/>
        <v>1.3812580268585794E-3</v>
      </c>
      <c r="AL772" s="13">
        <f t="shared" si="1089"/>
        <v>1.3058427954798353E-5</v>
      </c>
      <c r="AM772" s="13">
        <f t="shared" si="1090"/>
        <v>4.6788208687445466E-4</v>
      </c>
      <c r="AN772" s="13">
        <f t="shared" si="1091"/>
        <v>5.9583164249039108E-4</v>
      </c>
      <c r="AO772" s="13">
        <f t="shared" si="1092"/>
        <v>3.7938548637795748E-4</v>
      </c>
      <c r="AP772" s="13">
        <f t="shared" si="1093"/>
        <v>1.6104476165184581E-4</v>
      </c>
      <c r="AQ772" s="13">
        <f t="shared" si="1094"/>
        <v>5.1271232400931979E-5</v>
      </c>
      <c r="AR772" s="13">
        <f t="shared" si="1095"/>
        <v>3.2998925570148592E-3</v>
      </c>
      <c r="AS772" s="13">
        <f t="shared" si="1096"/>
        <v>2.8432448974191962E-3</v>
      </c>
      <c r="AT772" s="13">
        <f t="shared" si="1097"/>
        <v>1.2248946605118052E-3</v>
      </c>
      <c r="AU772" s="13">
        <f t="shared" si="1098"/>
        <v>3.5179685734239969E-4</v>
      </c>
      <c r="AV772" s="13">
        <f t="shared" si="1099"/>
        <v>7.5778574778183496E-5</v>
      </c>
      <c r="AW772" s="13">
        <f t="shared" si="1100"/>
        <v>3.9800635846147967E-7</v>
      </c>
      <c r="AX772" s="13">
        <f t="shared" si="1101"/>
        <v>6.7189225765936934E-5</v>
      </c>
      <c r="AY772" s="13">
        <f t="shared" si="1102"/>
        <v>8.5563153343201127E-5</v>
      </c>
      <c r="AZ772" s="13">
        <f t="shared" si="1103"/>
        <v>5.4480857061339461E-5</v>
      </c>
      <c r="BA772" s="13">
        <f t="shared" si="1104"/>
        <v>2.3126495227313105E-5</v>
      </c>
      <c r="BB772" s="13">
        <f t="shared" si="1105"/>
        <v>7.3626977944303995E-6</v>
      </c>
      <c r="BC772" s="13">
        <f t="shared" si="1106"/>
        <v>1.8752281581547166E-6</v>
      </c>
      <c r="BD772" s="13">
        <f t="shared" si="1107"/>
        <v>7.0038315829473795E-4</v>
      </c>
      <c r="BE772" s="13">
        <f t="shared" si="1108"/>
        <v>6.0346232692535748E-4</v>
      </c>
      <c r="BF772" s="13">
        <f t="shared" si="1109"/>
        <v>2.5997682533145453E-4</v>
      </c>
      <c r="BG772" s="13">
        <f t="shared" si="1110"/>
        <v>7.4666853470685217E-5</v>
      </c>
      <c r="BH772" s="13">
        <f t="shared" si="1111"/>
        <v>1.6083565333481595E-5</v>
      </c>
      <c r="BI772" s="13">
        <f t="shared" si="1112"/>
        <v>2.7715759999227096E-6</v>
      </c>
      <c r="BJ772" s="14">
        <f t="shared" si="1113"/>
        <v>0.25173198773750188</v>
      </c>
      <c r="BK772" s="14">
        <f t="shared" si="1114"/>
        <v>0.28828824630450467</v>
      </c>
      <c r="BL772" s="14">
        <f t="shared" si="1115"/>
        <v>0.41897815064690086</v>
      </c>
      <c r="BM772" s="14">
        <f t="shared" si="1116"/>
        <v>0.35944237350038155</v>
      </c>
      <c r="BN772" s="14">
        <f t="shared" si="1117"/>
        <v>0.64016720031639718</v>
      </c>
    </row>
    <row r="773" spans="1:66" s="15" customFormat="1" x14ac:dyDescent="0.25">
      <c r="A773" t="s">
        <v>338</v>
      </c>
      <c r="B773" t="s">
        <v>82</v>
      </c>
      <c r="C773" t="s">
        <v>81</v>
      </c>
      <c r="D773" s="11">
        <v>44325</v>
      </c>
      <c r="E773" s="10">
        <f>VLOOKUP(A773,home!$A$2:$E$405,3,FALSE)</f>
        <v>1.2436</v>
      </c>
      <c r="F773" s="10">
        <f>VLOOKUP(B773,home!$B$2:$E$405,3,FALSE)</f>
        <v>1.3785000000000001</v>
      </c>
      <c r="G773" s="10">
        <f>VLOOKUP(C773,away!$B$2:$E$405,4,FALSE)</f>
        <v>1.6082000000000001</v>
      </c>
      <c r="H773" s="10">
        <f>VLOOKUP(A773,away!$A$2:$E$405,3,FALSE)</f>
        <v>0.89739999999999998</v>
      </c>
      <c r="I773" s="10">
        <f>VLOOKUP(C773,away!$B$2:$E$405,3,FALSE)</f>
        <v>0.44569999999999999</v>
      </c>
      <c r="J773" s="10">
        <f>VLOOKUP(B773,home!$B$2:$E$405,4,FALSE)</f>
        <v>1.2735000000000001</v>
      </c>
      <c r="K773" s="12">
        <f t="shared" si="1062"/>
        <v>2.7569414413200004</v>
      </c>
      <c r="L773" s="12">
        <f t="shared" si="1063"/>
        <v>0.50936329773</v>
      </c>
      <c r="M773" s="13">
        <f t="shared" si="1064"/>
        <v>3.8147130548911987E-2</v>
      </c>
      <c r="N773" s="13">
        <f t="shared" si="1065"/>
        <v>0.10516940507773964</v>
      </c>
      <c r="O773" s="13">
        <f t="shared" si="1066"/>
        <v>1.9430748215330633E-2</v>
      </c>
      <c r="P773" s="13">
        <f t="shared" si="1067"/>
        <v>5.3569434990699667E-2</v>
      </c>
      <c r="Q773" s="13">
        <f t="shared" si="1068"/>
        <v>0.14497294560889526</v>
      </c>
      <c r="R773" s="13">
        <f t="shared" si="1069"/>
        <v>4.9486549941610619E-3</v>
      </c>
      <c r="S773" s="13">
        <f t="shared" si="1070"/>
        <v>1.8806685613897672E-2</v>
      </c>
      <c r="T773" s="13">
        <f t="shared" si="1071"/>
        <v>7.384389765697881E-2</v>
      </c>
      <c r="U773" s="13">
        <f t="shared" si="1072"/>
        <v>1.3643152032197816E-2</v>
      </c>
      <c r="V773" s="13">
        <f t="shared" si="1073"/>
        <v>2.9344380498683913E-3</v>
      </c>
      <c r="W773" s="13">
        <f t="shared" si="1074"/>
        <v>0.13322730720646456</v>
      </c>
      <c r="X773" s="13">
        <f t="shared" si="1075"/>
        <v>6.786110054637258E-2</v>
      </c>
      <c r="Y773" s="13">
        <f t="shared" si="1076"/>
        <v>1.7282976980943721E-2</v>
      </c>
      <c r="Z773" s="13">
        <f t="shared" si="1077"/>
        <v>8.4022107571797089E-4</v>
      </c>
      <c r="AA773" s="13">
        <f t="shared" si="1078"/>
        <v>2.316440303517344E-3</v>
      </c>
      <c r="AB773" s="13">
        <f t="shared" si="1079"/>
        <v>3.1931451345554229E-3</v>
      </c>
      <c r="AC773" s="13">
        <f t="shared" si="1080"/>
        <v>2.5754916897534466E-4</v>
      </c>
      <c r="AD773" s="13">
        <f t="shared" si="1081"/>
        <v>9.1824971088243224E-2</v>
      </c>
      <c r="AE773" s="13">
        <f t="shared" si="1082"/>
        <v>4.6772270087469467E-2</v>
      </c>
      <c r="AF773" s="13">
        <f t="shared" si="1083"/>
        <v>1.1912038867035842E-2</v>
      </c>
      <c r="AG773" s="13">
        <f t="shared" si="1084"/>
        <v>2.0225184666671035E-3</v>
      </c>
      <c r="AH773" s="13">
        <f t="shared" si="1085"/>
        <v>1.069944444874884E-4</v>
      </c>
      <c r="AI773" s="13">
        <f t="shared" si="1086"/>
        <v>2.9497741799856906E-4</v>
      </c>
      <c r="AJ773" s="13">
        <f t="shared" si="1087"/>
        <v>4.0661773396691363E-4</v>
      </c>
      <c r="AK773" s="13">
        <f t="shared" si="1088"/>
        <v>3.7367376051633842E-4</v>
      </c>
      <c r="AL773" s="13">
        <f t="shared" si="1089"/>
        <v>1.4466895167009574E-5</v>
      </c>
      <c r="AM773" s="13">
        <f t="shared" si="1090"/>
        <v>5.0631213628237713E-2</v>
      </c>
      <c r="AN773" s="13">
        <f t="shared" si="1091"/>
        <v>2.5789681941751276E-2</v>
      </c>
      <c r="AO773" s="13">
        <f t="shared" si="1092"/>
        <v>6.5681587206291303E-3</v>
      </c>
      <c r="AP773" s="13">
        <f t="shared" si="1093"/>
        <v>1.1151929953179039E-3</v>
      </c>
      <c r="AQ773" s="13">
        <f t="shared" si="1094"/>
        <v>1.4200959542513096E-4</v>
      </c>
      <c r="AR773" s="13">
        <f t="shared" si="1095"/>
        <v>1.0899808616587309E-5</v>
      </c>
      <c r="AS773" s="13">
        <f t="shared" si="1096"/>
        <v>3.0050134077526373E-5</v>
      </c>
      <c r="AT773" s="13">
        <f t="shared" si="1097"/>
        <v>4.1423229977777415E-5</v>
      </c>
      <c r="AU773" s="13">
        <f t="shared" si="1098"/>
        <v>3.8067139786354502E-5</v>
      </c>
      <c r="AV773" s="13">
        <f t="shared" si="1099"/>
        <v>2.6237218807380529E-5</v>
      </c>
      <c r="AW773" s="13">
        <f t="shared" si="1100"/>
        <v>5.643233543788131E-7</v>
      </c>
      <c r="AX773" s="13">
        <f t="shared" si="1101"/>
        <v>2.3264548512669091E-2</v>
      </c>
      <c r="AY773" s="13">
        <f t="shared" si="1102"/>
        <v>1.1850107150612693E-2</v>
      </c>
      <c r="AZ773" s="13">
        <f t="shared" si="1103"/>
        <v>3.0180048283449676E-3</v>
      </c>
      <c r="BA773" s="13">
        <f t="shared" si="1104"/>
        <v>5.1242029731028509E-4</v>
      </c>
      <c r="BB773" s="13">
        <f t="shared" si="1105"/>
        <v>6.5252023115438455E-5</v>
      </c>
      <c r="BC773" s="13">
        <f t="shared" si="1106"/>
        <v>6.647397135526788E-6</v>
      </c>
      <c r="BD773" s="13">
        <f t="shared" si="1107"/>
        <v>9.2532707692846291E-7</v>
      </c>
      <c r="BE773" s="13">
        <f t="shared" si="1108"/>
        <v>2.5510725651595792E-6</v>
      </c>
      <c r="BF773" s="13">
        <f t="shared" si="1109"/>
        <v>3.5165788373514811E-6</v>
      </c>
      <c r="BG773" s="13">
        <f t="shared" si="1110"/>
        <v>3.2316673094544008E-6</v>
      </c>
      <c r="BH773" s="13">
        <f t="shared" si="1111"/>
        <v>2.2273793824984861E-6</v>
      </c>
      <c r="BI773" s="13">
        <f t="shared" si="1112"/>
        <v>1.2281509050303653E-6</v>
      </c>
      <c r="BJ773" s="14">
        <f t="shared" si="1113"/>
        <v>0.8178526686773594</v>
      </c>
      <c r="BK773" s="14">
        <f t="shared" si="1114"/>
        <v>0.12557981241813276</v>
      </c>
      <c r="BL773" s="14">
        <f t="shared" si="1115"/>
        <v>4.4874761744073628E-2</v>
      </c>
      <c r="BM773" s="14">
        <f t="shared" si="1116"/>
        <v>0.61105960165228723</v>
      </c>
      <c r="BN773" s="14">
        <f t="shared" si="1117"/>
        <v>0.36623831943573826</v>
      </c>
    </row>
    <row r="774" spans="1:66" x14ac:dyDescent="0.25">
      <c r="A774" t="s">
        <v>338</v>
      </c>
      <c r="B774" t="s">
        <v>87</v>
      </c>
      <c r="C774" t="s">
        <v>94</v>
      </c>
      <c r="D774" s="11">
        <v>44325</v>
      </c>
      <c r="E774" s="10">
        <f>VLOOKUP(A774,home!$A$2:$E$405,3,FALSE)</f>
        <v>1.2436</v>
      </c>
      <c r="F774" s="10">
        <f>VLOOKUP(B774,home!$B$2:$E$405,3,FALSE)</f>
        <v>0.67010000000000003</v>
      </c>
      <c r="G774" s="10">
        <f>VLOOKUP(C774,away!$B$2:$E$405,4,FALSE)</f>
        <v>0.91900000000000004</v>
      </c>
      <c r="H774" s="10">
        <f>VLOOKUP(A774,away!$A$2:$E$405,3,FALSE)</f>
        <v>0.89739999999999998</v>
      </c>
      <c r="I774" s="10">
        <f>VLOOKUP(C774,away!$B$2:$E$405,3,FALSE)</f>
        <v>1.5919000000000001</v>
      </c>
      <c r="J774" s="10">
        <f>VLOOKUP(B774,home!$B$2:$E$405,4,FALSE)</f>
        <v>0.55720000000000003</v>
      </c>
      <c r="K774" s="12">
        <f t="shared" si="1062"/>
        <v>0.76583611484000014</v>
      </c>
      <c r="L774" s="12">
        <f t="shared" si="1063"/>
        <v>0.7959997946320001</v>
      </c>
      <c r="M774" s="13">
        <f t="shared" si="1064"/>
        <v>0.20975063431911092</v>
      </c>
      <c r="N774" s="13">
        <f t="shared" si="1065"/>
        <v>0.16063461087217348</v>
      </c>
      <c r="O774" s="13">
        <f t="shared" si="1066"/>
        <v>0.16696146184194402</v>
      </c>
      <c r="P774" s="13">
        <f t="shared" si="1067"/>
        <v>0.12786511726504132</v>
      </c>
      <c r="Q774" s="13">
        <f t="shared" si="1068"/>
        <v>6.1509893149590295E-2</v>
      </c>
      <c r="R774" s="13">
        <f t="shared" si="1069"/>
        <v>6.6450644668822986E-2</v>
      </c>
      <c r="S774" s="13">
        <f t="shared" si="1070"/>
        <v>1.9486816173734364E-2</v>
      </c>
      <c r="T774" s="13">
        <f t="shared" si="1071"/>
        <v>4.8961862314910135E-2</v>
      </c>
      <c r="U774" s="13">
        <f t="shared" si="1072"/>
        <v>5.0890303541784754E-2</v>
      </c>
      <c r="V774" s="13">
        <f t="shared" si="1073"/>
        <v>1.3199186862296499E-3</v>
      </c>
      <c r="W774" s="13">
        <f t="shared" si="1074"/>
        <v>1.570216586463526E-2</v>
      </c>
      <c r="X774" s="13">
        <f t="shared" si="1075"/>
        <v>1.2498920803527266E-2</v>
      </c>
      <c r="Y774" s="13">
        <f t="shared" si="1076"/>
        <v>4.9745691963646692E-3</v>
      </c>
      <c r="Z774" s="13">
        <f t="shared" si="1077"/>
        <v>1.7631566503182369E-2</v>
      </c>
      <c r="AA774" s="13">
        <f t="shared" si="1078"/>
        <v>1.350289038934027E-2</v>
      </c>
      <c r="AB774" s="13">
        <f t="shared" si="1079"/>
        <v>5.1705005574413645E-3</v>
      </c>
      <c r="AC774" s="13">
        <f t="shared" si="1080"/>
        <v>5.0289346604045133E-5</v>
      </c>
      <c r="AD774" s="13">
        <f t="shared" si="1081"/>
        <v>3.0063214250863842E-3</v>
      </c>
      <c r="AE774" s="13">
        <f t="shared" si="1082"/>
        <v>2.3930312369665431E-3</v>
      </c>
      <c r="AF774" s="13">
        <f t="shared" si="1083"/>
        <v>9.5242618658666477E-4</v>
      </c>
      <c r="AG774" s="13">
        <f t="shared" si="1084"/>
        <v>2.5271034964170807E-4</v>
      </c>
      <c r="AH774" s="13">
        <f t="shared" si="1085"/>
        <v>3.5086808288934041E-3</v>
      </c>
      <c r="AI774" s="13">
        <f t="shared" si="1086"/>
        <v>2.6870744942133155E-3</v>
      </c>
      <c r="AJ774" s="13">
        <f t="shared" si="1087"/>
        <v>1.0289293454669919E-3</v>
      </c>
      <c r="AK774" s="13">
        <f t="shared" si="1088"/>
        <v>2.6266375079243517E-4</v>
      </c>
      <c r="AL774" s="13">
        <f t="shared" si="1089"/>
        <v>1.2262662702465387E-6</v>
      </c>
      <c r="AM774" s="13">
        <f t="shared" si="1090"/>
        <v>4.6046990402968192E-4</v>
      </c>
      <c r="AN774" s="13">
        <f t="shared" si="1091"/>
        <v>3.6653394904184359E-4</v>
      </c>
      <c r="AO774" s="13">
        <f t="shared" si="1092"/>
        <v>1.4588047408148173E-4</v>
      </c>
      <c r="AP774" s="13">
        <f t="shared" si="1093"/>
        <v>3.8706942469892756E-5</v>
      </c>
      <c r="AQ774" s="13">
        <f t="shared" si="1094"/>
        <v>7.7026795642168192E-6</v>
      </c>
      <c r="AR774" s="13">
        <f t="shared" si="1095"/>
        <v>5.585818438456773E-4</v>
      </c>
      <c r="AS774" s="13">
        <f t="shared" si="1096"/>
        <v>4.2778214911093712E-4</v>
      </c>
      <c r="AT774" s="13">
        <f t="shared" si="1097"/>
        <v>1.6380550953651283E-4</v>
      </c>
      <c r="AU774" s="13">
        <f t="shared" si="1098"/>
        <v>4.181605833760987E-5</v>
      </c>
      <c r="AV774" s="13">
        <f t="shared" si="1099"/>
        <v>8.0060619137994836E-6</v>
      </c>
      <c r="AW774" s="13">
        <f t="shared" si="1100"/>
        <v>2.076495911339742E-8</v>
      </c>
      <c r="AX774" s="13">
        <f t="shared" si="1101"/>
        <v>5.8774080383806535E-5</v>
      </c>
      <c r="AY774" s="13">
        <f t="shared" si="1102"/>
        <v>4.678415591519466E-5</v>
      </c>
      <c r="AZ774" s="13">
        <f t="shared" si="1103"/>
        <v>1.8620089250263211E-5</v>
      </c>
      <c r="BA774" s="13">
        <f t="shared" si="1104"/>
        <v>4.9405290730796756E-6</v>
      </c>
      <c r="BB774" s="13">
        <f t="shared" si="1105"/>
        <v>9.8316503188621188E-7</v>
      </c>
      <c r="BC774" s="13">
        <f t="shared" si="1106"/>
        <v>1.5651983269415777E-7</v>
      </c>
      <c r="BD774" s="13">
        <f t="shared" si="1107"/>
        <v>7.410517216438714E-5</v>
      </c>
      <c r="BE774" s="13">
        <f t="shared" si="1108"/>
        <v>5.6752417139923563E-5</v>
      </c>
      <c r="BF774" s="13">
        <f t="shared" si="1109"/>
        <v>2.1731525325109045E-5</v>
      </c>
      <c r="BG774" s="13">
        <f t="shared" si="1110"/>
        <v>5.5475956415095282E-6</v>
      </c>
      <c r="BH774" s="13">
        <f t="shared" si="1111"/>
        <v>1.0621372731992437E-6</v>
      </c>
      <c r="BI774" s="13">
        <f t="shared" si="1112"/>
        <v>1.6268461654673217E-7</v>
      </c>
      <c r="BJ774" s="14">
        <f t="shared" si="1113"/>
        <v>0.31203606388815641</v>
      </c>
      <c r="BK774" s="14">
        <f t="shared" si="1114"/>
        <v>0.35852078621290578</v>
      </c>
      <c r="BL774" s="14">
        <f t="shared" si="1115"/>
        <v>0.31182250257360461</v>
      </c>
      <c r="BM774" s="14">
        <f t="shared" si="1116"/>
        <v>0.20679179367021022</v>
      </c>
      <c r="BN774" s="14">
        <f t="shared" si="1117"/>
        <v>0.79317236211668307</v>
      </c>
    </row>
    <row r="775" spans="1:66" x14ac:dyDescent="0.25">
      <c r="A775" t="s">
        <v>338</v>
      </c>
      <c r="B775" t="s">
        <v>89</v>
      </c>
      <c r="C775" t="s">
        <v>75</v>
      </c>
      <c r="D775" s="11">
        <v>44325</v>
      </c>
      <c r="E775" s="10">
        <f>VLOOKUP(A775,home!$A$2:$E$405,3,FALSE)</f>
        <v>1.2436</v>
      </c>
      <c r="F775" s="10">
        <f>VLOOKUP(B775,home!$B$2:$E$405,3,FALSE)</f>
        <v>0.53610000000000002</v>
      </c>
      <c r="G775" s="10">
        <f>VLOOKUP(C775,away!$B$2:$E$405,4,FALSE)</f>
        <v>0.57440000000000002</v>
      </c>
      <c r="H775" s="10">
        <f>VLOOKUP(A775,away!$A$2:$E$405,3,FALSE)</f>
        <v>0.89739999999999998</v>
      </c>
      <c r="I775" s="10">
        <f>VLOOKUP(C775,away!$B$2:$E$405,3,FALSE)</f>
        <v>0.63680000000000003</v>
      </c>
      <c r="J775" s="10">
        <f>VLOOKUP(B775,home!$B$2:$E$405,4,FALSE)</f>
        <v>0.37140000000000001</v>
      </c>
      <c r="K775" s="12">
        <f t="shared" si="1062"/>
        <v>0.38294901062400005</v>
      </c>
      <c r="L775" s="12">
        <f t="shared" si="1063"/>
        <v>0.21224184844800001</v>
      </c>
      <c r="M775" s="13">
        <f t="shared" si="1064"/>
        <v>0.5514573051936551</v>
      </c>
      <c r="N775" s="13">
        <f t="shared" si="1065"/>
        <v>0.21118002942528744</v>
      </c>
      <c r="O775" s="13">
        <f t="shared" si="1066"/>
        <v>0.11704231779445425</v>
      </c>
      <c r="P775" s="13">
        <f t="shared" si="1067"/>
        <v>4.4821239800526047E-2</v>
      </c>
      <c r="Q775" s="13">
        <f t="shared" si="1068"/>
        <v>4.0435591665980514E-2</v>
      </c>
      <c r="R775" s="13">
        <f t="shared" si="1069"/>
        <v>1.2420638937666602E-2</v>
      </c>
      <c r="S775" s="13">
        <f t="shared" si="1070"/>
        <v>9.1074300690911097E-4</v>
      </c>
      <c r="T775" s="13">
        <f t="shared" si="1071"/>
        <v>8.5821247182762492E-3</v>
      </c>
      <c r="U775" s="13">
        <f t="shared" si="1072"/>
        <v>4.7564713924973566E-3</v>
      </c>
      <c r="V775" s="13">
        <f t="shared" si="1073"/>
        <v>8.2247992576265161E-6</v>
      </c>
      <c r="W775" s="13">
        <f t="shared" si="1074"/>
        <v>5.1615899408277675E-3</v>
      </c>
      <c r="X775" s="13">
        <f t="shared" si="1075"/>
        <v>1.0955053899718886E-3</v>
      </c>
      <c r="Y775" s="13">
        <f t="shared" si="1076"/>
        <v>1.1625604447619033E-4</v>
      </c>
      <c r="Z775" s="13">
        <f t="shared" si="1077"/>
        <v>8.7872645567852131E-4</v>
      </c>
      <c r="AA775" s="13">
        <f t="shared" si="1078"/>
        <v>3.3650742681122395E-4</v>
      </c>
      <c r="AB775" s="13">
        <f t="shared" si="1079"/>
        <v>6.4432593082493146E-5</v>
      </c>
      <c r="AC775" s="13">
        <f t="shared" si="1080"/>
        <v>4.1780852339489959E-8</v>
      </c>
      <c r="AD775" s="13">
        <f t="shared" si="1081"/>
        <v>4.941564402716961E-4</v>
      </c>
      <c r="AE775" s="13">
        <f t="shared" si="1082"/>
        <v>1.048806763057485E-4</v>
      </c>
      <c r="AF775" s="13">
        <f t="shared" si="1083"/>
        <v>1.1130034302804207E-5</v>
      </c>
      <c r="AG775" s="13">
        <f t="shared" si="1084"/>
        <v>7.8741968457227103E-7</v>
      </c>
      <c r="AH775" s="13">
        <f t="shared" si="1085"/>
        <v>4.6625631808342211E-5</v>
      </c>
      <c r="AI775" s="13">
        <f t="shared" si="1086"/>
        <v>1.7855239570723554E-5</v>
      </c>
      <c r="AJ775" s="13">
        <f t="shared" si="1087"/>
        <v>3.4188231640315396E-6</v>
      </c>
      <c r="AK775" s="13">
        <f t="shared" si="1088"/>
        <v>4.3641164938809729E-7</v>
      </c>
      <c r="AL775" s="13">
        <f t="shared" si="1089"/>
        <v>1.3583424023160054E-10</v>
      </c>
      <c r="AM775" s="13">
        <f t="shared" si="1090"/>
        <v>3.7847343979104774E-5</v>
      </c>
      <c r="AN775" s="13">
        <f t="shared" si="1091"/>
        <v>8.0327902449724821E-6</v>
      </c>
      <c r="AO775" s="13">
        <f t="shared" si="1092"/>
        <v>8.5244712489401091E-7</v>
      </c>
      <c r="AP775" s="13">
        <f t="shared" si="1093"/>
        <v>6.0308317830562694E-8</v>
      </c>
      <c r="AQ775" s="13">
        <f t="shared" si="1094"/>
        <v>3.1999872132870247E-9</v>
      </c>
      <c r="AR775" s="13">
        <f t="shared" si="1095"/>
        <v>1.9791820560116837E-6</v>
      </c>
      <c r="AS775" s="13">
        <f t="shared" si="1096"/>
        <v>7.5792581019444859E-7</v>
      </c>
      <c r="AT775" s="13">
        <f t="shared" si="1097"/>
        <v>1.4512346957017883E-7</v>
      </c>
      <c r="AU775" s="13">
        <f t="shared" si="1098"/>
        <v>1.8524963030074057E-8</v>
      </c>
      <c r="AV775" s="13">
        <f t="shared" si="1099"/>
        <v>1.7735290660532597E-9</v>
      </c>
      <c r="AW775" s="13">
        <f t="shared" si="1100"/>
        <v>3.0667525024669833E-13</v>
      </c>
      <c r="AX775" s="13">
        <f t="shared" si="1101"/>
        <v>2.4156004885907287E-6</v>
      </c>
      <c r="AY775" s="13">
        <f t="shared" si="1102"/>
        <v>5.1269151281038829E-7</v>
      </c>
      <c r="AZ775" s="13">
        <f t="shared" si="1103"/>
        <v>5.4407297181239128E-8</v>
      </c>
      <c r="BA775" s="13">
        <f t="shared" si="1104"/>
        <v>3.849168440935286E-9</v>
      </c>
      <c r="BB775" s="13">
        <f t="shared" si="1105"/>
        <v>2.0423865622295277E-10</v>
      </c>
      <c r="BC775" s="13">
        <f t="shared" si="1106"/>
        <v>8.6695979842590258E-12</v>
      </c>
      <c r="BD775" s="13">
        <f t="shared" si="1107"/>
        <v>7.0010876330505457E-8</v>
      </c>
      <c r="BE775" s="13">
        <f t="shared" si="1108"/>
        <v>2.6810595823686288E-8</v>
      </c>
      <c r="BF775" s="13">
        <f t="shared" si="1109"/>
        <v>5.133545572460305E-9</v>
      </c>
      <c r="BG775" s="13">
        <f t="shared" si="1110"/>
        <v>6.552953993222967E-10</v>
      </c>
      <c r="BH775" s="13">
        <f t="shared" si="1111"/>
        <v>6.2736181209233133E-11</v>
      </c>
      <c r="BI775" s="13">
        <f t="shared" si="1112"/>
        <v>4.8049517048807633E-12</v>
      </c>
      <c r="BJ775" s="14">
        <f t="shared" si="1113"/>
        <v>0.26723183460641414</v>
      </c>
      <c r="BK775" s="14">
        <f t="shared" si="1114"/>
        <v>0.59719806740854731</v>
      </c>
      <c r="BL775" s="14">
        <f t="shared" si="1115"/>
        <v>0.1346917094583866</v>
      </c>
      <c r="BM775" s="14">
        <f t="shared" si="1116"/>
        <v>2.2642702420250415E-2</v>
      </c>
      <c r="BN775" s="14">
        <f t="shared" si="1117"/>
        <v>0.97735712281757003</v>
      </c>
    </row>
    <row r="776" spans="1:66" x14ac:dyDescent="0.25">
      <c r="A776" t="s">
        <v>339</v>
      </c>
      <c r="B776" t="s">
        <v>113</v>
      </c>
      <c r="C776" t="s">
        <v>121</v>
      </c>
      <c r="D776" s="11">
        <v>44325</v>
      </c>
      <c r="E776" s="10">
        <f>VLOOKUP(A776,home!$A$2:$E$405,3,FALSE)</f>
        <v>1.1578999999999999</v>
      </c>
      <c r="F776" s="10">
        <f>VLOOKUP(B776,home!$B$2:$E$405,3,FALSE)</f>
        <v>1.1777</v>
      </c>
      <c r="G776" s="10">
        <f>VLOOKUP(C776,away!$B$2:$E$405,4,FALSE)</f>
        <v>1.2954000000000001</v>
      </c>
      <c r="H776" s="10">
        <f>VLOOKUP(A776,away!$A$2:$E$405,3,FALSE)</f>
        <v>1.0478000000000001</v>
      </c>
      <c r="I776" s="10">
        <f>VLOOKUP(C776,away!$B$2:$E$405,3,FALSE)</f>
        <v>0.95440000000000003</v>
      </c>
      <c r="J776" s="10">
        <f>VLOOKUP(B776,home!$B$2:$E$405,4,FALSE)</f>
        <v>1.4750000000000001</v>
      </c>
      <c r="K776" s="12">
        <f t="shared" si="1062"/>
        <v>1.7664836483819999</v>
      </c>
      <c r="L776" s="12">
        <f t="shared" si="1063"/>
        <v>1.4750299720000004</v>
      </c>
      <c r="M776" s="13">
        <f t="shared" si="1064"/>
        <v>3.9104660669655567E-2</v>
      </c>
      <c r="N776" s="13">
        <f t="shared" si="1065"/>
        <v>6.9077743648473272E-2</v>
      </c>
      <c r="O776" s="13">
        <f t="shared" si="1066"/>
        <v>5.768054653263157E-2</v>
      </c>
      <c r="P776" s="13">
        <f t="shared" si="1067"/>
        <v>0.10189174227963074</v>
      </c>
      <c r="Q776" s="13">
        <f t="shared" si="1068"/>
        <v>6.1012352311075803E-2</v>
      </c>
      <c r="R776" s="13">
        <f t="shared" si="1069"/>
        <v>4.2540267468486138E-2</v>
      </c>
      <c r="S776" s="13">
        <f t="shared" si="1070"/>
        <v>6.6372696802576139E-2</v>
      </c>
      <c r="T776" s="13">
        <f t="shared" si="1071"/>
        <v>8.9995048321060311E-2</v>
      </c>
      <c r="U776" s="13">
        <f t="shared" si="1072"/>
        <v>7.51466868808775E-2</v>
      </c>
      <c r="V776" s="13">
        <f t="shared" si="1073"/>
        <v>1.921575360186038E-2</v>
      </c>
      <c r="W776" s="13">
        <f t="shared" si="1074"/>
        <v>3.5925774235612377E-2</v>
      </c>
      <c r="X776" s="13">
        <f t="shared" si="1075"/>
        <v>5.2991593764833658E-2</v>
      </c>
      <c r="Y776" s="13">
        <f t="shared" si="1076"/>
        <v>3.9082094533589004E-2</v>
      </c>
      <c r="Z776" s="13">
        <f t="shared" si="1077"/>
        <v>2.0916056510971209E-2</v>
      </c>
      <c r="AA776" s="13">
        <f t="shared" si="1078"/>
        <v>3.6947871815264502E-2</v>
      </c>
      <c r="AB776" s="13">
        <f t="shared" si="1079"/>
        <v>3.2633905702089461E-2</v>
      </c>
      <c r="AC776" s="13">
        <f t="shared" si="1080"/>
        <v>3.1293050818315803E-3</v>
      </c>
      <c r="AD776" s="13">
        <f t="shared" si="1081"/>
        <v>1.5865573185668152E-2</v>
      </c>
      <c r="AE776" s="13">
        <f t="shared" si="1082"/>
        <v>2.3402195971820049E-2</v>
      </c>
      <c r="AF776" s="13">
        <f t="shared" si="1083"/>
        <v>1.7259470234526127E-2</v>
      </c>
      <c r="AG776" s="13">
        <f t="shared" si="1084"/>
        <v>8.4860786322559691E-3</v>
      </c>
      <c r="AH776" s="13">
        <f t="shared" si="1085"/>
        <v>7.71295256243207E-3</v>
      </c>
      <c r="AI776" s="13">
        <f t="shared" si="1086"/>
        <v>1.3624804582282298E-2</v>
      </c>
      <c r="AJ776" s="13">
        <f t="shared" si="1087"/>
        <v>1.2033997253500914E-2</v>
      </c>
      <c r="AK776" s="13">
        <f t="shared" si="1088"/>
        <v>7.0859531243277537E-3</v>
      </c>
      <c r="AL776" s="13">
        <f t="shared" si="1089"/>
        <v>3.261507364616963E-4</v>
      </c>
      <c r="AM776" s="13">
        <f t="shared" si="1090"/>
        <v>5.605255120938144E-3</v>
      </c>
      <c r="AN776" s="13">
        <f t="shared" si="1091"/>
        <v>8.2679193040902498E-3</v>
      </c>
      <c r="AO776" s="13">
        <f t="shared" si="1092"/>
        <v>6.0977143898052529E-3</v>
      </c>
      <c r="AP776" s="13">
        <f t="shared" si="1093"/>
        <v>2.998103828552813E-3</v>
      </c>
      <c r="AQ776" s="13">
        <f t="shared" si="1094"/>
        <v>1.1055732515708372E-3</v>
      </c>
      <c r="AR776" s="13">
        <f t="shared" si="1095"/>
        <v>2.2753672404403017E-3</v>
      </c>
      <c r="AS776" s="13">
        <f t="shared" si="1096"/>
        <v>4.0193990243018668E-3</v>
      </c>
      <c r="AT776" s="13">
        <f t="shared" si="1097"/>
        <v>3.5501013263759072E-3</v>
      </c>
      <c r="AU776" s="13">
        <f t="shared" si="1098"/>
        <v>2.0903986477140966E-3</v>
      </c>
      <c r="AV776" s="13">
        <f t="shared" si="1099"/>
        <v>9.2316375744669896E-4</v>
      </c>
      <c r="AW776" s="13">
        <f t="shared" si="1100"/>
        <v>2.3606213438769026E-5</v>
      </c>
      <c r="AX776" s="13">
        <f t="shared" si="1101"/>
        <v>1.6502652526911173E-3</v>
      </c>
      <c r="AY776" s="13">
        <f t="shared" si="1102"/>
        <v>2.4341907094695523E-3</v>
      </c>
      <c r="AZ776" s="13">
        <f t="shared" si="1103"/>
        <v>1.7952521270157677E-3</v>
      </c>
      <c r="BA776" s="13">
        <f t="shared" si="1104"/>
        <v>8.8268356488166943E-4</v>
      </c>
      <c r="BB776" s="13">
        <f t="shared" si="1105"/>
        <v>3.2549617849806728E-4</v>
      </c>
      <c r="BC776" s="13">
        <f t="shared" si="1106"/>
        <v>9.6023323811222274E-5</v>
      </c>
      <c r="BD776" s="13">
        <f t="shared" si="1107"/>
        <v>5.5937247949272941E-4</v>
      </c>
      <c r="BE776" s="13">
        <f t="shared" si="1108"/>
        <v>9.8812233837880211E-4</v>
      </c>
      <c r="BF776" s="13">
        <f t="shared" si="1109"/>
        <v>8.7275097667356986E-4</v>
      </c>
      <c r="BG776" s="13">
        <f t="shared" si="1110"/>
        <v>5.1390010980109375E-4</v>
      </c>
      <c r="BH776" s="13">
        <f t="shared" si="1111"/>
        <v>2.269490352163366E-4</v>
      </c>
      <c r="BI776" s="13">
        <f t="shared" si="1112"/>
        <v>8.0180351945145914E-5</v>
      </c>
      <c r="BJ776" s="14">
        <f t="shared" si="1113"/>
        <v>0.44435640189023945</v>
      </c>
      <c r="BK776" s="14">
        <f t="shared" si="1114"/>
        <v>0.23247449988148564</v>
      </c>
      <c r="BL776" s="14">
        <f t="shared" si="1115"/>
        <v>0.30150669120967877</v>
      </c>
      <c r="BM776" s="14">
        <f t="shared" si="1116"/>
        <v>0.62553575208639123</v>
      </c>
      <c r="BN776" s="14">
        <f t="shared" si="1117"/>
        <v>0.37130731290995311</v>
      </c>
    </row>
    <row r="777" spans="1:66" x14ac:dyDescent="0.25">
      <c r="A777" t="s">
        <v>339</v>
      </c>
      <c r="B777" t="s">
        <v>118</v>
      </c>
      <c r="C777" t="s">
        <v>126</v>
      </c>
      <c r="D777" s="11">
        <v>44325</v>
      </c>
      <c r="E777" s="10">
        <f>VLOOKUP(A777,home!$A$2:$E$405,3,FALSE)</f>
        <v>1.1578999999999999</v>
      </c>
      <c r="F777" s="10">
        <f>VLOOKUP(B777,home!$B$2:$E$405,3,FALSE)</f>
        <v>1.0206999999999999</v>
      </c>
      <c r="G777" s="10">
        <f>VLOOKUP(C777,away!$B$2:$E$405,4,FALSE)</f>
        <v>1.3817999999999999</v>
      </c>
      <c r="H777" s="10">
        <f>VLOOKUP(A777,away!$A$2:$E$405,3,FALSE)</f>
        <v>1.0478000000000001</v>
      </c>
      <c r="I777" s="10">
        <f>VLOOKUP(C777,away!$B$2:$E$405,3,FALSE)</f>
        <v>0.8589</v>
      </c>
      <c r="J777" s="10">
        <f>VLOOKUP(B777,home!$B$2:$E$405,4,FALSE)</f>
        <v>1.3013999999999999</v>
      </c>
      <c r="K777" s="12">
        <f t="shared" si="1062"/>
        <v>1.6331059347539996</v>
      </c>
      <c r="L777" s="12">
        <f t="shared" si="1063"/>
        <v>1.1712019835879999</v>
      </c>
      <c r="M777" s="13">
        <f t="shared" si="1064"/>
        <v>6.054866129311378E-2</v>
      </c>
      <c r="N777" s="13">
        <f t="shared" si="1065"/>
        <v>9.8882378099193882E-2</v>
      </c>
      <c r="O777" s="13">
        <f t="shared" si="1066"/>
        <v>7.0914712210092809E-2</v>
      </c>
      <c r="P777" s="13">
        <f t="shared" si="1067"/>
        <v>0.11581123737167448</v>
      </c>
      <c r="Q777" s="13">
        <f t="shared" si="1068"/>
        <v>8.0742699258191233E-2</v>
      </c>
      <c r="R777" s="13">
        <f t="shared" si="1069"/>
        <v>4.1527725803016433E-2</v>
      </c>
      <c r="S777" s="13">
        <f t="shared" si="1070"/>
        <v>5.537794897161382E-2</v>
      </c>
      <c r="T777" s="13">
        <f t="shared" si="1071"/>
        <v>9.456600953144291E-2</v>
      </c>
      <c r="U777" s="13">
        <f t="shared" si="1072"/>
        <v>6.7819175465742926E-2</v>
      </c>
      <c r="V777" s="13">
        <f t="shared" si="1073"/>
        <v>1.1769025765649277E-2</v>
      </c>
      <c r="W777" s="13">
        <f t="shared" si="1074"/>
        <v>4.395379378220314E-2</v>
      </c>
      <c r="X777" s="13">
        <f t="shared" si="1075"/>
        <v>5.1478770463934218E-2</v>
      </c>
      <c r="Y777" s="13">
        <f t="shared" si="1076"/>
        <v>3.0146019040015553E-2</v>
      </c>
      <c r="Z777" s="13">
        <f t="shared" si="1077"/>
        <v>1.6212451611463806E-2</v>
      </c>
      <c r="AA777" s="13">
        <f t="shared" si="1078"/>
        <v>2.6476650943593583E-2</v>
      </c>
      <c r="AB777" s="13">
        <f t="shared" si="1079"/>
        <v>2.1619587894196383E-2</v>
      </c>
      <c r="AC777" s="13">
        <f t="shared" si="1080"/>
        <v>1.4069112011213599E-3</v>
      </c>
      <c r="AD777" s="13">
        <f t="shared" si="1081"/>
        <v>1.7945300370167349E-2</v>
      </c>
      <c r="AE777" s="13">
        <f t="shared" si="1082"/>
        <v>2.1017571389622468E-2</v>
      </c>
      <c r="AF777" s="13">
        <f t="shared" si="1083"/>
        <v>1.2307910650864118E-2</v>
      </c>
      <c r="AG777" s="13">
        <f t="shared" si="1084"/>
        <v>4.8050164560386422E-3</v>
      </c>
      <c r="AH777" s="13">
        <f t="shared" si="1085"/>
        <v>4.7470138715427187E-3</v>
      </c>
      <c r="AI777" s="13">
        <f t="shared" si="1086"/>
        <v>7.7523765259759729E-3</v>
      </c>
      <c r="AJ777" s="13">
        <f t="shared" si="1087"/>
        <v>6.3302260565094789E-3</v>
      </c>
      <c r="AK777" s="13">
        <f t="shared" si="1088"/>
        <v>3.4459765804066783E-3</v>
      </c>
      <c r="AL777" s="13">
        <f t="shared" si="1089"/>
        <v>1.0763978829204223E-4</v>
      </c>
      <c r="AM777" s="13">
        <f t="shared" si="1090"/>
        <v>5.8613153070926896E-3</v>
      </c>
      <c r="AN777" s="13">
        <f t="shared" si="1091"/>
        <v>6.8647841141016653E-3</v>
      </c>
      <c r="AO777" s="13">
        <f t="shared" si="1092"/>
        <v>4.0200243856696304E-3</v>
      </c>
      <c r="AP777" s="13">
        <f t="shared" si="1093"/>
        <v>1.5694201781894675E-3</v>
      </c>
      <c r="AQ777" s="13">
        <f t="shared" si="1094"/>
        <v>4.5952700644463415E-4</v>
      </c>
      <c r="AR777" s="13">
        <f t="shared" si="1095"/>
        <v>1.1119424124941164E-3</v>
      </c>
      <c r="AS777" s="13">
        <f t="shared" si="1096"/>
        <v>1.8159197529488214E-3</v>
      </c>
      <c r="AT777" s="13">
        <f t="shared" si="1097"/>
        <v>1.4827946627888687E-3</v>
      </c>
      <c r="AU777" s="13">
        <f t="shared" si="1098"/>
        <v>8.0718692127401876E-4</v>
      </c>
      <c r="AV777" s="13">
        <f t="shared" si="1099"/>
        <v>3.2955543789710241E-4</v>
      </c>
      <c r="AW777" s="13">
        <f t="shared" si="1100"/>
        <v>5.7189525133344846E-6</v>
      </c>
      <c r="AX777" s="13">
        <f t="shared" si="1101"/>
        <v>1.5953581355795899E-3</v>
      </c>
      <c r="AY777" s="13">
        <f t="shared" si="1102"/>
        <v>1.8684866129240689E-3</v>
      </c>
      <c r="AZ777" s="13">
        <f t="shared" si="1103"/>
        <v>1.0941876136821465E-3</v>
      </c>
      <c r="BA777" s="13">
        <f t="shared" si="1104"/>
        <v>4.2717156785398341E-4</v>
      </c>
      <c r="BB777" s="13">
        <f t="shared" si="1105"/>
        <v>1.2507604690074534E-4</v>
      </c>
      <c r="BC777" s="13">
        <f t="shared" si="1106"/>
        <v>2.9297862845899724E-5</v>
      </c>
      <c r="BD777" s="13">
        <f t="shared" si="1107"/>
        <v>2.1705152652478913E-4</v>
      </c>
      <c r="BE777" s="13">
        <f t="shared" si="1108"/>
        <v>3.5446813611504825E-4</v>
      </c>
      <c r="BF777" s="13">
        <f t="shared" si="1109"/>
        <v>2.8944200838533696E-4</v>
      </c>
      <c r="BG777" s="13">
        <f t="shared" si="1110"/>
        <v>1.5756315388707018E-4</v>
      </c>
      <c r="BH777" s="13">
        <f t="shared" si="1111"/>
        <v>6.4329330427883013E-5</v>
      </c>
      <c r="BI777" s="13">
        <f t="shared" si="1112"/>
        <v>2.1011322260105363E-5</v>
      </c>
      <c r="BJ777" s="14">
        <f t="shared" si="1113"/>
        <v>0.47976011787295803</v>
      </c>
      <c r="BK777" s="14">
        <f t="shared" si="1114"/>
        <v>0.24688991100438884</v>
      </c>
      <c r="BL777" s="14">
        <f t="shared" si="1115"/>
        <v>0.25728471001608016</v>
      </c>
      <c r="BM777" s="14">
        <f t="shared" si="1116"/>
        <v>0.52985700880919717</v>
      </c>
      <c r="BN777" s="14">
        <f t="shared" si="1117"/>
        <v>0.4684274140352826</v>
      </c>
    </row>
    <row r="778" spans="1:66" x14ac:dyDescent="0.25">
      <c r="A778" t="s">
        <v>339</v>
      </c>
      <c r="B778" t="s">
        <v>110</v>
      </c>
      <c r="C778" t="s">
        <v>128</v>
      </c>
      <c r="D778" s="11">
        <v>44325</v>
      </c>
      <c r="E778" s="10">
        <f>VLOOKUP(A778,home!$A$2:$E$405,3,FALSE)</f>
        <v>1.1578999999999999</v>
      </c>
      <c r="F778" s="10">
        <f>VLOOKUP(B778,home!$B$2:$E$405,3,FALSE)</f>
        <v>1.2091000000000001</v>
      </c>
      <c r="G778" s="10">
        <f>VLOOKUP(C778,away!$B$2:$E$405,4,FALSE)</f>
        <v>0.94210000000000005</v>
      </c>
      <c r="H778" s="10">
        <f>VLOOKUP(A778,away!$A$2:$E$405,3,FALSE)</f>
        <v>1.0478000000000001</v>
      </c>
      <c r="I778" s="10">
        <f>VLOOKUP(C778,away!$B$2:$E$405,3,FALSE)</f>
        <v>0.52059999999999995</v>
      </c>
      <c r="J778" s="10">
        <f>VLOOKUP(B778,home!$B$2:$E$405,4,FALSE)</f>
        <v>1.0498000000000001</v>
      </c>
      <c r="K778" s="12">
        <f t="shared" si="1062"/>
        <v>1.3189559120690002</v>
      </c>
      <c r="L778" s="12">
        <f t="shared" si="1063"/>
        <v>0.57264981706399998</v>
      </c>
      <c r="M778" s="13">
        <f t="shared" si="1064"/>
        <v>0.15082942308675695</v>
      </c>
      <c r="N778" s="13">
        <f t="shared" si="1065"/>
        <v>0.19893735929423467</v>
      </c>
      <c r="O778" s="13">
        <f t="shared" si="1066"/>
        <v>8.6372441538500017E-2</v>
      </c>
      <c r="P778" s="13">
        <f t="shared" si="1067"/>
        <v>0.11392144240703871</v>
      </c>
      <c r="Q778" s="13">
        <f t="shared" si="1068"/>
        <v>0.13119480308626283</v>
      </c>
      <c r="R778" s="13">
        <f t="shared" si="1069"/>
        <v>2.4730581423196535E-2</v>
      </c>
      <c r="S778" s="13">
        <f t="shared" si="1070"/>
        <v>2.1511212425435137E-2</v>
      </c>
      <c r="T778" s="13">
        <f t="shared" si="1071"/>
        <v>7.5128679987095909E-2</v>
      </c>
      <c r="U778" s="13">
        <f t="shared" si="1072"/>
        <v>3.261854657702886E-2</v>
      </c>
      <c r="V778" s="13">
        <f t="shared" si="1073"/>
        <v>1.805268419028862E-3</v>
      </c>
      <c r="W778" s="13">
        <f t="shared" si="1074"/>
        <v>5.7680053721118257E-2</v>
      </c>
      <c r="X778" s="13">
        <f t="shared" si="1075"/>
        <v>3.3030472211640058E-2</v>
      </c>
      <c r="Y778" s="13">
        <f t="shared" si="1076"/>
        <v>9.4574469347666074E-3</v>
      </c>
      <c r="Z778" s="13">
        <f t="shared" si="1077"/>
        <v>4.7206543092932849E-3</v>
      </c>
      <c r="AA778" s="13">
        <f t="shared" si="1078"/>
        <v>6.2263349100763823E-3</v>
      </c>
      <c r="AB778" s="13">
        <f t="shared" si="1079"/>
        <v>4.1061306200834259E-3</v>
      </c>
      <c r="AC778" s="13">
        <f t="shared" si="1080"/>
        <v>8.5219936708464441E-5</v>
      </c>
      <c r="AD778" s="13">
        <f t="shared" si="1081"/>
        <v>1.9019361965981602E-2</v>
      </c>
      <c r="AE778" s="13">
        <f t="shared" si="1082"/>
        <v>1.0891434150493363E-2</v>
      </c>
      <c r="AF778" s="13">
        <f t="shared" si="1083"/>
        <v>3.1184888869223134E-3</v>
      </c>
      <c r="AG778" s="13">
        <f t="shared" si="1084"/>
        <v>5.9526736353739335E-4</v>
      </c>
      <c r="AH778" s="13">
        <f t="shared" si="1085"/>
        <v>6.7582045665979553E-4</v>
      </c>
      <c r="AI778" s="13">
        <f t="shared" si="1086"/>
        <v>8.9137738680860896E-4</v>
      </c>
      <c r="AJ778" s="13">
        <f t="shared" si="1087"/>
        <v>5.878437371079154E-4</v>
      </c>
      <c r="AK778" s="13">
        <f t="shared" si="1088"/>
        <v>2.584466574770735E-4</v>
      </c>
      <c r="AL778" s="13">
        <f t="shared" si="1089"/>
        <v>2.5746642566100819E-6</v>
      </c>
      <c r="AM778" s="13">
        <f t="shared" si="1090"/>
        <v>5.0171399817623428E-3</v>
      </c>
      <c r="AN778" s="13">
        <f t="shared" si="1091"/>
        <v>2.8730642927406857E-3</v>
      </c>
      <c r="AO778" s="13">
        <f t="shared" si="1092"/>
        <v>8.2262987082553209E-4</v>
      </c>
      <c r="AP778" s="13">
        <f t="shared" si="1093"/>
        <v>1.5702628167987433E-4</v>
      </c>
      <c r="AQ778" s="13">
        <f t="shared" si="1094"/>
        <v>2.2480267869555034E-5</v>
      </c>
      <c r="AR778" s="13">
        <f t="shared" si="1095"/>
        <v>7.7401692174868176E-5</v>
      </c>
      <c r="AS778" s="13">
        <f t="shared" si="1096"/>
        <v>1.0208941949818728E-4</v>
      </c>
      <c r="AT778" s="13">
        <f t="shared" si="1097"/>
        <v>6.7325721703413187E-5</v>
      </c>
      <c r="AU778" s="13">
        <f t="shared" si="1098"/>
        <v>2.9599886225009687E-5</v>
      </c>
      <c r="AV778" s="13">
        <f t="shared" si="1099"/>
        <v>9.7602362332615661E-6</v>
      </c>
      <c r="AW778" s="13">
        <f t="shared" si="1100"/>
        <v>5.401787658612857E-8</v>
      </c>
      <c r="AX778" s="13">
        <f t="shared" si="1101"/>
        <v>1.1028977401038669E-3</v>
      </c>
      <c r="AY778" s="13">
        <f t="shared" si="1102"/>
        <v>6.3157418911077834E-4</v>
      </c>
      <c r="AZ778" s="13">
        <f t="shared" si="1103"/>
        <v>1.8083542192831568E-4</v>
      </c>
      <c r="BA778" s="13">
        <f t="shared" si="1104"/>
        <v>3.4518457095313752E-5</v>
      </c>
      <c r="BB778" s="13">
        <f t="shared" si="1105"/>
        <v>4.9417470352407362E-6</v>
      </c>
      <c r="BC778" s="13">
        <f t="shared" si="1106"/>
        <v>5.6597810714143444E-7</v>
      </c>
      <c r="BD778" s="13">
        <f t="shared" si="1107"/>
        <v>7.3873441440637177E-6</v>
      </c>
      <c r="BE778" s="13">
        <f t="shared" si="1108"/>
        <v>9.7435812333011501E-6</v>
      </c>
      <c r="BF778" s="13">
        <f t="shared" si="1109"/>
        <v>6.4256770361935558E-6</v>
      </c>
      <c r="BG778" s="13">
        <f t="shared" si="1110"/>
        <v>2.8250615719778351E-6</v>
      </c>
      <c r="BH778" s="13">
        <f t="shared" si="1111"/>
        <v>9.3153291557977665E-7</v>
      </c>
      <c r="BI778" s="13">
        <f t="shared" si="1112"/>
        <v>2.4573016925816383E-7</v>
      </c>
      <c r="BJ778" s="14">
        <f t="shared" si="1113"/>
        <v>0.54990104183031174</v>
      </c>
      <c r="BK778" s="14">
        <f t="shared" si="1114"/>
        <v>0.28878671512833548</v>
      </c>
      <c r="BL778" s="14">
        <f t="shared" si="1115"/>
        <v>0.1567812591898437</v>
      </c>
      <c r="BM778" s="14">
        <f t="shared" si="1116"/>
        <v>0.29357209945056023</v>
      </c>
      <c r="BN778" s="14">
        <f t="shared" si="1117"/>
        <v>0.70598605083598975</v>
      </c>
    </row>
    <row r="779" spans="1:66" x14ac:dyDescent="0.25">
      <c r="A779" t="s">
        <v>351</v>
      </c>
      <c r="B779" t="s">
        <v>165</v>
      </c>
      <c r="C779" t="s">
        <v>163</v>
      </c>
      <c r="D779" s="11">
        <v>44325</v>
      </c>
      <c r="E779" s="10">
        <f>VLOOKUP(A779,home!$A$2:$E$405,3,FALSE)</f>
        <v>1.224</v>
      </c>
      <c r="F779" s="10">
        <f>VLOOKUP(B779,home!$B$2:$E$405,3,FALSE)</f>
        <v>0.40849999999999997</v>
      </c>
      <c r="G779" s="10">
        <f>VLOOKUP(C779,away!$B$2:$E$405,4,FALSE)</f>
        <v>0.66839999999999999</v>
      </c>
      <c r="H779" s="10">
        <f>VLOOKUP(A779,away!$A$2:$E$405,3,FALSE)</f>
        <v>1.1359999999999999</v>
      </c>
      <c r="I779" s="10">
        <f>VLOOKUP(C779,away!$B$2:$E$405,3,FALSE)</f>
        <v>1.6005</v>
      </c>
      <c r="J779" s="10">
        <f>VLOOKUP(B779,home!$B$2:$E$405,4,FALSE)</f>
        <v>1.3204</v>
      </c>
      <c r="K779" s="12">
        <f t="shared" si="1062"/>
        <v>0.3342026736</v>
      </c>
      <c r="L779" s="12">
        <f t="shared" si="1063"/>
        <v>2.4007090271999996</v>
      </c>
      <c r="M779" s="13">
        <f t="shared" si="1064"/>
        <v>6.4899737445769934E-2</v>
      </c>
      <c r="N779" s="13">
        <f t="shared" si="1065"/>
        <v>2.1689665770314344E-2</v>
      </c>
      <c r="O779" s="13">
        <f t="shared" si="1066"/>
        <v>0.15580538554896972</v>
      </c>
      <c r="P779" s="13">
        <f t="shared" si="1067"/>
        <v>5.2070576411744479E-2</v>
      </c>
      <c r="Q779" s="13">
        <f t="shared" si="1068"/>
        <v>3.6243721449647289E-3</v>
      </c>
      <c r="R779" s="13">
        <f t="shared" si="1069"/>
        <v>0.18702169778689401</v>
      </c>
      <c r="S779" s="13">
        <f t="shared" si="1070"/>
        <v>1.0444360156760707E-2</v>
      </c>
      <c r="T779" s="13">
        <f t="shared" si="1071"/>
        <v>8.7010629263490503E-3</v>
      </c>
      <c r="U779" s="13">
        <f t="shared" si="1072"/>
        <v>6.2503151421591172E-2</v>
      </c>
      <c r="V779" s="13">
        <f t="shared" si="1073"/>
        <v>9.3108381057066449E-4</v>
      </c>
      <c r="W779" s="13">
        <f t="shared" si="1074"/>
        <v>4.0375828698952648E-4</v>
      </c>
      <c r="X779" s="13">
        <f t="shared" si="1075"/>
        <v>9.6930616438256428E-4</v>
      </c>
      <c r="Y779" s="13">
        <f t="shared" si="1076"/>
        <v>1.1635110294769145E-3</v>
      </c>
      <c r="Z779" s="13">
        <f t="shared" si="1077"/>
        <v>0.1496615593864222</v>
      </c>
      <c r="AA779" s="13">
        <f t="shared" si="1078"/>
        <v>5.0017293282087469E-2</v>
      </c>
      <c r="AB779" s="13">
        <f t="shared" si="1079"/>
        <v>8.3579565705544766E-3</v>
      </c>
      <c r="AC779" s="13">
        <f t="shared" si="1080"/>
        <v>4.668939410634125E-5</v>
      </c>
      <c r="AD779" s="13">
        <f t="shared" si="1081"/>
        <v>3.3734274750013958E-5</v>
      </c>
      <c r="AE779" s="13">
        <f t="shared" si="1082"/>
        <v>8.0986177918403521E-5</v>
      </c>
      <c r="AF779" s="13">
        <f t="shared" si="1083"/>
        <v>9.7212124203568305E-5</v>
      </c>
      <c r="AG779" s="13">
        <f t="shared" si="1084"/>
        <v>7.779267470959801E-5</v>
      </c>
      <c r="AH779" s="13">
        <f t="shared" si="1085"/>
        <v>8.9823464160953145E-2</v>
      </c>
      <c r="AI779" s="13">
        <f t="shared" si="1086"/>
        <v>3.0019241874604318E-2</v>
      </c>
      <c r="AJ779" s="13">
        <f t="shared" si="1087"/>
        <v>5.0162554469689201E-3</v>
      </c>
      <c r="AK779" s="13">
        <f t="shared" si="1088"/>
        <v>5.5881532727919208E-4</v>
      </c>
      <c r="AL779" s="13">
        <f t="shared" si="1089"/>
        <v>1.4983996910395854E-6</v>
      </c>
      <c r="AM779" s="13">
        <f t="shared" si="1090"/>
        <v>2.254816962682329E-6</v>
      </c>
      <c r="AN779" s="13">
        <f t="shared" si="1091"/>
        <v>5.4131594369951518E-6</v>
      </c>
      <c r="AO779" s="13">
        <f t="shared" si="1092"/>
        <v>6.4977103630335646E-6</v>
      </c>
      <c r="AP779" s="13">
        <f t="shared" si="1093"/>
        <v>5.1997039748885551E-6</v>
      </c>
      <c r="AQ779" s="13">
        <f t="shared" si="1094"/>
        <v>3.1207440678206681E-6</v>
      </c>
      <c r="AR779" s="13">
        <f t="shared" si="1095"/>
        <v>4.3128000253115181E-2</v>
      </c>
      <c r="AS779" s="13">
        <f t="shared" si="1096"/>
        <v>1.4413492991612568E-2</v>
      </c>
      <c r="AT779" s="13">
        <f t="shared" si="1097"/>
        <v>2.4085139468558916E-3</v>
      </c>
      <c r="AU779" s="13">
        <f t="shared" si="1098"/>
        <v>2.6831060014737576E-4</v>
      </c>
      <c r="AV779" s="13">
        <f t="shared" si="1099"/>
        <v>2.2417529981118384E-5</v>
      </c>
      <c r="AW779" s="13">
        <f t="shared" si="1100"/>
        <v>3.3394474940333269E-8</v>
      </c>
      <c r="AX779" s="13">
        <f t="shared" si="1101"/>
        <v>1.2559430956784423E-7</v>
      </c>
      <c r="AY779" s="13">
        <f t="shared" si="1102"/>
        <v>3.0151539274447492E-7</v>
      </c>
      <c r="AZ779" s="13">
        <f t="shared" si="1103"/>
        <v>3.6192536260070711E-7</v>
      </c>
      <c r="BA779" s="13">
        <f t="shared" si="1104"/>
        <v>2.8962582838938352E-7</v>
      </c>
      <c r="BB779" s="13">
        <f t="shared" si="1105"/>
        <v>1.7382683518116772E-7</v>
      </c>
      <c r="BC779" s="13">
        <f t="shared" si="1106"/>
        <v>8.3461530477807182E-8</v>
      </c>
      <c r="BD779" s="13">
        <f t="shared" si="1107"/>
        <v>1.725629658878958E-2</v>
      </c>
      <c r="BE779" s="13">
        <f t="shared" si="1108"/>
        <v>5.7671004564080371E-3</v>
      </c>
      <c r="BF779" s="13">
        <f t="shared" si="1109"/>
        <v>9.6369019572567309E-4</v>
      </c>
      <c r="BG779" s="13">
        <f t="shared" si="1110"/>
        <v>1.0735594664454244E-4</v>
      </c>
      <c r="BH779" s="13">
        <f t="shared" si="1111"/>
        <v>8.969661098866258E-6</v>
      </c>
      <c r="BI779" s="13">
        <f t="shared" si="1112"/>
        <v>5.9953694410540384E-7</v>
      </c>
      <c r="BJ779" s="14">
        <f t="shared" si="1113"/>
        <v>3.6865223658123107E-2</v>
      </c>
      <c r="BK779" s="14">
        <f t="shared" si="1114"/>
        <v>0.12839424713403591</v>
      </c>
      <c r="BL779" s="14">
        <f t="shared" si="1115"/>
        <v>0.67346800912722549</v>
      </c>
      <c r="BM779" s="14">
        <f t="shared" si="1116"/>
        <v>0.50327733607623149</v>
      </c>
      <c r="BN779" s="14">
        <f t="shared" si="1117"/>
        <v>0.48511143510865717</v>
      </c>
    </row>
    <row r="780" spans="1:66" x14ac:dyDescent="0.25">
      <c r="A780" t="s">
        <v>343</v>
      </c>
      <c r="B780" t="s">
        <v>188</v>
      </c>
      <c r="C780" t="s">
        <v>194</v>
      </c>
      <c r="D780" s="11">
        <v>44325</v>
      </c>
      <c r="E780" s="10">
        <f>VLOOKUP(A780,home!$A$2:$E$405,3,FALSE)</f>
        <v>1.2842</v>
      </c>
      <c r="F780" s="10">
        <f>VLOOKUP(B780,home!$B$2:$E$405,3,FALSE)</f>
        <v>0.77869999999999995</v>
      </c>
      <c r="G780" s="10">
        <f>VLOOKUP(C780,away!$B$2:$E$405,4,FALSE)</f>
        <v>0.9456</v>
      </c>
      <c r="H780" s="10">
        <f>VLOOKUP(A780,away!$A$2:$E$405,3,FALSE)</f>
        <v>1.1267</v>
      </c>
      <c r="I780" s="10">
        <f>VLOOKUP(C780,away!$B$2:$E$405,3,FALSE)</f>
        <v>1.3947000000000001</v>
      </c>
      <c r="J780" s="10">
        <f>VLOOKUP(B780,home!$B$2:$E$405,4,FALSE)</f>
        <v>0.94299999999999995</v>
      </c>
      <c r="K780" s="12">
        <f t="shared" si="1062"/>
        <v>0.945606184224</v>
      </c>
      <c r="L780" s="12">
        <f t="shared" si="1063"/>
        <v>1.4818382060699999</v>
      </c>
      <c r="M780" s="13">
        <f t="shared" si="1064"/>
        <v>8.8262108101748657E-2</v>
      </c>
      <c r="N780" s="13">
        <f t="shared" si="1065"/>
        <v>8.3461195253660733E-2</v>
      </c>
      <c r="O780" s="13">
        <f t="shared" si="1066"/>
        <v>0.13079016393345164</v>
      </c>
      <c r="P780" s="13">
        <f t="shared" si="1067"/>
        <v>0.12367598785114262</v>
      </c>
      <c r="Q780" s="13">
        <f t="shared" si="1068"/>
        <v>3.9460711187294176E-2</v>
      </c>
      <c r="R780" s="13">
        <f t="shared" si="1069"/>
        <v>9.690493094737361E-2</v>
      </c>
      <c r="S780" s="13">
        <f t="shared" si="1070"/>
        <v>4.332479220109671E-2</v>
      </c>
      <c r="T780" s="13">
        <f t="shared" si="1071"/>
        <v>5.8474389476026373E-2</v>
      </c>
      <c r="U780" s="13">
        <f t="shared" si="1072"/>
        <v>9.163390198563616E-2</v>
      </c>
      <c r="V780" s="13">
        <f t="shared" si="1073"/>
        <v>6.7453590336474922E-3</v>
      </c>
      <c r="W780" s="13">
        <f t="shared" si="1074"/>
        <v>1.2438097510860854E-2</v>
      </c>
      <c r="X780" s="13">
        <f t="shared" si="1075"/>
        <v>1.843124810241778E-2</v>
      </c>
      <c r="Y780" s="13">
        <f t="shared" si="1076"/>
        <v>1.3656063811858929E-2</v>
      </c>
      <c r="Z780" s="13">
        <f t="shared" si="1077"/>
        <v>4.7865809678131102E-2</v>
      </c>
      <c r="AA780" s="13">
        <f t="shared" si="1078"/>
        <v>4.5262205644529756E-2</v>
      </c>
      <c r="AB780" s="13">
        <f t="shared" si="1079"/>
        <v>2.1400110784542889E-2</v>
      </c>
      <c r="AC780" s="13">
        <f t="shared" si="1080"/>
        <v>5.9073972953891404E-4</v>
      </c>
      <c r="AD780" s="13">
        <f t="shared" si="1081"/>
        <v>2.9403854815627903E-3</v>
      </c>
      <c r="AE780" s="13">
        <f t="shared" si="1082"/>
        <v>4.357175547153278E-3</v>
      </c>
      <c r="AF780" s="13">
        <f t="shared" si="1083"/>
        <v>3.2283145981628425E-3</v>
      </c>
      <c r="AG780" s="13">
        <f t="shared" si="1084"/>
        <v>1.5946133042570728E-3</v>
      </c>
      <c r="AH780" s="13">
        <f t="shared" si="1085"/>
        <v>1.773234638638246E-2</v>
      </c>
      <c r="AI780" s="13">
        <f t="shared" si="1086"/>
        <v>1.6767816403765352E-2</v>
      </c>
      <c r="AJ780" s="13">
        <f t="shared" si="1087"/>
        <v>7.9278754436665749E-3</v>
      </c>
      <c r="AK780" s="13">
        <f t="shared" si="1088"/>
        <v>2.4988826824295673E-3</v>
      </c>
      <c r="AL780" s="13">
        <f t="shared" si="1089"/>
        <v>3.3110616179444985E-5</v>
      </c>
      <c r="AM780" s="13">
        <f t="shared" si="1090"/>
        <v>5.5608933907364802E-4</v>
      </c>
      <c r="AN780" s="13">
        <f t="shared" si="1091"/>
        <v>8.2403442862754651E-4</v>
      </c>
      <c r="AO780" s="13">
        <f t="shared" si="1092"/>
        <v>6.1054284972868059E-4</v>
      </c>
      <c r="AP780" s="13">
        <f t="shared" si="1093"/>
        <v>3.0157524039027116E-4</v>
      </c>
      <c r="AQ780" s="13">
        <f t="shared" si="1094"/>
        <v>1.1172142830376212E-4</v>
      </c>
      <c r="AR780" s="13">
        <f t="shared" si="1095"/>
        <v>5.2552936717217653E-3</v>
      </c>
      <c r="AS780" s="13">
        <f t="shared" si="1096"/>
        <v>4.9694381958933515E-3</v>
      </c>
      <c r="AT780" s="13">
        <f t="shared" si="1097"/>
        <v>2.3495657450778554E-3</v>
      </c>
      <c r="AU780" s="13">
        <f t="shared" si="1098"/>
        <v>7.4058796626216372E-4</v>
      </c>
      <c r="AV780" s="13">
        <f t="shared" si="1099"/>
        <v>1.7507614021484421E-4</v>
      </c>
      <c r="AW780" s="13">
        <f t="shared" si="1100"/>
        <v>1.2887712935758782E-6</v>
      </c>
      <c r="AX780" s="13">
        <f t="shared" si="1101"/>
        <v>8.7640253001513031E-5</v>
      </c>
      <c r="AY780" s="13">
        <f t="shared" si="1102"/>
        <v>1.2986867528728298E-4</v>
      </c>
      <c r="AZ780" s="13">
        <f t="shared" si="1103"/>
        <v>9.6222182406197393E-5</v>
      </c>
      <c r="BA780" s="13">
        <f t="shared" si="1104"/>
        <v>4.7528568720313278E-5</v>
      </c>
      <c r="BB780" s="13">
        <f t="shared" si="1105"/>
        <v>1.7607412252395936E-5</v>
      </c>
      <c r="BC780" s="13">
        <f t="shared" si="1106"/>
        <v>5.2182672371250646E-6</v>
      </c>
      <c r="BD780" s="13">
        <f t="shared" si="1107"/>
        <v>1.2979158244792019E-3</v>
      </c>
      <c r="BE780" s="13">
        <f t="shared" si="1108"/>
        <v>1.2273172302297249E-3</v>
      </c>
      <c r="BF780" s="13">
        <f t="shared" si="1109"/>
        <v>5.8027938145494928E-4</v>
      </c>
      <c r="BG780" s="13">
        <f t="shared" si="1110"/>
        <v>1.8290525722715925E-4</v>
      </c>
      <c r="BH780" s="13">
        <f t="shared" si="1111"/>
        <v>4.3239085590270796E-5</v>
      </c>
      <c r="BI780" s="13">
        <f t="shared" si="1112"/>
        <v>8.1774293468701868E-6</v>
      </c>
      <c r="BJ780" s="14">
        <f t="shared" si="1113"/>
        <v>0.24083024291828356</v>
      </c>
      <c r="BK780" s="14">
        <f t="shared" si="1114"/>
        <v>0.26276196620864112</v>
      </c>
      <c r="BL780" s="14">
        <f t="shared" si="1115"/>
        <v>0.44774803013927611</v>
      </c>
      <c r="BM780" s="14">
        <f t="shared" si="1116"/>
        <v>0.43652237176566677</v>
      </c>
      <c r="BN780" s="14">
        <f t="shared" si="1117"/>
        <v>0.56255509727467135</v>
      </c>
    </row>
    <row r="781" spans="1:66" x14ac:dyDescent="0.25">
      <c r="A781" t="s">
        <v>290</v>
      </c>
      <c r="B781" t="s">
        <v>317</v>
      </c>
      <c r="C781" t="s">
        <v>292</v>
      </c>
      <c r="D781" s="11">
        <v>44325</v>
      </c>
      <c r="E781" s="10">
        <f>VLOOKUP(A781,home!$A$2:$E$405,3,FALSE)</f>
        <v>1.6083000000000001</v>
      </c>
      <c r="F781" s="10">
        <f>VLOOKUP(B781,home!$B$2:$E$405,3,FALSE)</f>
        <v>0.82899999999999996</v>
      </c>
      <c r="G781" s="10">
        <f>VLOOKUP(C781,away!$B$2:$E$405,4,FALSE)</f>
        <v>0.90869999999999995</v>
      </c>
      <c r="H781" s="10">
        <f>VLOOKUP(A781,away!$A$2:$E$405,3,FALSE)</f>
        <v>1.1513</v>
      </c>
      <c r="I781" s="10">
        <f>VLOOKUP(C781,away!$B$2:$E$405,3,FALSE)</f>
        <v>0.4677</v>
      </c>
      <c r="J781" s="10">
        <f>VLOOKUP(B781,home!$B$2:$E$405,4,FALSE)</f>
        <v>1.0133000000000001</v>
      </c>
      <c r="K781" s="12">
        <f t="shared" si="1062"/>
        <v>1.21155217209</v>
      </c>
      <c r="L781" s="12">
        <f t="shared" si="1063"/>
        <v>0.54562456803299997</v>
      </c>
      <c r="M781" s="13">
        <f t="shared" si="1064"/>
        <v>0.17253127749713895</v>
      </c>
      <c r="N781" s="13">
        <f t="shared" si="1065"/>
        <v>0.2090306440051212</v>
      </c>
      <c r="O781" s="13">
        <f t="shared" si="1066"/>
        <v>9.4137303756558086E-2</v>
      </c>
      <c r="P781" s="13">
        <f t="shared" si="1067"/>
        <v>0.11405225484095405</v>
      </c>
      <c r="Q781" s="13">
        <f t="shared" si="1068"/>
        <v>0.12662576538888809</v>
      </c>
      <c r="R781" s="13">
        <f t="shared" si="1069"/>
        <v>2.5681812848981651E-2</v>
      </c>
      <c r="S781" s="13">
        <f t="shared" si="1070"/>
        <v>1.8848635770580258E-2</v>
      </c>
      <c r="T781" s="13">
        <f t="shared" si="1071"/>
        <v>6.9090128542160054E-2</v>
      </c>
      <c r="U781" s="13">
        <f t="shared" si="1072"/>
        <v>3.1114856140392586E-2</v>
      </c>
      <c r="V781" s="13">
        <f t="shared" si="1073"/>
        <v>1.3844378064829374E-3</v>
      </c>
      <c r="W781" s="13">
        <f t="shared" si="1074"/>
        <v>5.1137907033155371E-2</v>
      </c>
      <c r="X781" s="13">
        <f t="shared" si="1075"/>
        <v>2.790209843507711E-2</v>
      </c>
      <c r="Y781" s="13">
        <f t="shared" si="1076"/>
        <v>7.6120352029265944E-3</v>
      </c>
      <c r="Z781" s="13">
        <f t="shared" si="1077"/>
        <v>4.6708760140099868E-3</v>
      </c>
      <c r="AA781" s="13">
        <f t="shared" si="1078"/>
        <v>5.6590099803368798E-3</v>
      </c>
      <c r="AB781" s="13">
        <f t="shared" si="1079"/>
        <v>3.4280929167780677E-3</v>
      </c>
      <c r="AC781" s="13">
        <f t="shared" si="1080"/>
        <v>5.7199140862684221E-5</v>
      </c>
      <c r="AD781" s="13">
        <f t="shared" si="1081"/>
        <v>1.5489060585538965E-2</v>
      </c>
      <c r="AE781" s="13">
        <f t="shared" si="1082"/>
        <v>8.4512119912216639E-3</v>
      </c>
      <c r="AF781" s="13">
        <f t="shared" si="1083"/>
        <v>2.3055944460328142E-3</v>
      </c>
      <c r="AG781" s="13">
        <f t="shared" si="1084"/>
        <v>4.1932965789197936E-4</v>
      </c>
      <c r="AH781" s="13">
        <f t="shared" si="1085"/>
        <v>6.3713617686997489E-4</v>
      </c>
      <c r="AI781" s="13">
        <f t="shared" si="1086"/>
        <v>7.7192371900393635E-4</v>
      </c>
      <c r="AJ781" s="13">
        <f t="shared" si="1087"/>
        <v>4.6761292922350506E-4</v>
      </c>
      <c r="AK781" s="13">
        <f t="shared" si="1088"/>
        <v>1.8884582003270167E-4</v>
      </c>
      <c r="AL781" s="13">
        <f t="shared" si="1089"/>
        <v>1.5124657012900572E-6</v>
      </c>
      <c r="AM781" s="13">
        <f t="shared" si="1090"/>
        <v>3.7531609992086682E-3</v>
      </c>
      <c r="AN781" s="13">
        <f t="shared" si="1091"/>
        <v>2.0478168489515319E-3</v>
      </c>
      <c r="AO781" s="13">
        <f t="shared" si="1092"/>
        <v>5.586695918099393E-4</v>
      </c>
      <c r="AP781" s="13">
        <f t="shared" si="1093"/>
        <v>1.0160795156815684E-4</v>
      </c>
      <c r="AQ781" s="13">
        <f t="shared" si="1094"/>
        <v>1.3859948670773387E-5</v>
      </c>
      <c r="AR781" s="13">
        <f t="shared" si="1095"/>
        <v>6.9527430256575458E-5</v>
      </c>
      <c r="AS781" s="13">
        <f t="shared" si="1096"/>
        <v>8.4236109147189968E-5</v>
      </c>
      <c r="AT781" s="13">
        <f t="shared" si="1097"/>
        <v>5.1028220502844174E-5</v>
      </c>
      <c r="AU781" s="13">
        <f t="shared" si="1098"/>
        <v>2.0607783796036109E-5</v>
      </c>
      <c r="AV781" s="13">
        <f t="shared" si="1099"/>
        <v>6.2418513050121619E-6</v>
      </c>
      <c r="AW781" s="13">
        <f t="shared" si="1100"/>
        <v>2.7772761956901842E-8</v>
      </c>
      <c r="AX781" s="13">
        <f t="shared" si="1101"/>
        <v>7.5785839346578928E-4</v>
      </c>
      <c r="AY781" s="13">
        <f t="shared" si="1102"/>
        <v>4.1350615856495458E-4</v>
      </c>
      <c r="AZ781" s="13">
        <f t="shared" si="1103"/>
        <v>1.1280955957299425E-4</v>
      </c>
      <c r="BA781" s="13">
        <f t="shared" si="1104"/>
        <v>2.0517222404002651E-5</v>
      </c>
      <c r="BB781" s="13">
        <f t="shared" si="1105"/>
        <v>2.798675152855234E-6</v>
      </c>
      <c r="BC781" s="13">
        <f t="shared" si="1106"/>
        <v>3.0540518426826558E-7</v>
      </c>
      <c r="BD781" s="13">
        <f t="shared" si="1107"/>
        <v>6.3226456833647485E-6</v>
      </c>
      <c r="BE781" s="13">
        <f t="shared" si="1108"/>
        <v>7.660215111036022E-6</v>
      </c>
      <c r="BF781" s="13">
        <f t="shared" si="1109"/>
        <v>4.6403751282261672E-6</v>
      </c>
      <c r="BG781" s="13">
        <f t="shared" si="1110"/>
        <v>1.8740188553049419E-6</v>
      </c>
      <c r="BH781" s="13">
        <f t="shared" si="1111"/>
        <v>5.6761790367057927E-7</v>
      </c>
      <c r="BI781" s="13">
        <f t="shared" si="1112"/>
        <v>1.3753974082185255E-7</v>
      </c>
      <c r="BJ781" s="14">
        <f t="shared" si="1113"/>
        <v>0.52584668604256768</v>
      </c>
      <c r="BK781" s="14">
        <f t="shared" si="1114"/>
        <v>0.30728882368028509</v>
      </c>
      <c r="BL781" s="14">
        <f t="shared" si="1115"/>
        <v>0.16233943809560747</v>
      </c>
      <c r="BM781" s="14">
        <f t="shared" si="1116"/>
        <v>0.25767328710902537</v>
      </c>
      <c r="BN781" s="14">
        <f t="shared" si="1117"/>
        <v>0.74205905833764196</v>
      </c>
    </row>
    <row r="782" spans="1:66" x14ac:dyDescent="0.25">
      <c r="A782" t="s">
        <v>290</v>
      </c>
      <c r="B782" t="s">
        <v>309</v>
      </c>
      <c r="C782" t="s">
        <v>296</v>
      </c>
      <c r="D782" s="11">
        <v>44325</v>
      </c>
      <c r="E782" s="10">
        <f>VLOOKUP(A782,home!$A$2:$E$405,3,FALSE)</f>
        <v>1.6083000000000001</v>
      </c>
      <c r="F782" s="10">
        <f>VLOOKUP(B782,home!$B$2:$E$405,3,FALSE)</f>
        <v>1.1001000000000001</v>
      </c>
      <c r="G782" s="10">
        <f>VLOOKUP(C782,away!$B$2:$E$405,4,FALSE)</f>
        <v>0.7994</v>
      </c>
      <c r="H782" s="10">
        <f>VLOOKUP(A782,away!$A$2:$E$405,3,FALSE)</f>
        <v>1.1513</v>
      </c>
      <c r="I782" s="10">
        <f>VLOOKUP(C782,away!$B$2:$E$405,3,FALSE)</f>
        <v>0.55840000000000001</v>
      </c>
      <c r="J782" s="10">
        <f>VLOOKUP(B782,home!$B$2:$E$405,4,FALSE)</f>
        <v>0.86860000000000004</v>
      </c>
      <c r="K782" s="12">
        <f t="shared" si="1062"/>
        <v>1.4143710895020001</v>
      </c>
      <c r="L782" s="12">
        <f t="shared" si="1063"/>
        <v>0.55841071011200005</v>
      </c>
      <c r="M782" s="13">
        <f t="shared" si="1064"/>
        <v>0.139069454273371</v>
      </c>
      <c r="N782" s="13">
        <f t="shared" si="1065"/>
        <v>0.19669581555707635</v>
      </c>
      <c r="O782" s="13">
        <f t="shared" si="1066"/>
        <v>7.7657872715681406E-2</v>
      </c>
      <c r="P782" s="13">
        <f t="shared" si="1067"/>
        <v>0.10983705004128597</v>
      </c>
      <c r="Q782" s="13">
        <f t="shared" si="1068"/>
        <v>0.13910043747497328</v>
      </c>
      <c r="R782" s="13">
        <f t="shared" si="1069"/>
        <v>2.1682493924475486E-2</v>
      </c>
      <c r="S782" s="13">
        <f t="shared" si="1070"/>
        <v>2.1687324554494219E-2</v>
      </c>
      <c r="T782" s="13">
        <f t="shared" si="1071"/>
        <v>7.7675174067289673E-2</v>
      </c>
      <c r="U782" s="13">
        <f t="shared" si="1072"/>
        <v>3.0667092555080891E-2</v>
      </c>
      <c r="V782" s="13">
        <f t="shared" si="1073"/>
        <v>1.9031831291300249E-3</v>
      </c>
      <c r="W782" s="13">
        <f t="shared" si="1074"/>
        <v>6.5579879100560928E-2</v>
      </c>
      <c r="X782" s="13">
        <f t="shared" si="1075"/>
        <v>3.6620506857603333E-2</v>
      </c>
      <c r="Y782" s="13">
        <f t="shared" si="1076"/>
        <v>1.0224641619507823E-2</v>
      </c>
      <c r="Z782" s="13">
        <f t="shared" si="1077"/>
        <v>4.0359122764551617E-3</v>
      </c>
      <c r="AA782" s="13">
        <f t="shared" si="1078"/>
        <v>5.7082776435843849E-3</v>
      </c>
      <c r="AB782" s="13">
        <f t="shared" si="1079"/>
        <v>4.0368114349681782E-3</v>
      </c>
      <c r="AC782" s="13">
        <f t="shared" si="1080"/>
        <v>9.3945872983128517E-5</v>
      </c>
      <c r="AD782" s="13">
        <f t="shared" si="1081"/>
        <v>2.318857126321746E-2</v>
      </c>
      <c r="AE782" s="13">
        <f t="shared" si="1082"/>
        <v>1.2948746545575977E-2</v>
      </c>
      <c r="AF782" s="13">
        <f t="shared" si="1083"/>
        <v>3.6153593767876946E-3</v>
      </c>
      <c r="AG782" s="13">
        <f t="shared" si="1084"/>
        <v>6.7295179896736501E-4</v>
      </c>
      <c r="AH782" s="13">
        <f t="shared" si="1085"/>
        <v>5.6342416006126619E-4</v>
      </c>
      <c r="AI782" s="13">
        <f t="shared" si="1086"/>
        <v>7.968908431176025E-4</v>
      </c>
      <c r="AJ782" s="13">
        <f t="shared" si="1087"/>
        <v>5.6354968499720544E-4</v>
      </c>
      <c r="AK782" s="13">
        <f t="shared" si="1088"/>
        <v>2.6568946065266884E-4</v>
      </c>
      <c r="AL782" s="13">
        <f t="shared" si="1089"/>
        <v>2.9679378856945773E-6</v>
      </c>
      <c r="AM782" s="13">
        <f t="shared" si="1090"/>
        <v>6.5594489603103285E-3</v>
      </c>
      <c r="AN782" s="13">
        <f t="shared" si="1091"/>
        <v>3.6628665518703102E-3</v>
      </c>
      <c r="AO782" s="13">
        <f t="shared" si="1092"/>
        <v>1.0226919561376966E-3</v>
      </c>
      <c r="AP782" s="13">
        <f t="shared" si="1093"/>
        <v>1.9036071381756055E-4</v>
      </c>
      <c r="AQ782" s="13">
        <f t="shared" si="1094"/>
        <v>2.6574865345072796E-5</v>
      </c>
      <c r="AR782" s="13">
        <f t="shared" si="1095"/>
        <v>6.2924417062813792E-5</v>
      </c>
      <c r="AS782" s="13">
        <f t="shared" si="1096"/>
        <v>8.8998476317410187E-5</v>
      </c>
      <c r="AT782" s="13">
        <f t="shared" si="1097"/>
        <v>6.2938435956536699E-5</v>
      </c>
      <c r="AU782" s="13">
        <f t="shared" si="1098"/>
        <v>2.9672768078466229E-5</v>
      </c>
      <c r="AV782" s="13">
        <f t="shared" si="1099"/>
        <v>1.0492076328920115E-5</v>
      </c>
      <c r="AW782" s="13">
        <f t="shared" si="1100"/>
        <v>6.5113256572595832E-8</v>
      </c>
      <c r="AX782" s="13">
        <f t="shared" si="1101"/>
        <v>1.5462491620878151E-3</v>
      </c>
      <c r="AY782" s="13">
        <f t="shared" si="1102"/>
        <v>8.6344209261154177E-4</v>
      </c>
      <c r="AZ782" s="13">
        <f t="shared" si="1103"/>
        <v>2.4107765603790116E-4</v>
      </c>
      <c r="BA782" s="13">
        <f t="shared" si="1104"/>
        <v>4.4873448366753639E-5</v>
      </c>
      <c r="BB782" s="13">
        <f t="shared" si="1105"/>
        <v>6.2644535419132657E-6</v>
      </c>
      <c r="BC782" s="13">
        <f t="shared" si="1106"/>
        <v>6.9962759016068434E-7</v>
      </c>
      <c r="BD782" s="13">
        <f t="shared" si="1107"/>
        <v>5.8562780692382485E-6</v>
      </c>
      <c r="BE782" s="13">
        <f t="shared" si="1108"/>
        <v>8.282950393215171E-6</v>
      </c>
      <c r="BF782" s="13">
        <f t="shared" si="1109"/>
        <v>5.8575827859713809E-6</v>
      </c>
      <c r="BG782" s="13">
        <f t="shared" si="1110"/>
        <v>2.7615985822808347E-6</v>
      </c>
      <c r="BH782" s="13">
        <f t="shared" si="1111"/>
        <v>9.7648129889693104E-7</v>
      </c>
      <c r="BI782" s="13">
        <f t="shared" si="1112"/>
        <v>2.7622138371983608E-7</v>
      </c>
      <c r="BJ782" s="14">
        <f t="shared" si="1113"/>
        <v>0.58048663314927695</v>
      </c>
      <c r="BK782" s="14">
        <f t="shared" si="1114"/>
        <v>0.27345736790176151</v>
      </c>
      <c r="BL782" s="14">
        <f t="shared" si="1115"/>
        <v>0.14222113970887654</v>
      </c>
      <c r="BM782" s="14">
        <f t="shared" si="1116"/>
        <v>0.31529455207015189</v>
      </c>
      <c r="BN782" s="14">
        <f t="shared" si="1117"/>
        <v>0.68404312398686351</v>
      </c>
    </row>
    <row r="783" spans="1:66" x14ac:dyDescent="0.25">
      <c r="A783" t="s">
        <v>290</v>
      </c>
      <c r="B783" t="s">
        <v>298</v>
      </c>
      <c r="C783" t="s">
        <v>301</v>
      </c>
      <c r="D783" s="11">
        <v>44325</v>
      </c>
      <c r="E783" s="10">
        <f>VLOOKUP(A783,home!$A$2:$E$405,3,FALSE)</f>
        <v>1.6083000000000001</v>
      </c>
      <c r="F783" s="10">
        <f>VLOOKUP(B783,home!$B$2:$E$405,3,FALSE)</f>
        <v>0.50870000000000004</v>
      </c>
      <c r="G783" s="10">
        <f>VLOOKUP(C783,away!$B$2:$E$405,4,FALSE)</f>
        <v>0.50870000000000004</v>
      </c>
      <c r="H783" s="10">
        <f>VLOOKUP(A783,away!$A$2:$E$405,3,FALSE)</f>
        <v>1.1513</v>
      </c>
      <c r="I783" s="10">
        <f>VLOOKUP(C783,away!$B$2:$E$405,3,FALSE)</f>
        <v>0.63170000000000004</v>
      </c>
      <c r="J783" s="10">
        <f>VLOOKUP(B783,home!$B$2:$E$405,4,FALSE)</f>
        <v>1.0265</v>
      </c>
      <c r="K783" s="12">
        <f t="shared" si="1062"/>
        <v>0.41618894222700009</v>
      </c>
      <c r="L783" s="12">
        <f t="shared" si="1063"/>
        <v>0.74654902956500002</v>
      </c>
      <c r="M783" s="13">
        <f t="shared" si="1064"/>
        <v>0.31262903851344426</v>
      </c>
      <c r="N783" s="13">
        <f t="shared" si="1065"/>
        <v>0.13011274884835444</v>
      </c>
      <c r="O783" s="13">
        <f t="shared" si="1066"/>
        <v>0.23339290531605084</v>
      </c>
      <c r="P783" s="13">
        <f t="shared" si="1067"/>
        <v>9.7135546386773589E-2</v>
      </c>
      <c r="Q783" s="13">
        <f t="shared" si="1068"/>
        <v>2.7075743656721975E-2</v>
      </c>
      <c r="R783" s="13">
        <f t="shared" si="1069"/>
        <v>8.7119623485526834E-2</v>
      </c>
      <c r="S783" s="13">
        <f t="shared" si="1070"/>
        <v>7.545135935486111E-3</v>
      </c>
      <c r="T783" s="13">
        <f t="shared" si="1071"/>
        <v>2.0213370151676496E-2</v>
      </c>
      <c r="U783" s="13">
        <f t="shared" si="1072"/>
        <v>3.6258223945655928E-2</v>
      </c>
      <c r="V783" s="13">
        <f t="shared" si="1073"/>
        <v>2.6047942924477534E-4</v>
      </c>
      <c r="W783" s="13">
        <f t="shared" si="1074"/>
        <v>3.7562083708335093E-3</v>
      </c>
      <c r="X783" s="13">
        <f t="shared" si="1075"/>
        <v>2.8041937140896862E-3</v>
      </c>
      <c r="Y783" s="13">
        <f t="shared" si="1076"/>
        <v>1.0467340479829639E-3</v>
      </c>
      <c r="Z783" s="13">
        <f t="shared" si="1077"/>
        <v>2.1679690123062749E-2</v>
      </c>
      <c r="AA783" s="13">
        <f t="shared" si="1078"/>
        <v>9.0228473001266272E-3</v>
      </c>
      <c r="AB783" s="13">
        <f t="shared" si="1079"/>
        <v>1.8776046368577219E-3</v>
      </c>
      <c r="AC783" s="13">
        <f t="shared" si="1080"/>
        <v>5.0582736576784149E-6</v>
      </c>
      <c r="AD783" s="13">
        <f t="shared" si="1081"/>
        <v>3.9082309716035029E-4</v>
      </c>
      <c r="AE783" s="13">
        <f t="shared" si="1082"/>
        <v>2.9176860391664719E-4</v>
      </c>
      <c r="AF783" s="13">
        <f t="shared" si="1083"/>
        <v>1.089097840557539E-4</v>
      </c>
      <c r="AG783" s="13">
        <f t="shared" si="1084"/>
        <v>2.7102164532318931E-5</v>
      </c>
      <c r="AH783" s="13">
        <f t="shared" si="1085"/>
        <v>4.0462379056606023E-3</v>
      </c>
      <c r="AI783" s="13">
        <f t="shared" si="1086"/>
        <v>1.6839994739556783E-3</v>
      </c>
      <c r="AJ783" s="13">
        <f t="shared" si="1087"/>
        <v>3.5043097988821911E-4</v>
      </c>
      <c r="AK783" s="13">
        <f t="shared" si="1088"/>
        <v>4.861516628108302E-5</v>
      </c>
      <c r="AL783" s="13">
        <f t="shared" si="1089"/>
        <v>6.2865327910514939E-8</v>
      </c>
      <c r="AM783" s="13">
        <f t="shared" si="1090"/>
        <v>3.253125028100926E-5</v>
      </c>
      <c r="AN783" s="13">
        <f t="shared" si="1091"/>
        <v>2.4286173327823598E-5</v>
      </c>
      <c r="AO783" s="13">
        <f t="shared" si="1092"/>
        <v>9.0654095648670458E-6</v>
      </c>
      <c r="AP783" s="13">
        <f t="shared" si="1093"/>
        <v>2.2559242377535879E-6</v>
      </c>
      <c r="AQ783" s="13">
        <f t="shared" si="1094"/>
        <v>4.2103951261677577E-7</v>
      </c>
      <c r="AR783" s="13">
        <f t="shared" si="1095"/>
        <v>6.0414299637200845E-4</v>
      </c>
      <c r="AS783" s="13">
        <f t="shared" si="1096"/>
        <v>2.5143763461391656E-4</v>
      </c>
      <c r="AT783" s="13">
        <f t="shared" si="1097"/>
        <v>5.2322781593012423E-5</v>
      </c>
      <c r="AU783" s="13">
        <f t="shared" si="1098"/>
        <v>7.2587210418567315E-6</v>
      </c>
      <c r="AV783" s="13">
        <f t="shared" si="1099"/>
        <v>7.552498580828051E-7</v>
      </c>
      <c r="AW783" s="13">
        <f t="shared" si="1100"/>
        <v>5.4257222379524815E-10</v>
      </c>
      <c r="AX783" s="13">
        <f t="shared" si="1101"/>
        <v>2.2565244406291736E-6</v>
      </c>
      <c r="AY783" s="13">
        <f t="shared" si="1102"/>
        <v>1.6846061313414142E-6</v>
      </c>
      <c r="AZ783" s="13">
        <f t="shared" si="1103"/>
        <v>6.2882053627609079E-7</v>
      </c>
      <c r="BA783" s="13">
        <f t="shared" si="1104"/>
        <v>1.5648178704248617E-7</v>
      </c>
      <c r="BB783" s="13">
        <f t="shared" si="1105"/>
        <v>2.9205331565291256E-8</v>
      </c>
      <c r="BC783" s="13">
        <f t="shared" si="1106"/>
        <v>4.3606423876384519E-9</v>
      </c>
      <c r="BD783" s="13">
        <f t="shared" si="1107"/>
        <v>7.5170394610002322E-5</v>
      </c>
      <c r="BE783" s="13">
        <f t="shared" si="1108"/>
        <v>3.128508701952306E-5</v>
      </c>
      <c r="BF783" s="13">
        <f t="shared" si="1109"/>
        <v>6.5102536370674751E-6</v>
      </c>
      <c r="BG783" s="13">
        <f t="shared" si="1110"/>
        <v>9.0316519161353088E-7</v>
      </c>
      <c r="BH783" s="13">
        <f t="shared" si="1111"/>
        <v>9.3971841438470293E-8</v>
      </c>
      <c r="BI783" s="13">
        <f t="shared" si="1112"/>
        <v>7.8220082574800675E-9</v>
      </c>
      <c r="BJ783" s="14">
        <f t="shared" si="1113"/>
        <v>0.18590092223511745</v>
      </c>
      <c r="BK783" s="14">
        <f t="shared" si="1114"/>
        <v>0.41757700601006564</v>
      </c>
      <c r="BL783" s="14">
        <f t="shared" si="1115"/>
        <v>0.37483037628779042</v>
      </c>
      <c r="BM783" s="14">
        <f t="shared" si="1116"/>
        <v>0.11252070438560513</v>
      </c>
      <c r="BN783" s="14">
        <f t="shared" si="1117"/>
        <v>0.88746560620687187</v>
      </c>
    </row>
    <row r="784" spans="1:66" x14ac:dyDescent="0.25">
      <c r="A784" t="s">
        <v>290</v>
      </c>
      <c r="B784" t="s">
        <v>312</v>
      </c>
      <c r="C784" t="s">
        <v>299</v>
      </c>
      <c r="D784" s="11">
        <v>44325</v>
      </c>
      <c r="E784" s="10">
        <f>VLOOKUP(A784,home!$A$2:$E$405,3,FALSE)</f>
        <v>1.6083000000000001</v>
      </c>
      <c r="F784" s="10">
        <f>VLOOKUP(B784,home!$B$2:$E$405,3,FALSE)</f>
        <v>1.0044</v>
      </c>
      <c r="G784" s="10">
        <f>VLOOKUP(C784,away!$B$2:$E$405,4,FALSE)</f>
        <v>1.3768</v>
      </c>
      <c r="H784" s="10">
        <f>VLOOKUP(A784,away!$A$2:$E$405,3,FALSE)</f>
        <v>1.1513</v>
      </c>
      <c r="I784" s="10">
        <f>VLOOKUP(C784,away!$B$2:$E$405,3,FALSE)</f>
        <v>1.1788000000000001</v>
      </c>
      <c r="J784" s="10">
        <f>VLOOKUP(B784,home!$B$2:$E$405,4,FALSE)</f>
        <v>0.80179999999999996</v>
      </c>
      <c r="K784" s="12">
        <f t="shared" si="1062"/>
        <v>2.2240503927360002</v>
      </c>
      <c r="L784" s="12">
        <f t="shared" si="1063"/>
        <v>1.0881648263920001</v>
      </c>
      <c r="M784" s="13">
        <f t="shared" si="1064"/>
        <v>3.6435371957045062E-2</v>
      </c>
      <c r="N784" s="13">
        <f t="shared" si="1065"/>
        <v>8.1034103310548306E-2</v>
      </c>
      <c r="O784" s="13">
        <f t="shared" si="1066"/>
        <v>3.9647690200165876E-2</v>
      </c>
      <c r="P784" s="13">
        <f t="shared" si="1067"/>
        <v>8.8178460960754185E-2</v>
      </c>
      <c r="Q784" s="13">
        <f t="shared" si="1068"/>
        <v>9.0111964646417325E-2</v>
      </c>
      <c r="R784" s="13">
        <f t="shared" si="1069"/>
        <v>2.1571610961753654E-2</v>
      </c>
      <c r="S784" s="13">
        <f t="shared" si="1070"/>
        <v>5.335090984232297E-2</v>
      </c>
      <c r="T784" s="13">
        <f t="shared" si="1071"/>
        <v>9.8056670365310739E-2</v>
      </c>
      <c r="U784" s="13">
        <f t="shared" si="1072"/>
        <v>4.7976349831436421E-2</v>
      </c>
      <c r="V784" s="13">
        <f t="shared" si="1073"/>
        <v>1.4346257704061673E-2</v>
      </c>
      <c r="W784" s="13">
        <f t="shared" si="1074"/>
        <v>6.6804516787358992E-2</v>
      </c>
      <c r="X784" s="13">
        <f t="shared" si="1075"/>
        <v>7.2694325412117941E-2</v>
      </c>
      <c r="Y784" s="13">
        <f t="shared" si="1076"/>
        <v>3.9551703995880441E-2</v>
      </c>
      <c r="Z784" s="13">
        <f t="shared" si="1077"/>
        <v>7.8244894323974776E-3</v>
      </c>
      <c r="AA784" s="13">
        <f t="shared" si="1078"/>
        <v>1.7402058795082293E-2</v>
      </c>
      <c r="AB784" s="13">
        <f t="shared" si="1079"/>
        <v>1.9351527848808878E-2</v>
      </c>
      <c r="AC784" s="13">
        <f t="shared" si="1080"/>
        <v>2.1699910981797968E-3</v>
      </c>
      <c r="AD784" s="13">
        <f t="shared" si="1081"/>
        <v>3.714415294936612E-2</v>
      </c>
      <c r="AE784" s="13">
        <f t="shared" si="1082"/>
        <v>4.0418960745624871E-2</v>
      </c>
      <c r="AF784" s="13">
        <f t="shared" si="1083"/>
        <v>2.1991245701353978E-2</v>
      </c>
      <c r="AG784" s="13">
        <f t="shared" si="1084"/>
        <v>7.9767000202525581E-3</v>
      </c>
      <c r="AH784" s="13">
        <f t="shared" si="1085"/>
        <v>2.1285835462027097E-3</v>
      </c>
      <c r="AI784" s="13">
        <f t="shared" si="1086"/>
        <v>4.7340770719035245E-3</v>
      </c>
      <c r="AJ784" s="13">
        <f t="shared" si="1087"/>
        <v>5.2644129855047659E-3</v>
      </c>
      <c r="AK784" s="13">
        <f t="shared" si="1088"/>
        <v>3.9027732559787903E-3</v>
      </c>
      <c r="AL784" s="13">
        <f t="shared" si="1089"/>
        <v>2.1006671820078212E-4</v>
      </c>
      <c r="AM784" s="13">
        <f t="shared" si="1090"/>
        <v>1.6522093590976773E-2</v>
      </c>
      <c r="AN784" s="13">
        <f t="shared" si="1091"/>
        <v>1.7978761104057616E-2</v>
      </c>
      <c r="AO784" s="13">
        <f t="shared" si="1092"/>
        <v>9.7819277277700484E-3</v>
      </c>
      <c r="AP784" s="13">
        <f t="shared" si="1093"/>
        <v>3.5481165625559962E-3</v>
      </c>
      <c r="AQ784" s="13">
        <f t="shared" si="1094"/>
        <v>9.6523391082808127E-4</v>
      </c>
      <c r="AR784" s="13">
        <f t="shared" si="1095"/>
        <v>4.6324994900290805E-4</v>
      </c>
      <c r="AS784" s="13">
        <f t="shared" si="1096"/>
        <v>1.0302912310148496E-3</v>
      </c>
      <c r="AT784" s="13">
        <f t="shared" si="1097"/>
        <v>1.1457098084855172E-3</v>
      </c>
      <c r="AU784" s="13">
        <f t="shared" si="1098"/>
        <v>8.4937211650790048E-4</v>
      </c>
      <c r="AV784" s="13">
        <f t="shared" si="1099"/>
        <v>4.7226159732460088E-4</v>
      </c>
      <c r="AW784" s="13">
        <f t="shared" si="1100"/>
        <v>1.4121930081706834E-5</v>
      </c>
      <c r="AX784" s="13">
        <f t="shared" si="1101"/>
        <v>6.1243281233054692E-3</v>
      </c>
      <c r="AY784" s="13">
        <f t="shared" si="1102"/>
        <v>6.6642784490643387E-3</v>
      </c>
      <c r="AZ784" s="13">
        <f t="shared" si="1103"/>
        <v>3.6259167007770218E-3</v>
      </c>
      <c r="BA784" s="13">
        <f t="shared" si="1104"/>
        <v>1.3151983390709606E-3</v>
      </c>
      <c r="BB784" s="13">
        <f t="shared" si="1105"/>
        <v>3.5778814307654963E-4</v>
      </c>
      <c r="BC784" s="13">
        <f t="shared" si="1106"/>
        <v>7.7866494519201958E-5</v>
      </c>
      <c r="BD784" s="13">
        <f t="shared" si="1107"/>
        <v>8.4015383388808698E-5</v>
      </c>
      <c r="BE784" s="13">
        <f t="shared" si="1108"/>
        <v>1.868544464217456E-4</v>
      </c>
      <c r="BF784" s="13">
        <f t="shared" si="1109"/>
        <v>2.0778685247437568E-4</v>
      </c>
      <c r="BG784" s="13">
        <f t="shared" si="1110"/>
        <v>1.5404281028367082E-4</v>
      </c>
      <c r="BH784" s="13">
        <f t="shared" si="1111"/>
        <v>8.5649743177388816E-5</v>
      </c>
      <c r="BI784" s="13">
        <f t="shared" si="1112"/>
        <v>3.8097868990281871E-5</v>
      </c>
      <c r="BJ784" s="14">
        <f t="shared" si="1113"/>
        <v>0.62274585308023345</v>
      </c>
      <c r="BK784" s="14">
        <f t="shared" si="1114"/>
        <v>0.20135533672962883</v>
      </c>
      <c r="BL784" s="14">
        <f t="shared" si="1115"/>
        <v>0.16669641630390902</v>
      </c>
      <c r="BM784" s="14">
        <f t="shared" si="1116"/>
        <v>0.63499273699050141</v>
      </c>
      <c r="BN784" s="14">
        <f t="shared" si="1117"/>
        <v>0.35697920203668443</v>
      </c>
    </row>
    <row r="785" spans="1:66" x14ac:dyDescent="0.25">
      <c r="A785" t="s">
        <v>290</v>
      </c>
      <c r="B785" t="s">
        <v>313</v>
      </c>
      <c r="C785" t="s">
        <v>295</v>
      </c>
      <c r="D785" s="11">
        <v>44325</v>
      </c>
      <c r="E785" s="10">
        <f>VLOOKUP(A785,home!$A$2:$E$405,3,FALSE)</f>
        <v>1.6083000000000001</v>
      </c>
      <c r="F785" s="10">
        <f>VLOOKUP(B785,home!$B$2:$E$405,3,FALSE)</f>
        <v>0.82899999999999996</v>
      </c>
      <c r="G785" s="10">
        <f>VLOOKUP(C785,away!$B$2:$E$405,4,FALSE)</f>
        <v>0.67359999999999998</v>
      </c>
      <c r="H785" s="10">
        <f>VLOOKUP(A785,away!$A$2:$E$405,3,FALSE)</f>
        <v>1.1513</v>
      </c>
      <c r="I785" s="10">
        <f>VLOOKUP(C785,away!$B$2:$E$405,3,FALSE)</f>
        <v>1.0857000000000001</v>
      </c>
      <c r="J785" s="10">
        <f>VLOOKUP(B785,home!$B$2:$E$405,4,FALSE)</f>
        <v>1.3753</v>
      </c>
      <c r="K785" s="12">
        <f t="shared" si="1062"/>
        <v>0.89809787951999998</v>
      </c>
      <c r="L785" s="12">
        <f t="shared" si="1063"/>
        <v>1.719078803673</v>
      </c>
      <c r="M785" s="13">
        <f t="shared" si="1064"/>
        <v>7.3008698807015771E-2</v>
      </c>
      <c r="N785" s="13">
        <f t="shared" si="1065"/>
        <v>6.5568957585095219E-2</v>
      </c>
      <c r="O785" s="13">
        <f t="shared" si="1066"/>
        <v>0.12550770660288704</v>
      </c>
      <c r="P785" s="13">
        <f t="shared" si="1067"/>
        <v>0.11271820516347116</v>
      </c>
      <c r="Q785" s="13">
        <f t="shared" si="1068"/>
        <v>2.9443670884755413E-2</v>
      </c>
      <c r="R785" s="13">
        <f t="shared" si="1069"/>
        <v>0.1078788190593165</v>
      </c>
      <c r="S785" s="13">
        <f t="shared" si="1070"/>
        <v>4.350643821518653E-2</v>
      </c>
      <c r="T785" s="13">
        <f t="shared" si="1071"/>
        <v>5.0615990520306874E-2</v>
      </c>
      <c r="U785" s="13">
        <f t="shared" si="1072"/>
        <v>9.6885738642293912E-2</v>
      </c>
      <c r="V785" s="13">
        <f t="shared" si="1073"/>
        <v>7.4632927442644112E-3</v>
      </c>
      <c r="W785" s="13">
        <f t="shared" si="1074"/>
        <v>8.8144327956278679E-3</v>
      </c>
      <c r="X785" s="13">
        <f t="shared" si="1075"/>
        <v>1.5152704585364008E-2</v>
      </c>
      <c r="Y785" s="13">
        <f t="shared" si="1076"/>
        <v>1.3024346635508973E-2</v>
      </c>
      <c r="Z785" s="13">
        <f t="shared" si="1077"/>
        <v>6.181739707004863E-2</v>
      </c>
      <c r="AA785" s="13">
        <f t="shared" si="1078"/>
        <v>5.5518073226056536E-2</v>
      </c>
      <c r="AB785" s="13">
        <f t="shared" si="1079"/>
        <v>2.4930331919678726E-2</v>
      </c>
      <c r="AC785" s="13">
        <f t="shared" si="1080"/>
        <v>7.2016158390139141E-4</v>
      </c>
      <c r="AD785" s="13">
        <f t="shared" si="1081"/>
        <v>1.9790558507312333E-3</v>
      </c>
      <c r="AE785" s="13">
        <f t="shared" si="1082"/>
        <v>3.4021529642770994E-3</v>
      </c>
      <c r="AF785" s="13">
        <f t="shared" si="1083"/>
        <v>2.9242845238710139E-3</v>
      </c>
      <c r="AG785" s="13">
        <f t="shared" si="1084"/>
        <v>1.6756918469652176E-3</v>
      </c>
      <c r="AH785" s="13">
        <f t="shared" si="1085"/>
        <v>2.6567244250339503E-2</v>
      </c>
      <c r="AI785" s="13">
        <f t="shared" si="1086"/>
        <v>2.3859985725919821E-2</v>
      </c>
      <c r="AJ785" s="13">
        <f t="shared" si="1087"/>
        <v>1.0714301292913026E-2</v>
      </c>
      <c r="AK785" s="13">
        <f t="shared" si="1088"/>
        <v>3.2074970905678615E-3</v>
      </c>
      <c r="AL785" s="13">
        <f t="shared" si="1089"/>
        <v>4.4474328397287833E-5</v>
      </c>
      <c r="AM785" s="13">
        <f t="shared" si="1090"/>
        <v>3.5547717259867411E-4</v>
      </c>
      <c r="AN785" s="13">
        <f t="shared" si="1091"/>
        <v>6.1109327260398913E-4</v>
      </c>
      <c r="AO785" s="13">
        <f t="shared" si="1092"/>
        <v>5.2525874600034214E-4</v>
      </c>
      <c r="AP785" s="13">
        <f t="shared" si="1093"/>
        <v>3.0098705889768286E-4</v>
      </c>
      <c r="AQ785" s="13">
        <f t="shared" si="1094"/>
        <v>1.2935511828272085E-4</v>
      </c>
      <c r="AR785" s="13">
        <f t="shared" si="1095"/>
        <v>9.1342372925524024E-3</v>
      </c>
      <c r="AS785" s="13">
        <f t="shared" si="1096"/>
        <v>8.2034391434738195E-3</v>
      </c>
      <c r="AT785" s="13">
        <f t="shared" si="1097"/>
        <v>3.6837456497626005E-3</v>
      </c>
      <c r="AU785" s="13">
        <f t="shared" si="1098"/>
        <v>1.1027880522476053E-3</v>
      </c>
      <c r="AV785" s="13">
        <f t="shared" si="1099"/>
        <v>2.4760290282089138E-4</v>
      </c>
      <c r="AW785" s="13">
        <f t="shared" si="1100"/>
        <v>1.9073322596059349E-6</v>
      </c>
      <c r="AX785" s="13">
        <f t="shared" si="1101"/>
        <v>5.3208882488105693E-5</v>
      </c>
      <c r="AY785" s="13">
        <f t="shared" si="1102"/>
        <v>9.1470262052429957E-5</v>
      </c>
      <c r="AZ785" s="13">
        <f t="shared" si="1103"/>
        <v>7.8622294330373571E-5</v>
      </c>
      <c r="BA785" s="13">
        <f t="shared" si="1104"/>
        <v>4.5052639893161707E-5</v>
      </c>
      <c r="BB785" s="13">
        <f t="shared" si="1105"/>
        <v>1.9362259572461726E-5</v>
      </c>
      <c r="BC785" s="13">
        <f t="shared" si="1106"/>
        <v>6.6570500044467189E-6</v>
      </c>
      <c r="BD785" s="13">
        <f t="shared" si="1107"/>
        <v>2.6170789528910492E-3</v>
      </c>
      <c r="BE785" s="13">
        <f t="shared" si="1108"/>
        <v>2.3503930581278733E-3</v>
      </c>
      <c r="BF785" s="13">
        <f t="shared" si="1109"/>
        <v>1.0554415107715852E-3</v>
      </c>
      <c r="BG785" s="13">
        <f t="shared" si="1110"/>
        <v>3.1596326092711536E-4</v>
      </c>
      <c r="BH785" s="13">
        <f t="shared" si="1111"/>
        <v>7.0941483661216692E-5</v>
      </c>
      <c r="BI785" s="13">
        <f t="shared" si="1112"/>
        <v>1.2742479209228288E-5</v>
      </c>
      <c r="BJ785" s="14">
        <f t="shared" si="1113"/>
        <v>0.1948178329492273</v>
      </c>
      <c r="BK785" s="14">
        <f t="shared" si="1114"/>
        <v>0.23755274110428895</v>
      </c>
      <c r="BL785" s="14">
        <f t="shared" si="1115"/>
        <v>0.50386407159641833</v>
      </c>
      <c r="BM785" s="14">
        <f t="shared" si="1116"/>
        <v>0.48383642168764923</v>
      </c>
      <c r="BN785" s="14">
        <f t="shared" si="1117"/>
        <v>0.51412605810254108</v>
      </c>
    </row>
    <row r="786" spans="1:66" x14ac:dyDescent="0.25">
      <c r="A786" t="s">
        <v>338</v>
      </c>
      <c r="B786" t="s">
        <v>90</v>
      </c>
      <c r="C786" t="s">
        <v>84</v>
      </c>
      <c r="D786" s="11">
        <v>44356</v>
      </c>
      <c r="E786" s="10">
        <f>VLOOKUP(A786,home!$A$2:$E$405,3,FALSE)</f>
        <v>1.2436</v>
      </c>
      <c r="F786" s="10">
        <f>VLOOKUP(B786,home!$B$2:$E$405,3,FALSE)</f>
        <v>1.3785000000000001</v>
      </c>
      <c r="G786" s="10">
        <f>VLOOKUP(C786,away!$B$2:$E$405,4,FALSE)</f>
        <v>0.67010000000000003</v>
      </c>
      <c r="H786" s="10">
        <f>VLOOKUP(A786,away!$A$2:$E$405,3,FALSE)</f>
        <v>0.89739999999999998</v>
      </c>
      <c r="I786" s="10">
        <f>VLOOKUP(C786,away!$B$2:$E$405,3,FALSE)</f>
        <v>1.1143000000000001</v>
      </c>
      <c r="J786" s="10">
        <f>VLOOKUP(B786,home!$B$2:$E$405,4,FALSE)</f>
        <v>0.63680000000000003</v>
      </c>
      <c r="K786" s="12">
        <f t="shared" si="1062"/>
        <v>1.1487541722600001</v>
      </c>
      <c r="L786" s="12">
        <f t="shared" si="1063"/>
        <v>0.636782691776</v>
      </c>
      <c r="M786" s="13">
        <f t="shared" si="1064"/>
        <v>0.16770700096994715</v>
      </c>
      <c r="N786" s="13">
        <f t="shared" si="1065"/>
        <v>0.19265411708143865</v>
      </c>
      <c r="O786" s="13">
        <f t="shared" si="1066"/>
        <v>0.10679291550732319</v>
      </c>
      <c r="P786" s="13">
        <f t="shared" si="1067"/>
        <v>0.12267880725684718</v>
      </c>
      <c r="Q786" s="13">
        <f t="shared" si="1068"/>
        <v>0.11065611040018464</v>
      </c>
      <c r="R786" s="13">
        <f t="shared" si="1069"/>
        <v>3.4001940099680092E-2</v>
      </c>
      <c r="S786" s="13">
        <f t="shared" si="1070"/>
        <v>2.2435094633675455E-2</v>
      </c>
      <c r="T786" s="13">
        <f t="shared" si="1071"/>
        <v>7.0463895842091798E-2</v>
      </c>
      <c r="U786" s="13">
        <f t="shared" si="1072"/>
        <v>3.9059870554442114E-2</v>
      </c>
      <c r="V786" s="13">
        <f t="shared" si="1073"/>
        <v>1.8234915222087619E-3</v>
      </c>
      <c r="W786" s="13">
        <f t="shared" si="1074"/>
        <v>4.2372222836091752E-2</v>
      </c>
      <c r="X786" s="13">
        <f t="shared" si="1075"/>
        <v>2.6981898114099005E-2</v>
      </c>
      <c r="Y786" s="13">
        <f t="shared" si="1076"/>
        <v>8.5908028551608707E-3</v>
      </c>
      <c r="Z786" s="13">
        <f t="shared" si="1077"/>
        <v>7.2172823140935344E-3</v>
      </c>
      <c r="AA786" s="13">
        <f t="shared" si="1078"/>
        <v>8.290883170693257E-3</v>
      </c>
      <c r="AB786" s="13">
        <f t="shared" si="1079"/>
        <v>4.7620933170270498E-3</v>
      </c>
      <c r="AC786" s="13">
        <f t="shared" si="1080"/>
        <v>8.3368525051777235E-5</v>
      </c>
      <c r="AD786" s="13">
        <f t="shared" si="1081"/>
        <v>1.2168816942722711E-2</v>
      </c>
      <c r="AE786" s="13">
        <f t="shared" si="1082"/>
        <v>7.7488920085163632E-3</v>
      </c>
      <c r="AF786" s="13">
        <f t="shared" si="1083"/>
        <v>2.4671801557322923E-3</v>
      </c>
      <c r="AG786" s="13">
        <f t="shared" si="1084"/>
        <v>5.2368587355451331E-4</v>
      </c>
      <c r="AH786" s="13">
        <f t="shared" si="1085"/>
        <v>1.1489601148189498E-3</v>
      </c>
      <c r="AI786" s="13">
        <f t="shared" si="1086"/>
        <v>1.3198727256585974E-3</v>
      </c>
      <c r="AJ786" s="13">
        <f t="shared" si="1087"/>
        <v>7.5810465022624622E-4</v>
      </c>
      <c r="AK786" s="13">
        <f t="shared" si="1088"/>
        <v>2.9029195998570272E-4</v>
      </c>
      <c r="AL786" s="13">
        <f t="shared" si="1089"/>
        <v>2.4393856325526639E-6</v>
      </c>
      <c r="AM786" s="13">
        <f t="shared" si="1090"/>
        <v>2.7957958468841785E-3</v>
      </c>
      <c r="AN786" s="13">
        <f t="shared" si="1091"/>
        <v>1.7803144050350689E-3</v>
      </c>
      <c r="AO786" s="13">
        <f t="shared" si="1092"/>
        <v>5.6683669952290947E-4</v>
      </c>
      <c r="AP786" s="13">
        <f t="shared" si="1093"/>
        <v>1.2031726643987401E-4</v>
      </c>
      <c r="AQ786" s="13">
        <f t="shared" si="1094"/>
        <v>1.915398819767829E-5</v>
      </c>
      <c r="AR786" s="13">
        <f t="shared" si="1095"/>
        <v>1.4632758293153461E-4</v>
      </c>
      <c r="AS786" s="13">
        <f t="shared" si="1096"/>
        <v>1.6809442140932156E-4</v>
      </c>
      <c r="AT786" s="13">
        <f t="shared" si="1097"/>
        <v>9.6549583963794435E-5</v>
      </c>
      <c r="AU786" s="13">
        <f t="shared" si="1098"/>
        <v>3.6970579136125348E-5</v>
      </c>
      <c r="AV786" s="13">
        <f t="shared" si="1099"/>
        <v>1.0617526758373122E-5</v>
      </c>
      <c r="AW786" s="13">
        <f t="shared" si="1100"/>
        <v>4.9567419850335986E-8</v>
      </c>
      <c r="AX786" s="13">
        <f t="shared" si="1101"/>
        <v>5.3528035731589731E-4</v>
      </c>
      <c r="AY786" s="13">
        <f t="shared" si="1102"/>
        <v>3.4085726678643622E-4</v>
      </c>
      <c r="AZ786" s="13">
        <f t="shared" si="1103"/>
        <v>1.0852600392783849E-4</v>
      </c>
      <c r="BA786" s="13">
        <f t="shared" si="1104"/>
        <v>2.3035826969620582E-5</v>
      </c>
      <c r="BB786" s="13">
        <f t="shared" si="1105"/>
        <v>3.6672039762502926E-6</v>
      </c>
      <c r="BC786" s="13">
        <f t="shared" si="1106"/>
        <v>4.6704240385766248E-7</v>
      </c>
      <c r="BD786" s="13">
        <f t="shared" si="1107"/>
        <v>1.5529812023369745E-5</v>
      </c>
      <c r="BE786" s="13">
        <f t="shared" si="1108"/>
        <v>1.7839936356259507E-5</v>
      </c>
      <c r="BF786" s="13">
        <f t="shared" si="1109"/>
        <v>1.0246850661052989E-5</v>
      </c>
      <c r="BG786" s="13">
        <f t="shared" si="1110"/>
        <v>3.9237041498032531E-6</v>
      </c>
      <c r="BH786" s="13">
        <f t="shared" si="1111"/>
        <v>1.1268428782000904E-6</v>
      </c>
      <c r="BI786" s="13">
        <f t="shared" si="1112"/>
        <v>2.5889309156276424E-7</v>
      </c>
      <c r="BJ786" s="14">
        <f t="shared" si="1113"/>
        <v>0.48092187401705216</v>
      </c>
      <c r="BK786" s="14">
        <f t="shared" si="1114"/>
        <v>0.3150710595601493</v>
      </c>
      <c r="BL786" s="14">
        <f t="shared" si="1115"/>
        <v>0.19693241783321461</v>
      </c>
      <c r="BM786" s="14">
        <f t="shared" si="1116"/>
        <v>0.265310934709722</v>
      </c>
      <c r="BN786" s="14">
        <f t="shared" si="1117"/>
        <v>0.73449089131542089</v>
      </c>
    </row>
    <row r="787" spans="1:66" x14ac:dyDescent="0.25">
      <c r="A787" t="s">
        <v>338</v>
      </c>
      <c r="B787" t="s">
        <v>80</v>
      </c>
      <c r="C787" t="s">
        <v>72</v>
      </c>
      <c r="D787" s="11">
        <v>44356</v>
      </c>
      <c r="E787" s="10">
        <f>VLOOKUP(A787,home!$A$2:$E$405,3,FALSE)</f>
        <v>1.2436</v>
      </c>
      <c r="F787" s="10">
        <f>VLOOKUP(B787,home!$B$2:$E$405,3,FALSE)</f>
        <v>1.2866</v>
      </c>
      <c r="G787" s="10">
        <f>VLOOKUP(C787,away!$B$2:$E$405,4,FALSE)</f>
        <v>0.45950000000000002</v>
      </c>
      <c r="H787" s="10">
        <f>VLOOKUP(A787,away!$A$2:$E$405,3,FALSE)</f>
        <v>0.89739999999999998</v>
      </c>
      <c r="I787" s="10">
        <f>VLOOKUP(C787,away!$B$2:$E$405,3,FALSE)</f>
        <v>0.47760000000000002</v>
      </c>
      <c r="J787" s="10">
        <f>VLOOKUP(B787,home!$B$2:$E$405,4,FALSE)</f>
        <v>0.44569999999999999</v>
      </c>
      <c r="K787" s="12">
        <f t="shared" si="1062"/>
        <v>0.73520724172000007</v>
      </c>
      <c r="L787" s="12">
        <f t="shared" si="1063"/>
        <v>0.191026235568</v>
      </c>
      <c r="M787" s="13">
        <f t="shared" si="1064"/>
        <v>0.39604260810617525</v>
      </c>
      <c r="N787" s="13">
        <f t="shared" si="1065"/>
        <v>0.29117339350933608</v>
      </c>
      <c r="O787" s="13">
        <f t="shared" si="1066"/>
        <v>7.5654528551055339E-2</v>
      </c>
      <c r="P787" s="13">
        <f t="shared" si="1067"/>
        <v>5.5621757259648387E-2</v>
      </c>
      <c r="Q787" s="13">
        <f t="shared" si="1068"/>
        <v>0.10703639375212555</v>
      </c>
      <c r="R787" s="13">
        <f t="shared" si="1069"/>
        <v>7.2259998963899418E-3</v>
      </c>
      <c r="S787" s="13">
        <f t="shared" si="1070"/>
        <v>1.9529337357445616E-3</v>
      </c>
      <c r="T787" s="13">
        <f t="shared" si="1071"/>
        <v>2.0446759367242738E-2</v>
      </c>
      <c r="U787" s="13">
        <f t="shared" si="1072"/>
        <v>5.3126074524938553E-3</v>
      </c>
      <c r="V787" s="13">
        <f t="shared" si="1073"/>
        <v>3.0475286123939478E-5</v>
      </c>
      <c r="W787" s="13">
        <f t="shared" si="1074"/>
        <v>2.6231310604718689E-2</v>
      </c>
      <c r="X787" s="13">
        <f t="shared" si="1075"/>
        <v>5.0108685188343686E-3</v>
      </c>
      <c r="Y787" s="13">
        <f t="shared" si="1076"/>
        <v>4.786036750395648E-4</v>
      </c>
      <c r="Z787" s="13">
        <f t="shared" si="1077"/>
        <v>4.6011851947404291E-4</v>
      </c>
      <c r="AA787" s="13">
        <f t="shared" si="1078"/>
        <v>3.3828246756680117E-4</v>
      </c>
      <c r="AB787" s="13">
        <f t="shared" si="1079"/>
        <v>1.2435385995101164E-4</v>
      </c>
      <c r="AC787" s="13">
        <f t="shared" si="1080"/>
        <v>2.6750419849233357E-7</v>
      </c>
      <c r="AD787" s="13">
        <f t="shared" si="1081"/>
        <v>4.8213623790989537E-3</v>
      </c>
      <c r="AE787" s="13">
        <f t="shared" si="1082"/>
        <v>9.2100670558844968E-4</v>
      </c>
      <c r="AF787" s="13">
        <f t="shared" si="1083"/>
        <v>8.7968221950723421E-5</v>
      </c>
      <c r="AG787" s="13">
        <f t="shared" si="1084"/>
        <v>5.6014127629523342E-6</v>
      </c>
      <c r="AH787" s="13">
        <f t="shared" si="1085"/>
        <v>2.1973677172561977E-5</v>
      </c>
      <c r="AI787" s="13">
        <f t="shared" si="1086"/>
        <v>1.615520658448502E-5</v>
      </c>
      <c r="AJ787" s="13">
        <f t="shared" si="1087"/>
        <v>5.9387124361980069E-6</v>
      </c>
      <c r="AK787" s="13">
        <f t="shared" si="1088"/>
        <v>1.455394796528466E-6</v>
      </c>
      <c r="AL787" s="13">
        <f t="shared" si="1089"/>
        <v>1.5027730138054685E-9</v>
      </c>
      <c r="AM787" s="13">
        <f t="shared" si="1090"/>
        <v>7.0894010721398414E-4</v>
      </c>
      <c r="AN787" s="13">
        <f t="shared" si="1091"/>
        <v>1.354261599242617E-4</v>
      </c>
      <c r="AO787" s="13">
        <f t="shared" si="1092"/>
        <v>1.2934974763880832E-5</v>
      </c>
      <c r="AP787" s="13">
        <f t="shared" si="1093"/>
        <v>8.2363984543707837E-7</v>
      </c>
      <c r="AQ787" s="13">
        <f t="shared" si="1094"/>
        <v>3.9334204784413607E-8</v>
      </c>
      <c r="AR787" s="13">
        <f t="shared" si="1095"/>
        <v>8.3950976637220124E-7</v>
      </c>
      <c r="AS787" s="13">
        <f t="shared" si="1096"/>
        <v>6.172136597315077E-7</v>
      </c>
      <c r="AT787" s="13">
        <f t="shared" si="1097"/>
        <v>2.268899761615542E-7</v>
      </c>
      <c r="AU787" s="13">
        <f t="shared" si="1098"/>
        <v>5.5603717849217609E-8</v>
      </c>
      <c r="AV787" s="13">
        <f t="shared" si="1099"/>
        <v>1.0220064007325103E-8</v>
      </c>
      <c r="AW787" s="13">
        <f t="shared" si="1100"/>
        <v>5.8626461227057593E-12</v>
      </c>
      <c r="AX787" s="13">
        <f t="shared" si="1101"/>
        <v>8.6869650128245697E-5</v>
      </c>
      <c r="AY787" s="13">
        <f t="shared" si="1102"/>
        <v>1.6594382249108001E-5</v>
      </c>
      <c r="AZ787" s="13">
        <f t="shared" si="1103"/>
        <v>1.5849811863117719E-6</v>
      </c>
      <c r="BA787" s="13">
        <f t="shared" si="1104"/>
        <v>1.0092432982241355E-7</v>
      </c>
      <c r="BB787" s="13">
        <f t="shared" si="1105"/>
        <v>4.8197987007997238E-9</v>
      </c>
      <c r="BC787" s="13">
        <f t="shared" si="1106"/>
        <v>1.841416004018616E-10</v>
      </c>
      <c r="BD787" s="13">
        <f t="shared" si="1107"/>
        <v>2.672806506544214E-8</v>
      </c>
      <c r="BE787" s="13">
        <f t="shared" si="1108"/>
        <v>1.9650666993276406E-8</v>
      </c>
      <c r="BF787" s="13">
        <f t="shared" si="1109"/>
        <v>7.2236563390424968E-9</v>
      </c>
      <c r="BG787" s="13">
        <f t="shared" si="1110"/>
        <v>1.7702948173868757E-9</v>
      </c>
      <c r="BH787" s="13">
        <f t="shared" si="1111"/>
        <v>3.2538339243055403E-10</v>
      </c>
      <c r="BI787" s="13">
        <f t="shared" si="1112"/>
        <v>4.7844845290072813E-11</v>
      </c>
      <c r="BJ787" s="14">
        <f t="shared" si="1113"/>
        <v>0.45717658730448413</v>
      </c>
      <c r="BK787" s="14">
        <f t="shared" si="1114"/>
        <v>0.45366463777691279</v>
      </c>
      <c r="BL787" s="14">
        <f t="shared" si="1115"/>
        <v>8.8703100401542306E-2</v>
      </c>
      <c r="BM787" s="14">
        <f t="shared" si="1116"/>
        <v>6.723316855129631E-2</v>
      </c>
      <c r="BN787" s="14">
        <f t="shared" si="1117"/>
        <v>0.93275468107473058</v>
      </c>
    </row>
    <row r="788" spans="1:66" x14ac:dyDescent="0.25">
      <c r="A788" t="s">
        <v>338</v>
      </c>
      <c r="B788" t="s">
        <v>96</v>
      </c>
      <c r="C788" t="s">
        <v>95</v>
      </c>
      <c r="D788" s="11">
        <v>44386</v>
      </c>
      <c r="E788" s="10">
        <f>VLOOKUP(A788,home!$A$2:$E$405,3,FALSE)</f>
        <v>1.2436</v>
      </c>
      <c r="F788" s="10">
        <f>VLOOKUP(B788,home!$B$2:$E$405,3,FALSE)</f>
        <v>1.7231000000000001</v>
      </c>
      <c r="G788" s="10">
        <f>VLOOKUP(C788,away!$B$2:$E$405,4,FALSE)</f>
        <v>1.4742</v>
      </c>
      <c r="H788" s="10">
        <f>VLOOKUP(A788,away!$A$2:$E$405,3,FALSE)</f>
        <v>0.89739999999999998</v>
      </c>
      <c r="I788" s="10">
        <f>VLOOKUP(C788,away!$B$2:$E$405,3,FALSE)</f>
        <v>0.55720000000000003</v>
      </c>
      <c r="J788" s="10">
        <f>VLOOKUP(B788,home!$B$2:$E$405,4,FALSE)</f>
        <v>0.63680000000000003</v>
      </c>
      <c r="K788" s="12">
        <f t="shared" si="1062"/>
        <v>3.158985283272</v>
      </c>
      <c r="L788" s="12">
        <f t="shared" si="1063"/>
        <v>0.31841991910399997</v>
      </c>
      <c r="M788" s="13">
        <f t="shared" si="1064"/>
        <v>3.0887453832222887E-2</v>
      </c>
      <c r="N788" s="13">
        <f t="shared" si="1065"/>
        <v>9.7573012093735437E-2</v>
      </c>
      <c r="O788" s="13">
        <f t="shared" si="1066"/>
        <v>9.8351805505849446E-3</v>
      </c>
      <c r="P788" s="13">
        <f t="shared" si="1067"/>
        <v>3.1069190617620847E-2</v>
      </c>
      <c r="Q788" s="13">
        <f t="shared" si="1068"/>
        <v>0.15411585462431562</v>
      </c>
      <c r="R788" s="13">
        <f t="shared" si="1069"/>
        <v>1.5658586976452461E-3</v>
      </c>
      <c r="S788" s="13">
        <f t="shared" si="1070"/>
        <v>7.8129991782215965E-3</v>
      </c>
      <c r="T788" s="13">
        <f t="shared" si="1071"/>
        <v>4.9073557962118403E-2</v>
      </c>
      <c r="U788" s="13">
        <f t="shared" si="1072"/>
        <v>4.9465245815447922E-3</v>
      </c>
      <c r="V788" s="13">
        <f t="shared" si="1073"/>
        <v>8.7321884471294167E-4</v>
      </c>
      <c r="W788" s="13">
        <f t="shared" si="1074"/>
        <v>0.16228323889236668</v>
      </c>
      <c r="X788" s="13">
        <f t="shared" si="1075"/>
        <v>5.1674215800042493E-2</v>
      </c>
      <c r="Y788" s="13">
        <f t="shared" si="1076"/>
        <v>8.2270498074060831E-3</v>
      </c>
      <c r="Z788" s="13">
        <f t="shared" si="1077"/>
        <v>1.6620019994416474E-4</v>
      </c>
      <c r="AA788" s="13">
        <f t="shared" si="1078"/>
        <v>5.2502398570048034E-4</v>
      </c>
      <c r="AB788" s="13">
        <f t="shared" si="1079"/>
        <v>8.2927152209631347E-4</v>
      </c>
      <c r="AC788" s="13">
        <f t="shared" si="1080"/>
        <v>5.4897295202473611E-5</v>
      </c>
      <c r="AD788" s="13">
        <f t="shared" si="1081"/>
        <v>0.12816259084567516</v>
      </c>
      <c r="AE788" s="13">
        <f t="shared" si="1082"/>
        <v>4.0809521809238927E-2</v>
      </c>
      <c r="AF788" s="13">
        <f t="shared" si="1083"/>
        <v>6.4972823165853908E-3</v>
      </c>
      <c r="AG788" s="13">
        <f t="shared" si="1084"/>
        <v>6.8962136988099017E-4</v>
      </c>
      <c r="AH788" s="13">
        <f t="shared" si="1085"/>
        <v>1.3230363555322383E-5</v>
      </c>
      <c r="AI788" s="13">
        <f t="shared" si="1086"/>
        <v>4.1794523763601622E-5</v>
      </c>
      <c r="AJ788" s="13">
        <f t="shared" si="1087"/>
        <v>6.6014142745289732E-5</v>
      </c>
      <c r="AK788" s="13">
        <f t="shared" si="1088"/>
        <v>6.9512568473395765E-5</v>
      </c>
      <c r="AL788" s="13">
        <f t="shared" si="1089"/>
        <v>2.2088120805323197E-6</v>
      </c>
      <c r="AM788" s="13">
        <f t="shared" si="1090"/>
        <v>8.0972747669499689E-2</v>
      </c>
      <c r="AN788" s="13">
        <f t="shared" si="1091"/>
        <v>2.5783335762550694E-2</v>
      </c>
      <c r="AO788" s="13">
        <f t="shared" si="1092"/>
        <v>4.1049638438713301E-3</v>
      </c>
      <c r="AP788" s="13">
        <f t="shared" si="1093"/>
        <v>4.3570075169678481E-4</v>
      </c>
      <c r="AQ788" s="13">
        <f t="shared" si="1094"/>
        <v>3.4683949527210534E-5</v>
      </c>
      <c r="AR788" s="13">
        <f t="shared" si="1095"/>
        <v>8.4256225860045274E-7</v>
      </c>
      <c r="AS788" s="13">
        <f t="shared" si="1096"/>
        <v>2.6616417751592469E-6</v>
      </c>
      <c r="AT788" s="13">
        <f t="shared" si="1097"/>
        <v>4.2040435985350138E-6</v>
      </c>
      <c r="AU788" s="13">
        <f t="shared" si="1098"/>
        <v>4.4268372860019885E-6</v>
      </c>
      <c r="AV788" s="13">
        <f t="shared" si="1099"/>
        <v>3.4960784594800112E-6</v>
      </c>
      <c r="AW788" s="13">
        <f t="shared" si="1100"/>
        <v>6.1716899271114865E-8</v>
      </c>
      <c r="AX788" s="13">
        <f t="shared" si="1101"/>
        <v>4.2631953039007797E-2</v>
      </c>
      <c r="AY788" s="13">
        <f t="shared" si="1102"/>
        <v>1.3574863037926387E-2</v>
      </c>
      <c r="AZ788" s="13">
        <f t="shared" si="1103"/>
        <v>2.1612533951921998E-3</v>
      </c>
      <c r="BA788" s="13">
        <f t="shared" si="1104"/>
        <v>2.2939537708678196E-4</v>
      </c>
      <c r="BB788" s="13">
        <f t="shared" si="1105"/>
        <v>1.826101435370116E-5</v>
      </c>
      <c r="BC788" s="13">
        <f t="shared" si="1106"/>
        <v>1.1629341426525013E-6</v>
      </c>
      <c r="BD788" s="13">
        <f t="shared" si="1107"/>
        <v>4.4714767703939955E-8</v>
      </c>
      <c r="BE788" s="13">
        <f t="shared" si="1108"/>
        <v>1.4125329312167242E-7</v>
      </c>
      <c r="BF788" s="13">
        <f t="shared" si="1109"/>
        <v>2.2310853709253473E-7</v>
      </c>
      <c r="BG788" s="13">
        <f t="shared" si="1110"/>
        <v>2.3493219508255408E-7</v>
      </c>
      <c r="BH788" s="13">
        <f t="shared" si="1111"/>
        <v>1.8553683670814373E-7</v>
      </c>
      <c r="BI788" s="13">
        <f t="shared" si="1112"/>
        <v>1.1722162733317321E-7</v>
      </c>
      <c r="BJ788" s="14">
        <f t="shared" si="1113"/>
        <v>0.8690542662962204</v>
      </c>
      <c r="BK788" s="14">
        <f t="shared" si="1114"/>
        <v>8.4274831617987669E-2</v>
      </c>
      <c r="BL788" s="14">
        <f t="shared" si="1115"/>
        <v>1.7908988866744205E-2</v>
      </c>
      <c r="BM788" s="14">
        <f t="shared" si="1116"/>
        <v>0.63278293524374429</v>
      </c>
      <c r="BN788" s="14">
        <f t="shared" si="1117"/>
        <v>0.32504655041612496</v>
      </c>
    </row>
    <row r="789" spans="1:66" x14ac:dyDescent="0.25">
      <c r="A789" t="s">
        <v>339</v>
      </c>
      <c r="B789" t="s">
        <v>116</v>
      </c>
      <c r="C789" t="s">
        <v>120</v>
      </c>
      <c r="D789" s="11">
        <v>44417</v>
      </c>
      <c r="E789" s="10">
        <f>VLOOKUP(A789,home!$A$2:$E$405,3,FALSE)</f>
        <v>1.1578999999999999</v>
      </c>
      <c r="F789" s="10">
        <f>VLOOKUP(B789,home!$B$2:$E$405,3,FALSE)</f>
        <v>0.43180000000000002</v>
      </c>
      <c r="G789" s="10">
        <f>VLOOKUP(C789,away!$B$2:$E$405,4,FALSE)</f>
        <v>1.0992</v>
      </c>
      <c r="H789" s="10">
        <f>VLOOKUP(A789,away!$A$2:$E$405,3,FALSE)</f>
        <v>1.0478000000000001</v>
      </c>
      <c r="I789" s="10">
        <f>VLOOKUP(C789,away!$B$2:$E$405,3,FALSE)</f>
        <v>1.0410999999999999</v>
      </c>
      <c r="J789" s="10">
        <f>VLOOKUP(B789,home!$B$2:$E$405,4,FALSE)</f>
        <v>1.6224000000000001</v>
      </c>
      <c r="K789" s="12">
        <f t="shared" si="1062"/>
        <v>0.54957935702399996</v>
      </c>
      <c r="L789" s="12">
        <f t="shared" si="1063"/>
        <v>1.7698186945920003</v>
      </c>
      <c r="M789" s="13">
        <f t="shared" si="1064"/>
        <v>9.8332759038295664E-2</v>
      </c>
      <c r="N789" s="13">
        <f t="shared" si="1065"/>
        <v>5.4041654486662441E-2</v>
      </c>
      <c r="O789" s="13">
        <f t="shared" si="1066"/>
        <v>0.17403115523678611</v>
      </c>
      <c r="P789" s="13">
        <f t="shared" si="1067"/>
        <v>9.5643930397176835E-2</v>
      </c>
      <c r="Q789" s="13">
        <f t="shared" si="1068"/>
        <v>1.4850088862646554E-2</v>
      </c>
      <c r="R789" s="13">
        <f t="shared" si="1069"/>
        <v>0.1540017959897533</v>
      </c>
      <c r="S789" s="13">
        <f t="shared" si="1070"/>
        <v>2.3257156392452634E-2</v>
      </c>
      <c r="T789" s="13">
        <f t="shared" si="1071"/>
        <v>2.6281964885464325E-2</v>
      </c>
      <c r="U789" s="13">
        <f t="shared" si="1072"/>
        <v>8.4636208020589826E-2</v>
      </c>
      <c r="V789" s="13">
        <f t="shared" si="1073"/>
        <v>2.5134676141059893E-3</v>
      </c>
      <c r="W789" s="13">
        <f t="shared" si="1074"/>
        <v>2.720434096294186E-3</v>
      </c>
      <c r="X789" s="13">
        <f t="shared" si="1075"/>
        <v>4.8146751210269437E-3</v>
      </c>
      <c r="Y789" s="13">
        <f t="shared" si="1076"/>
        <v>4.2605510187902441E-3</v>
      </c>
      <c r="Z789" s="13">
        <f t="shared" si="1077"/>
        <v>9.08517525144696E-2</v>
      </c>
      <c r="AA789" s="13">
        <f t="shared" si="1078"/>
        <v>4.9930247731405766E-2</v>
      </c>
      <c r="AB789" s="13">
        <f t="shared" si="1079"/>
        <v>1.3720316722137508E-2</v>
      </c>
      <c r="AC789" s="13">
        <f t="shared" si="1080"/>
        <v>1.5279618148762635E-4</v>
      </c>
      <c r="AD789" s="13">
        <f t="shared" si="1081"/>
        <v>3.7377360536688123E-4</v>
      </c>
      <c r="AE789" s="13">
        <f t="shared" si="1082"/>
        <v>6.6151151432335923E-4</v>
      </c>
      <c r="AF789" s="13">
        <f t="shared" si="1083"/>
        <v>5.8537772236867257E-4</v>
      </c>
      <c r="AG789" s="13">
        <f t="shared" si="1084"/>
        <v>3.4533747881525419E-4</v>
      </c>
      <c r="AH789" s="13">
        <f t="shared" si="1085"/>
        <v>4.0197782509138497E-2</v>
      </c>
      <c r="AI789" s="13">
        <f t="shared" si="1086"/>
        <v>2.2091871465162925E-2</v>
      </c>
      <c r="AJ789" s="13">
        <f t="shared" si="1087"/>
        <v>6.0706182576405459E-3</v>
      </c>
      <c r="AK789" s="13">
        <f t="shared" si="1088"/>
        <v>1.1120954929240822E-3</v>
      </c>
      <c r="AL789" s="13">
        <f t="shared" si="1089"/>
        <v>5.9447238092711347E-6</v>
      </c>
      <c r="AM789" s="13">
        <f t="shared" si="1090"/>
        <v>4.1083651542014601E-5</v>
      </c>
      <c r="AN789" s="13">
        <f t="shared" si="1091"/>
        <v>7.2710614541160893E-5</v>
      </c>
      <c r="AO789" s="13">
        <f t="shared" si="1092"/>
        <v>6.4342302455109747E-5</v>
      </c>
      <c r="AP789" s="13">
        <f t="shared" si="1093"/>
        <v>3.7958069912715338E-5</v>
      </c>
      <c r="AQ789" s="13">
        <f t="shared" si="1094"/>
        <v>1.6794725435538428E-5</v>
      </c>
      <c r="AR789" s="13">
        <f t="shared" si="1095"/>
        <v>1.4228557393163322E-2</v>
      </c>
      <c r="AS789" s="13">
        <f t="shared" si="1096"/>
        <v>7.8197214235137796E-3</v>
      </c>
      <c r="AT789" s="13">
        <f t="shared" si="1097"/>
        <v>2.14877873602075E-3</v>
      </c>
      <c r="AU789" s="13">
        <f t="shared" si="1098"/>
        <v>3.9364147870970916E-4</v>
      </c>
      <c r="AV789" s="13">
        <f t="shared" si="1099"/>
        <v>5.4084307691814633E-5</v>
      </c>
      <c r="AW789" s="13">
        <f t="shared" si="1100"/>
        <v>1.6061583924181595E-7</v>
      </c>
      <c r="AX789" s="13">
        <f t="shared" si="1101"/>
        <v>3.7631211331097385E-6</v>
      </c>
      <c r="AY789" s="13">
        <f t="shared" si="1102"/>
        <v>6.6600421313918453E-6</v>
      </c>
      <c r="AZ789" s="13">
        <f t="shared" si="1103"/>
        <v>5.8935335354538205E-6</v>
      </c>
      <c r="BA789" s="13">
        <f t="shared" si="1104"/>
        <v>3.4768286094170195E-6</v>
      </c>
      <c r="BB789" s="13">
        <f t="shared" si="1105"/>
        <v>1.5383390677096365E-6</v>
      </c>
      <c r="BC789" s="13">
        <f t="shared" si="1106"/>
        <v>5.4451624813074854E-7</v>
      </c>
      <c r="BD789" s="13">
        <f t="shared" si="1107"/>
        <v>4.1969944785826135E-3</v>
      </c>
      <c r="BE789" s="13">
        <f t="shared" si="1108"/>
        <v>2.3065815269727105E-3</v>
      </c>
      <c r="BF789" s="13">
        <f t="shared" si="1109"/>
        <v>6.3382479625854907E-4</v>
      </c>
      <c r="BG789" s="13">
        <f t="shared" si="1110"/>
        <v>1.1611234133121376E-4</v>
      </c>
      <c r="BH789" s="13">
        <f t="shared" si="1111"/>
        <v>1.5953236472839917E-5</v>
      </c>
      <c r="BI789" s="13">
        <f t="shared" si="1112"/>
        <v>1.7535138886390381E-6</v>
      </c>
      <c r="BJ789" s="14">
        <f t="shared" si="1113"/>
        <v>0.10919013453637061</v>
      </c>
      <c r="BK789" s="14">
        <f t="shared" si="1114"/>
        <v>0.21991271438945939</v>
      </c>
      <c r="BL789" s="14">
        <f t="shared" si="1115"/>
        <v>0.57770809465814432</v>
      </c>
      <c r="BM789" s="14">
        <f t="shared" si="1116"/>
        <v>0.40675481266083113</v>
      </c>
      <c r="BN789" s="14">
        <f t="shared" si="1117"/>
        <v>0.59090138401132086</v>
      </c>
    </row>
    <row r="790" spans="1:66" s="15" customFormat="1" x14ac:dyDescent="0.25">
      <c r="A790" s="15" t="s">
        <v>339</v>
      </c>
      <c r="B790" s="15" t="s">
        <v>117</v>
      </c>
      <c r="C790" s="15" t="s">
        <v>124</v>
      </c>
      <c r="D790" s="20">
        <v>44417</v>
      </c>
      <c r="E790" s="15">
        <f>VLOOKUP(A790,home!$A$2:$E$405,3,FALSE)</f>
        <v>1.1578999999999999</v>
      </c>
      <c r="F790" s="15">
        <f>VLOOKUP(B790,home!$B$2:$E$405,3,FALSE)</f>
        <v>0.95</v>
      </c>
      <c r="G790" s="15">
        <f>VLOOKUP(C790,away!$B$2:$E$405,4,FALSE)</f>
        <v>1.0364</v>
      </c>
      <c r="H790" s="15">
        <f>VLOOKUP(A790,away!$A$2:$E$405,3,FALSE)</f>
        <v>1.0478000000000001</v>
      </c>
      <c r="I790" s="15">
        <f>VLOOKUP(C790,away!$B$2:$E$405,3,FALSE)</f>
        <v>0.76349999999999996</v>
      </c>
      <c r="J790" s="15">
        <f>VLOOKUP(B790,home!$B$2:$E$405,4,FALSE)</f>
        <v>1.2406999999999999</v>
      </c>
      <c r="K790" s="16">
        <f t="shared" si="1062"/>
        <v>1.1400451819999999</v>
      </c>
      <c r="L790" s="16">
        <f t="shared" si="1063"/>
        <v>0.99255416870999991</v>
      </c>
      <c r="M790" s="17">
        <f t="shared" si="1064"/>
        <v>0.11852879517009515</v>
      </c>
      <c r="N790" s="17">
        <f t="shared" si="1065"/>
        <v>0.13512818186193185</v>
      </c>
      <c r="O790" s="17">
        <f t="shared" si="1066"/>
        <v>0.11764624975825165</v>
      </c>
      <c r="P790" s="17">
        <f t="shared" si="1067"/>
        <v>0.13412204021726346</v>
      </c>
      <c r="Q790" s="17">
        <f t="shared" si="1068"/>
        <v>7.702611634205761E-2</v>
      </c>
      <c r="R790" s="17">
        <f t="shared" si="1069"/>
        <v>5.8385137815325241E-2</v>
      </c>
      <c r="S790" s="17">
        <f t="shared" si="1070"/>
        <v>3.7941669883310762E-2</v>
      </c>
      <c r="T790" s="17">
        <f t="shared" si="1071"/>
        <v>7.6452592874850733E-2</v>
      </c>
      <c r="U790" s="17">
        <f t="shared" si="1072"/>
        <v>6.6561695066767554E-2</v>
      </c>
      <c r="V790" s="17">
        <f t="shared" si="1073"/>
        <v>4.7703496546948479E-3</v>
      </c>
      <c r="W790" s="17">
        <f t="shared" si="1074"/>
        <v>2.9271084274644737E-2</v>
      </c>
      <c r="X790" s="17">
        <f t="shared" si="1075"/>
        <v>2.905313671946036E-2</v>
      </c>
      <c r="Y790" s="17">
        <f t="shared" si="1076"/>
        <v>1.4418405982500975E-2</v>
      </c>
      <c r="Z790" s="17">
        <f t="shared" si="1077"/>
        <v>1.9316803976436307E-2</v>
      </c>
      <c r="AA790" s="17">
        <f t="shared" si="1078"/>
        <v>2.2022029304974655E-2</v>
      </c>
      <c r="AB790" s="17">
        <f t="shared" si="1079"/>
        <v>1.2553054203499584E-2</v>
      </c>
      <c r="AC790" s="17">
        <f t="shared" si="1080"/>
        <v>3.373700391322797E-4</v>
      </c>
      <c r="AD790" s="17">
        <f t="shared" si="1081"/>
        <v>8.3425896498061786E-3</v>
      </c>
      <c r="AE790" s="17">
        <f t="shared" si="1082"/>
        <v>8.2804721347520208E-3</v>
      </c>
      <c r="AF790" s="17">
        <f t="shared" si="1083"/>
        <v>4.1094085681175549E-3</v>
      </c>
      <c r="AG790" s="17">
        <f t="shared" si="1084"/>
        <v>1.359603535072557E-3</v>
      </c>
      <c r="AH790" s="17">
        <f t="shared" si="1085"/>
        <v>4.79324357824144E-3</v>
      </c>
      <c r="AI790" s="17">
        <f t="shared" si="1086"/>
        <v>5.4645142475265931E-3</v>
      </c>
      <c r="AJ790" s="17">
        <f t="shared" si="1087"/>
        <v>3.1148965699315245E-3</v>
      </c>
      <c r="AK790" s="17">
        <f t="shared" si="1088"/>
        <v>1.1837076089929199E-3</v>
      </c>
      <c r="AL790" s="17">
        <f t="shared" si="1089"/>
        <v>1.5270131748716399E-5</v>
      </c>
      <c r="AM790" s="17">
        <f t="shared" si="1090"/>
        <v>1.902185827132918E-3</v>
      </c>
      <c r="AN790" s="17">
        <f t="shared" si="1091"/>
        <v>1.888022472381857E-3</v>
      </c>
      <c r="AO790" s="17">
        <f t="shared" si="1092"/>
        <v>9.3698228779038641E-4</v>
      </c>
      <c r="AP790" s="17">
        <f t="shared" si="1093"/>
        <v>3.1000189191792695E-4</v>
      </c>
      <c r="AQ790" s="17">
        <f t="shared" si="1094"/>
        <v>7.6923417532781294E-5</v>
      </c>
      <c r="AR790" s="17">
        <f t="shared" si="1095"/>
        <v>9.5151077904519579E-4</v>
      </c>
      <c r="AS790" s="17">
        <f t="shared" si="1096"/>
        <v>1.084765279271542E-3</v>
      </c>
      <c r="AT790" s="17">
        <f t="shared" si="1097"/>
        <v>6.1834071511720308E-4</v>
      </c>
      <c r="AU790" s="17">
        <f t="shared" si="1098"/>
        <v>2.3497878436793388E-4</v>
      </c>
      <c r="AV790" s="17">
        <f t="shared" si="1099"/>
        <v>6.6971607747720022E-5</v>
      </c>
      <c r="AW790" s="17">
        <f t="shared" si="1100"/>
        <v>4.7997273142342376E-7</v>
      </c>
      <c r="AX790" s="17">
        <f t="shared" si="1101"/>
        <v>3.6142963124859455E-4</v>
      </c>
      <c r="AY790" s="17">
        <f t="shared" si="1102"/>
        <v>3.5873848719111064E-4</v>
      </c>
      <c r="AZ790" s="17">
        <f t="shared" si="1103"/>
        <v>1.7803369046912786E-4</v>
      </c>
      <c r="BA790" s="17">
        <f t="shared" si="1104"/>
        <v>5.8902693881986211E-5</v>
      </c>
      <c r="BB790" s="17">
        <f t="shared" si="1105"/>
        <v>1.4616028590203603E-5</v>
      </c>
      <c r="BC790" s="17">
        <f t="shared" si="1106"/>
        <v>2.9014400214382266E-6</v>
      </c>
      <c r="BD790" s="17">
        <f t="shared" si="1107"/>
        <v>1.5740433171896806E-4</v>
      </c>
      <c r="BE790" s="17">
        <f t="shared" si="1108"/>
        <v>1.7944805000213933E-4</v>
      </c>
      <c r="BF790" s="17">
        <f t="shared" si="1109"/>
        <v>1.0228944241211703E-4</v>
      </c>
      <c r="BG790" s="17">
        <f t="shared" si="1110"/>
        <v>3.8871528663800143E-5</v>
      </c>
      <c r="BH790" s="17">
        <f t="shared" si="1111"/>
        <v>1.1078824742535069E-5</v>
      </c>
      <c r="BI790" s="17">
        <f t="shared" si="1112"/>
        <v>2.526072153989896E-6</v>
      </c>
      <c r="BJ790" s="18">
        <f t="shared" si="1113"/>
        <v>0.38953032981135294</v>
      </c>
      <c r="BK790" s="18">
        <f t="shared" si="1114"/>
        <v>0.29607423358343632</v>
      </c>
      <c r="BL790" s="18">
        <f t="shared" si="1115"/>
        <v>0.29517271356875435</v>
      </c>
      <c r="BM790" s="18">
        <f t="shared" si="1116"/>
        <v>0.35889930126059527</v>
      </c>
      <c r="BN790" s="18">
        <f t="shared" si="1117"/>
        <v>0.64083652116492495</v>
      </c>
    </row>
    <row r="791" spans="1:66" x14ac:dyDescent="0.25">
      <c r="A791" t="s">
        <v>351</v>
      </c>
      <c r="B791" t="s">
        <v>157</v>
      </c>
      <c r="C791" t="s">
        <v>166</v>
      </c>
      <c r="D791" s="7" t="s">
        <v>362</v>
      </c>
      <c r="E791" s="10">
        <f>VLOOKUP(A791,home!$A$2:$E$405,3,FALSE)</f>
        <v>1.224</v>
      </c>
      <c r="F791" s="10">
        <f>VLOOKUP(B791,home!$B$2:$E$405,3,FALSE)</f>
        <v>0.89129999999999998</v>
      </c>
      <c r="G791" s="10">
        <f>VLOOKUP(C791,away!$B$2:$E$405,4,FALSE)</f>
        <v>0.89129999999999998</v>
      </c>
      <c r="H791" s="10">
        <f>VLOOKUP(A791,away!$A$2:$E$405,3,FALSE)</f>
        <v>1.1359999999999999</v>
      </c>
      <c r="I791" s="10">
        <f>VLOOKUP(C791,away!$B$2:$E$405,3,FALSE)</f>
        <v>0.56020000000000003</v>
      </c>
      <c r="J791" s="10">
        <f>VLOOKUP(B791,home!$B$2:$E$405,4,FALSE)</f>
        <v>1.4404999999999999</v>
      </c>
      <c r="K791" s="12">
        <f t="shared" ref="K791:K792" si="1118">E791*F791*G791</f>
        <v>0.97236480455999985</v>
      </c>
      <c r="L791" s="12">
        <f t="shared" ref="L791:L792" si="1119">H791*I791*J791</f>
        <v>0.91671576159999979</v>
      </c>
      <c r="M791" s="13">
        <f t="shared" ref="M791:M792" si="1120">_xlfn.POISSON.DIST(0,K791,FALSE) * _xlfn.POISSON.DIST(0,L791,FALSE)</f>
        <v>0.15121077324418508</v>
      </c>
      <c r="N791" s="13">
        <f t="shared" ref="N791:N792" si="1121">_xlfn.POISSON.DIST(1,K791,FALSE) * _xlfn.POISSON.DIST(0,L791,FALSE)</f>
        <v>0.14703203397294845</v>
      </c>
      <c r="O791" s="13">
        <f t="shared" ref="O791:O792" si="1122">_xlfn.POISSON.DIST(0,K791,FALSE) * _xlfn.POISSON.DIST(1,L791,FALSE)</f>
        <v>0.13861729915666798</v>
      </c>
      <c r="P791" s="13">
        <f t="shared" ref="P791:P792" si="1123">_xlfn.POISSON.DIST(1,K791,FALSE) * _xlfn.POISSON.DIST(1,L791,FALSE)</f>
        <v>0.13478658300310847</v>
      </c>
      <c r="Q791" s="13">
        <f t="shared" ref="Q791:Q792" si="1124">_xlfn.POISSON.DIST(2,K791,FALSE) * _xlfn.POISSON.DIST(0,L791,FALSE)</f>
        <v>7.1484387489082646E-2</v>
      </c>
      <c r="R791" s="13">
        <f t="shared" ref="R791:R792" si="1125">_xlfn.POISSON.DIST(0,K791,FALSE) * _xlfn.POISSON.DIST(2,L791,FALSE)</f>
        <v>6.3536331483669939E-2</v>
      </c>
      <c r="S791" s="13">
        <f t="shared" ref="S791:S792" si="1126">_xlfn.POISSON.DIST(2,K791,FALSE) * _xlfn.POISSON.DIST(2,L791,FALSE)</f>
        <v>3.0036588279850781E-2</v>
      </c>
      <c r="T791" s="13">
        <f t="shared" ref="T791:T792" si="1127">_xlfn.POISSON.DIST(2,K791,FALSE) * _xlfn.POISSON.DIST(1,L791,FALSE)</f>
        <v>6.5530864719563875E-2</v>
      </c>
      <c r="U791" s="13">
        <f t="shared" ref="U791:U792" si="1128">_xlfn.POISSON.DIST(1,K791,FALSE) * _xlfn.POISSON.DIST(2,L791,FALSE)</f>
        <v>6.1780492545578082E-2</v>
      </c>
      <c r="V791" s="13">
        <f t="shared" ref="V791:V792" si="1129">_xlfn.POISSON.DIST(3,K791,FALSE) * _xlfn.POISSON.DIST(3,L791,FALSE)</f>
        <v>2.9748976011373901E-3</v>
      </c>
      <c r="W791" s="13">
        <f t="shared" ref="W791:W792" si="1130">_xlfn.POISSON.DIST(3,K791,FALSE) * _xlfn.POISSON.DIST(0,L791,FALSE)</f>
        <v>2.3169634156637715E-2</v>
      </c>
      <c r="X791" s="13">
        <f t="shared" ref="X791:X792" si="1131">_xlfn.POISSON.DIST(3,K791,FALSE) * _xlfn.POISSON.DIST(1,L791,FALSE)</f>
        <v>2.1239968821895511E-2</v>
      </c>
      <c r="Y791" s="13">
        <f t="shared" ref="Y791:Y792" si="1132">_xlfn.POISSON.DIST(3,K791,FALSE) * _xlfn.POISSON.DIST(2,L791,FALSE)</f>
        <v>9.7355070974620966E-3</v>
      </c>
      <c r="Z791" s="13">
        <f t="shared" ref="Z791:Z792" si="1133">_xlfn.POISSON.DIST(0,K791,FALSE) * _xlfn.POISSON.DIST(3,L791,FALSE)</f>
        <v>1.9414918835107514E-2</v>
      </c>
      <c r="AA791" s="13">
        <f t="shared" ref="AA791:AA792" si="1134">_xlfn.POISSON.DIST(1,K791,FALSE) * _xlfn.POISSON.DIST(3,L791,FALSE)</f>
        <v>1.8878383758647577E-2</v>
      </c>
      <c r="AB791" s="13">
        <f t="shared" ref="AB791:AB792" si="1135">_xlfn.POISSON.DIST(2,K791,FALSE) * _xlfn.POISSON.DIST(3,L791,FALSE)</f>
        <v>9.1783379669430135E-3</v>
      </c>
      <c r="AC791" s="13">
        <f t="shared" ref="AC791:AC792" si="1136">_xlfn.POISSON.DIST(4,K791,FALSE) * _xlfn.POISSON.DIST(4,L791,FALSE)</f>
        <v>1.6573566231369401E-4</v>
      </c>
      <c r="AD791" s="13">
        <f t="shared" ref="AD791:AD792" si="1137">_xlfn.POISSON.DIST(4,K791,FALSE) * _xlfn.POISSON.DIST(0,L791,FALSE)</f>
        <v>5.6323341971114315E-3</v>
      </c>
      <c r="AE791" s="13">
        <f t="shared" ref="AE791:AE792" si="1138">_xlfn.POISSON.DIST(4,K791,FALSE) * _xlfn.POISSON.DIST(1,L791,FALSE)</f>
        <v>5.1632495330907286E-3</v>
      </c>
      <c r="AF791" s="13">
        <f t="shared" ref="AF791:AF792" si="1139">_xlfn.POISSON.DIST(4,K791,FALSE) * _xlfn.POISSON.DIST(2,L791,FALSE)</f>
        <v>2.3666161140290555E-3</v>
      </c>
      <c r="AG791" s="13">
        <f t="shared" ref="AG791:AG792" si="1140">_xlfn.POISSON.DIST(4,K791,FALSE) * _xlfn.POISSON.DIST(3,L791,FALSE)</f>
        <v>7.2317143112899252E-4</v>
      </c>
      <c r="AH791" s="13">
        <f t="shared" ref="AH791:AH792" si="1141">_xlfn.POISSON.DIST(0,K791,FALSE) * _xlfn.POISSON.DIST(4,L791,FALSE)</f>
        <v>4.4494905265819399E-3</v>
      </c>
      <c r="AI791" s="13">
        <f t="shared" ref="AI791:AI792" si="1142">_xlfn.POISSON.DIST(1,K791,FALSE) * _xlfn.POISSON.DIST(4,L791,FALSE)</f>
        <v>4.3265279862714189E-3</v>
      </c>
      <c r="AJ791" s="13">
        <f t="shared" ref="AJ791:AJ792" si="1143">_xlfn.POISSON.DIST(2,K791,FALSE) * _xlfn.POISSON.DIST(4,L791,FALSE)</f>
        <v>2.1034817698970887E-3</v>
      </c>
      <c r="AK791" s="13">
        <f t="shared" ref="AK791:AK792" si="1144">_xlfn.POISSON.DIST(3,K791,FALSE) * _xlfn.POISSON.DIST(4,L791,FALSE)</f>
        <v>6.8178388002716848E-4</v>
      </c>
      <c r="AL791" s="13">
        <f t="shared" ref="AL791:AL792" si="1145">_xlfn.POISSON.DIST(5,K791,FALSE) * _xlfn.POISSON.DIST(5,L791,FALSE)</f>
        <v>5.9093523895802062E-6</v>
      </c>
      <c r="AM791" s="13">
        <f t="shared" ref="AM791:AM792" si="1146">_xlfn.POISSON.DIST(5,K791,FALSE) * _xlfn.POISSON.DIST(0,L791,FALSE)</f>
        <v>1.0953367081581726E-3</v>
      </c>
      <c r="AN791" s="13">
        <f t="shared" ref="AN791:AN792" si="1147">_xlfn.POISSON.DIST(5,K791,FALSE) * _xlfn.POISSON.DIST(1,L791,FALSE)</f>
        <v>1.0041124246276559E-3</v>
      </c>
      <c r="AO791" s="13">
        <f t="shared" ref="AO791:AO792" si="1148">_xlfn.POISSON.DIST(5,K791,FALSE) * _xlfn.POISSON.DIST(2,L791,FALSE)</f>
        <v>4.6024284303728194E-4</v>
      </c>
      <c r="AP791" s="13">
        <f t="shared" ref="AP791:AP792" si="1149">_xlfn.POISSON.DIST(5,K791,FALSE) * _xlfn.POISSON.DIST(3,L791,FALSE)</f>
        <v>1.406372894586237E-4</v>
      </c>
      <c r="AQ791" s="13">
        <f t="shared" ref="AQ791:AQ792" si="1150">_xlfn.POISSON.DIST(5,K791,FALSE) * _xlfn.POISSON.DIST(4,L791,FALSE)</f>
        <v>3.2231104978855453E-5</v>
      </c>
      <c r="AR791" s="13">
        <f t="shared" ref="AR791:AR792" si="1151">_xlfn.POISSON.DIST(0,K791,FALSE) * _xlfn.POISSON.DIST(5,L791,FALSE)</f>
        <v>8.1578361936150972E-4</v>
      </c>
      <c r="AS791" s="13">
        <f t="shared" ref="AS791:AS792" si="1152">_xlfn.POISSON.DIST(1,K791,FALSE) * _xlfn.POISSON.DIST(5,L791,FALSE)</f>
        <v>7.9323927960370363E-4</v>
      </c>
      <c r="AT791" s="13">
        <f t="shared" ref="AT791:AT792" si="1153">_xlfn.POISSON.DIST(2,K791,FALSE) * _xlfn.POISSON.DIST(5,L791,FALSE)</f>
        <v>3.8565897854058519E-4</v>
      </c>
      <c r="AU791" s="13">
        <f t="shared" ref="AU791:AU792" si="1154">_xlfn.POISSON.DIST(3,K791,FALSE) * _xlfn.POISSON.DIST(5,L791,FALSE)</f>
        <v>1.2500040576514179E-4</v>
      </c>
      <c r="AV791" s="13">
        <f t="shared" ref="AV791:AV792" si="1155">_xlfn.POISSON.DIST(4,K791,FALSE) * _xlfn.POISSON.DIST(5,L791,FALSE)</f>
        <v>3.0386498780435686E-5</v>
      </c>
      <c r="AW791" s="13">
        <f t="shared" ref="AW791:AW792" si="1156">_xlfn.POISSON.DIST(6,K791,FALSE) * _xlfn.POISSON.DIST(6,L791,FALSE)</f>
        <v>1.4631919980597886E-7</v>
      </c>
      <c r="AX791" s="13">
        <f t="shared" ref="AX791:AX792" si="1157">_xlfn.POISSON.DIST(6,K791,FALSE) * _xlfn.POISSON.DIST(0,L791,FALSE)</f>
        <v>1.7751114402593572E-4</v>
      </c>
      <c r="AY791" s="13">
        <f t="shared" ref="AY791:AY792" si="1158">_xlfn.POISSON.DIST(6,K791,FALSE) * _xlfn.POISSON.DIST(1,L791,FALSE)</f>
        <v>1.6272726358822291E-4</v>
      </c>
      <c r="AZ791" s="13">
        <f t="shared" ref="AZ791:AZ792" si="1159">_xlfn.POISSON.DIST(6,K791,FALSE) * _xlfn.POISSON.DIST(2,L791,FALSE)</f>
        <v>7.4587323686680835E-5</v>
      </c>
      <c r="BA791" s="13">
        <f t="shared" ref="BA791:BA792" si="1160">_xlfn.POISSON.DIST(6,K791,FALSE) * _xlfn.POISSON.DIST(3,L791,FALSE)</f>
        <v>2.2791791746380445E-5</v>
      </c>
      <c r="BB791" s="13">
        <f t="shared" ref="BB791:BB792" si="1161">_xlfn.POISSON.DIST(6,K791,FALSE) * _xlfn.POISSON.DIST(4,L791,FALSE)</f>
        <v>5.2233986822529333E-6</v>
      </c>
      <c r="BC791" s="13">
        <f t="shared" ref="BC791:BC792" si="1162">_xlfn.POISSON.DIST(6,K791,FALSE) * _xlfn.POISSON.DIST(5,L791,FALSE)</f>
        <v>9.5767438022838695E-7</v>
      </c>
      <c r="BD791" s="13">
        <f t="shared" ref="BD791:BD792" si="1163">_xlfn.POISSON.DIST(0,K791,FALSE) * _xlfn.POISSON.DIST(6,L791,FALSE)</f>
        <v>1.2464028365396509E-4</v>
      </c>
      <c r="BE791" s="13">
        <f t="shared" ref="BE791:BE792" si="1164">_xlfn.POISSON.DIST(1,K791,FALSE) * _xlfn.POISSON.DIST(6,L791,FALSE)</f>
        <v>1.2119582505549068E-4</v>
      </c>
      <c r="BF791" s="13">
        <f t="shared" ref="BF791:BF792" si="1165">_xlfn.POISSON.DIST(2,K791,FALSE) * _xlfn.POISSON.DIST(6,L791,FALSE)</f>
        <v>5.8923277371785064E-5</v>
      </c>
      <c r="BG791" s="13">
        <f t="shared" ref="BG791:BG792" si="1166">_xlfn.POISSON.DIST(3,K791,FALSE) * _xlfn.POISSON.DIST(6,L791,FALSE)</f>
        <v>1.9098307028550152E-5</v>
      </c>
      <c r="BH791" s="13">
        <f t="shared" ref="BH791:BH792" si="1167">_xlfn.POISSON.DIST(4,K791,FALSE) * _xlfn.POISSON.DIST(6,L791,FALSE)</f>
        <v>4.6426303953107591E-6</v>
      </c>
      <c r="BI791" s="13">
        <f t="shared" ref="BI791:BI792" si="1168">_xlfn.POISSON.DIST(5,K791,FALSE) * _xlfn.POISSON.DIST(6,L791,FALSE)</f>
        <v>9.0286607939613259E-7</v>
      </c>
      <c r="BJ791" s="14">
        <f t="shared" ref="BJ791:BJ792" si="1169">SUM(N791,Q791,T791,W791,X791,Y791,AD791,AE791,AF791,AG791,AM791,AN791,AO791,AP791,AQ791,AX791,AY791,AZ791,BA791,BB791,BC791)</f>
        <v>0.35525412649932075</v>
      </c>
      <c r="BK791" s="14">
        <f t="shared" ref="BK791:BK792" si="1170">SUM(M791,P791,S791,V791,AC791,AL791,AY791)</f>
        <v>0.31934321440657326</v>
      </c>
      <c r="BL791" s="14">
        <f t="shared" ref="BL791:BL792" si="1171">SUM(O791,R791,U791,AA791,AB791,AH791,AI791,AJ791,AK791,AR791,AS791,AT791,AU791,AV791,BD791,BE791,BF791,BG791,BH791,BI791)</f>
        <v>0.30603160104592014</v>
      </c>
      <c r="BM791" s="14">
        <f t="shared" ref="BM791:BM792" si="1172">SUM(S791:BI791)</f>
        <v>0.2932138714928707</v>
      </c>
      <c r="BN791" s="14">
        <f t="shared" ref="BN791:BN792" si="1173">SUM(M791:R791)</f>
        <v>0.70666740834966246</v>
      </c>
    </row>
    <row r="792" spans="1:66" s="15" customFormat="1" x14ac:dyDescent="0.25">
      <c r="A792" s="15" t="s">
        <v>343</v>
      </c>
      <c r="B792" s="15" t="s">
        <v>181</v>
      </c>
      <c r="C792" s="15" t="s">
        <v>178</v>
      </c>
      <c r="D792" s="21" t="s">
        <v>363</v>
      </c>
      <c r="E792" s="15">
        <f>VLOOKUP(A792,home!$A$2:$E$405,3,FALSE)</f>
        <v>1.2842</v>
      </c>
      <c r="F792" s="15">
        <f>VLOOKUP(B792,home!$B$2:$E$405,3,FALSE)</f>
        <v>1.194</v>
      </c>
      <c r="G792" s="15">
        <f>VLOOKUP(C792,away!$B$2:$E$405,4,FALSE)</f>
        <v>0.98629999999999995</v>
      </c>
      <c r="H792" s="15">
        <f>VLOOKUP(A792,away!$A$2:$E$405,3,FALSE)</f>
        <v>1.1267</v>
      </c>
      <c r="I792" s="15">
        <f>VLOOKUP(C792,away!$B$2:$E$405,3,FALSE)</f>
        <v>1.1242000000000001</v>
      </c>
      <c r="J792" s="15">
        <f>VLOOKUP(B792,home!$B$2:$E$405,4,FALSE)</f>
        <v>1.3609</v>
      </c>
      <c r="K792" s="16">
        <f t="shared" si="1118"/>
        <v>1.5123281132399999</v>
      </c>
      <c r="L792" s="16">
        <f t="shared" si="1119"/>
        <v>1.7237651229260003</v>
      </c>
      <c r="M792" s="17">
        <f t="shared" si="1120"/>
        <v>3.9317198452971311E-2</v>
      </c>
      <c r="N792" s="17">
        <f t="shared" si="1121"/>
        <v>5.946050455426475E-2</v>
      </c>
      <c r="O792" s="17">
        <f t="shared" si="1122"/>
        <v>6.7773615424392031E-2</v>
      </c>
      <c r="P792" s="17">
        <f t="shared" si="1123"/>
        <v>0.10249594394222415</v>
      </c>
      <c r="Q792" s="17">
        <f t="shared" si="1124"/>
        <v>4.4961896332424825E-2</v>
      </c>
      <c r="R792" s="17">
        <f t="shared" si="1125"/>
        <v>5.8412897261583316E-2</v>
      </c>
      <c r="S792" s="17">
        <f t="shared" si="1126"/>
        <v>6.6799129502916305E-2</v>
      </c>
      <c r="T792" s="17">
        <f t="shared" si="1127"/>
        <v>7.7503748758448343E-2</v>
      </c>
      <c r="U792" s="17">
        <f t="shared" si="1128"/>
        <v>8.8339466704492262E-2</v>
      </c>
      <c r="V792" s="17">
        <f t="shared" si="1129"/>
        <v>1.9348727507208074E-2</v>
      </c>
      <c r="W792" s="17">
        <f t="shared" si="1130"/>
        <v>2.2665713282702841E-2</v>
      </c>
      <c r="X792" s="17">
        <f t="shared" si="1131"/>
        <v>3.9070366042963732E-2</v>
      </c>
      <c r="Y792" s="17">
        <f t="shared" si="1132"/>
        <v>3.3674067162406611E-2</v>
      </c>
      <c r="Z792" s="17">
        <f t="shared" si="1133"/>
        <v>3.3563371676192326E-2</v>
      </c>
      <c r="AA792" s="17">
        <f t="shared" si="1134"/>
        <v>5.0758830561028798E-2</v>
      </c>
      <c r="AB792" s="17">
        <f t="shared" si="1135"/>
        <v>3.838200322631477E-2</v>
      </c>
      <c r="AC792" s="17">
        <f t="shared" si="1136"/>
        <v>3.1525104915351254E-3</v>
      </c>
      <c r="AD792" s="17">
        <f t="shared" si="1137"/>
        <v>8.5694988510172012E-3</v>
      </c>
      <c r="AE792" s="17">
        <f t="shared" si="1138"/>
        <v>1.4771803240337882E-2</v>
      </c>
      <c r="AF792" s="17">
        <f t="shared" si="1139"/>
        <v>1.2731559614209863E-2</v>
      </c>
      <c r="AG792" s="17">
        <f t="shared" si="1140"/>
        <v>7.3154061411427208E-3</v>
      </c>
      <c r="AH792" s="17">
        <f t="shared" si="1141"/>
        <v>1.4463842375805679E-2</v>
      </c>
      <c r="AI792" s="17">
        <f t="shared" si="1142"/>
        <v>2.1874075450402961E-2</v>
      </c>
      <c r="AJ792" s="17">
        <f t="shared" si="1143"/>
        <v>1.6540389627388657E-2</v>
      </c>
      <c r="AK792" s="17">
        <f t="shared" si="1144"/>
        <v>8.3381654124810526E-3</v>
      </c>
      <c r="AL792" s="17">
        <f t="shared" si="1145"/>
        <v>3.2873098931924334E-4</v>
      </c>
      <c r="AM792" s="17">
        <f t="shared" si="1146"/>
        <v>2.5919788057542372E-3</v>
      </c>
      <c r="AN792" s="17">
        <f t="shared" si="1147"/>
        <v>4.467962664722539E-3</v>
      </c>
      <c r="AO792" s="17">
        <f t="shared" si="1148"/>
        <v>3.8508591059921151E-3</v>
      </c>
      <c r="AP792" s="17">
        <f t="shared" si="1149"/>
        <v>2.2126588734037349E-3</v>
      </c>
      <c r="AQ792" s="17">
        <f t="shared" si="1150"/>
        <v>9.535260487265238E-4</v>
      </c>
      <c r="AR792" s="17">
        <f t="shared" si="1151"/>
        <v>4.986453406182585E-3</v>
      </c>
      <c r="AS792" s="17">
        <f t="shared" si="1152"/>
        <v>7.5411536715312786E-3</v>
      </c>
      <c r="AT792" s="17">
        <f t="shared" si="1153"/>
        <v>5.7023493518598995E-3</v>
      </c>
      <c r="AU792" s="17">
        <f t="shared" si="1154"/>
        <v>2.8746077454445402E-3</v>
      </c>
      <c r="AV792" s="17">
        <f t="shared" si="1155"/>
        <v>1.0868375269933084E-3</v>
      </c>
      <c r="AW792" s="17">
        <f t="shared" si="1156"/>
        <v>2.380467523620681E-5</v>
      </c>
      <c r="AX792" s="17">
        <f t="shared" si="1157"/>
        <v>6.5332040281072877E-4</v>
      </c>
      <c r="AY792" s="17">
        <f t="shared" si="1158"/>
        <v>1.1261709244610996E-3</v>
      </c>
      <c r="AZ792" s="17">
        <f t="shared" si="1159"/>
        <v>9.7062708101968765E-4</v>
      </c>
      <c r="BA792" s="17">
        <f t="shared" si="1160"/>
        <v>5.5771103654306882E-4</v>
      </c>
      <c r="BB792" s="17">
        <f t="shared" si="1161"/>
        <v>2.4034070836596259E-4</v>
      </c>
      <c r="BC792" s="17">
        <f t="shared" si="1162"/>
        <v>8.2858186140114944E-5</v>
      </c>
      <c r="BD792" s="17">
        <f t="shared" si="1163"/>
        <v>1.4325790781121847E-3</v>
      </c>
      <c r="BE792" s="17">
        <f t="shared" si="1164"/>
        <v>2.1665296142684989E-3</v>
      </c>
      <c r="BF792" s="17">
        <f t="shared" si="1165"/>
        <v>1.638251821912632E-3</v>
      </c>
      <c r="BG792" s="17">
        <f t="shared" si="1166"/>
        <v>8.2585809561504123E-4</v>
      </c>
      <c r="BH792" s="17">
        <f t="shared" si="1167"/>
        <v>3.1224210388636881E-4</v>
      </c>
      <c r="BI792" s="17">
        <f t="shared" si="1168"/>
        <v>9.4442502368912001E-5</v>
      </c>
      <c r="BJ792" s="18">
        <f t="shared" si="1169"/>
        <v>0.33843257781785857</v>
      </c>
      <c r="BK792" s="18">
        <f t="shared" si="1170"/>
        <v>0.23256841181063528</v>
      </c>
      <c r="BL792" s="18">
        <f t="shared" si="1171"/>
        <v>0.39354459096206479</v>
      </c>
      <c r="BM792" s="18">
        <f t="shared" si="1172"/>
        <v>0.62458453004966596</v>
      </c>
      <c r="BN792" s="18">
        <f t="shared" si="1173"/>
        <v>0.37242205596786038</v>
      </c>
    </row>
    <row r="793" spans="1:66" x14ac:dyDescent="0.25">
      <c r="A793" t="s">
        <v>341</v>
      </c>
      <c r="B793" t="s">
        <v>149</v>
      </c>
      <c r="C793" t="s">
        <v>150</v>
      </c>
      <c r="D793" s="11">
        <v>44449</v>
      </c>
      <c r="E793" s="10">
        <f>VLOOKUP(A793,home!$A$2:$E$405,3,FALSE)</f>
        <v>1.2963</v>
      </c>
      <c r="F793" s="10">
        <f>VLOOKUP(B793,home!$B$2:$E$405,3,FALSE)</f>
        <v>1.9286000000000001</v>
      </c>
      <c r="G793" s="10">
        <f>VLOOKUP(C793,away!$B$2:$E$405,4,FALSE)</f>
        <v>1.08</v>
      </c>
      <c r="H793" s="10">
        <f>VLOOKUP(A793,away!$A$2:$E$405,3,FALSE)</f>
        <v>1.1852</v>
      </c>
      <c r="I793" s="10">
        <f>VLOOKUP(C793,away!$B$2:$E$405,3,FALSE)</f>
        <v>1.0125</v>
      </c>
      <c r="J793" s="10">
        <f>VLOOKUP(B793,home!$B$2:$E$405,4,FALSE)</f>
        <v>0.63280000000000003</v>
      </c>
      <c r="K793" s="12">
        <f t="shared" ref="K793:K856" si="1174">E793*F793*G793</f>
        <v>2.7000477144000006</v>
      </c>
      <c r="L793" s="12">
        <f t="shared" ref="L793:L856" si="1175">H793*I793*J793</f>
        <v>0.75936949200000003</v>
      </c>
      <c r="M793" s="13">
        <f t="shared" ref="M793:M856" si="1176">_xlfn.POISSON.DIST(0,K793,FALSE) * _xlfn.POISSON.DIST(0,L793,FALSE)</f>
        <v>3.1448084421092447E-2</v>
      </c>
      <c r="N793" s="13">
        <f t="shared" ref="N793:N856" si="1177">_xlfn.POISSON.DIST(1,K793,FALSE) * _xlfn.POISSON.DIST(0,L793,FALSE)</f>
        <v>8.4911328463428901E-2</v>
      </c>
      <c r="O793" s="13">
        <f t="shared" ref="O793:O856" si="1178">_xlfn.POISSON.DIST(0,K793,FALSE) * _xlfn.POISSON.DIST(1,L793,FALSE)</f>
        <v>2.3880715891218082E-2</v>
      </c>
      <c r="P793" s="13">
        <f t="shared" ref="P793:P856" si="1179">_xlfn.POISSON.DIST(1,K793,FALSE) * _xlfn.POISSON.DIST(1,L793,FALSE)</f>
        <v>6.4479072360319134E-2</v>
      </c>
      <c r="Q793" s="13">
        <f t="shared" ref="Q793:Q856" si="1180">_xlfn.POISSON.DIST(2,K793,FALSE) * _xlfn.POISSON.DIST(0,L793,FALSE)</f>
        <v>0.11463231917217451</v>
      </c>
      <c r="R793" s="13">
        <f t="shared" ref="R793:R856" si="1181">_xlfn.POISSON.DIST(0,K793,FALSE) * _xlfn.POISSON.DIST(2,L793,FALSE)</f>
        <v>9.0671435474553013E-3</v>
      </c>
      <c r="S793" s="13">
        <f t="shared" ref="S793:S856" si="1182">_xlfn.POISSON.DIST(2,K793,FALSE) * _xlfn.POISSON.DIST(2,L793,FALSE)</f>
        <v>3.3050906350744029E-2</v>
      </c>
      <c r="T793" s="13">
        <f t="shared" ref="T793:T856" si="1183">_xlfn.POISSON.DIST(2,K793,FALSE) * _xlfn.POISSON.DIST(1,L793,FALSE)</f>
        <v>8.7048285976556006E-2</v>
      </c>
      <c r="U793" s="13">
        <f t="shared" ref="U793:U856" si="1184">_xlfn.POISSON.DIST(1,K793,FALSE) * _xlfn.POISSON.DIST(2,L793,FALSE)</f>
        <v>2.4481720211443393E-2</v>
      </c>
      <c r="V793" s="13">
        <f t="shared" ref="V793:V856" si="1185">_xlfn.POISSON.DIST(3,K793,FALSE) * _xlfn.POISSON.DIST(3,L793,FALSE)</f>
        <v>7.5294880484726026E-3</v>
      </c>
      <c r="W793" s="13">
        <f t="shared" ref="W793:W856" si="1186">_xlfn.POISSON.DIST(3,K793,FALSE) * _xlfn.POISSON.DIST(0,L793,FALSE)</f>
        <v>0.10317091045906705</v>
      </c>
      <c r="X793" s="13">
        <f t="shared" ref="X793:X856" si="1187">_xlfn.POISSON.DIST(3,K793,FALSE) * _xlfn.POISSON.DIST(1,L793,FALSE)</f>
        <v>7.8344841864479223E-2</v>
      </c>
      <c r="Y793" s="13">
        <f t="shared" ref="Y793:Y856" si="1188">_xlfn.POISSON.DIST(3,K793,FALSE) * _xlfn.POISSON.DIST(2,L793,FALSE)</f>
        <v>2.9746341383724961E-2</v>
      </c>
      <c r="Z793" s="13">
        <f t="shared" ref="Z793:Z856" si="1189">_xlfn.POISSON.DIST(0,K793,FALSE) * _xlfn.POISSON.DIST(3,L793,FALSE)</f>
        <v>2.2951040631740706E-3</v>
      </c>
      <c r="AA793" s="13">
        <f t="shared" ref="AA793:AA856" si="1190">_xlfn.POISSON.DIST(1,K793,FALSE) * _xlfn.POISSON.DIST(3,L793,FALSE)</f>
        <v>6.1968904800833021E-3</v>
      </c>
      <c r="AB793" s="13">
        <f t="shared" ref="AB793:AB856" si="1191">_xlfn.POISSON.DIST(2,K793,FALSE) * _xlfn.POISSON.DIST(3,L793,FALSE)</f>
        <v>8.3659499885680253E-3</v>
      </c>
      <c r="AC793" s="13">
        <f t="shared" ref="AC793:AC856" si="1192">_xlfn.POISSON.DIST(4,K793,FALSE) * _xlfn.POISSON.DIST(4,L793,FALSE)</f>
        <v>9.6487276898334442E-4</v>
      </c>
      <c r="AD793" s="13">
        <f t="shared" ref="AD793:AD856" si="1193">_xlfn.POISSON.DIST(4,K793,FALSE) * _xlfn.POISSON.DIST(0,L793,FALSE)</f>
        <v>6.964159524439277E-2</v>
      </c>
      <c r="AE793" s="13">
        <f t="shared" ref="AE793:AE856" si="1194">_xlfn.POISSON.DIST(4,K793,FALSE) * _xlfn.POISSON.DIST(1,L793,FALSE)</f>
        <v>5.2883702802804147E-2</v>
      </c>
      <c r="AF793" s="13">
        <f t="shared" ref="AF793:AF856" si="1195">_xlfn.POISSON.DIST(4,K793,FALSE) * _xlfn.POISSON.DIST(2,L793,FALSE)</f>
        <v>2.0079135266222181E-2</v>
      </c>
      <c r="AG793" s="13">
        <f t="shared" ref="AG793:AG856" si="1196">_xlfn.POISSON.DIST(4,K793,FALSE) * _xlfn.POISSON.DIST(3,L793,FALSE)</f>
        <v>5.0824942489701421E-3</v>
      </c>
      <c r="AH793" s="13">
        <f t="shared" ref="AH793:AH856" si="1197">_xlfn.POISSON.DIST(0,K793,FALSE) * _xlfn.POISSON.DIST(4,L793,FALSE)</f>
        <v>4.3570800163490742E-4</v>
      </c>
      <c r="AI793" s="13">
        <f t="shared" ref="AI793:AI856" si="1198">_xlfn.POISSON.DIST(1,K793,FALSE) * _xlfn.POISSON.DIST(4,L793,FALSE)</f>
        <v>1.176432393960123E-3</v>
      </c>
      <c r="AJ793" s="13">
        <f t="shared" ref="AJ793:AJ856" si="1199">_xlfn.POISSON.DIST(2,K793,FALSE) * _xlfn.POISSON.DIST(4,L793,FALSE)</f>
        <v>1.5882117982290763E-3</v>
      </c>
      <c r="AK793" s="13">
        <f t="shared" ref="AK793:AK856" si="1200">_xlfn.POISSON.DIST(3,K793,FALSE) * _xlfn.POISSON.DIST(4,L793,FALSE)</f>
        <v>1.4294158785971775E-3</v>
      </c>
      <c r="AL793" s="13">
        <f t="shared" ref="AL793:AL856" si="1201">_xlfn.POISSON.DIST(5,K793,FALSE) * _xlfn.POISSON.DIST(5,L793,FALSE)</f>
        <v>7.9132452402157986E-5</v>
      </c>
      <c r="AM793" s="13">
        <f t="shared" ref="AM793:AM856" si="1202">_xlfn.POISSON.DIST(5,K793,FALSE) * _xlfn.POISSON.DIST(0,L793,FALSE)</f>
        <v>3.7607126013358534E-2</v>
      </c>
      <c r="AN793" s="13">
        <f t="shared" ref="AN793:AN856" si="1203">_xlfn.POISSON.DIST(5,K793,FALSE) * _xlfn.POISSON.DIST(1,L793,FALSE)</f>
        <v>2.855770417634405E-2</v>
      </c>
      <c r="AO793" s="13">
        <f t="shared" ref="AO793:AO856" si="1204">_xlfn.POISSON.DIST(5,K793,FALSE) * _xlfn.POISSON.DIST(2,L793,FALSE)</f>
        <v>1.0842924656538329E-2</v>
      </c>
      <c r="AP793" s="13">
        <f t="shared" ref="AP793:AP856" si="1205">_xlfn.POISSON.DIST(5,K793,FALSE) * _xlfn.POISSON.DIST(3,L793,FALSE)</f>
        <v>2.7445953960765963E-3</v>
      </c>
      <c r="AQ793" s="13">
        <f t="shared" ref="AQ793:AQ856" si="1206">_xlfn.POISSON.DIST(5,K793,FALSE) * _xlfn.POISSON.DIST(4,L793,FALSE)</f>
        <v>5.2104050291605576E-4</v>
      </c>
      <c r="AR793" s="13">
        <f t="shared" ref="AR793:AR856" si="1207">_xlfn.POISSON.DIST(0,K793,FALSE) * _xlfn.POISSON.DIST(5,L793,FALSE)</f>
        <v>6.6172672772366967E-5</v>
      </c>
      <c r="AS793" s="13">
        <f t="shared" ref="AS793:AS856" si="1208">_xlfn.POISSON.DIST(1,K793,FALSE) * _xlfn.POISSON.DIST(5,L793,FALSE)</f>
        <v>1.7866937387476855E-4</v>
      </c>
      <c r="AT793" s="13">
        <f t="shared" ref="AT793:AT856" si="1209">_xlfn.POISSON.DIST(2,K793,FALSE) * _xlfn.POISSON.DIST(5,L793,FALSE)</f>
        <v>2.4120791728192409E-4</v>
      </c>
      <c r="AU793" s="13">
        <f t="shared" ref="AU793:AU856" si="1210">_xlfn.POISSON.DIST(3,K793,FALSE) * _xlfn.POISSON.DIST(5,L793,FALSE)</f>
        <v>2.1709096191741453E-4</v>
      </c>
      <c r="AV793" s="13">
        <f t="shared" ref="AV793:AV856" si="1211">_xlfn.POISSON.DIST(4,K793,FALSE) * _xlfn.POISSON.DIST(5,L793,FALSE)</f>
        <v>1.4653898888550315E-4</v>
      </c>
      <c r="AW793" s="13">
        <f t="shared" ref="AW793:AW856" si="1212">_xlfn.POISSON.DIST(6,K793,FALSE) * _xlfn.POISSON.DIST(6,L793,FALSE)</f>
        <v>4.5068874079073651E-6</v>
      </c>
      <c r="AX793" s="13">
        <f t="shared" ref="AX793:AX856" si="1213">_xlfn.POISSON.DIST(6,K793,FALSE) * _xlfn.POISSON.DIST(0,L793,FALSE)</f>
        <v>1.6923505772920251E-2</v>
      </c>
      <c r="AY793" s="13">
        <f t="shared" ref="AY793:AY856" si="1214">_xlfn.POISSON.DIST(6,K793,FALSE) * _xlfn.POISSON.DIST(1,L793,FALSE)</f>
        <v>1.2851193981641517E-2</v>
      </c>
      <c r="AZ793" s="13">
        <f t="shared" ref="AZ793:AZ856" si="1215">_xlfn.POISSON.DIST(6,K793,FALSE) * _xlfn.POISSON.DIST(2,L793,FALSE)</f>
        <v>4.8794023227162883E-3</v>
      </c>
      <c r="BA793" s="13">
        <f t="shared" ref="BA793:BA856" si="1216">_xlfn.POISSON.DIST(6,K793,FALSE) * _xlfn.POISSON.DIST(3,L793,FALSE)</f>
        <v>1.2350897543548962E-3</v>
      </c>
      <c r="BB793" s="13">
        <f t="shared" ref="BB793:BB856" si="1217">_xlfn.POISSON.DIST(6,K793,FALSE) * _xlfn.POISSON.DIST(4,L793,FALSE)</f>
        <v>2.3447236983472055E-4</v>
      </c>
      <c r="BC793" s="13">
        <f t="shared" ref="BC793:BC856" si="1218">_xlfn.POISSON.DIST(6,K793,FALSE) * _xlfn.POISSON.DIST(5,L793,FALSE)</f>
        <v>3.561023287388558E-5</v>
      </c>
      <c r="BD793" s="13">
        <f t="shared" ref="BD793:BD856" si="1219">_xlfn.POISSON.DIST(0,K793,FALSE) * _xlfn.POISSON.DIST(6,L793,FALSE)</f>
        <v>8.374918151239089E-6</v>
      </c>
      <c r="BE793" s="13">
        <f t="shared" ref="BE793:BE856" si="1220">_xlfn.POISSON.DIST(1,K793,FALSE) * _xlfn.POISSON.DIST(6,L793,FALSE)</f>
        <v>2.2612678612540174E-5</v>
      </c>
      <c r="BF793" s="13">
        <f t="shared" ref="BF793:BF856" si="1221">_xlfn.POISSON.DIST(2,K793,FALSE) * _xlfn.POISSON.DIST(6,L793,FALSE)</f>
        <v>3.0527655602125452E-5</v>
      </c>
      <c r="BG793" s="13">
        <f t="shared" ref="BG793:BG856" si="1222">_xlfn.POISSON.DIST(3,K793,FALSE) * _xlfn.POISSON.DIST(6,L793,FALSE)</f>
        <v>2.7475375578169734E-5</v>
      </c>
      <c r="BH793" s="13">
        <f t="shared" ref="BH793:BH856" si="1223">_xlfn.POISSON.DIST(4,K793,FALSE) * _xlfn.POISSON.DIST(6,L793,FALSE)</f>
        <v>1.8546206258029694E-5</v>
      </c>
      <c r="BI793" s="13">
        <f t="shared" ref="BI793:BI856" si="1224">_xlfn.POISSON.DIST(5,K793,FALSE) * _xlfn.POISSON.DIST(6,L793,FALSE)</f>
        <v>1.0015128363556814E-5</v>
      </c>
      <c r="BJ793" s="14">
        <f t="shared" ref="BJ793:BJ856" si="1225">SUM(N793,Q793,T793,W793,X793,Y793,AD793,AE793,AF793,AG793,AM793,AN793,AO793,AP793,AQ793,AX793,AY793,AZ793,BA793,BB793,BC793)</f>
        <v>0.76197362006139513</v>
      </c>
      <c r="BK793" s="14">
        <f t="shared" ref="BK793:BK856" si="1226">SUM(M793,P793,S793,V793,AC793,AL793,AY793)</f>
        <v>0.15040275038365528</v>
      </c>
      <c r="BL793" s="14">
        <f t="shared" ref="BL793:BL856" si="1227">SUM(O793,R793,U793,AA793,AB793,AH793,AI793,AJ793,AK793,AR793,AS793,AT793,AU793,AV793,BD793,BE793,BF793,BG793,BH793,BI793)</f>
        <v>7.7589420068487028E-2</v>
      </c>
      <c r="BM793" s="14">
        <f t="shared" ref="BM793:BM856" si="1228">SUM(S793:BI793)</f>
        <v>0.65099554362678957</v>
      </c>
      <c r="BN793" s="14">
        <f t="shared" ref="BN793:BN856" si="1229">SUM(M793:R793)</f>
        <v>0.32841866385568841</v>
      </c>
    </row>
    <row r="794" spans="1:66" x14ac:dyDescent="0.25">
      <c r="A794" t="s">
        <v>341</v>
      </c>
      <c r="B794" t="s">
        <v>147</v>
      </c>
      <c r="C794" t="s">
        <v>318</v>
      </c>
      <c r="D794" s="11">
        <v>44449</v>
      </c>
      <c r="E794" s="10">
        <f>VLOOKUP(A794,home!$A$2:$E$405,3,FALSE)</f>
        <v>1.2963</v>
      </c>
      <c r="F794" s="10">
        <f>VLOOKUP(B794,home!$B$2:$E$405,3,FALSE)</f>
        <v>0.77139999999999997</v>
      </c>
      <c r="G794" s="10">
        <f>VLOOKUP(C794,away!$B$2:$E$405,4,FALSE)</f>
        <v>0.96430000000000005</v>
      </c>
      <c r="H794" s="10">
        <f>VLOOKUP(A794,away!$A$2:$E$405,3,FALSE)</f>
        <v>1.1852</v>
      </c>
      <c r="I794" s="10">
        <f>VLOOKUP(C794,away!$B$2:$E$405,3,FALSE)</f>
        <v>0.4219</v>
      </c>
      <c r="J794" s="10">
        <f>VLOOKUP(B794,home!$B$2:$E$405,4,FALSE)</f>
        <v>0.63280000000000003</v>
      </c>
      <c r="K794" s="12">
        <f t="shared" si="1174"/>
        <v>0.96426704022600007</v>
      </c>
      <c r="L794" s="12">
        <f t="shared" si="1175"/>
        <v>0.31642270486399998</v>
      </c>
      <c r="M794" s="13">
        <f t="shared" si="1176"/>
        <v>0.27784559171305123</v>
      </c>
      <c r="N794" s="13">
        <f t="shared" si="1177"/>
        <v>0.26791734636098552</v>
      </c>
      <c r="O794" s="13">
        <f t="shared" si="1178"/>
        <v>8.7916653664382241E-2</v>
      </c>
      <c r="P794" s="13">
        <f t="shared" si="1179"/>
        <v>8.4775131415528185E-2</v>
      </c>
      <c r="Q794" s="13">
        <f t="shared" si="1180"/>
        <v>0.12917193330035581</v>
      </c>
      <c r="R794" s="13">
        <f t="shared" si="1181"/>
        <v>1.3909412677537661E-2</v>
      </c>
      <c r="S794" s="13">
        <f t="shared" si="1182"/>
        <v>6.4665619330235421E-3</v>
      </c>
      <c r="T794" s="13">
        <f t="shared" si="1183"/>
        <v>4.0872932527410775E-2</v>
      </c>
      <c r="U794" s="13">
        <f t="shared" si="1184"/>
        <v>1.3412388193851243E-2</v>
      </c>
      <c r="V794" s="13">
        <f t="shared" si="1185"/>
        <v>2.1922793491912964E-4</v>
      </c>
      <c r="W794" s="13">
        <f t="shared" si="1186"/>
        <v>4.1518745934601461E-2</v>
      </c>
      <c r="X794" s="13">
        <f t="shared" si="1187"/>
        <v>1.3137473891187797E-2</v>
      </c>
      <c r="Y794" s="13">
        <f t="shared" si="1188"/>
        <v>2.0784975118649106E-3</v>
      </c>
      <c r="Z794" s="13">
        <f t="shared" si="1189"/>
        <v>1.4670846608320263E-3</v>
      </c>
      <c r="AA794" s="13">
        <f t="shared" si="1190"/>
        <v>1.4146613836614631E-3</v>
      </c>
      <c r="AB794" s="13">
        <f t="shared" si="1191"/>
        <v>6.8205567267262842E-4</v>
      </c>
      <c r="AC794" s="13">
        <f t="shared" si="1192"/>
        <v>4.1806217074873678E-6</v>
      </c>
      <c r="AD794" s="13">
        <f t="shared" si="1193"/>
        <v>1.0008789564063356E-2</v>
      </c>
      <c r="AE794" s="13">
        <f t="shared" si="1194"/>
        <v>3.1670082662755019E-3</v>
      </c>
      <c r="AF794" s="13">
        <f t="shared" si="1195"/>
        <v>5.0105666097077068E-4</v>
      </c>
      <c r="AG794" s="13">
        <f t="shared" si="1196"/>
        <v>5.2848567984831822E-5</v>
      </c>
      <c r="AH794" s="13">
        <f t="shared" si="1197"/>
        <v>1.160547241612384E-4</v>
      </c>
      <c r="AI794" s="13">
        <f t="shared" si="1198"/>
        <v>1.119077453712022E-4</v>
      </c>
      <c r="AJ794" s="13">
        <f t="shared" si="1199"/>
        <v>5.3954475203727001E-5</v>
      </c>
      <c r="AK794" s="13">
        <f t="shared" si="1200"/>
        <v>1.7342174037214982E-5</v>
      </c>
      <c r="AL794" s="13">
        <f t="shared" si="1201"/>
        <v>5.1022980420992415E-8</v>
      </c>
      <c r="AM794" s="13">
        <f t="shared" si="1202"/>
        <v>1.9302291778368508E-3</v>
      </c>
      <c r="AN794" s="13">
        <f t="shared" si="1203"/>
        <v>6.1076833745855115E-4</v>
      </c>
      <c r="AO794" s="13">
        <f t="shared" si="1204"/>
        <v>9.6630484691961535E-5</v>
      </c>
      <c r="AP794" s="13">
        <f t="shared" si="1205"/>
        <v>1.0192026446183271E-5</v>
      </c>
      <c r="AQ794" s="13">
        <f t="shared" si="1206"/>
        <v>8.0624714403668259E-7</v>
      </c>
      <c r="AR794" s="13">
        <f t="shared" si="1207"/>
        <v>7.3444699462688929E-6</v>
      </c>
      <c r="AS794" s="13">
        <f t="shared" si="1208"/>
        <v>7.0820302971175142E-6</v>
      </c>
      <c r="AT794" s="13">
        <f t="shared" si="1209"/>
        <v>3.4144841966961827E-6</v>
      </c>
      <c r="AU794" s="13">
        <f t="shared" si="1210"/>
        <v>1.0974915234155598E-6</v>
      </c>
      <c r="AV794" s="13">
        <f t="shared" si="1211"/>
        <v>2.6456872573926137E-7</v>
      </c>
      <c r="AW794" s="13">
        <f t="shared" si="1212"/>
        <v>4.3244241480121869E-10</v>
      </c>
      <c r="AX794" s="13">
        <f t="shared" si="1213"/>
        <v>3.1020939604510083E-4</v>
      </c>
      <c r="AY794" s="13">
        <f t="shared" si="1214"/>
        <v>9.8157296170818612E-5</v>
      </c>
      <c r="AZ794" s="13">
        <f t="shared" si="1215"/>
        <v>1.5529598578253586E-5</v>
      </c>
      <c r="BA794" s="13">
        <f t="shared" si="1216"/>
        <v>1.6379725291943761E-6</v>
      </c>
      <c r="BB794" s="13">
        <f t="shared" si="1217"/>
        <v>1.2957292454515285E-7</v>
      </c>
      <c r="BC794" s="13">
        <f t="shared" si="1218"/>
        <v>8.1999630523432484E-9</v>
      </c>
      <c r="BD794" s="13">
        <f t="shared" si="1219"/>
        <v>3.8732617436512663E-7</v>
      </c>
      <c r="BE794" s="13">
        <f t="shared" si="1220"/>
        <v>3.7348586375712026E-7</v>
      </c>
      <c r="BF794" s="13">
        <f t="shared" si="1221"/>
        <v>1.8007005420566472E-7</v>
      </c>
      <c r="BG794" s="13">
        <f t="shared" si="1222"/>
        <v>5.78785394007439E-8</v>
      </c>
      <c r="BH794" s="13">
        <f t="shared" si="1223"/>
        <v>1.395259197013981E-8</v>
      </c>
      <c r="BI794" s="13">
        <f t="shared" si="1224"/>
        <v>2.6908049125055557E-9</v>
      </c>
      <c r="BJ794" s="14">
        <f t="shared" si="1225"/>
        <v>0.51150093089548898</v>
      </c>
      <c r="BK794" s="14">
        <f t="shared" si="1226"/>
        <v>0.36940890193738074</v>
      </c>
      <c r="BL794" s="14">
        <f t="shared" si="1227"/>
        <v>0.11765464915959646</v>
      </c>
      <c r="BM794" s="14">
        <f t="shared" si="1228"/>
        <v>0.13839734065772952</v>
      </c>
      <c r="BN794" s="14">
        <f t="shared" si="1229"/>
        <v>0.86153606913184066</v>
      </c>
    </row>
    <row r="795" spans="1:66" x14ac:dyDescent="0.25">
      <c r="A795" t="s">
        <v>342</v>
      </c>
      <c r="B795" t="s">
        <v>168</v>
      </c>
      <c r="C795" t="s">
        <v>171</v>
      </c>
      <c r="D795" s="11">
        <v>44449</v>
      </c>
      <c r="E795" s="10">
        <f>VLOOKUP(A795,home!$A$2:$E$405,3,FALSE)</f>
        <v>1.3533999999999999</v>
      </c>
      <c r="F795" s="10">
        <f>VLOOKUP(B795,home!$B$2:$E$405,3,FALSE)</f>
        <v>1.0027999999999999</v>
      </c>
      <c r="G795" s="10">
        <f>VLOOKUP(C795,away!$B$2:$E$405,4,FALSE)</f>
        <v>1.0555000000000001</v>
      </c>
      <c r="H795" s="10">
        <f>VLOOKUP(A795,away!$A$2:$E$405,3,FALSE)</f>
        <v>1.2030000000000001</v>
      </c>
      <c r="I795" s="10">
        <f>VLOOKUP(C795,away!$B$2:$E$405,3,FALSE)</f>
        <v>0.95</v>
      </c>
      <c r="J795" s="10">
        <f>VLOOKUP(B795,home!$B$2:$E$405,4,FALSE)</f>
        <v>1.1281000000000001</v>
      </c>
      <c r="K795" s="12">
        <f t="shared" si="1174"/>
        <v>1.4325135383600001</v>
      </c>
      <c r="L795" s="12">
        <f t="shared" si="1175"/>
        <v>1.289249085</v>
      </c>
      <c r="M795" s="13">
        <f t="shared" si="1176"/>
        <v>6.5758744316516959E-2</v>
      </c>
      <c r="N795" s="13">
        <f t="shared" si="1177"/>
        <v>9.4200291498964264E-2</v>
      </c>
      <c r="O795" s="13">
        <f t="shared" si="1178"/>
        <v>8.4779400940818442E-2</v>
      </c>
      <c r="P795" s="13">
        <f t="shared" si="1179"/>
        <v>0.12144763962177295</v>
      </c>
      <c r="Q795" s="13">
        <f t="shared" si="1180"/>
        <v>6.7471596444862378E-2</v>
      </c>
      <c r="R795" s="13">
        <f t="shared" si="1181"/>
        <v>5.4650882544899172E-2</v>
      </c>
      <c r="S795" s="13">
        <f t="shared" si="1182"/>
        <v>5.607440243500561E-2</v>
      </c>
      <c r="T795" s="13">
        <f t="shared" si="1183"/>
        <v>8.6987693980028064E-2</v>
      </c>
      <c r="U795" s="13">
        <f t="shared" si="1184"/>
        <v>7.8288129128890271E-2</v>
      </c>
      <c r="V795" s="13">
        <f t="shared" si="1185"/>
        <v>1.1506883380581662E-2</v>
      </c>
      <c r="W795" s="13">
        <f t="shared" si="1186"/>
        <v>3.2217991787342602E-2</v>
      </c>
      <c r="X795" s="13">
        <f t="shared" si="1187"/>
        <v>4.153701643236897E-2</v>
      </c>
      <c r="Y795" s="13">
        <f t="shared" si="1188"/>
        <v>2.6775780214530833E-2</v>
      </c>
      <c r="Z795" s="13">
        <f t="shared" si="1189"/>
        <v>2.3486200105151248E-2</v>
      </c>
      <c r="AA795" s="13">
        <f t="shared" si="1190"/>
        <v>3.3644299615261219E-2</v>
      </c>
      <c r="AB795" s="13">
        <f t="shared" si="1191"/>
        <v>2.4097957343750923E-2</v>
      </c>
      <c r="AC795" s="13">
        <f t="shared" si="1192"/>
        <v>1.3282300328456441E-3</v>
      </c>
      <c r="AD795" s="13">
        <f t="shared" si="1193"/>
        <v>1.1538177353534894E-2</v>
      </c>
      <c r="AE795" s="13">
        <f t="shared" si="1194"/>
        <v>1.4875584595612584E-2</v>
      </c>
      <c r="AF795" s="13">
        <f t="shared" si="1195"/>
        <v>9.5891669143668128E-3</v>
      </c>
      <c r="AG795" s="13">
        <f t="shared" si="1196"/>
        <v>4.120941556753229E-3</v>
      </c>
      <c r="AH795" s="13">
        <f t="shared" si="1197"/>
        <v>7.5698904989232874E-3</v>
      </c>
      <c r="AI795" s="13">
        <f t="shared" si="1198"/>
        <v>1.0843970623610344E-2</v>
      </c>
      <c r="AJ795" s="13">
        <f t="shared" si="1199"/>
        <v>7.7670673639499768E-3</v>
      </c>
      <c r="AK795" s="13">
        <f t="shared" si="1200"/>
        <v>3.7088097174041534E-3</v>
      </c>
      <c r="AL795" s="13">
        <f t="shared" si="1201"/>
        <v>9.8122556347741077E-5</v>
      </c>
      <c r="AM795" s="13">
        <f t="shared" si="1202"/>
        <v>3.3057190533874962E-3</v>
      </c>
      <c r="AN795" s="13">
        <f t="shared" si="1203"/>
        <v>4.2618952648468961E-3</v>
      </c>
      <c r="AO795" s="13">
        <f t="shared" si="1204"/>
        <v>2.7473222852848474E-3</v>
      </c>
      <c r="AP795" s="13">
        <f t="shared" si="1205"/>
        <v>1.1806609141678662E-3</v>
      </c>
      <c r="AQ795" s="13">
        <f t="shared" si="1206"/>
        <v>3.8054150082154626E-4</v>
      </c>
      <c r="AR795" s="13">
        <f t="shared" si="1207"/>
        <v>1.9518948798574087E-3</v>
      </c>
      <c r="AS795" s="13">
        <f t="shared" si="1208"/>
        <v>2.7961158408513036E-3</v>
      </c>
      <c r="AT795" s="13">
        <f t="shared" si="1209"/>
        <v>2.0027368984211744E-3</v>
      </c>
      <c r="AU795" s="13">
        <f t="shared" si="1210"/>
        <v>9.5631590692048295E-4</v>
      </c>
      <c r="AV795" s="13">
        <f t="shared" si="1211"/>
        <v>3.4248387090315339E-4</v>
      </c>
      <c r="AW795" s="13">
        <f t="shared" si="1212"/>
        <v>5.0338691268565072E-6</v>
      </c>
      <c r="AX795" s="13">
        <f t="shared" si="1213"/>
        <v>7.8924788299869887E-4</v>
      </c>
      <c r="AY795" s="13">
        <f t="shared" si="1214"/>
        <v>1.0175371109942596E-3</v>
      </c>
      <c r="AZ795" s="13">
        <f t="shared" si="1215"/>
        <v>6.5592939465144648E-4</v>
      </c>
      <c r="BA795" s="13">
        <f t="shared" si="1216"/>
        <v>2.8188545729299378E-4</v>
      </c>
      <c r="BB795" s="13">
        <f t="shared" si="1217"/>
        <v>9.0855141972449703E-5</v>
      </c>
      <c r="BC795" s="13">
        <f t="shared" si="1218"/>
        <v>2.3426981731105178E-5</v>
      </c>
      <c r="BD795" s="13">
        <f t="shared" si="1219"/>
        <v>4.1941311464539115E-4</v>
      </c>
      <c r="BE795" s="13">
        <f t="shared" si="1220"/>
        <v>6.0081496489525763E-4</v>
      </c>
      <c r="BF795" s="13">
        <f t="shared" si="1221"/>
        <v>4.3033778563087246E-4</v>
      </c>
      <c r="BG795" s="13">
        <f t="shared" si="1222"/>
        <v>2.0548823466136278E-4</v>
      </c>
      <c r="BH795" s="13">
        <f t="shared" si="1223"/>
        <v>7.3591169531524704E-5</v>
      </c>
      <c r="BI795" s="13">
        <f t="shared" si="1224"/>
        <v>2.1084069331531002E-5</v>
      </c>
      <c r="BJ795" s="14">
        <f t="shared" si="1225"/>
        <v>0.40404926176651418</v>
      </c>
      <c r="BK795" s="14">
        <f t="shared" si="1226"/>
        <v>0.25723155945406484</v>
      </c>
      <c r="BL795" s="14">
        <f t="shared" si="1227"/>
        <v>0.31515068451315742</v>
      </c>
      <c r="BM795" s="14">
        <f t="shared" si="1228"/>
        <v>0.51059664722918607</v>
      </c>
      <c r="BN795" s="14">
        <f t="shared" si="1229"/>
        <v>0.48830855536783419</v>
      </c>
    </row>
    <row r="796" spans="1:66" x14ac:dyDescent="0.25">
      <c r="A796" t="s">
        <v>342</v>
      </c>
      <c r="B796" t="s">
        <v>169</v>
      </c>
      <c r="C796" t="s">
        <v>167</v>
      </c>
      <c r="D796" s="11">
        <v>44449</v>
      </c>
      <c r="E796" s="10">
        <f>VLOOKUP(A796,home!$A$2:$E$405,3,FALSE)</f>
        <v>1.3533999999999999</v>
      </c>
      <c r="F796" s="10">
        <f>VLOOKUP(B796,home!$B$2:$E$405,3,FALSE)</f>
        <v>1.0027999999999999</v>
      </c>
      <c r="G796" s="10">
        <f>VLOOKUP(C796,away!$B$2:$E$405,4,FALSE)</f>
        <v>0.98519999999999996</v>
      </c>
      <c r="H796" s="10">
        <f>VLOOKUP(A796,away!$A$2:$E$405,3,FALSE)</f>
        <v>1.2030000000000001</v>
      </c>
      <c r="I796" s="10">
        <f>VLOOKUP(C796,away!$B$2:$E$405,3,FALSE)</f>
        <v>0.83130000000000004</v>
      </c>
      <c r="J796" s="10">
        <f>VLOOKUP(B796,home!$B$2:$E$405,4,FALSE)</f>
        <v>0.89059999999999995</v>
      </c>
      <c r="K796" s="12">
        <f t="shared" si="1174"/>
        <v>1.3371031151039998</v>
      </c>
      <c r="L796" s="12">
        <f t="shared" si="1175"/>
        <v>0.89064800334000005</v>
      </c>
      <c r="M796" s="13">
        <f t="shared" si="1176"/>
        <v>0.10777052095383023</v>
      </c>
      <c r="N796" s="13">
        <f t="shared" si="1177"/>
        <v>0.14410029928374726</v>
      </c>
      <c r="O796" s="13">
        <f t="shared" si="1178"/>
        <v>9.5985599306440531E-2</v>
      </c>
      <c r="P796" s="13">
        <f t="shared" si="1179"/>
        <v>0.12834264383776595</v>
      </c>
      <c r="Q796" s="13">
        <f t="shared" si="1180"/>
        <v>9.6338479529858578E-2</v>
      </c>
      <c r="R796" s="13">
        <f t="shared" si="1181"/>
        <v>4.2744691185837271E-2</v>
      </c>
      <c r="S796" s="13">
        <f t="shared" si="1182"/>
        <v>3.8210435658755676E-2</v>
      </c>
      <c r="T796" s="13">
        <f t="shared" si="1183"/>
        <v>8.5803674438080013E-2</v>
      </c>
      <c r="U796" s="13">
        <f t="shared" si="1184"/>
        <v>5.7154059738741492E-2</v>
      </c>
      <c r="V796" s="13">
        <f t="shared" si="1185"/>
        <v>5.0560397440723749E-3</v>
      </c>
      <c r="W796" s="13">
        <f t="shared" si="1186"/>
        <v>4.2938160361252281E-2</v>
      </c>
      <c r="X796" s="13">
        <f t="shared" si="1187"/>
        <v>3.8242786792842078E-2</v>
      </c>
      <c r="Y796" s="13">
        <f t="shared" si="1188"/>
        <v>1.7030430849601059E-2</v>
      </c>
      <c r="Z796" s="13">
        <f t="shared" si="1189"/>
        <v>1.2690157952683623E-2</v>
      </c>
      <c r="AA796" s="13">
        <f t="shared" si="1190"/>
        <v>1.6968049729695067E-2</v>
      </c>
      <c r="AB796" s="13">
        <f t="shared" si="1191"/>
        <v>1.134401607540743E-2</v>
      </c>
      <c r="AC796" s="13">
        <f t="shared" si="1192"/>
        <v>3.763236356054793E-4</v>
      </c>
      <c r="AD796" s="13">
        <f t="shared" si="1193"/>
        <v>1.4353186993966377E-2</v>
      </c>
      <c r="AE796" s="13">
        <f t="shared" si="1194"/>
        <v>1.2783637337741811E-2</v>
      </c>
      <c r="AF796" s="13">
        <f t="shared" si="1195"/>
        <v>5.6928605351412084E-3</v>
      </c>
      <c r="AG796" s="13">
        <f t="shared" si="1196"/>
        <v>1.6901116229722007E-3</v>
      </c>
      <c r="AH796" s="13">
        <f t="shared" si="1197"/>
        <v>2.8256159606567226E-3</v>
      </c>
      <c r="AI796" s="13">
        <f t="shared" si="1198"/>
        <v>3.7781399030816843E-3</v>
      </c>
      <c r="AJ796" s="13">
        <f t="shared" si="1199"/>
        <v>2.5258813168546222E-3</v>
      </c>
      <c r="AK796" s="13">
        <f t="shared" si="1200"/>
        <v>1.1257879257164363E-3</v>
      </c>
      <c r="AL796" s="13">
        <f t="shared" si="1201"/>
        <v>1.7926375377897139E-5</v>
      </c>
      <c r="AM796" s="13">
        <f t="shared" si="1202"/>
        <v>3.8383382082605301E-3</v>
      </c>
      <c r="AN796" s="13">
        <f t="shared" si="1203"/>
        <v>3.4186082613308745E-3</v>
      </c>
      <c r="AO796" s="13">
        <f t="shared" si="1204"/>
        <v>1.522388311077986E-3</v>
      </c>
      <c r="AP796" s="13">
        <f t="shared" si="1205"/>
        <v>4.5197070318992111E-4</v>
      </c>
      <c r="AQ796" s="13">
        <f t="shared" si="1206"/>
        <v>1.0063670109106975E-4</v>
      </c>
      <c r="AR796" s="13">
        <f t="shared" si="1207"/>
        <v>5.0332584271290933E-4</v>
      </c>
      <c r="AS796" s="13">
        <f t="shared" si="1208"/>
        <v>6.7299855220377691E-4</v>
      </c>
      <c r="AT796" s="13">
        <f t="shared" si="1209"/>
        <v>4.49934230306076E-4</v>
      </c>
      <c r="AU796" s="13">
        <f t="shared" si="1210"/>
        <v>2.0053615364472492E-4</v>
      </c>
      <c r="AV796" s="13">
        <f t="shared" si="1211"/>
        <v>6.7034378932334006E-5</v>
      </c>
      <c r="AW796" s="13">
        <f t="shared" si="1212"/>
        <v>5.9300859055397576E-7</v>
      </c>
      <c r="AX796" s="13">
        <f t="shared" si="1213"/>
        <v>8.5537566251464331E-4</v>
      </c>
      <c r="AY796" s="13">
        <f t="shared" si="1214"/>
        <v>7.618386259242968E-4</v>
      </c>
      <c r="AZ796" s="13">
        <f t="shared" si="1215"/>
        <v>3.3926502552338202E-4</v>
      </c>
      <c r="BA796" s="13">
        <f t="shared" si="1216"/>
        <v>1.0072190586183147E-4</v>
      </c>
      <c r="BB796" s="13">
        <f t="shared" si="1217"/>
        <v>2.2426941087109908E-5</v>
      </c>
      <c r="BC796" s="13">
        <f t="shared" si="1218"/>
        <v>3.9949020600516511E-6</v>
      </c>
      <c r="BD796" s="13">
        <f t="shared" si="1219"/>
        <v>7.4714359473612582E-5</v>
      </c>
      <c r="BE796" s="13">
        <f t="shared" si="1220"/>
        <v>9.9900802795167408E-5</v>
      </c>
      <c r="BF796" s="13">
        <f t="shared" si="1221"/>
        <v>6.6788837309404372E-5</v>
      </c>
      <c r="BG796" s="13">
        <f t="shared" si="1222"/>
        <v>2.9767854140192942E-5</v>
      </c>
      <c r="BH796" s="13">
        <f t="shared" si="1223"/>
        <v>9.9506726252033696E-6</v>
      </c>
      <c r="BI796" s="13">
        <f t="shared" si="1224"/>
        <v>2.6610150729079033E-6</v>
      </c>
      <c r="BJ796" s="14">
        <f t="shared" si="1225"/>
        <v>0.47038919299312465</v>
      </c>
      <c r="BK796" s="14">
        <f t="shared" si="1226"/>
        <v>0.28053572883133188</v>
      </c>
      <c r="BL796" s="14">
        <f t="shared" si="1227"/>
        <v>0.2366294538416476</v>
      </c>
      <c r="BM796" s="14">
        <f t="shared" si="1228"/>
        <v>0.38420105390397413</v>
      </c>
      <c r="BN796" s="14">
        <f t="shared" si="1229"/>
        <v>0.61528223409747984</v>
      </c>
    </row>
    <row r="797" spans="1:66" x14ac:dyDescent="0.25">
      <c r="A797" t="s">
        <v>342</v>
      </c>
      <c r="B797" t="s">
        <v>174</v>
      </c>
      <c r="C797" t="s">
        <v>175</v>
      </c>
      <c r="D797" s="11">
        <v>44449</v>
      </c>
      <c r="E797" s="10">
        <f>VLOOKUP(A797,home!$A$2:$E$405,3,FALSE)</f>
        <v>1.3533999999999999</v>
      </c>
      <c r="F797" s="10">
        <f>VLOOKUP(B797,home!$B$2:$E$405,3,FALSE)</f>
        <v>1.0027999999999999</v>
      </c>
      <c r="G797" s="10">
        <f>VLOOKUP(C797,away!$B$2:$E$405,4,FALSE)</f>
        <v>1.1611</v>
      </c>
      <c r="H797" s="10">
        <f>VLOOKUP(A797,away!$A$2:$E$405,3,FALSE)</f>
        <v>1.2030000000000001</v>
      </c>
      <c r="I797" s="10">
        <f>VLOOKUP(C797,away!$B$2:$E$405,3,FALSE)</f>
        <v>1.2468999999999999</v>
      </c>
      <c r="J797" s="10">
        <f>VLOOKUP(B797,home!$B$2:$E$405,4,FALSE)</f>
        <v>0.65310000000000001</v>
      </c>
      <c r="K797" s="12">
        <f t="shared" si="1174"/>
        <v>1.5758327516719999</v>
      </c>
      <c r="L797" s="12">
        <f t="shared" si="1175"/>
        <v>0.97966351916999994</v>
      </c>
      <c r="M797" s="13">
        <f t="shared" si="1176"/>
        <v>7.7653685243500969E-2</v>
      </c>
      <c r="N797" s="13">
        <f t="shared" si="1177"/>
        <v>0.1223692204947375</v>
      </c>
      <c r="O797" s="13">
        <f t="shared" si="1178"/>
        <v>7.6074482562167658E-2</v>
      </c>
      <c r="P797" s="13">
        <f t="shared" si="1179"/>
        <v>0.11988066118796423</v>
      </c>
      <c r="Q797" s="13">
        <f t="shared" si="1180"/>
        <v>9.641671272608994E-2</v>
      </c>
      <c r="R797" s="13">
        <f t="shared" si="1181"/>
        <v>3.7263697652944974E-2</v>
      </c>
      <c r="S797" s="13">
        <f t="shared" si="1182"/>
        <v>4.6267517381173635E-2</v>
      </c>
      <c r="T797" s="13">
        <f t="shared" si="1183"/>
        <v>9.4455936096044205E-2</v>
      </c>
      <c r="U797" s="13">
        <f t="shared" si="1184"/>
        <v>5.8721355209913721E-2</v>
      </c>
      <c r="V797" s="13">
        <f t="shared" si="1185"/>
        <v>7.936348785548648E-3</v>
      </c>
      <c r="W797" s="13">
        <f t="shared" si="1186"/>
        <v>5.0645537907441023E-2</v>
      </c>
      <c r="X797" s="13">
        <f t="shared" si="1187"/>
        <v>4.9615585896661304E-2</v>
      </c>
      <c r="Y797" s="13">
        <f t="shared" si="1188"/>
        <v>2.4303289742602312E-2</v>
      </c>
      <c r="Z797" s="13">
        <f t="shared" si="1189"/>
        <v>1.2168628393323647E-2</v>
      </c>
      <c r="AA797" s="13">
        <f t="shared" si="1190"/>
        <v>1.9175723165125232E-2</v>
      </c>
      <c r="AB797" s="13">
        <f t="shared" si="1191"/>
        <v>1.5108866300299903E-2</v>
      </c>
      <c r="AC797" s="13">
        <f t="shared" si="1192"/>
        <v>7.6575143926402951E-4</v>
      </c>
      <c r="AD797" s="13">
        <f t="shared" si="1193"/>
        <v>1.9952224340147841E-2</v>
      </c>
      <c r="AE797" s="13">
        <f t="shared" si="1194"/>
        <v>1.9546466312338563E-2</v>
      </c>
      <c r="AF797" s="13">
        <f t="shared" si="1195"/>
        <v>9.5744799874417225E-3</v>
      </c>
      <c r="AG797" s="13">
        <f t="shared" si="1196"/>
        <v>3.1265895862399654E-3</v>
      </c>
      <c r="AH797" s="13">
        <f t="shared" si="1197"/>
        <v>2.9802903288188563E-3</v>
      </c>
      <c r="AI797" s="13">
        <f t="shared" si="1198"/>
        <v>4.6964391096440674E-3</v>
      </c>
      <c r="AJ797" s="13">
        <f t="shared" si="1199"/>
        <v>3.7004012826052043E-3</v>
      </c>
      <c r="AK797" s="13">
        <f t="shared" si="1200"/>
        <v>1.9437378451527857E-3</v>
      </c>
      <c r="AL797" s="13">
        <f t="shared" si="1201"/>
        <v>4.7286249741657931E-5</v>
      </c>
      <c r="AM797" s="13">
        <f t="shared" si="1202"/>
        <v>6.2882737167824438E-3</v>
      </c>
      <c r="AN797" s="13">
        <f t="shared" si="1203"/>
        <v>6.1603923588873042E-3</v>
      </c>
      <c r="AO797" s="13">
        <f t="shared" si="1204"/>
        <v>3.0175558288877565E-3</v>
      </c>
      <c r="AP797" s="13">
        <f t="shared" si="1205"/>
        <v>9.8539645420670863E-4</v>
      </c>
      <c r="AQ797" s="13">
        <f t="shared" si="1206"/>
        <v>2.4133923952644593E-4</v>
      </c>
      <c r="AR797" s="13">
        <f t="shared" si="1207"/>
        <v>5.8393634233579964E-4</v>
      </c>
      <c r="AS797" s="13">
        <f t="shared" si="1208"/>
        <v>9.2018601314430599E-4</v>
      </c>
      <c r="AT797" s="13">
        <f t="shared" si="1209"/>
        <v>7.2502962857163948E-4</v>
      </c>
      <c r="AU797" s="13">
        <f t="shared" si="1210"/>
        <v>3.8084181154525822E-4</v>
      </c>
      <c r="AV797" s="13">
        <f t="shared" si="1211"/>
        <v>1.5003574995977838E-4</v>
      </c>
      <c r="AW797" s="13">
        <f t="shared" si="1212"/>
        <v>2.0277734356191084E-6</v>
      </c>
      <c r="AX797" s="13">
        <f t="shared" si="1213"/>
        <v>1.6515446123973334E-3</v>
      </c>
      <c r="AY797" s="13">
        <f t="shared" si="1214"/>
        <v>1.6179580070474252E-3</v>
      </c>
      <c r="AZ797" s="13">
        <f t="shared" si="1215"/>
        <v>7.9252721752667995E-4</v>
      </c>
      <c r="BA797" s="13">
        <f t="shared" si="1216"/>
        <v>2.5880333432006517E-4</v>
      </c>
      <c r="BB797" s="13">
        <f t="shared" si="1217"/>
        <v>6.338504631823125E-5</v>
      </c>
      <c r="BC797" s="13">
        <f t="shared" si="1218"/>
        <v>1.2419203507774379E-5</v>
      </c>
      <c r="BD797" s="13">
        <f t="shared" si="1219"/>
        <v>9.5343522017324507E-5</v>
      </c>
      <c r="BE797" s="13">
        <f t="shared" si="1220"/>
        <v>1.5024544465466039E-4</v>
      </c>
      <c r="BF797" s="13">
        <f t="shared" si="1221"/>
        <v>1.1838084623816833E-4</v>
      </c>
      <c r="BG797" s="13">
        <f t="shared" si="1222"/>
        <v>6.218280489091757E-5</v>
      </c>
      <c r="BH797" s="13">
        <f t="shared" si="1223"/>
        <v>2.4497425134484433E-5</v>
      </c>
      <c r="BI797" s="13">
        <f t="shared" si="1224"/>
        <v>7.7207689717106827E-6</v>
      </c>
      <c r="BJ797" s="14">
        <f t="shared" si="1225"/>
        <v>0.51109563810915248</v>
      </c>
      <c r="BK797" s="14">
        <f t="shared" si="1226"/>
        <v>0.25416920829424061</v>
      </c>
      <c r="BL797" s="14">
        <f t="shared" si="1227"/>
        <v>0.22288339381413647</v>
      </c>
      <c r="BM797" s="14">
        <f t="shared" si="1228"/>
        <v>0.4690424785098361</v>
      </c>
      <c r="BN797" s="14">
        <f t="shared" si="1229"/>
        <v>0.52965845986740523</v>
      </c>
    </row>
    <row r="798" spans="1:66" x14ac:dyDescent="0.25">
      <c r="A798" t="s">
        <v>342</v>
      </c>
      <c r="B798" t="s">
        <v>173</v>
      </c>
      <c r="C798" t="s">
        <v>176</v>
      </c>
      <c r="D798" s="11">
        <v>44449</v>
      </c>
      <c r="E798" s="10">
        <f>VLOOKUP(A798,home!$A$2:$E$405,3,FALSE)</f>
        <v>1.3533999999999999</v>
      </c>
      <c r="F798" s="10">
        <f>VLOOKUP(B798,home!$B$2:$E$405,3,FALSE)</f>
        <v>1.2504</v>
      </c>
      <c r="G798" s="10">
        <f>VLOOKUP(C798,away!$B$2:$E$405,4,FALSE)</f>
        <v>1.2139</v>
      </c>
      <c r="H798" s="10">
        <f>VLOOKUP(A798,away!$A$2:$E$405,3,FALSE)</f>
        <v>1.2030000000000001</v>
      </c>
      <c r="I798" s="10">
        <f>VLOOKUP(C798,away!$B$2:$E$405,3,FALSE)</f>
        <v>0.71250000000000002</v>
      </c>
      <c r="J798" s="10">
        <f>VLOOKUP(B798,home!$B$2:$E$405,4,FALSE)</f>
        <v>0.63939999999999997</v>
      </c>
      <c r="K798" s="12">
        <f t="shared" si="1174"/>
        <v>2.0542724819039999</v>
      </c>
      <c r="L798" s="12">
        <f t="shared" si="1175"/>
        <v>0.54805371750000009</v>
      </c>
      <c r="M798" s="13">
        <f t="shared" si="1176"/>
        <v>7.4101003859958478E-2</v>
      </c>
      <c r="N798" s="13">
        <f t="shared" si="1177"/>
        <v>0.15222365311097477</v>
      </c>
      <c r="O798" s="13">
        <f t="shared" si="1178"/>
        <v>4.0611330635932093E-2</v>
      </c>
      <c r="P798" s="13">
        <f t="shared" si="1179"/>
        <v>8.3426738978900156E-2</v>
      </c>
      <c r="Q798" s="13">
        <f t="shared" si="1180"/>
        <v>0.15635443084038786</v>
      </c>
      <c r="R798" s="13">
        <f t="shared" si="1181"/>
        <v>1.1128595363822113E-2</v>
      </c>
      <c r="S798" s="13">
        <f t="shared" si="1182"/>
        <v>2.3481533360219724E-2</v>
      </c>
      <c r="T798" s="13">
        <f t="shared" si="1183"/>
        <v>8.5690627069671219E-2</v>
      </c>
      <c r="U798" s="13">
        <f t="shared" si="1184"/>
        <v>2.2861167218144195E-2</v>
      </c>
      <c r="V798" s="13">
        <f t="shared" si="1185"/>
        <v>2.9374137287437011E-3</v>
      </c>
      <c r="W798" s="13">
        <f t="shared" si="1186"/>
        <v>0.10706486823305696</v>
      </c>
      <c r="X798" s="13">
        <f t="shared" si="1187"/>
        <v>5.8677299048774521E-2</v>
      </c>
      <c r="Y798" s="13">
        <f t="shared" si="1188"/>
        <v>1.6079155938270046E-2</v>
      </c>
      <c r="Z798" s="13">
        <f t="shared" si="1189"/>
        <v>2.0330226865653252E-3</v>
      </c>
      <c r="AA798" s="13">
        <f t="shared" si="1190"/>
        <v>4.176382560097688E-3</v>
      </c>
      <c r="AB798" s="13">
        <f t="shared" si="1191"/>
        <v>4.2897138835562305E-3</v>
      </c>
      <c r="AC798" s="13">
        <f t="shared" si="1192"/>
        <v>2.0669325958463805E-4</v>
      </c>
      <c r="AD798" s="13">
        <f t="shared" si="1193"/>
        <v>5.4985103147461668E-2</v>
      </c>
      <c r="AE798" s="13">
        <f t="shared" si="1194"/>
        <v>3.0134790187087316E-2</v>
      </c>
      <c r="AF798" s="13">
        <f t="shared" si="1195"/>
        <v>8.2577418940578632E-3</v>
      </c>
      <c r="AG798" s="13">
        <f t="shared" si="1196"/>
        <v>1.5085620477313015E-3</v>
      </c>
      <c r="AH798" s="13">
        <f t="shared" si="1197"/>
        <v>2.7855141028349098E-4</v>
      </c>
      <c r="AI798" s="13">
        <f t="shared" si="1198"/>
        <v>5.7222049694092636E-4</v>
      </c>
      <c r="AJ798" s="13">
        <f t="shared" si="1199"/>
        <v>5.8774841022358852E-4</v>
      </c>
      <c r="AK798" s="13">
        <f t="shared" si="1200"/>
        <v>4.0246512846838048E-4</v>
      </c>
      <c r="AL798" s="13">
        <f t="shared" si="1201"/>
        <v>9.3082380630924509E-6</v>
      </c>
      <c r="AM798" s="13">
        <f t="shared" si="1202"/>
        <v>2.2590876862096692E-2</v>
      </c>
      <c r="AN798" s="13">
        <f t="shared" si="1203"/>
        <v>1.2381014045856826E-2</v>
      </c>
      <c r="AO798" s="13">
        <f t="shared" si="1204"/>
        <v>3.3927303871257751E-3</v>
      </c>
      <c r="AP798" s="13">
        <f t="shared" si="1205"/>
        <v>6.1979950037983195E-4</v>
      </c>
      <c r="AQ798" s="13">
        <f t="shared" si="1206"/>
        <v>8.4920855071952392E-5</v>
      </c>
      <c r="AR798" s="13">
        <f t="shared" si="1207"/>
        <v>3.0532227184147002E-5</v>
      </c>
      <c r="AS798" s="13">
        <f t="shared" si="1208"/>
        <v>6.2721514115634435E-5</v>
      </c>
      <c r="AT798" s="13">
        <f t="shared" si="1209"/>
        <v>6.4423540235550566E-5</v>
      </c>
      <c r="AU798" s="13">
        <f t="shared" si="1210"/>
        <v>4.4114501964242218E-5</v>
      </c>
      <c r="AV798" s="13">
        <f t="shared" si="1211"/>
        <v>2.2655801859510688E-5</v>
      </c>
      <c r="AW798" s="13">
        <f t="shared" si="1212"/>
        <v>2.9110264923396139E-7</v>
      </c>
      <c r="AX798" s="13">
        <f t="shared" si="1213"/>
        <v>7.7346361133145015E-3</v>
      </c>
      <c r="AY798" s="13">
        <f t="shared" si="1214"/>
        <v>4.2389960754117637E-3</v>
      </c>
      <c r="AZ798" s="13">
        <f t="shared" si="1215"/>
        <v>1.1615987787986638E-3</v>
      </c>
      <c r="BA798" s="13">
        <f t="shared" si="1216"/>
        <v>2.1220617632135606E-4</v>
      </c>
      <c r="BB798" s="13">
        <f t="shared" si="1217"/>
        <v>2.9075095952344915E-5</v>
      </c>
      <c r="BC798" s="13">
        <f t="shared" si="1218"/>
        <v>3.1869428846703678E-6</v>
      </c>
      <c r="BD798" s="13">
        <f t="shared" si="1219"/>
        <v>2.7888834353043862E-6</v>
      </c>
      <c r="BE798" s="13">
        <f t="shared" si="1220"/>
        <v>5.7291264963836944E-6</v>
      </c>
      <c r="BF798" s="13">
        <f t="shared" si="1221"/>
        <v>5.8845934534340513E-6</v>
      </c>
      <c r="BG798" s="13">
        <f t="shared" si="1222"/>
        <v>4.0295194661939987E-6</v>
      </c>
      <c r="BH798" s="13">
        <f t="shared" si="1223"/>
        <v>2.0694327386747071E-6</v>
      </c>
      <c r="BI798" s="13">
        <f t="shared" si="1224"/>
        <v>8.5023574564213599E-7</v>
      </c>
      <c r="BJ798" s="14">
        <f t="shared" si="1225"/>
        <v>0.72342527235068765</v>
      </c>
      <c r="BK798" s="14">
        <f t="shared" si="1226"/>
        <v>0.18840168750088152</v>
      </c>
      <c r="BL798" s="14">
        <f t="shared" si="1227"/>
        <v>8.5153974484163411E-2</v>
      </c>
      <c r="BM798" s="14">
        <f t="shared" si="1228"/>
        <v>0.47692949925956007</v>
      </c>
      <c r="BN798" s="14">
        <f t="shared" si="1229"/>
        <v>0.51784575278997547</v>
      </c>
    </row>
    <row r="799" spans="1:66" x14ac:dyDescent="0.25">
      <c r="A799" t="s">
        <v>343</v>
      </c>
      <c r="B799" t="s">
        <v>185</v>
      </c>
      <c r="C799" t="s">
        <v>191</v>
      </c>
      <c r="D799" s="11">
        <v>44449</v>
      </c>
      <c r="E799" s="10">
        <f>VLOOKUP(A799,home!$A$2:$E$405,3,FALSE)</f>
        <v>1.2842</v>
      </c>
      <c r="F799" s="10">
        <f>VLOOKUP(B799,home!$B$2:$E$405,3,FALSE)</f>
        <v>0.88249999999999995</v>
      </c>
      <c r="G799" s="10">
        <f>VLOOKUP(C799,away!$B$2:$E$405,4,FALSE)</f>
        <v>1.3905000000000001</v>
      </c>
      <c r="H799" s="10">
        <f>VLOOKUP(A799,away!$A$2:$E$405,3,FALSE)</f>
        <v>1.1267</v>
      </c>
      <c r="I799" s="10">
        <f>VLOOKUP(C799,away!$B$2:$E$405,3,FALSE)</f>
        <v>0.5706</v>
      </c>
      <c r="J799" s="10">
        <f>VLOOKUP(B799,home!$B$2:$E$405,4,FALSE)</f>
        <v>0.65090000000000003</v>
      </c>
      <c r="K799" s="12">
        <f t="shared" si="1174"/>
        <v>1.57586268825</v>
      </c>
      <c r="L799" s="12">
        <f t="shared" si="1175"/>
        <v>0.418460368518</v>
      </c>
      <c r="M799" s="13">
        <f t="shared" si="1176"/>
        <v>0.13610575886080434</v>
      </c>
      <c r="N799" s="13">
        <f t="shared" si="1177"/>
        <v>0.21448398704469337</v>
      </c>
      <c r="O799" s="13">
        <f t="shared" si="1178"/>
        <v>5.6954866010314235E-2</v>
      </c>
      <c r="P799" s="13">
        <f t="shared" si="1179"/>
        <v>8.9753048259932328E-2</v>
      </c>
      <c r="Q799" s="13">
        <f t="shared" si="1180"/>
        <v>0.16899865620541438</v>
      </c>
      <c r="R799" s="13">
        <f t="shared" si="1181"/>
        <v>1.1916677109784703E-2</v>
      </c>
      <c r="S799" s="13">
        <f t="shared" si="1182"/>
        <v>1.4796599606391807E-2</v>
      </c>
      <c r="T799" s="13">
        <f t="shared" si="1183"/>
        <v>7.0719239954764493E-2</v>
      </c>
      <c r="U799" s="13">
        <f t="shared" si="1184"/>
        <v>1.877904682523256E-2</v>
      </c>
      <c r="V799" s="13">
        <f t="shared" si="1185"/>
        <v>1.0841568511550472E-3</v>
      </c>
      <c r="W799" s="13">
        <f t="shared" si="1186"/>
        <v>8.8772892226167299E-2</v>
      </c>
      <c r="X799" s="13">
        <f t="shared" si="1187"/>
        <v>3.7147937195370663E-2</v>
      </c>
      <c r="Y799" s="13">
        <f t="shared" si="1188"/>
        <v>7.7724697442291633E-3</v>
      </c>
      <c r="Z799" s="13">
        <f t="shared" si="1189"/>
        <v>1.6622190316235078E-3</v>
      </c>
      <c r="AA799" s="13">
        <f t="shared" si="1190"/>
        <v>2.6194289516345325E-3</v>
      </c>
      <c r="AB799" s="13">
        <f t="shared" si="1191"/>
        <v>2.063930174701337E-3</v>
      </c>
      <c r="AC799" s="13">
        <f t="shared" si="1192"/>
        <v>4.4683259087226891E-5</v>
      </c>
      <c r="AD799" s="13">
        <f t="shared" si="1193"/>
        <v>3.4973472146813865E-2</v>
      </c>
      <c r="AE799" s="13">
        <f t="shared" si="1194"/>
        <v>1.4635012042909739E-2</v>
      </c>
      <c r="AF799" s="13">
        <f t="shared" si="1195"/>
        <v>3.0620862663706888E-3</v>
      </c>
      <c r="AG799" s="13">
        <f t="shared" si="1196"/>
        <v>4.2712058248646186E-4</v>
      </c>
      <c r="AH799" s="13">
        <f t="shared" si="1197"/>
        <v>1.7389319713270146E-4</v>
      </c>
      <c r="AI799" s="13">
        <f t="shared" si="1198"/>
        <v>2.7403180110192611E-4</v>
      </c>
      <c r="AJ799" s="13">
        <f t="shared" si="1199"/>
        <v>2.1591824537523532E-4</v>
      </c>
      <c r="AK799" s="13">
        <f t="shared" si="1200"/>
        <v>1.1341916886641385E-4</v>
      </c>
      <c r="AL799" s="13">
        <f t="shared" si="1201"/>
        <v>1.1786301308142122E-6</v>
      </c>
      <c r="AM799" s="13">
        <f t="shared" si="1202"/>
        <v>1.102267796694292E-2</v>
      </c>
      <c r="AN799" s="13">
        <f t="shared" si="1203"/>
        <v>4.6125538841021736E-3</v>
      </c>
      <c r="AO799" s="13">
        <f t="shared" si="1204"/>
        <v>9.6508549907526383E-4</v>
      </c>
      <c r="AP799" s="13">
        <f t="shared" si="1205"/>
        <v>1.3461667786480433E-4</v>
      </c>
      <c r="AQ799" s="13">
        <f t="shared" si="1206"/>
        <v>1.4082936156993724E-5</v>
      </c>
      <c r="AR799" s="13">
        <f t="shared" si="1207"/>
        <v>1.4553482270984696E-5</v>
      </c>
      <c r="AS799" s="13">
        <f t="shared" si="1208"/>
        <v>2.2934289694952655E-5</v>
      </c>
      <c r="AT799" s="13">
        <f t="shared" si="1209"/>
        <v>1.8070645705896187E-5</v>
      </c>
      <c r="AU799" s="13">
        <f t="shared" si="1210"/>
        <v>9.492285440168963E-6</v>
      </c>
      <c r="AV799" s="13">
        <f t="shared" si="1211"/>
        <v>3.7396346128452478E-6</v>
      </c>
      <c r="AW799" s="13">
        <f t="shared" si="1212"/>
        <v>2.1589756519937303E-8</v>
      </c>
      <c r="AX799" s="13">
        <f t="shared" si="1213"/>
        <v>2.8950378221167848E-3</v>
      </c>
      <c r="AY799" s="13">
        <f t="shared" si="1214"/>
        <v>1.211458593916538E-3</v>
      </c>
      <c r="AZ799" s="13">
        <f t="shared" si="1215"/>
        <v>2.5347370482730626E-4</v>
      </c>
      <c r="BA799" s="13">
        <f t="shared" si="1216"/>
        <v>3.5356233310552462E-5</v>
      </c>
      <c r="BB799" s="13">
        <f t="shared" si="1217"/>
        <v>3.698795605135541E-6</v>
      </c>
      <c r="BC799" s="13">
        <f t="shared" si="1218"/>
        <v>3.0955987439955549E-7</v>
      </c>
      <c r="BD799" s="13">
        <f t="shared" si="1219"/>
        <v>1.015009259056073E-6</v>
      </c>
      <c r="BE799" s="13">
        <f t="shared" si="1220"/>
        <v>1.5995152195747433E-6</v>
      </c>
      <c r="BF799" s="13">
        <f t="shared" si="1221"/>
        <v>1.2603081769079224E-6</v>
      </c>
      <c r="BG799" s="13">
        <f t="shared" si="1222"/>
        <v>6.6202421056185857E-7</v>
      </c>
      <c r="BH799" s="13">
        <f t="shared" si="1223"/>
        <v>2.608148130356485E-7</v>
      </c>
      <c r="BI799" s="13">
        <f t="shared" si="1224"/>
        <v>8.220166648115564E-8</v>
      </c>
      <c r="BJ799" s="14">
        <f t="shared" si="1225"/>
        <v>0.6621412250830131</v>
      </c>
      <c r="BK799" s="14">
        <f t="shared" si="1226"/>
        <v>0.24299688406141809</v>
      </c>
      <c r="BL799" s="14">
        <f t="shared" si="1227"/>
        <v>9.3184881695214133E-2</v>
      </c>
      <c r="BM799" s="14">
        <f t="shared" si="1228"/>
        <v>0.32056077937616534</v>
      </c>
      <c r="BN799" s="14">
        <f t="shared" si="1229"/>
        <v>0.67821299349094333</v>
      </c>
    </row>
    <row r="800" spans="1:66" x14ac:dyDescent="0.25">
      <c r="A800" t="s">
        <v>347</v>
      </c>
      <c r="B800" t="s">
        <v>256</v>
      </c>
      <c r="C800" t="s">
        <v>248</v>
      </c>
      <c r="D800" s="11">
        <v>44449</v>
      </c>
      <c r="E800" s="10">
        <f>VLOOKUP(A800,home!$A$2:$E$405,3,FALSE)</f>
        <v>1.2639</v>
      </c>
      <c r="F800" s="10">
        <f>VLOOKUP(B800,home!$B$2:$E$405,3,FALSE)</f>
        <v>0.1978</v>
      </c>
      <c r="G800" s="10">
        <f>VLOOKUP(C800,away!$B$2:$E$405,4,FALSE)</f>
        <v>0.63300000000000001</v>
      </c>
      <c r="H800" s="10">
        <f>VLOOKUP(A800,away!$A$2:$E$405,3,FALSE)</f>
        <v>0.81940000000000002</v>
      </c>
      <c r="I800" s="10">
        <f>VLOOKUP(C800,away!$B$2:$E$405,3,FALSE)</f>
        <v>0.48820000000000002</v>
      </c>
      <c r="J800" s="10">
        <f>VLOOKUP(B800,home!$B$2:$E$405,4,FALSE)</f>
        <v>1.2203999999999999</v>
      </c>
      <c r="K800" s="12">
        <f t="shared" si="1174"/>
        <v>0.15824963285999999</v>
      </c>
      <c r="L800" s="12">
        <f t="shared" si="1175"/>
        <v>0.48819793003200002</v>
      </c>
      <c r="M800" s="13">
        <f t="shared" si="1176"/>
        <v>0.52390360951367121</v>
      </c>
      <c r="N800" s="13">
        <f t="shared" si="1177"/>
        <v>8.290755385956726E-2</v>
      </c>
      <c r="O800" s="13">
        <f t="shared" si="1178"/>
        <v>0.25576865770086749</v>
      </c>
      <c r="P800" s="13">
        <f t="shared" si="1179"/>
        <v>4.0475296178257292E-2</v>
      </c>
      <c r="Q800" s="13">
        <f t="shared" si="1180"/>
        <v>6.5600449797985974E-3</v>
      </c>
      <c r="R800" s="13">
        <f t="shared" si="1181"/>
        <v>6.2432864628313336E-2</v>
      </c>
      <c r="S800" s="13">
        <f t="shared" si="1182"/>
        <v>7.8175143813114889E-4</v>
      </c>
      <c r="T800" s="13">
        <f t="shared" si="1183"/>
        <v>3.2026003800544886E-3</v>
      </c>
      <c r="U800" s="13">
        <f t="shared" si="1184"/>
        <v>9.8799779058286654E-3</v>
      </c>
      <c r="V800" s="13">
        <f t="shared" si="1185"/>
        <v>6.7106536439040938E-6</v>
      </c>
      <c r="W800" s="13">
        <f t="shared" si="1186"/>
        <v>3.4604156986607127E-4</v>
      </c>
      <c r="X800" s="13">
        <f t="shared" si="1187"/>
        <v>1.6893677811363972E-4</v>
      </c>
      <c r="Y800" s="13">
        <f t="shared" si="1188"/>
        <v>4.1237292690677093E-5</v>
      </c>
      <c r="Z800" s="13">
        <f t="shared" si="1189"/>
        <v>1.0159865092503549E-2</v>
      </c>
      <c r="AA800" s="13">
        <f t="shared" si="1190"/>
        <v>1.6077949207958164E-3</v>
      </c>
      <c r="AB800" s="13">
        <f t="shared" si="1191"/>
        <v>1.2721647796505535E-4</v>
      </c>
      <c r="AC800" s="13">
        <f t="shared" si="1192"/>
        <v>3.2402870591841191E-8</v>
      </c>
      <c r="AD800" s="13">
        <f t="shared" si="1193"/>
        <v>1.3690237846400958E-5</v>
      </c>
      <c r="AE800" s="13">
        <f t="shared" si="1194"/>
        <v>6.6835457782586935E-6</v>
      </c>
      <c r="AF800" s="13">
        <f t="shared" si="1195"/>
        <v>1.6314466071100033E-6</v>
      </c>
      <c r="AG800" s="13">
        <f t="shared" si="1196"/>
        <v>2.6548961884961107E-7</v>
      </c>
      <c r="AH800" s="13">
        <f t="shared" si="1197"/>
        <v>1.2400062768911514E-3</v>
      </c>
      <c r="AI800" s="13">
        <f t="shared" si="1198"/>
        <v>1.9623053806212021E-4</v>
      </c>
      <c r="AJ800" s="13">
        <f t="shared" si="1199"/>
        <v>1.5526705302125389E-5</v>
      </c>
      <c r="AK800" s="13">
        <f t="shared" si="1200"/>
        <v>8.1903180452891911E-7</v>
      </c>
      <c r="AL800" s="13">
        <f t="shared" si="1201"/>
        <v>1.0013412852398321E-10</v>
      </c>
      <c r="AM800" s="13">
        <f t="shared" si="1202"/>
        <v>4.3329502259180603E-7</v>
      </c>
      <c r="AN800" s="13">
        <f t="shared" si="1203"/>
        <v>2.1153373312248838E-7</v>
      </c>
      <c r="AO800" s="13">
        <f t="shared" si="1204"/>
        <v>5.1635165321170173E-8</v>
      </c>
      <c r="AP800" s="13">
        <f t="shared" si="1205"/>
        <v>8.4027269422184645E-9</v>
      </c>
      <c r="AQ800" s="13">
        <f t="shared" si="1206"/>
        <v>1.0255484749537926E-9</v>
      </c>
      <c r="AR800" s="13">
        <f t="shared" si="1207"/>
        <v>1.2107369952098946E-4</v>
      </c>
      <c r="AS800" s="13">
        <f t="shared" si="1208"/>
        <v>1.9159868498198537E-5</v>
      </c>
      <c r="AT800" s="13">
        <f t="shared" si="1209"/>
        <v>1.516021077742899E-6</v>
      </c>
      <c r="AU800" s="13">
        <f t="shared" si="1210"/>
        <v>7.9969926320278408E-8</v>
      </c>
      <c r="AV800" s="13">
        <f t="shared" si="1211"/>
        <v>3.1638028700063279E-9</v>
      </c>
      <c r="AW800" s="13">
        <f t="shared" si="1212"/>
        <v>2.1489101960113597E-13</v>
      </c>
      <c r="AX800" s="13">
        <f t="shared" si="1213"/>
        <v>1.1428129707536432E-8</v>
      </c>
      <c r="AY800" s="13">
        <f t="shared" si="1214"/>
        <v>5.5791892673564915E-9</v>
      </c>
      <c r="AZ800" s="13">
        <f t="shared" si="1215"/>
        <v>1.3618743257900949E-9</v>
      </c>
      <c r="BA800" s="13">
        <f t="shared" si="1216"/>
        <v>2.2162140893815001E-10</v>
      </c>
      <c r="BB800" s="13">
        <f t="shared" si="1217"/>
        <v>2.7048778273595049E-11</v>
      </c>
      <c r="BC800" s="13">
        <f t="shared" si="1218"/>
        <v>2.6410315126127282E-12</v>
      </c>
      <c r="BD800" s="13">
        <f t="shared" si="1219"/>
        <v>9.8513215812439009E-6</v>
      </c>
      <c r="BE800" s="13">
        <f t="shared" si="1220"/>
        <v>1.5589680234176418E-6</v>
      </c>
      <c r="BF800" s="13">
        <f t="shared" si="1221"/>
        <v>1.2335305867316086E-7</v>
      </c>
      <c r="BG800" s="13">
        <f t="shared" si="1222"/>
        <v>6.5068587490619123E-9</v>
      </c>
      <c r="BH800" s="13">
        <f t="shared" si="1223"/>
        <v>2.5742700202773167E-10</v>
      </c>
      <c r="BI800" s="13">
        <f t="shared" si="1224"/>
        <v>8.1475457118278078E-12</v>
      </c>
      <c r="BJ800" s="14">
        <f t="shared" si="1225"/>
        <v>9.3249410092642357E-2</v>
      </c>
      <c r="BK800" s="14">
        <f t="shared" si="1226"/>
        <v>0.56516740586589753</v>
      </c>
      <c r="BL800" s="14">
        <f t="shared" si="1227"/>
        <v>0.33142246732375308</v>
      </c>
      <c r="BM800" s="14">
        <f t="shared" si="1228"/>
        <v>2.7951115935346903E-2</v>
      </c>
      <c r="BN800" s="14">
        <f t="shared" si="1229"/>
        <v>0.9720480268604752</v>
      </c>
    </row>
    <row r="801" spans="1:66" s="10" customFormat="1" x14ac:dyDescent="0.25">
      <c r="A801" t="s">
        <v>347</v>
      </c>
      <c r="B801" t="s">
        <v>259</v>
      </c>
      <c r="C801" t="s">
        <v>323</v>
      </c>
      <c r="D801" s="11">
        <v>44449</v>
      </c>
      <c r="E801" s="10">
        <f>VLOOKUP(A801,home!$A$2:$E$405,3,FALSE)</f>
        <v>1.2639</v>
      </c>
      <c r="F801" s="10">
        <f>VLOOKUP(B801,home!$B$2:$E$405,3,FALSE)</f>
        <v>0.94940000000000002</v>
      </c>
      <c r="G801" s="10">
        <f>VLOOKUP(C801,away!$B$2:$E$405,4,FALSE)</f>
        <v>0.39560000000000001</v>
      </c>
      <c r="H801" s="10">
        <f>VLOOKUP(A801,away!$A$2:$E$405,3,FALSE)</f>
        <v>0.81940000000000002</v>
      </c>
      <c r="I801" s="10">
        <f>VLOOKUP(C801,away!$B$2:$E$405,3,FALSE)</f>
        <v>2.1356999999999999</v>
      </c>
      <c r="J801" s="10">
        <f>VLOOKUP(B801,home!$B$2:$E$405,4,FALSE)</f>
        <v>0.73219999999999996</v>
      </c>
      <c r="K801" s="12">
        <f t="shared" si="1174"/>
        <v>0.47469889869599996</v>
      </c>
      <c r="L801" s="12">
        <f t="shared" si="1175"/>
        <v>1.281344567076</v>
      </c>
      <c r="M801" s="13">
        <f t="shared" si="1176"/>
        <v>0.17272691360242373</v>
      </c>
      <c r="N801" s="13">
        <f t="shared" si="1177"/>
        <v>8.1993275662229664E-2</v>
      </c>
      <c r="O801" s="13">
        <f t="shared" si="1178"/>
        <v>0.22132269233227125</v>
      </c>
      <c r="P801" s="13">
        <f t="shared" si="1179"/>
        <v>0.10506163830656277</v>
      </c>
      <c r="Q801" s="13">
        <f t="shared" si="1180"/>
        <v>1.946105882866898E-2</v>
      </c>
      <c r="R801" s="13">
        <f t="shared" si="1181"/>
        <v>0.14179531469529449</v>
      </c>
      <c r="S801" s="13">
        <f t="shared" si="1182"/>
        <v>1.5976010358561953E-2</v>
      </c>
      <c r="T801" s="13">
        <f t="shared" si="1183"/>
        <v>2.4936321999661417E-2</v>
      </c>
      <c r="U801" s="13">
        <f t="shared" si="1184"/>
        <v>6.7310079726109015E-2</v>
      </c>
      <c r="V801" s="13">
        <f t="shared" si="1185"/>
        <v>1.0797171010628859E-3</v>
      </c>
      <c r="W801" s="13">
        <f t="shared" si="1186"/>
        <v>3.0793810644757437E-3</v>
      </c>
      <c r="X801" s="13">
        <f t="shared" si="1187"/>
        <v>3.9457481969227028E-3</v>
      </c>
      <c r="Y801" s="13">
        <f t="shared" si="1188"/>
        <v>2.5279315075884155E-3</v>
      </c>
      <c r="Z801" s="13">
        <f t="shared" si="1189"/>
        <v>6.0562885373882422E-2</v>
      </c>
      <c r="AA801" s="13">
        <f t="shared" si="1190"/>
        <v>2.8749134988834066E-2</v>
      </c>
      <c r="AB801" s="13">
        <f t="shared" si="1191"/>
        <v>6.823591358831085E-3</v>
      </c>
      <c r="AC801" s="13">
        <f t="shared" si="1192"/>
        <v>4.1046313071389701E-5</v>
      </c>
      <c r="AD801" s="13">
        <f t="shared" si="1193"/>
        <v>3.6544469999298792E-4</v>
      </c>
      <c r="AE801" s="13">
        <f t="shared" si="1194"/>
        <v>4.6826058090273376E-4</v>
      </c>
      <c r="AF801" s="13">
        <f t="shared" si="1195"/>
        <v>3.0000157565778494E-4</v>
      </c>
      <c r="AG801" s="13">
        <f t="shared" si="1196"/>
        <v>1.2813512969444741E-4</v>
      </c>
      <c r="AH801" s="13">
        <f t="shared" si="1197"/>
        <v>1.9400481035067689E-2</v>
      </c>
      <c r="AI801" s="13">
        <f t="shared" si="1198"/>
        <v>9.2093869815192651E-3</v>
      </c>
      <c r="AJ801" s="13">
        <f t="shared" si="1199"/>
        <v>2.1858429288962372E-3</v>
      </c>
      <c r="AK801" s="13">
        <f t="shared" si="1200"/>
        <v>3.4587241035649423E-4</v>
      </c>
      <c r="AL801" s="13">
        <f t="shared" si="1201"/>
        <v>9.9866148425494115E-7</v>
      </c>
      <c r="AM801" s="13">
        <f t="shared" si="1202"/>
        <v>3.4695239324192305E-5</v>
      </c>
      <c r="AN801" s="13">
        <f t="shared" si="1203"/>
        <v>4.4456556411455392E-5</v>
      </c>
      <c r="AO801" s="13">
        <f t="shared" si="1204"/>
        <v>2.8482083514363054E-5</v>
      </c>
      <c r="AP801" s="13">
        <f t="shared" si="1205"/>
        <v>1.2165120990044666E-5</v>
      </c>
      <c r="AQ801" s="13">
        <f t="shared" si="1206"/>
        <v>3.8969279221039845E-6</v>
      </c>
      <c r="AR801" s="13">
        <f t="shared" si="1207"/>
        <v>4.9717401945889904E-3</v>
      </c>
      <c r="AS801" s="13">
        <f t="shared" si="1208"/>
        <v>2.3600795949740298E-3</v>
      </c>
      <c r="AT801" s="13">
        <f t="shared" si="1209"/>
        <v>5.6016359228453687E-4</v>
      </c>
      <c r="AU801" s="13">
        <f t="shared" si="1210"/>
        <v>8.8636346782354917E-5</v>
      </c>
      <c r="AV801" s="13">
        <f t="shared" si="1211"/>
        <v>1.0518894050505156E-5</v>
      </c>
      <c r="AW801" s="13">
        <f t="shared" si="1212"/>
        <v>1.6873297189386049E-8</v>
      </c>
      <c r="AX801" s="13">
        <f t="shared" si="1213"/>
        <v>2.7449653161980379E-6</v>
      </c>
      <c r="AY801" s="13">
        <f t="shared" si="1214"/>
        <v>3.5172463947224093E-6</v>
      </c>
      <c r="AZ801" s="13">
        <f t="shared" si="1215"/>
        <v>2.2534022794726048E-6</v>
      </c>
      <c r="BA801" s="13">
        <f t="shared" si="1216"/>
        <v>9.6246158941296541E-7</v>
      </c>
      <c r="BB801" s="13">
        <f t="shared" si="1217"/>
        <v>3.0831123215340863E-7</v>
      </c>
      <c r="BC801" s="13">
        <f t="shared" si="1218"/>
        <v>7.901058445765548E-8</v>
      </c>
      <c r="BD801" s="13">
        <f t="shared" si="1219"/>
        <v>1.0617520478749963E-3</v>
      </c>
      <c r="BE801" s="13">
        <f t="shared" si="1220"/>
        <v>5.0401252781448328E-4</v>
      </c>
      <c r="BF801" s="13">
        <f t="shared" si="1221"/>
        <v>1.1962709594126115E-4</v>
      </c>
      <c r="BG801" s="13">
        <f t="shared" si="1222"/>
        <v>1.8928950232505795E-5</v>
      </c>
      <c r="BH801" s="13">
        <f t="shared" si="1223"/>
        <v>2.2463879572104733E-6</v>
      </c>
      <c r="BI801" s="13">
        <f t="shared" si="1224"/>
        <v>2.1327157786635383E-7</v>
      </c>
      <c r="BJ801" s="14">
        <f t="shared" si="1225"/>
        <v>0.13733912057135347</v>
      </c>
      <c r="BK801" s="14">
        <f t="shared" si="1226"/>
        <v>0.29488984158956166</v>
      </c>
      <c r="BL801" s="14">
        <f t="shared" si="1227"/>
        <v>0.50684031536125829</v>
      </c>
      <c r="BM801" s="14">
        <f t="shared" si="1228"/>
        <v>0.25726776909550764</v>
      </c>
      <c r="BN801" s="14">
        <f t="shared" si="1229"/>
        <v>0.74236089342745093</v>
      </c>
    </row>
    <row r="802" spans="1:66" x14ac:dyDescent="0.25">
      <c r="A802" t="s">
        <v>350</v>
      </c>
      <c r="B802" t="s">
        <v>103</v>
      </c>
      <c r="C802" t="s">
        <v>98</v>
      </c>
      <c r="D802" s="11">
        <v>44450</v>
      </c>
      <c r="E802" s="10">
        <f>VLOOKUP(A802,home!$A$2:$E$405,3,FALSE)</f>
        <v>1.6042000000000001</v>
      </c>
      <c r="F802" s="10">
        <f>VLOOKUP(B802,home!$B$2:$E$405,3,FALSE)</f>
        <v>1.0909</v>
      </c>
      <c r="G802" s="10">
        <f>VLOOKUP(C802,away!$B$2:$E$405,4,FALSE)</f>
        <v>1.0909</v>
      </c>
      <c r="H802" s="10">
        <f>VLOOKUP(A802,away!$A$2:$E$405,3,FALSE)</f>
        <v>1.25</v>
      </c>
      <c r="I802" s="10">
        <f>VLOOKUP(C802,away!$B$2:$E$405,3,FALSE)</f>
        <v>0.8</v>
      </c>
      <c r="J802" s="10">
        <f>VLOOKUP(B802,home!$B$2:$E$405,4,FALSE)</f>
        <v>0.8</v>
      </c>
      <c r="K802" s="12">
        <f t="shared" si="1174"/>
        <v>1.9090987598019999</v>
      </c>
      <c r="L802" s="12">
        <f t="shared" si="1175"/>
        <v>0.8</v>
      </c>
      <c r="M802" s="13">
        <f t="shared" si="1176"/>
        <v>6.6596799389719324E-2</v>
      </c>
      <c r="N802" s="13">
        <f t="shared" si="1177"/>
        <v>0.12713986712169575</v>
      </c>
      <c r="O802" s="13">
        <f t="shared" si="1178"/>
        <v>5.3277439511775458E-2</v>
      </c>
      <c r="P802" s="13">
        <f t="shared" si="1179"/>
        <v>0.1017118936973566</v>
      </c>
      <c r="Q802" s="13">
        <f t="shared" si="1180"/>
        <v>0.12136128132171022</v>
      </c>
      <c r="R802" s="13">
        <f t="shared" si="1181"/>
        <v>2.1310975804710187E-2</v>
      </c>
      <c r="S802" s="13">
        <f t="shared" si="1182"/>
        <v>3.8835610022947276E-2</v>
      </c>
      <c r="T802" s="13">
        <f t="shared" si="1183"/>
        <v>9.7089025057368175E-2</v>
      </c>
      <c r="U802" s="13">
        <f t="shared" si="1184"/>
        <v>4.0684757478942644E-2</v>
      </c>
      <c r="V802" s="13">
        <f t="shared" si="1185"/>
        <v>6.5903124383078016E-3</v>
      </c>
      <c r="W802" s="13">
        <f t="shared" si="1186"/>
        <v>7.7230223886419536E-2</v>
      </c>
      <c r="X802" s="13">
        <f t="shared" si="1187"/>
        <v>6.1784179109135626E-2</v>
      </c>
      <c r="Y802" s="13">
        <f t="shared" si="1188"/>
        <v>2.4713671643654254E-2</v>
      </c>
      <c r="Z802" s="13">
        <f t="shared" si="1189"/>
        <v>5.6829268812560504E-3</v>
      </c>
      <c r="AA802" s="13">
        <f t="shared" si="1190"/>
        <v>1.0849268661051372E-2</v>
      </c>
      <c r="AB802" s="13">
        <f t="shared" si="1191"/>
        <v>1.035616267278594E-2</v>
      </c>
      <c r="AC802" s="13">
        <f t="shared" si="1192"/>
        <v>6.2907786513405545E-4</v>
      </c>
      <c r="AD802" s="13">
        <f t="shared" si="1193"/>
        <v>3.6860031160198557E-2</v>
      </c>
      <c r="AE802" s="13">
        <f t="shared" si="1194"/>
        <v>2.9488024928158846E-2</v>
      </c>
      <c r="AF802" s="13">
        <f t="shared" si="1195"/>
        <v>1.1795209971263539E-2</v>
      </c>
      <c r="AG802" s="13">
        <f t="shared" si="1196"/>
        <v>3.1453893256702774E-3</v>
      </c>
      <c r="AH802" s="13">
        <f t="shared" si="1197"/>
        <v>1.1365853762512099E-3</v>
      </c>
      <c r="AI802" s="13">
        <f t="shared" si="1198"/>
        <v>2.1698537322102744E-3</v>
      </c>
      <c r="AJ802" s="13">
        <f t="shared" si="1199"/>
        <v>2.0712325345571877E-3</v>
      </c>
      <c r="AK802" s="13">
        <f t="shared" si="1200"/>
        <v>1.3180624876615601E-3</v>
      </c>
      <c r="AL802" s="13">
        <f t="shared" si="1201"/>
        <v>3.8431096708682131E-5</v>
      </c>
      <c r="AM802" s="13">
        <f t="shared" si="1202"/>
        <v>1.407388795483964E-2</v>
      </c>
      <c r="AN802" s="13">
        <f t="shared" si="1203"/>
        <v>1.1259110363871712E-2</v>
      </c>
      <c r="AO802" s="13">
        <f t="shared" si="1204"/>
        <v>4.5036441455486853E-3</v>
      </c>
      <c r="AP802" s="13">
        <f t="shared" si="1205"/>
        <v>1.2009717721463162E-3</v>
      </c>
      <c r="AQ802" s="13">
        <f t="shared" si="1206"/>
        <v>2.401943544292632E-4</v>
      </c>
      <c r="AR802" s="13">
        <f t="shared" si="1207"/>
        <v>1.8185366020019364E-4</v>
      </c>
      <c r="AS802" s="13">
        <f t="shared" si="1208"/>
        <v>3.4717659715364401E-4</v>
      </c>
      <c r="AT802" s="13">
        <f t="shared" si="1209"/>
        <v>3.3139720552915016E-4</v>
      </c>
      <c r="AU802" s="13">
        <f t="shared" si="1210"/>
        <v>2.108899980258497E-4</v>
      </c>
      <c r="AV802" s="13">
        <f t="shared" si="1211"/>
        <v>1.006524584214489E-4</v>
      </c>
      <c r="AW802" s="13">
        <f t="shared" si="1212"/>
        <v>1.6304168680972388E-6</v>
      </c>
      <c r="AX802" s="13">
        <f t="shared" si="1213"/>
        <v>4.4780736733627769E-3</v>
      </c>
      <c r="AY802" s="13">
        <f t="shared" si="1214"/>
        <v>3.5824589386902216E-3</v>
      </c>
      <c r="AZ802" s="13">
        <f t="shared" si="1215"/>
        <v>1.432983575476089E-3</v>
      </c>
      <c r="BA802" s="13">
        <f t="shared" si="1216"/>
        <v>3.821289534602904E-4</v>
      </c>
      <c r="BB802" s="13">
        <f t="shared" si="1217"/>
        <v>7.6425790692058067E-5</v>
      </c>
      <c r="BC802" s="13">
        <f t="shared" si="1218"/>
        <v>1.2228126510729295E-5</v>
      </c>
      <c r="BD802" s="13">
        <f t="shared" si="1219"/>
        <v>2.4247154693359146E-5</v>
      </c>
      <c r="BE802" s="13">
        <f t="shared" si="1220"/>
        <v>4.6290212953819189E-5</v>
      </c>
      <c r="BF802" s="13">
        <f t="shared" si="1221"/>
        <v>4.4186294070553343E-5</v>
      </c>
      <c r="BG802" s="13">
        <f t="shared" si="1222"/>
        <v>2.8118666403446617E-5</v>
      </c>
      <c r="BH802" s="13">
        <f t="shared" si="1223"/>
        <v>1.3420327789526517E-5</v>
      </c>
      <c r="BI802" s="13">
        <f t="shared" si="1224"/>
        <v>5.1241462278242824E-6</v>
      </c>
      <c r="BJ802" s="14">
        <f t="shared" si="1225"/>
        <v>0.63184901117430237</v>
      </c>
      <c r="BK802" s="14">
        <f t="shared" si="1226"/>
        <v>0.21798458344886393</v>
      </c>
      <c r="BL802" s="14">
        <f t="shared" si="1227"/>
        <v>0.14450769498141464</v>
      </c>
      <c r="BM802" s="14">
        <f t="shared" si="1228"/>
        <v>0.5050451311170473</v>
      </c>
      <c r="BN802" s="14">
        <f t="shared" si="1229"/>
        <v>0.49139825684696753</v>
      </c>
    </row>
    <row r="803" spans="1:66" x14ac:dyDescent="0.25">
      <c r="A803" t="s">
        <v>350</v>
      </c>
      <c r="B803" t="s">
        <v>107</v>
      </c>
      <c r="C803" t="s">
        <v>105</v>
      </c>
      <c r="D803" s="11">
        <v>44450</v>
      </c>
      <c r="E803" s="10">
        <f>VLOOKUP(A803,home!$A$2:$E$405,3,FALSE)</f>
        <v>1.6042000000000001</v>
      </c>
      <c r="F803" s="10">
        <f>VLOOKUP(B803,home!$B$2:$E$405,3,FALSE)</f>
        <v>0.46750000000000003</v>
      </c>
      <c r="G803" s="10">
        <f>VLOOKUP(C803,away!$B$2:$E$405,4,FALSE)</f>
        <v>0.31169999999999998</v>
      </c>
      <c r="H803" s="10">
        <f>VLOOKUP(A803,away!$A$2:$E$405,3,FALSE)</f>
        <v>1.25</v>
      </c>
      <c r="I803" s="10">
        <f>VLOOKUP(C803,away!$B$2:$E$405,3,FALSE)</f>
        <v>1.6</v>
      </c>
      <c r="J803" s="10">
        <f>VLOOKUP(B803,home!$B$2:$E$405,4,FALSE)</f>
        <v>1</v>
      </c>
      <c r="K803" s="12">
        <f t="shared" si="1174"/>
        <v>0.23376362295000003</v>
      </c>
      <c r="L803" s="12">
        <f t="shared" si="1175"/>
        <v>2</v>
      </c>
      <c r="M803" s="13">
        <f t="shared" si="1176"/>
        <v>0.10712449427630168</v>
      </c>
      <c r="N803" s="13">
        <f t="shared" si="1177"/>
        <v>2.5041809888714822E-2</v>
      </c>
      <c r="O803" s="13">
        <f t="shared" si="1178"/>
        <v>0.21424898855260333</v>
      </c>
      <c r="P803" s="13">
        <f t="shared" si="1179"/>
        <v>5.008361977742963E-2</v>
      </c>
      <c r="Q803" s="13">
        <f t="shared" si="1180"/>
        <v>2.926932102405556E-3</v>
      </c>
      <c r="R803" s="13">
        <f t="shared" si="1181"/>
        <v>0.21424898855260341</v>
      </c>
      <c r="S803" s="13">
        <f t="shared" si="1182"/>
        <v>5.8538642048111137E-3</v>
      </c>
      <c r="T803" s="13">
        <f t="shared" si="1183"/>
        <v>5.8538642048111111E-3</v>
      </c>
      <c r="U803" s="13">
        <f t="shared" si="1184"/>
        <v>5.0083619777429651E-2</v>
      </c>
      <c r="V803" s="13">
        <f t="shared" si="1185"/>
        <v>3.0409344550532606E-4</v>
      </c>
      <c r="W803" s="13">
        <f t="shared" si="1186"/>
        <v>2.2807008412899449E-4</v>
      </c>
      <c r="X803" s="13">
        <f t="shared" si="1187"/>
        <v>4.5614016825798893E-4</v>
      </c>
      <c r="Y803" s="13">
        <f t="shared" si="1188"/>
        <v>4.5614016825798909E-4</v>
      </c>
      <c r="Z803" s="13">
        <f t="shared" si="1189"/>
        <v>0.14283265903506895</v>
      </c>
      <c r="AA803" s="13">
        <f t="shared" si="1190"/>
        <v>3.338907985161977E-2</v>
      </c>
      <c r="AB803" s="13">
        <f t="shared" si="1191"/>
        <v>3.9025761365407423E-3</v>
      </c>
      <c r="AC803" s="13">
        <f t="shared" si="1192"/>
        <v>8.8857481920841737E-6</v>
      </c>
      <c r="AD803" s="13">
        <f t="shared" si="1193"/>
        <v>1.3328622288126258E-5</v>
      </c>
      <c r="AE803" s="13">
        <f t="shared" si="1194"/>
        <v>2.6657244576252509E-5</v>
      </c>
      <c r="AF803" s="13">
        <f t="shared" si="1195"/>
        <v>2.6657244576252519E-5</v>
      </c>
      <c r="AG803" s="13">
        <f t="shared" si="1196"/>
        <v>1.7771496384168347E-5</v>
      </c>
      <c r="AH803" s="13">
        <f t="shared" si="1197"/>
        <v>7.1416329517534474E-2</v>
      </c>
      <c r="AI803" s="13">
        <f t="shared" si="1198"/>
        <v>1.6694539925809885E-2</v>
      </c>
      <c r="AJ803" s="13">
        <f t="shared" si="1199"/>
        <v>1.9512880682703712E-3</v>
      </c>
      <c r="AK803" s="13">
        <f t="shared" si="1200"/>
        <v>1.5204672275266303E-4</v>
      </c>
      <c r="AL803" s="13">
        <f t="shared" si="1201"/>
        <v>1.6617317520024069E-7</v>
      </c>
      <c r="AM803" s="13">
        <f t="shared" si="1202"/>
        <v>6.2314940700090271E-7</v>
      </c>
      <c r="AN803" s="13">
        <f t="shared" si="1203"/>
        <v>1.2462988140018052E-6</v>
      </c>
      <c r="AO803" s="13">
        <f t="shared" si="1204"/>
        <v>1.2462988140018056E-6</v>
      </c>
      <c r="AP803" s="13">
        <f t="shared" si="1205"/>
        <v>8.3086587600120379E-7</v>
      </c>
      <c r="AQ803" s="13">
        <f t="shared" si="1206"/>
        <v>4.1543293800060189E-7</v>
      </c>
      <c r="AR803" s="13">
        <f t="shared" si="1207"/>
        <v>2.8566531807013778E-2</v>
      </c>
      <c r="AS803" s="13">
        <f t="shared" si="1208"/>
        <v>6.6778159703239515E-3</v>
      </c>
      <c r="AT803" s="13">
        <f t="shared" si="1209"/>
        <v>7.8051522730814818E-4</v>
      </c>
      <c r="AU803" s="13">
        <f t="shared" si="1210"/>
        <v>6.0818689101065191E-5</v>
      </c>
      <c r="AV803" s="13">
        <f t="shared" si="1211"/>
        <v>3.554299276833668E-6</v>
      </c>
      <c r="AW803" s="13">
        <f t="shared" si="1212"/>
        <v>2.1580690817729647E-9</v>
      </c>
      <c r="AX803" s="13">
        <f t="shared" si="1213"/>
        <v>2.4278277169945858E-8</v>
      </c>
      <c r="AY803" s="13">
        <f t="shared" si="1214"/>
        <v>4.8556554339891703E-8</v>
      </c>
      <c r="AZ803" s="13">
        <f t="shared" si="1215"/>
        <v>4.8556554339891723E-8</v>
      </c>
      <c r="BA803" s="13">
        <f t="shared" si="1216"/>
        <v>3.237103622659448E-8</v>
      </c>
      <c r="BB803" s="13">
        <f t="shared" si="1217"/>
        <v>1.618551811329724E-8</v>
      </c>
      <c r="BC803" s="13">
        <f t="shared" si="1218"/>
        <v>6.4742072453188944E-9</v>
      </c>
      <c r="BD803" s="13">
        <f t="shared" si="1219"/>
        <v>9.5221772690045926E-3</v>
      </c>
      <c r="BE803" s="13">
        <f t="shared" si="1220"/>
        <v>2.2259386567746505E-3</v>
      </c>
      <c r="BF803" s="13">
        <f t="shared" si="1221"/>
        <v>2.6017174243604939E-4</v>
      </c>
      <c r="BG803" s="13">
        <f t="shared" si="1222"/>
        <v>2.027289636702173E-5</v>
      </c>
      <c r="BH803" s="13">
        <f t="shared" si="1223"/>
        <v>1.1847664256112227E-6</v>
      </c>
      <c r="BI803" s="13">
        <f t="shared" si="1224"/>
        <v>5.5391058400080231E-8</v>
      </c>
      <c r="BJ803" s="14">
        <f t="shared" si="1225"/>
        <v>3.5051909692397722E-2</v>
      </c>
      <c r="BK803" s="14">
        <f t="shared" si="1226"/>
        <v>0.16337517218196937</v>
      </c>
      <c r="BL803" s="14">
        <f t="shared" si="1227"/>
        <v>0.65420649382025453</v>
      </c>
      <c r="BM803" s="14">
        <f t="shared" si="1228"/>
        <v>0.38179135518114671</v>
      </c>
      <c r="BN803" s="14">
        <f t="shared" si="1229"/>
        <v>0.61367483315005844</v>
      </c>
    </row>
    <row r="804" spans="1:66" x14ac:dyDescent="0.25">
      <c r="A804" t="s">
        <v>350</v>
      </c>
      <c r="B804" t="s">
        <v>108</v>
      </c>
      <c r="C804" t="s">
        <v>101</v>
      </c>
      <c r="D804" s="11">
        <v>44450</v>
      </c>
      <c r="E804" s="10">
        <f>VLOOKUP(A804,home!$A$2:$E$405,3,FALSE)</f>
        <v>1.6042000000000001</v>
      </c>
      <c r="F804" s="10">
        <f>VLOOKUP(B804,home!$B$2:$E$405,3,FALSE)</f>
        <v>1.0909</v>
      </c>
      <c r="G804" s="10">
        <f>VLOOKUP(C804,away!$B$2:$E$405,4,FALSE)</f>
        <v>0.87270000000000003</v>
      </c>
      <c r="H804" s="10">
        <f>VLOOKUP(A804,away!$A$2:$E$405,3,FALSE)</f>
        <v>1.25</v>
      </c>
      <c r="I804" s="10">
        <f>VLOOKUP(C804,away!$B$2:$E$405,3,FALSE)</f>
        <v>1.6</v>
      </c>
      <c r="J804" s="10">
        <f>VLOOKUP(B804,home!$B$2:$E$405,4,FALSE)</f>
        <v>1.8</v>
      </c>
      <c r="K804" s="12">
        <f t="shared" si="1174"/>
        <v>1.5272440074060001</v>
      </c>
      <c r="L804" s="12">
        <f t="shared" si="1175"/>
        <v>3.6</v>
      </c>
      <c r="M804" s="13">
        <f t="shared" si="1176"/>
        <v>5.9328889607888008E-3</v>
      </c>
      <c r="N804" s="13">
        <f t="shared" si="1177"/>
        <v>9.0609691119699059E-3</v>
      </c>
      <c r="O804" s="13">
        <f t="shared" si="1178"/>
        <v>2.1358400258839678E-2</v>
      </c>
      <c r="P804" s="13">
        <f t="shared" si="1179"/>
        <v>3.2619488803091658E-2</v>
      </c>
      <c r="Q804" s="13">
        <f t="shared" si="1180"/>
        <v>6.9191553887734542E-3</v>
      </c>
      <c r="R804" s="13">
        <f t="shared" si="1181"/>
        <v>3.8445120465911434E-2</v>
      </c>
      <c r="S804" s="13">
        <f t="shared" si="1182"/>
        <v>4.4836126919251984E-2</v>
      </c>
      <c r="T804" s="13">
        <f t="shared" si="1183"/>
        <v>2.4908959399584429E-2</v>
      </c>
      <c r="U804" s="13">
        <f t="shared" si="1184"/>
        <v>5.8715079845565003E-2</v>
      </c>
      <c r="V804" s="13">
        <f t="shared" si="1185"/>
        <v>2.7390282461088974E-2</v>
      </c>
      <c r="W804" s="13">
        <f t="shared" si="1186"/>
        <v>3.522412867938396E-3</v>
      </c>
      <c r="X804" s="13">
        <f t="shared" si="1187"/>
        <v>1.2680686324578224E-2</v>
      </c>
      <c r="Y804" s="13">
        <f t="shared" si="1188"/>
        <v>2.2825235384240809E-2</v>
      </c>
      <c r="Z804" s="13">
        <f t="shared" si="1189"/>
        <v>4.6134144559093725E-2</v>
      </c>
      <c r="AA804" s="13">
        <f t="shared" si="1190"/>
        <v>7.0458095814678004E-2</v>
      </c>
      <c r="AB804" s="13">
        <f t="shared" si="1191"/>
        <v>5.3803352303102389E-2</v>
      </c>
      <c r="AC804" s="13">
        <f t="shared" si="1192"/>
        <v>9.4121200687175624E-3</v>
      </c>
      <c r="AD804" s="13">
        <f t="shared" si="1193"/>
        <v>1.3448959860421752E-3</v>
      </c>
      <c r="AE804" s="13">
        <f t="shared" si="1194"/>
        <v>4.8416255497518296E-3</v>
      </c>
      <c r="AF804" s="13">
        <f t="shared" si="1195"/>
        <v>8.714925989553297E-3</v>
      </c>
      <c r="AG804" s="13">
        <f t="shared" si="1196"/>
        <v>1.0457911187463958E-2</v>
      </c>
      <c r="AH804" s="13">
        <f t="shared" si="1197"/>
        <v>4.1520730103184356E-2</v>
      </c>
      <c r="AI804" s="13">
        <f t="shared" si="1198"/>
        <v>6.3412286233210213E-2</v>
      </c>
      <c r="AJ804" s="13">
        <f t="shared" si="1199"/>
        <v>4.842301707279216E-2</v>
      </c>
      <c r="AK804" s="13">
        <f t="shared" si="1200"/>
        <v>2.465125421498008E-2</v>
      </c>
      <c r="AL804" s="13">
        <f t="shared" si="1201"/>
        <v>2.0699429719585882E-3</v>
      </c>
      <c r="AM804" s="13">
        <f t="shared" si="1202"/>
        <v>4.1079686705345914E-4</v>
      </c>
      <c r="AN804" s="13">
        <f t="shared" si="1203"/>
        <v>1.4788687213924527E-3</v>
      </c>
      <c r="AO804" s="13">
        <f t="shared" si="1204"/>
        <v>2.6619636985064157E-3</v>
      </c>
      <c r="AP804" s="13">
        <f t="shared" si="1205"/>
        <v>3.1943564382076991E-3</v>
      </c>
      <c r="AQ804" s="13">
        <f t="shared" si="1206"/>
        <v>2.8749207943869295E-3</v>
      </c>
      <c r="AR804" s="13">
        <f t="shared" si="1207"/>
        <v>2.9894925674292725E-2</v>
      </c>
      <c r="AS804" s="13">
        <f t="shared" si="1208"/>
        <v>4.5656846087911339E-2</v>
      </c>
      <c r="AT804" s="13">
        <f t="shared" si="1209"/>
        <v>3.4864572292410335E-2</v>
      </c>
      <c r="AU804" s="13">
        <f t="shared" si="1210"/>
        <v>1.774890303478565E-2</v>
      </c>
      <c r="AV804" s="13">
        <f t="shared" si="1211"/>
        <v>6.7767264494766419E-3</v>
      </c>
      <c r="AW804" s="13">
        <f t="shared" si="1212"/>
        <v>3.1613079995959203E-4</v>
      </c>
      <c r="AX804" s="13">
        <f t="shared" si="1213"/>
        <v>1.0456450891142577E-4</v>
      </c>
      <c r="AY804" s="13">
        <f t="shared" si="1214"/>
        <v>3.7643223208113269E-4</v>
      </c>
      <c r="AZ804" s="13">
        <f t="shared" si="1215"/>
        <v>6.7757801774603909E-4</v>
      </c>
      <c r="BA804" s="13">
        <f t="shared" si="1216"/>
        <v>8.13093621295247E-4</v>
      </c>
      <c r="BB804" s="13">
        <f t="shared" si="1217"/>
        <v>7.3178425916572238E-4</v>
      </c>
      <c r="BC804" s="13">
        <f t="shared" si="1218"/>
        <v>5.2688466659931994E-4</v>
      </c>
      <c r="BD804" s="13">
        <f t="shared" si="1219"/>
        <v>1.7936955404575641E-2</v>
      </c>
      <c r="BE804" s="13">
        <f t="shared" si="1220"/>
        <v>2.7394107652746809E-2</v>
      </c>
      <c r="BF804" s="13">
        <f t="shared" si="1221"/>
        <v>2.0918743375446209E-2</v>
      </c>
      <c r="BG804" s="13">
        <f t="shared" si="1222"/>
        <v>1.0649341820871393E-2</v>
      </c>
      <c r="BH804" s="13">
        <f t="shared" si="1223"/>
        <v>4.0660358696859864E-3</v>
      </c>
      <c r="BI804" s="13">
        <f t="shared" si="1224"/>
        <v>1.2419657831751535E-3</v>
      </c>
      <c r="BJ804" s="14">
        <f t="shared" si="1225"/>
        <v>0.11912802101524235</v>
      </c>
      <c r="BK804" s="14">
        <f t="shared" si="1226"/>
        <v>0.1226372824169787</v>
      </c>
      <c r="BL804" s="14">
        <f t="shared" si="1227"/>
        <v>0.63793645975764124</v>
      </c>
      <c r="BM804" s="14">
        <f t="shared" si="1228"/>
        <v>0.81143958332745958</v>
      </c>
      <c r="BN804" s="14">
        <f t="shared" si="1229"/>
        <v>0.11433602298937492</v>
      </c>
    </row>
    <row r="805" spans="1:66" x14ac:dyDescent="0.25">
      <c r="A805" t="s">
        <v>339</v>
      </c>
      <c r="B805" t="s">
        <v>109</v>
      </c>
      <c r="C805" t="s">
        <v>110</v>
      </c>
      <c r="D805" s="11">
        <v>44450</v>
      </c>
      <c r="E805" s="10">
        <f>VLOOKUP(A805,home!$A$2:$E$405,3,FALSE)</f>
        <v>1.1578999999999999</v>
      </c>
      <c r="F805" s="10">
        <f>VLOOKUP(B805,home!$B$2:$E$405,3,FALSE)</f>
        <v>0.70660000000000001</v>
      </c>
      <c r="G805" s="10">
        <f>VLOOKUP(C805,away!$B$2:$E$405,4,FALSE)</f>
        <v>1.0206999999999999</v>
      </c>
      <c r="H805" s="10">
        <f>VLOOKUP(A805,away!$A$2:$E$405,3,FALSE)</f>
        <v>1.0478000000000001</v>
      </c>
      <c r="I805" s="10">
        <f>VLOOKUP(C805,away!$B$2:$E$405,3,FALSE)</f>
        <v>1.1278999999999999</v>
      </c>
      <c r="J805" s="10">
        <f>VLOOKUP(B805,home!$B$2:$E$405,4,FALSE)</f>
        <v>0.60729999999999995</v>
      </c>
      <c r="K805" s="12">
        <f t="shared" si="1174"/>
        <v>0.8351083032979999</v>
      </c>
      <c r="L805" s="12">
        <f t="shared" si="1175"/>
        <v>0.71771541142599993</v>
      </c>
      <c r="M805" s="13">
        <f t="shared" si="1176"/>
        <v>0.21164949146729437</v>
      </c>
      <c r="N805" s="13">
        <f t="shared" si="1177"/>
        <v>0.17675024771313669</v>
      </c>
      <c r="O805" s="13">
        <f t="shared" si="1178"/>
        <v>0.15190410184655281</v>
      </c>
      <c r="P805" s="13">
        <f t="shared" si="1179"/>
        <v>0.12685637675708128</v>
      </c>
      <c r="Q805" s="13">
        <f t="shared" si="1180"/>
        <v>7.3802799737609379E-2</v>
      </c>
      <c r="R805" s="13">
        <f t="shared" si="1181"/>
        <v>5.4511957477047811E-2</v>
      </c>
      <c r="S805" s="13">
        <f t="shared" si="1182"/>
        <v>1.900847978935646E-2</v>
      </c>
      <c r="T805" s="13">
        <f t="shared" si="1183"/>
        <v>5.2969406778068981E-2</v>
      </c>
      <c r="U805" s="13">
        <f t="shared" si="1184"/>
        <v>4.552338831811012E-2</v>
      </c>
      <c r="V805" s="13">
        <f t="shared" si="1185"/>
        <v>1.2659016024932528E-3</v>
      </c>
      <c r="W805" s="13">
        <f t="shared" si="1186"/>
        <v>2.0544443622505681E-2</v>
      </c>
      <c r="X805" s="13">
        <f t="shared" si="1187"/>
        <v>1.4745063807044923E-2</v>
      </c>
      <c r="Y805" s="13">
        <f t="shared" si="1188"/>
        <v>5.2913797683879328E-3</v>
      </c>
      <c r="Z805" s="13">
        <f t="shared" si="1189"/>
        <v>1.3041357329425332E-2</v>
      </c>
      <c r="AA805" s="13">
        <f t="shared" si="1190"/>
        <v>1.0890945792079323E-2</v>
      </c>
      <c r="AB805" s="13">
        <f t="shared" si="1191"/>
        <v>4.5475596308669269E-3</v>
      </c>
      <c r="AC805" s="13">
        <f t="shared" si="1192"/>
        <v>4.7421473089179436E-5</v>
      </c>
      <c r="AD805" s="13">
        <f t="shared" si="1193"/>
        <v>4.2892088639480339E-3</v>
      </c>
      <c r="AE805" s="13">
        <f t="shared" si="1194"/>
        <v>3.078431304480508E-3</v>
      </c>
      <c r="AF805" s="13">
        <f t="shared" si="1195"/>
        <v>1.1047187951209526E-3</v>
      </c>
      <c r="AG805" s="13">
        <f t="shared" si="1196"/>
        <v>2.6429123485008989E-4</v>
      </c>
      <c r="AH805" s="13">
        <f t="shared" si="1197"/>
        <v>2.3399957853104947E-3</v>
      </c>
      <c r="AI805" s="13">
        <f t="shared" si="1198"/>
        <v>1.954149909995118E-3</v>
      </c>
      <c r="AJ805" s="13">
        <f t="shared" si="1199"/>
        <v>8.1596340786298086E-4</v>
      </c>
      <c r="AK805" s="13">
        <f t="shared" si="1200"/>
        <v>2.2713927236456933E-4</v>
      </c>
      <c r="AL805" s="13">
        <f t="shared" si="1201"/>
        <v>1.1369205217308705E-6</v>
      </c>
      <c r="AM805" s="13">
        <f t="shared" si="1202"/>
        <v>7.1639078737247691E-4</v>
      </c>
      <c r="AN805" s="13">
        <f t="shared" si="1203"/>
        <v>5.1416470870083327E-4</v>
      </c>
      <c r="AO805" s="13">
        <f t="shared" si="1204"/>
        <v>1.8451196772297393E-4</v>
      </c>
      <c r="AP805" s="13">
        <f t="shared" si="1205"/>
        <v>4.4142360942438364E-5</v>
      </c>
      <c r="AQ805" s="13">
        <f t="shared" si="1206"/>
        <v>7.9204131862792826E-6</v>
      </c>
      <c r="AR805" s="13">
        <f t="shared" si="1207"/>
        <v>3.3589020755784562E-4</v>
      </c>
      <c r="AS805" s="13">
        <f t="shared" si="1208"/>
        <v>2.8050470132804549E-4</v>
      </c>
      <c r="AT805" s="13">
        <f t="shared" si="1209"/>
        <v>1.1712590259658812E-4</v>
      </c>
      <c r="AU805" s="13">
        <f t="shared" si="1210"/>
        <v>3.2604271263227838E-5</v>
      </c>
      <c r="AV805" s="13">
        <f t="shared" si="1211"/>
        <v>6.8070244137254835E-6</v>
      </c>
      <c r="AW805" s="13">
        <f t="shared" si="1212"/>
        <v>1.8928782394955764E-8</v>
      </c>
      <c r="AX805" s="13">
        <f t="shared" si="1213"/>
        <v>9.9710649156824519E-5</v>
      </c>
      <c r="AY805" s="13">
        <f t="shared" si="1214"/>
        <v>7.1563869583143833E-5</v>
      </c>
      <c r="AZ805" s="13">
        <f t="shared" si="1215"/>
        <v>2.5681246050551333E-5</v>
      </c>
      <c r="BA805" s="13">
        <f t="shared" si="1216"/>
        <v>6.1439420250345971E-6</v>
      </c>
      <c r="BB805" s="13">
        <f t="shared" si="1217"/>
        <v>1.1024004695687989E-6</v>
      </c>
      <c r="BC805" s="13">
        <f t="shared" si="1218"/>
        <v>1.5824196131455726E-7</v>
      </c>
      <c r="BD805" s="13">
        <f t="shared" si="1219"/>
        <v>4.017892975189059E-5</v>
      </c>
      <c r="BE805" s="13">
        <f t="shared" si="1220"/>
        <v>3.3553757853430878E-5</v>
      </c>
      <c r="BF805" s="13">
        <f t="shared" si="1221"/>
        <v>1.4010510895125298E-5</v>
      </c>
      <c r="BG805" s="13">
        <f t="shared" si="1222"/>
        <v>3.9000979939887441E-6</v>
      </c>
      <c r="BH805" s="13">
        <f t="shared" si="1223"/>
        <v>8.1425105461396822E-7</v>
      </c>
      <c r="BI805" s="13">
        <f t="shared" si="1224"/>
        <v>1.3599756333545562E-7</v>
      </c>
      <c r="BJ805" s="14">
        <f t="shared" si="1225"/>
        <v>0.35451148221232459</v>
      </c>
      <c r="BK805" s="14">
        <f t="shared" si="1226"/>
        <v>0.35890037187941937</v>
      </c>
      <c r="BL805" s="14">
        <f t="shared" si="1227"/>
        <v>0.27358072709246201</v>
      </c>
      <c r="BM805" s="14">
        <f t="shared" si="1228"/>
        <v>0.20448741857410815</v>
      </c>
      <c r="BN805" s="14">
        <f t="shared" si="1229"/>
        <v>0.79547497499872233</v>
      </c>
    </row>
    <row r="806" spans="1:66" s="10" customFormat="1" x14ac:dyDescent="0.25">
      <c r="A806" t="s">
        <v>339</v>
      </c>
      <c r="B806" t="s">
        <v>124</v>
      </c>
      <c r="C806" t="s">
        <v>118</v>
      </c>
      <c r="D806" s="11">
        <v>44450</v>
      </c>
      <c r="E806" s="10">
        <f>VLOOKUP(A806,home!$A$2:$E$405,3,FALSE)</f>
        <v>1.1578999999999999</v>
      </c>
      <c r="F806" s="10">
        <f>VLOOKUP(B806,home!$B$2:$E$405,3,FALSE)</f>
        <v>0.78510000000000002</v>
      </c>
      <c r="G806" s="10">
        <f>VLOOKUP(C806,away!$B$2:$E$405,4,FALSE)</f>
        <v>0.60450000000000004</v>
      </c>
      <c r="H806" s="10">
        <f>VLOOKUP(A806,away!$A$2:$E$405,3,FALSE)</f>
        <v>1.0478000000000001</v>
      </c>
      <c r="I806" s="10">
        <f>VLOOKUP(C806,away!$B$2:$E$405,3,FALSE)</f>
        <v>0.95440000000000003</v>
      </c>
      <c r="J806" s="10">
        <f>VLOOKUP(B806,home!$B$2:$E$405,4,FALSE)</f>
        <v>1.1278999999999999</v>
      </c>
      <c r="K806" s="12">
        <f t="shared" si="1174"/>
        <v>0.54953117680499997</v>
      </c>
      <c r="L806" s="12">
        <f t="shared" si="1175"/>
        <v>1.127922918928</v>
      </c>
      <c r="M806" s="13">
        <f t="shared" si="1176"/>
        <v>0.18684907085661198</v>
      </c>
      <c r="N806" s="13">
        <f t="shared" si="1177"/>
        <v>0.1026793897927548</v>
      </c>
      <c r="O806" s="13">
        <f t="shared" si="1178"/>
        <v>0.21075134939957449</v>
      </c>
      <c r="P806" s="13">
        <f t="shared" si="1179"/>
        <v>0.11581443704878989</v>
      </c>
      <c r="Q806" s="13">
        <f t="shared" si="1180"/>
        <v>2.8212762953215925E-2</v>
      </c>
      <c r="R806" s="13">
        <f t="shared" si="1181"/>
        <v>0.11885563859139146</v>
      </c>
      <c r="S806" s="13">
        <f t="shared" si="1182"/>
        <v>1.7946281144771183E-2</v>
      </c>
      <c r="T806" s="13">
        <f t="shared" si="1183"/>
        <v>3.182182194121505E-2</v>
      </c>
      <c r="U806" s="13">
        <f t="shared" si="1184"/>
        <v>6.5314878945037125E-2</v>
      </c>
      <c r="V806" s="13">
        <f t="shared" si="1185"/>
        <v>1.2359580075169518E-3</v>
      </c>
      <c r="W806" s="13">
        <f t="shared" si="1186"/>
        <v>5.1679309422004178E-3</v>
      </c>
      <c r="X806" s="13">
        <f t="shared" si="1187"/>
        <v>5.8290277531450252E-3</v>
      </c>
      <c r="Y806" s="13">
        <f t="shared" si="1188"/>
        <v>3.2873469989198301E-3</v>
      </c>
      <c r="Z806" s="13">
        <f t="shared" si="1189"/>
        <v>4.4686666270351234E-2</v>
      </c>
      <c r="AA806" s="13">
        <f t="shared" si="1190"/>
        <v>2.4556716303038413E-2</v>
      </c>
      <c r="AB806" s="13">
        <f t="shared" si="1191"/>
        <v>6.747340604237614E-3</v>
      </c>
      <c r="AC806" s="13">
        <f t="shared" si="1192"/>
        <v>4.7880148734579085E-5</v>
      </c>
      <c r="AD806" s="13">
        <f t="shared" si="1193"/>
        <v>7.0998479307859193E-4</v>
      </c>
      <c r="AE806" s="13">
        <f t="shared" si="1194"/>
        <v>8.0080812020369755E-4</v>
      </c>
      <c r="AF806" s="13">
        <f t="shared" si="1195"/>
        <v>4.5162491622069976E-4</v>
      </c>
      <c r="AG806" s="13">
        <f t="shared" si="1196"/>
        <v>1.6979936458808836E-4</v>
      </c>
      <c r="AH806" s="13">
        <f t="shared" si="1197"/>
        <v>1.2600778764203993E-2</v>
      </c>
      <c r="AI806" s="13">
        <f t="shared" si="1198"/>
        <v>6.9245207829524737E-3</v>
      </c>
      <c r="AJ806" s="13">
        <f t="shared" si="1199"/>
        <v>1.9026200273332765E-3</v>
      </c>
      <c r="AK806" s="13">
        <f t="shared" si="1200"/>
        <v>3.4851634087773885E-4</v>
      </c>
      <c r="AL806" s="13">
        <f t="shared" si="1201"/>
        <v>1.18709982256492E-6</v>
      </c>
      <c r="AM806" s="13">
        <f t="shared" si="1202"/>
        <v>7.8031755770826644E-5</v>
      </c>
      <c r="AN806" s="13">
        <f t="shared" si="1203"/>
        <v>8.8013805738107608E-5</v>
      </c>
      <c r="AO806" s="13">
        <f t="shared" si="1204"/>
        <v>4.9636394337044156E-5</v>
      </c>
      <c r="AP806" s="13">
        <f t="shared" si="1205"/>
        <v>1.8662008928566696E-5</v>
      </c>
      <c r="AQ806" s="13">
        <f t="shared" si="1206"/>
        <v>5.262326895942338E-6</v>
      </c>
      <c r="AR806" s="13">
        <f t="shared" si="1207"/>
        <v>2.8425414328973834E-3</v>
      </c>
      <c r="AS806" s="13">
        <f t="shared" si="1208"/>
        <v>1.5620651387370699E-3</v>
      </c>
      <c r="AT806" s="13">
        <f t="shared" si="1209"/>
        <v>4.2920174696812379E-4</v>
      </c>
      <c r="AU806" s="13">
        <f t="shared" si="1210"/>
        <v>7.8619913699384965E-5</v>
      </c>
      <c r="AV806" s="13">
        <f t="shared" si="1211"/>
        <v>1.0801023423882638E-5</v>
      </c>
      <c r="AW806" s="13">
        <f t="shared" si="1212"/>
        <v>2.0438851921259305E-8</v>
      </c>
      <c r="AX806" s="13">
        <f t="shared" si="1213"/>
        <v>7.1468137628171137E-6</v>
      </c>
      <c r="AY806" s="13">
        <f t="shared" si="1214"/>
        <v>8.0610550403914827E-6</v>
      </c>
      <c r="AZ806" s="13">
        <f t="shared" si="1215"/>
        <v>4.546124365398815E-6</v>
      </c>
      <c r="BA806" s="13">
        <f t="shared" si="1216"/>
        <v>1.7092259546767776E-6</v>
      </c>
      <c r="BB806" s="13">
        <f t="shared" si="1217"/>
        <v>4.8196878197663221E-7</v>
      </c>
      <c r="BC806" s="13">
        <f t="shared" si="1218"/>
        <v>1.087247270798511E-7</v>
      </c>
      <c r="BD806" s="13">
        <f t="shared" si="1219"/>
        <v>5.3436127169456606E-4</v>
      </c>
      <c r="BE806" s="13">
        <f t="shared" si="1220"/>
        <v>2.9364817847333125E-4</v>
      </c>
      <c r="BF806" s="13">
        <f t="shared" si="1221"/>
        <v>8.0684414541547196E-5</v>
      </c>
      <c r="BG806" s="13">
        <f t="shared" si="1222"/>
        <v>1.477953375761296E-5</v>
      </c>
      <c r="BH806" s="13">
        <f t="shared" si="1223"/>
        <v>2.0304536446125677E-6</v>
      </c>
      <c r="BI806" s="13">
        <f t="shared" si="1224"/>
        <v>2.2315951615438926E-7</v>
      </c>
      <c r="BJ806" s="14">
        <f t="shared" si="1225"/>
        <v>0.17939215777984494</v>
      </c>
      <c r="BK806" s="14">
        <f t="shared" si="1226"/>
        <v>0.32190287536128753</v>
      </c>
      <c r="BL806" s="14">
        <f t="shared" si="1227"/>
        <v>0.45385131602600021</v>
      </c>
      <c r="BM806" s="14">
        <f t="shared" si="1228"/>
        <v>0.23666232617895688</v>
      </c>
      <c r="BN806" s="14">
        <f t="shared" si="1229"/>
        <v>0.76316264864233863</v>
      </c>
    </row>
    <row r="807" spans="1:66" x14ac:dyDescent="0.25">
      <c r="A807" t="s">
        <v>339</v>
      </c>
      <c r="B807" t="s">
        <v>114</v>
      </c>
      <c r="C807" t="s">
        <v>116</v>
      </c>
      <c r="D807" s="11">
        <v>44450</v>
      </c>
      <c r="E807" s="10">
        <f>VLOOKUP(A807,home!$A$2:$E$405,3,FALSE)</f>
        <v>1.1578999999999999</v>
      </c>
      <c r="F807" s="10">
        <f>VLOOKUP(B807,home!$B$2:$E$405,3,FALSE)</f>
        <v>1.2954000000000001</v>
      </c>
      <c r="G807" s="10">
        <f>VLOOKUP(C807,away!$B$2:$E$405,4,FALSE)</f>
        <v>1.3347</v>
      </c>
      <c r="H807" s="10">
        <f>VLOOKUP(A807,away!$A$2:$E$405,3,FALSE)</f>
        <v>1.0478000000000001</v>
      </c>
      <c r="I807" s="10">
        <f>VLOOKUP(C807,away!$B$2:$E$405,3,FALSE)</f>
        <v>1.0410999999999999</v>
      </c>
      <c r="J807" s="10">
        <f>VLOOKUP(B807,home!$B$2:$E$405,4,FALSE)</f>
        <v>1.3361000000000001</v>
      </c>
      <c r="K807" s="12">
        <f t="shared" si="1174"/>
        <v>2.0019748030020001</v>
      </c>
      <c r="L807" s="12">
        <f t="shared" si="1175"/>
        <v>1.4575041653380001</v>
      </c>
      <c r="M807" s="13">
        <f t="shared" si="1176"/>
        <v>3.1446142186368035E-2</v>
      </c>
      <c r="N807" s="13">
        <f t="shared" si="1177"/>
        <v>6.2954384308727018E-2</v>
      </c>
      <c r="O807" s="13">
        <f t="shared" si="1178"/>
        <v>4.5832883220442412E-2</v>
      </c>
      <c r="P807" s="13">
        <f t="shared" si="1179"/>
        <v>9.1756277356258867E-2</v>
      </c>
      <c r="Q807" s="13">
        <f t="shared" si="1180"/>
        <v>6.3016545562288001E-2</v>
      </c>
      <c r="R807" s="13">
        <f t="shared" si="1181"/>
        <v>3.3400809101622485E-2</v>
      </c>
      <c r="S807" s="13">
        <f t="shared" si="1182"/>
        <v>6.6933603368432057E-2</v>
      </c>
      <c r="T807" s="13">
        <f t="shared" si="1183"/>
        <v>9.1846877642246624E-2</v>
      </c>
      <c r="U807" s="13">
        <f t="shared" si="1184"/>
        <v>6.6867578221328078E-2</v>
      </c>
      <c r="V807" s="13">
        <f t="shared" si="1185"/>
        <v>2.1700518368231451E-2</v>
      </c>
      <c r="W807" s="13">
        <f t="shared" si="1186"/>
        <v>4.2052512129309369E-2</v>
      </c>
      <c r="X807" s="13">
        <f t="shared" si="1187"/>
        <v>6.1291711591395175E-2</v>
      </c>
      <c r="Y807" s="13">
        <f t="shared" si="1188"/>
        <v>4.4666462472576933E-2</v>
      </c>
      <c r="Z807" s="13">
        <f t="shared" si="1189"/>
        <v>1.6227272797091387E-2</v>
      </c>
      <c r="AA807" s="13">
        <f t="shared" si="1190"/>
        <v>3.2486591261216745E-2</v>
      </c>
      <c r="AB807" s="13">
        <f t="shared" si="1191"/>
        <v>3.2518668570190444E-2</v>
      </c>
      <c r="AC807" s="13">
        <f t="shared" si="1192"/>
        <v>3.9574782543461045E-3</v>
      </c>
      <c r="AD807" s="13">
        <f t="shared" si="1193"/>
        <v>2.1047017421453342E-2</v>
      </c>
      <c r="AE807" s="13">
        <f t="shared" si="1194"/>
        <v>3.0676115559709703E-2</v>
      </c>
      <c r="AF807" s="13">
        <f t="shared" si="1195"/>
        <v>2.2355283102333368E-2</v>
      </c>
      <c r="AG807" s="13">
        <f t="shared" si="1196"/>
        <v>1.0860972746320365E-2</v>
      </c>
      <c r="AH807" s="13">
        <f t="shared" si="1197"/>
        <v>5.9128294234591745E-3</v>
      </c>
      <c r="AI807" s="13">
        <f t="shared" si="1198"/>
        <v>1.1837335520214109E-2</v>
      </c>
      <c r="AJ807" s="13">
        <f t="shared" si="1199"/>
        <v>1.1849023723074611E-2</v>
      </c>
      <c r="AK807" s="13">
        <f t="shared" si="1200"/>
        <v>7.907148977922775E-3</v>
      </c>
      <c r="AL807" s="13">
        <f t="shared" si="1201"/>
        <v>4.6189891298597326E-4</v>
      </c>
      <c r="AM807" s="13">
        <f t="shared" si="1202"/>
        <v>8.4271197112187318E-3</v>
      </c>
      <c r="AN807" s="13">
        <f t="shared" si="1203"/>
        <v>1.2282562080903267E-2</v>
      </c>
      <c r="AO807" s="13">
        <f t="shared" si="1204"/>
        <v>8.9509426969695445E-3</v>
      </c>
      <c r="AP807" s="13">
        <f t="shared" si="1205"/>
        <v>4.3486787548449547E-3</v>
      </c>
      <c r="AQ807" s="13">
        <f t="shared" si="1206"/>
        <v>1.5845543497258461E-3</v>
      </c>
      <c r="AR807" s="13">
        <f t="shared" si="1207"/>
        <v>1.7235947027249661E-3</v>
      </c>
      <c r="AS807" s="13">
        <f t="shared" si="1208"/>
        <v>3.4505931654431046E-3</v>
      </c>
      <c r="AT807" s="13">
        <f t="shared" si="1209"/>
        <v>3.4540002863140038E-3</v>
      </c>
      <c r="AU807" s="13">
        <f t="shared" si="1210"/>
        <v>2.3049405142541103E-3</v>
      </c>
      <c r="AV807" s="13">
        <f t="shared" si="1211"/>
        <v>1.1536082079888006E-3</v>
      </c>
      <c r="AW807" s="13">
        <f t="shared" si="1212"/>
        <v>3.7438018204192592E-5</v>
      </c>
      <c r="AX807" s="13">
        <f t="shared" si="1213"/>
        <v>2.8118135539569023E-3</v>
      </c>
      <c r="AY807" s="13">
        <f t="shared" si="1214"/>
        <v>4.0982299670460302E-3</v>
      </c>
      <c r="AZ807" s="13">
        <f t="shared" si="1215"/>
        <v>2.9865936237413026E-3</v>
      </c>
      <c r="BA807" s="13">
        <f t="shared" si="1216"/>
        <v>1.4509908822582871E-3</v>
      </c>
      <c r="BB807" s="13">
        <f t="shared" si="1217"/>
        <v>5.2870631368972783E-4</v>
      </c>
      <c r="BC807" s="13">
        <f t="shared" si="1218"/>
        <v>1.541183308886555E-4</v>
      </c>
      <c r="BD807" s="13">
        <f t="shared" si="1219"/>
        <v>4.1869107642935835E-4</v>
      </c>
      <c r="BE807" s="13">
        <f t="shared" si="1220"/>
        <v>8.3820898525336003E-4</v>
      </c>
      <c r="BF807" s="13">
        <f t="shared" si="1221"/>
        <v>8.3903663406355105E-4</v>
      </c>
      <c r="BG807" s="13">
        <f t="shared" si="1222"/>
        <v>5.5991006673027967E-4</v>
      </c>
      <c r="BH807" s="13">
        <f t="shared" si="1223"/>
        <v>2.8023146138529719E-4</v>
      </c>
      <c r="BI807" s="13">
        <f t="shared" si="1224"/>
        <v>1.1220326494035843E-4</v>
      </c>
      <c r="BJ807" s="14">
        <f t="shared" si="1225"/>
        <v>0.49839219280160313</v>
      </c>
      <c r="BK807" s="14">
        <f t="shared" si="1226"/>
        <v>0.22035414841366854</v>
      </c>
      <c r="BL807" s="14">
        <f t="shared" si="1227"/>
        <v>0.26374788638499802</v>
      </c>
      <c r="BM807" s="14">
        <f t="shared" si="1228"/>
        <v>0.66625366671281239</v>
      </c>
      <c r="BN807" s="14">
        <f t="shared" si="1229"/>
        <v>0.32840704173570678</v>
      </c>
    </row>
    <row r="808" spans="1:66" x14ac:dyDescent="0.25">
      <c r="A808" t="s">
        <v>351</v>
      </c>
      <c r="B808" t="s">
        <v>156</v>
      </c>
      <c r="C808" t="s">
        <v>165</v>
      </c>
      <c r="D808" s="11">
        <v>44450</v>
      </c>
      <c r="E808" s="10">
        <f>VLOOKUP(A808,home!$A$2:$E$405,3,FALSE)</f>
        <v>1.224</v>
      </c>
      <c r="F808" s="10">
        <f>VLOOKUP(B808,home!$B$2:$E$405,3,FALSE)</f>
        <v>0.73529999999999995</v>
      </c>
      <c r="G808" s="10">
        <f>VLOOKUP(C808,away!$B$2:$E$405,4,FALSE)</f>
        <v>1.1141000000000001</v>
      </c>
      <c r="H808" s="10">
        <f>VLOOKUP(A808,away!$A$2:$E$405,3,FALSE)</f>
        <v>1.1359999999999999</v>
      </c>
      <c r="I808" s="10">
        <f>VLOOKUP(C808,away!$B$2:$E$405,3,FALSE)</f>
        <v>0.88029999999999997</v>
      </c>
      <c r="J808" s="10">
        <f>VLOOKUP(B808,home!$B$2:$E$405,4,FALSE)</f>
        <v>1.0563</v>
      </c>
      <c r="K808" s="12">
        <f t="shared" si="1174"/>
        <v>1.0026980215199999</v>
      </c>
      <c r="L808" s="12">
        <f t="shared" si="1175"/>
        <v>1.05632197104</v>
      </c>
      <c r="M808" s="13">
        <f t="shared" si="1176"/>
        <v>0.12757893695789935</v>
      </c>
      <c r="N808" s="13">
        <f t="shared" si="1177"/>
        <v>0.12792314767531046</v>
      </c>
      <c r="O808" s="13">
        <f t="shared" si="1178"/>
        <v>0.13476443415055614</v>
      </c>
      <c r="P808" s="13">
        <f t="shared" si="1179"/>
        <v>0.13512803149402494</v>
      </c>
      <c r="Q808" s="13">
        <f t="shared" si="1180"/>
        <v>6.4134143540322264E-2</v>
      </c>
      <c r="R808" s="13">
        <f t="shared" si="1181"/>
        <v>7.1177316354002873E-2</v>
      </c>
      <c r="S808" s="13">
        <f t="shared" si="1182"/>
        <v>3.5780955169495962E-2</v>
      </c>
      <c r="T808" s="13">
        <f t="shared" si="1183"/>
        <v>6.7746304915475508E-2</v>
      </c>
      <c r="U808" s="13">
        <f t="shared" si="1184"/>
        <v>7.136935428526181E-2</v>
      </c>
      <c r="V808" s="13">
        <f t="shared" si="1185"/>
        <v>4.2109093417595552E-3</v>
      </c>
      <c r="W808" s="13">
        <f t="shared" si="1186"/>
        <v>2.1435726279920273E-2</v>
      </c>
      <c r="X808" s="13">
        <f t="shared" si="1187"/>
        <v>2.2643028634679312E-2</v>
      </c>
      <c r="Y808" s="13">
        <f t="shared" si="1188"/>
        <v>1.1959164318849804E-2</v>
      </c>
      <c r="Z808" s="13">
        <f t="shared" si="1189"/>
        <v>2.5062054368132646E-2</v>
      </c>
      <c r="AA808" s="13">
        <f t="shared" si="1190"/>
        <v>2.5129672330153275E-2</v>
      </c>
      <c r="AB808" s="13">
        <f t="shared" si="1191"/>
        <v>1.2598736363445285E-2</v>
      </c>
      <c r="AC808" s="13">
        <f t="shared" si="1192"/>
        <v>2.7875481629245212E-4</v>
      </c>
      <c r="AD808" s="13">
        <f t="shared" si="1193"/>
        <v>5.373390082680082E-3</v>
      </c>
      <c r="AE808" s="13">
        <f t="shared" si="1194"/>
        <v>5.6760300033034125E-3</v>
      </c>
      <c r="AF808" s="13">
        <f t="shared" si="1195"/>
        <v>2.9978576003858192E-3</v>
      </c>
      <c r="AG808" s="13">
        <f t="shared" si="1196"/>
        <v>1.0555676164455978E-3</v>
      </c>
      <c r="AH808" s="13">
        <f t="shared" si="1197"/>
        <v>6.618399667114379E-3</v>
      </c>
      <c r="AI808" s="13">
        <f t="shared" si="1198"/>
        <v>6.636256251844214E-3</v>
      </c>
      <c r="AJ808" s="13">
        <f t="shared" si="1199"/>
        <v>3.3270805070119611E-3</v>
      </c>
      <c r="AK808" s="13">
        <f t="shared" si="1200"/>
        <v>1.1120190139395506E-3</v>
      </c>
      <c r="AL808" s="13">
        <f t="shared" si="1201"/>
        <v>1.1809971298791371E-5</v>
      </c>
      <c r="AM808" s="13">
        <f t="shared" si="1202"/>
        <v>1.0775775209517014E-3</v>
      </c>
      <c r="AN808" s="13">
        <f t="shared" si="1203"/>
        <v>1.1382688108800981E-3</v>
      </c>
      <c r="AO808" s="13">
        <f t="shared" si="1204"/>
        <v>6.0118917694111109E-4</v>
      </c>
      <c r="AP808" s="13">
        <f t="shared" si="1205"/>
        <v>2.1168311211811663E-4</v>
      </c>
      <c r="AQ808" s="13">
        <f t="shared" si="1206"/>
        <v>5.5901380557122563E-5</v>
      </c>
      <c r="AR808" s="13">
        <f t="shared" si="1207"/>
        <v>1.3982321962993486E-3</v>
      </c>
      <c r="AS808" s="13">
        <f t="shared" si="1208"/>
        <v>1.402004656854921E-3</v>
      </c>
      <c r="AT808" s="13">
        <f t="shared" si="1209"/>
        <v>7.0289364779512766E-4</v>
      </c>
      <c r="AU808" s="13">
        <f t="shared" si="1210"/>
        <v>2.3493002332771671E-4</v>
      </c>
      <c r="AV808" s="13">
        <f t="shared" si="1211"/>
        <v>5.8890967396587249E-5</v>
      </c>
      <c r="AW808" s="13">
        <f t="shared" si="1212"/>
        <v>3.4746639820273218E-7</v>
      </c>
      <c r="AX808" s="13">
        <f t="shared" si="1213"/>
        <v>1.8008080804878283E-4</v>
      </c>
      <c r="AY808" s="13">
        <f t="shared" si="1214"/>
        <v>1.9022331410456617E-4</v>
      </c>
      <c r="AZ808" s="13">
        <f t="shared" si="1215"/>
        <v>1.0046853304634818E-4</v>
      </c>
      <c r="BA808" s="13">
        <f t="shared" si="1216"/>
        <v>3.53757062850053E-5</v>
      </c>
      <c r="BB808" s="13">
        <f t="shared" si="1217"/>
        <v>9.3420339474772278E-6</v>
      </c>
      <c r="BC808" s="13">
        <f t="shared" si="1218"/>
        <v>1.9736391425843481E-6</v>
      </c>
      <c r="BD808" s="13">
        <f t="shared" si="1219"/>
        <v>2.4616389826108594E-4</v>
      </c>
      <c r="BE808" s="13">
        <f t="shared" si="1220"/>
        <v>2.4682805375604138E-4</v>
      </c>
      <c r="BF808" s="13">
        <f t="shared" si="1221"/>
        <v>1.2374700057840742E-4</v>
      </c>
      <c r="BG808" s="13">
        <f t="shared" si="1222"/>
        <v>4.1360290883001134E-5</v>
      </c>
      <c r="BH808" s="13">
        <f t="shared" si="1223"/>
        <v>1.0367970459469232E-5</v>
      </c>
      <c r="BI808" s="13">
        <f t="shared" si="1224"/>
        <v>2.0791886933775208E-6</v>
      </c>
      <c r="BJ808" s="14">
        <f t="shared" si="1225"/>
        <v>0.33454644470339545</v>
      </c>
      <c r="BK808" s="14">
        <f t="shared" si="1226"/>
        <v>0.30317962106487567</v>
      </c>
      <c r="BL808" s="14">
        <f t="shared" si="1227"/>
        <v>0.3372007668176345</v>
      </c>
      <c r="BM808" s="14">
        <f t="shared" si="1228"/>
        <v>0.33909300093421585</v>
      </c>
      <c r="BN808" s="14">
        <f t="shared" si="1229"/>
        <v>0.66070601017211605</v>
      </c>
    </row>
    <row r="809" spans="1:66" x14ac:dyDescent="0.25">
      <c r="A809" t="s">
        <v>351</v>
      </c>
      <c r="B809" t="s">
        <v>157</v>
      </c>
      <c r="C809" t="s">
        <v>155</v>
      </c>
      <c r="D809" s="11">
        <v>44450</v>
      </c>
      <c r="E809" s="10">
        <f>VLOOKUP(A809,home!$A$2:$E$405,3,FALSE)</f>
        <v>1.224</v>
      </c>
      <c r="F809" s="10">
        <f>VLOOKUP(B809,home!$B$2:$E$405,3,FALSE)</f>
        <v>0.89129999999999998</v>
      </c>
      <c r="G809" s="10">
        <f>VLOOKUP(C809,away!$B$2:$E$405,4,FALSE)</f>
        <v>1.5597000000000001</v>
      </c>
      <c r="H809" s="10">
        <f>VLOOKUP(A809,away!$A$2:$E$405,3,FALSE)</f>
        <v>1.1359999999999999</v>
      </c>
      <c r="I809" s="10">
        <f>VLOOKUP(C809,away!$B$2:$E$405,3,FALSE)</f>
        <v>0.72019999999999995</v>
      </c>
      <c r="J809" s="10">
        <f>VLOOKUP(B809,home!$B$2:$E$405,4,FALSE)</f>
        <v>1.4404999999999999</v>
      </c>
      <c r="K809" s="12">
        <f t="shared" si="1174"/>
        <v>1.70155658664</v>
      </c>
      <c r="L809" s="12">
        <f t="shared" si="1175"/>
        <v>1.1785410415999997</v>
      </c>
      <c r="M809" s="13">
        <f t="shared" si="1176"/>
        <v>5.6129282763544598E-2</v>
      </c>
      <c r="N809" s="13">
        <f t="shared" si="1177"/>
        <v>9.5507150789688314E-2</v>
      </c>
      <c r="O809" s="13">
        <f t="shared" si="1178"/>
        <v>6.6150663372408769E-2</v>
      </c>
      <c r="P809" s="13">
        <f t="shared" si="1179"/>
        <v>0.11255909697192751</v>
      </c>
      <c r="Q809" s="13">
        <f t="shared" si="1180"/>
        <v>8.1255410748706944E-2</v>
      </c>
      <c r="R809" s="13">
        <f t="shared" si="1181"/>
        <v>3.8980635856724802E-2</v>
      </c>
      <c r="S809" s="13">
        <f t="shared" si="1182"/>
        <v>5.6430216490155005E-2</v>
      </c>
      <c r="T809" s="13">
        <f t="shared" si="1183"/>
        <v>9.5762836419416894E-2</v>
      </c>
      <c r="U809" s="13">
        <f t="shared" si="1184"/>
        <v>6.6327757693425429E-2</v>
      </c>
      <c r="V809" s="13">
        <f t="shared" si="1185"/>
        <v>1.2573619522906943E-2</v>
      </c>
      <c r="W809" s="13">
        <f t="shared" si="1186"/>
        <v>4.6086893119866988E-2</v>
      </c>
      <c r="X809" s="13">
        <f t="shared" si="1187"/>
        <v>5.4315295021595898E-2</v>
      </c>
      <c r="Y809" s="13">
        <f t="shared" si="1188"/>
        <v>3.2006402184781464E-2</v>
      </c>
      <c r="Z809" s="13">
        <f t="shared" si="1189"/>
        <v>1.5313426394938236E-2</v>
      </c>
      <c r="AA809" s="13">
        <f t="shared" si="1190"/>
        <v>2.6056661546333983E-2</v>
      </c>
      <c r="AB809" s="13">
        <f t="shared" si="1191"/>
        <v>2.2168442040006904E-2</v>
      </c>
      <c r="AC809" s="13">
        <f t="shared" si="1192"/>
        <v>1.5759101015163548E-3</v>
      </c>
      <c r="AD809" s="13">
        <f t="shared" si="1193"/>
        <v>1.9604864136470845E-2</v>
      </c>
      <c r="AE809" s="13">
        <f t="shared" si="1194"/>
        <v>2.3105136999822827E-2</v>
      </c>
      <c r="AF809" s="13">
        <f t="shared" si="1195"/>
        <v>1.3615176113040948E-2</v>
      </c>
      <c r="AG809" s="13">
        <f t="shared" si="1196"/>
        <v>5.3486812792769003E-3</v>
      </c>
      <c r="AH809" s="13">
        <f t="shared" si="1197"/>
        <v>4.5118753734888608E-3</v>
      </c>
      <c r="AI809" s="13">
        <f t="shared" si="1198"/>
        <v>7.6772112598587792E-3</v>
      </c>
      <c r="AJ809" s="13">
        <f t="shared" si="1199"/>
        <v>6.5316046931197412E-3</v>
      </c>
      <c r="AK809" s="13">
        <f t="shared" si="1200"/>
        <v>3.7046316623022108E-3</v>
      </c>
      <c r="AL809" s="13">
        <f t="shared" si="1201"/>
        <v>1.2641032217203236E-4</v>
      </c>
      <c r="AM809" s="13">
        <f t="shared" si="1202"/>
        <v>6.6717571403188541E-3</v>
      </c>
      <c r="AN809" s="13">
        <f t="shared" si="1203"/>
        <v>7.8629396094536171E-3</v>
      </c>
      <c r="AO809" s="13">
        <f t="shared" si="1204"/>
        <v>4.6333985186816822E-3</v>
      </c>
      <c r="AP809" s="13">
        <f t="shared" si="1205"/>
        <v>1.820216772118334E-3</v>
      </c>
      <c r="AQ809" s="13">
        <f t="shared" si="1206"/>
        <v>5.363000426375328E-4</v>
      </c>
      <c r="AR809" s="13">
        <f t="shared" si="1207"/>
        <v>1.0634860604481894E-3</v>
      </c>
      <c r="AS809" s="13">
        <f t="shared" si="1208"/>
        <v>1.8095817109554414E-3</v>
      </c>
      <c r="AT809" s="13">
        <f t="shared" si="1209"/>
        <v>1.5395528396697565E-3</v>
      </c>
      <c r="AU809" s="13">
        <f t="shared" si="1210"/>
        <v>8.7321209160679675E-4</v>
      </c>
      <c r="AV809" s="13">
        <f t="shared" si="1211"/>
        <v>3.7145494650180902E-4</v>
      </c>
      <c r="AW809" s="13">
        <f t="shared" si="1212"/>
        <v>7.0415966552091823E-6</v>
      </c>
      <c r="AX809" s="13">
        <f t="shared" si="1213"/>
        <v>1.8920620510953334E-3</v>
      </c>
      <c r="AY809" s="13">
        <f t="shared" si="1214"/>
        <v>2.2298727804697261E-3</v>
      </c>
      <c r="AZ809" s="13">
        <f t="shared" si="1215"/>
        <v>1.3139982946651395E-3</v>
      </c>
      <c r="BA809" s="13">
        <f t="shared" si="1216"/>
        <v>5.1620030628509199E-4</v>
      </c>
      <c r="BB809" s="13">
        <f t="shared" si="1217"/>
        <v>1.5209081166086782E-4</v>
      </c>
      <c r="BC809" s="13">
        <f t="shared" si="1218"/>
        <v>3.5849052718517691E-5</v>
      </c>
      <c r="BD809" s="13">
        <f t="shared" si="1219"/>
        <v>2.0889366156794797E-4</v>
      </c>
      <c r="BE809" s="13">
        <f t="shared" si="1220"/>
        <v>3.5544438574828884E-4</v>
      </c>
      <c r="BF809" s="13">
        <f t="shared" si="1221"/>
        <v>3.0240436787710501E-4</v>
      </c>
      <c r="BG809" s="13">
        <f t="shared" si="1222"/>
        <v>1.715193813299979E-4</v>
      </c>
      <c r="BH809" s="13">
        <f t="shared" si="1223"/>
        <v>7.2962483259618937E-5</v>
      </c>
      <c r="BI809" s="13">
        <f t="shared" si="1224"/>
        <v>2.4829958793603064E-5</v>
      </c>
      <c r="BJ809" s="14">
        <f t="shared" si="1225"/>
        <v>0.49427253219277267</v>
      </c>
      <c r="BK809" s="14">
        <f t="shared" si="1226"/>
        <v>0.24162440895269219</v>
      </c>
      <c r="BL809" s="14">
        <f t="shared" si="1227"/>
        <v>0.24890282538542799</v>
      </c>
      <c r="BM809" s="14">
        <f t="shared" si="1228"/>
        <v>0.54730812123901562</v>
      </c>
      <c r="BN809" s="14">
        <f t="shared" si="1229"/>
        <v>0.45058224050300094</v>
      </c>
    </row>
    <row r="810" spans="1:66" x14ac:dyDescent="0.25">
      <c r="A810" t="s">
        <v>351</v>
      </c>
      <c r="B810" t="s">
        <v>159</v>
      </c>
      <c r="C810" t="s">
        <v>162</v>
      </c>
      <c r="D810" s="11">
        <v>44450</v>
      </c>
      <c r="E810" s="10">
        <f>VLOOKUP(A810,home!$A$2:$E$405,3,FALSE)</f>
        <v>1.224</v>
      </c>
      <c r="F810" s="10">
        <f>VLOOKUP(B810,home!$B$2:$E$405,3,FALSE)</f>
        <v>0.89129999999999998</v>
      </c>
      <c r="G810" s="10">
        <f>VLOOKUP(C810,away!$B$2:$E$405,4,FALSE)</f>
        <v>1.6339999999999999</v>
      </c>
      <c r="H810" s="10">
        <f>VLOOKUP(A810,away!$A$2:$E$405,3,FALSE)</f>
        <v>1.1359999999999999</v>
      </c>
      <c r="I810" s="10">
        <f>VLOOKUP(C810,away!$B$2:$E$405,3,FALSE)</f>
        <v>0.7923</v>
      </c>
      <c r="J810" s="10">
        <f>VLOOKUP(B810,home!$B$2:$E$405,4,FALSE)</f>
        <v>1.0403</v>
      </c>
      <c r="K810" s="12">
        <f t="shared" si="1174"/>
        <v>1.7826142607999997</v>
      </c>
      <c r="L810" s="12">
        <f t="shared" si="1175"/>
        <v>0.93632492783999988</v>
      </c>
      <c r="M810" s="13">
        <f t="shared" si="1176"/>
        <v>6.5944672192459308E-2</v>
      </c>
      <c r="N810" s="13">
        <f t="shared" si="1177"/>
        <v>0.11755391307405914</v>
      </c>
      <c r="O810" s="13">
        <f t="shared" si="1178"/>
        <v>6.1745640432036911E-2</v>
      </c>
      <c r="P810" s="13">
        <f t="shared" si="1179"/>
        <v>0.11006865917637804</v>
      </c>
      <c r="Q810" s="13">
        <f t="shared" si="1180"/>
        <v>0.10477664092933071</v>
      </c>
      <c r="R810" s="13">
        <f t="shared" si="1181"/>
        <v>2.8906991160980767E-2</v>
      </c>
      <c r="S810" s="13">
        <f t="shared" si="1182"/>
        <v>4.5929069514242811E-2</v>
      </c>
      <c r="T810" s="13">
        <f t="shared" si="1183"/>
        <v>9.8104980757473162E-2</v>
      </c>
      <c r="U810" s="13">
        <f t="shared" si="1184"/>
        <v>5.1530014680383845E-2</v>
      </c>
      <c r="V810" s="13">
        <f t="shared" si="1185"/>
        <v>8.5178325853011074E-3</v>
      </c>
      <c r="W810" s="13">
        <f t="shared" si="1186"/>
        <v>6.2258778106448615E-2</v>
      </c>
      <c r="X810" s="13">
        <f t="shared" si="1187"/>
        <v>5.8294445917927061E-2</v>
      </c>
      <c r="Y810" s="13">
        <f t="shared" si="1188"/>
        <v>2.7291271433787914E-2</v>
      </c>
      <c r="Z810" s="13">
        <f t="shared" si="1189"/>
        <v>9.0221121376256128E-3</v>
      </c>
      <c r="AA810" s="13">
        <f t="shared" si="1190"/>
        <v>1.6082945759068185E-2</v>
      </c>
      <c r="AB810" s="13">
        <f t="shared" si="1191"/>
        <v>1.4334844232893915E-2</v>
      </c>
      <c r="AC810" s="13">
        <f t="shared" si="1192"/>
        <v>8.8857293222332665E-4</v>
      </c>
      <c r="AD810" s="13">
        <f t="shared" si="1193"/>
        <v>2.7745846428134519E-2</v>
      </c>
      <c r="AE810" s="13">
        <f t="shared" si="1194"/>
        <v>2.5979127654682767E-2</v>
      </c>
      <c r="AF810" s="13">
        <f t="shared" si="1195"/>
        <v>1.2162452413308494E-2</v>
      </c>
      <c r="AG810" s="13">
        <f t="shared" si="1196"/>
        <v>3.7960024594161697E-3</v>
      </c>
      <c r="AH810" s="13">
        <f t="shared" si="1197"/>
        <v>2.1119071240566717E-3</v>
      </c>
      <c r="AI810" s="13">
        <f t="shared" si="1198"/>
        <v>3.7647157568285365E-3</v>
      </c>
      <c r="AJ810" s="13">
        <f t="shared" si="1199"/>
        <v>3.3555179979905081E-3</v>
      </c>
      <c r="AK810" s="13">
        <f t="shared" si="1200"/>
        <v>1.9938647451963145E-3</v>
      </c>
      <c r="AL810" s="13">
        <f t="shared" si="1201"/>
        <v>5.9324902515128756E-5</v>
      </c>
      <c r="AM810" s="13">
        <f t="shared" si="1202"/>
        <v>9.8920283041518675E-3</v>
      </c>
      <c r="AN810" s="13">
        <f t="shared" si="1203"/>
        <v>9.2621526880762341E-3</v>
      </c>
      <c r="AO810" s="13">
        <f t="shared" si="1204"/>
        <v>4.3361922236530197E-3</v>
      </c>
      <c r="AP810" s="13">
        <f t="shared" si="1205"/>
        <v>1.3533616236374277E-3</v>
      </c>
      <c r="AQ810" s="13">
        <f t="shared" si="1206"/>
        <v>3.1679655614843486E-4</v>
      </c>
      <c r="AR810" s="13">
        <f t="shared" si="1207"/>
        <v>3.9548625710742906E-4</v>
      </c>
      <c r="AS810" s="13">
        <f t="shared" si="1208"/>
        <v>7.0499944187011818E-4</v>
      </c>
      <c r="AT810" s="13">
        <f t="shared" si="1209"/>
        <v>6.2837102946685676E-4</v>
      </c>
      <c r="AU810" s="13">
        <f t="shared" si="1210"/>
        <v>3.7338105273373187E-4</v>
      </c>
      <c r="AV810" s="13">
        <f t="shared" si="1211"/>
        <v>1.6639859732891672E-4</v>
      </c>
      <c r="AW810" s="13">
        <f t="shared" si="1212"/>
        <v>2.7505433547182629E-6</v>
      </c>
      <c r="AX810" s="13">
        <f t="shared" si="1213"/>
        <v>2.9389451205363913E-3</v>
      </c>
      <c r="AY810" s="13">
        <f t="shared" si="1214"/>
        <v>2.7518075779119559E-3</v>
      </c>
      <c r="AZ810" s="13">
        <f t="shared" si="1215"/>
        <v>1.2882930159089884E-3</v>
      </c>
      <c r="BA810" s="13">
        <f t="shared" si="1216"/>
        <v>4.0208695505258656E-4</v>
      </c>
      <c r="BB810" s="13">
        <f t="shared" si="1217"/>
        <v>9.4121009793754568E-5</v>
      </c>
      <c r="BC810" s="13">
        <f t="shared" si="1218"/>
        <v>1.7625569540673037E-5</v>
      </c>
      <c r="BD810" s="13">
        <f t="shared" si="1219"/>
        <v>6.1717273524637502E-5</v>
      </c>
      <c r="BE810" s="13">
        <f t="shared" si="1220"/>
        <v>1.1001809192271307E-4</v>
      </c>
      <c r="BF810" s="13">
        <f t="shared" si="1221"/>
        <v>9.8059909803716825E-5</v>
      </c>
      <c r="BG810" s="13">
        <f t="shared" si="1222"/>
        <v>5.8267664542955762E-5</v>
      </c>
      <c r="BH810" s="13">
        <f t="shared" si="1223"/>
        <v>2.5967192439445852E-5</v>
      </c>
      <c r="BI810" s="13">
        <f t="shared" si="1224"/>
        <v>9.2578975110988249E-6</v>
      </c>
      <c r="BJ810" s="14">
        <f t="shared" si="1225"/>
        <v>0.57061686981897974</v>
      </c>
      <c r="BK810" s="14">
        <f t="shared" si="1226"/>
        <v>0.23415993888103168</v>
      </c>
      <c r="BL810" s="14">
        <f t="shared" si="1227"/>
        <v>0.18645836629768725</v>
      </c>
      <c r="BM810" s="14">
        <f t="shared" si="1228"/>
        <v>0.50851171313552235</v>
      </c>
      <c r="BN810" s="14">
        <f t="shared" si="1229"/>
        <v>0.48899651696524488</v>
      </c>
    </row>
    <row r="811" spans="1:66" x14ac:dyDescent="0.25">
      <c r="A811" t="s">
        <v>351</v>
      </c>
      <c r="B811" t="s">
        <v>160</v>
      </c>
      <c r="C811" t="s">
        <v>164</v>
      </c>
      <c r="D811" s="11">
        <v>44450</v>
      </c>
      <c r="E811" s="10">
        <f>VLOOKUP(A811,home!$A$2:$E$405,3,FALSE)</f>
        <v>1.224</v>
      </c>
      <c r="F811" s="10">
        <f>VLOOKUP(B811,home!$B$2:$E$405,3,FALSE)</f>
        <v>1.0621</v>
      </c>
      <c r="G811" s="10">
        <f>VLOOKUP(C811,away!$B$2:$E$405,4,FALSE)</f>
        <v>0.81699999999999995</v>
      </c>
      <c r="H811" s="10">
        <f>VLOOKUP(A811,away!$A$2:$E$405,3,FALSE)</f>
        <v>1.1359999999999999</v>
      </c>
      <c r="I811" s="10">
        <f>VLOOKUP(C811,away!$B$2:$E$405,3,FALSE)</f>
        <v>1.0563</v>
      </c>
      <c r="J811" s="10">
        <f>VLOOKUP(B811,home!$B$2:$E$405,4,FALSE)</f>
        <v>0.61619999999999997</v>
      </c>
      <c r="K811" s="12">
        <f t="shared" si="1174"/>
        <v>1.0621084968000001</v>
      </c>
      <c r="L811" s="12">
        <f t="shared" si="1175"/>
        <v>0.7394133801599998</v>
      </c>
      <c r="M811" s="13">
        <f t="shared" si="1176"/>
        <v>0.16504751498017808</v>
      </c>
      <c r="N811" s="13">
        <f t="shared" si="1177"/>
        <v>0.17529836803617244</v>
      </c>
      <c r="O811" s="13">
        <f t="shared" si="1178"/>
        <v>0.12203834093850169</v>
      </c>
      <c r="P811" s="13">
        <f t="shared" si="1179"/>
        <v>0.12961795884615793</v>
      </c>
      <c r="Q811" s="13">
        <f t="shared" si="1180"/>
        <v>9.3092943083196128E-2</v>
      </c>
      <c r="R811" s="13">
        <f t="shared" si="1181"/>
        <v>4.5118391091227998E-2</v>
      </c>
      <c r="S811" s="13">
        <f t="shared" si="1182"/>
        <v>2.5448452310024225E-2</v>
      </c>
      <c r="T811" s="13">
        <f t="shared" si="1183"/>
        <v>6.8834167714188529E-2</v>
      </c>
      <c r="U811" s="13">
        <f t="shared" si="1184"/>
        <v>4.7920626539938678E-2</v>
      </c>
      <c r="V811" s="13">
        <f t="shared" si="1185"/>
        <v>2.2206241266107094E-3</v>
      </c>
      <c r="W811" s="13">
        <f t="shared" si="1186"/>
        <v>3.2958268613593807E-2</v>
      </c>
      <c r="X811" s="13">
        <f t="shared" si="1187"/>
        <v>2.4369784799798625E-2</v>
      </c>
      <c r="Y811" s="13">
        <f t="shared" si="1188"/>
        <v>9.0096724762954404E-3</v>
      </c>
      <c r="Z811" s="13">
        <f t="shared" si="1189"/>
        <v>1.1120380688048574E-2</v>
      </c>
      <c r="AA811" s="13">
        <f t="shared" si="1190"/>
        <v>1.181105081642702E-2</v>
      </c>
      <c r="AB811" s="13">
        <f t="shared" si="1191"/>
        <v>6.2723087141318568E-3</v>
      </c>
      <c r="AC811" s="13">
        <f t="shared" si="1192"/>
        <v>1.0899617554465319E-4</v>
      </c>
      <c r="AD811" s="13">
        <f t="shared" si="1193"/>
        <v>8.7513142835786845E-3</v>
      </c>
      <c r="AE811" s="13">
        <f t="shared" si="1194"/>
        <v>6.4708388752634021E-3</v>
      </c>
      <c r="AF811" s="13">
        <f t="shared" si="1195"/>
        <v>2.392312422614621E-3</v>
      </c>
      <c r="AG811" s="13">
        <f t="shared" si="1196"/>
        <v>5.8963593826807839E-4</v>
      </c>
      <c r="AH811" s="13">
        <f t="shared" si="1197"/>
        <v>2.0556395683039947E-3</v>
      </c>
      <c r="AI811" s="13">
        <f t="shared" si="1198"/>
        <v>2.1833122518539567E-3</v>
      </c>
      <c r="AJ811" s="13">
        <f t="shared" si="1199"/>
        <v>1.1594572469308144E-3</v>
      </c>
      <c r="AK811" s="13">
        <f t="shared" si="1200"/>
        <v>4.1048979788051794E-4</v>
      </c>
      <c r="AL811" s="13">
        <f t="shared" si="1201"/>
        <v>3.4239501995124745E-6</v>
      </c>
      <c r="AM811" s="13">
        <f t="shared" si="1202"/>
        <v>1.8589690517512255E-3</v>
      </c>
      <c r="AN811" s="13">
        <f t="shared" si="1203"/>
        <v>1.3745465901682033E-3</v>
      </c>
      <c r="AO811" s="13">
        <f t="shared" si="1204"/>
        <v>5.0817907021183644E-4</v>
      </c>
      <c r="AP811" s="13">
        <f t="shared" si="1205"/>
        <v>1.2525146801063331E-4</v>
      </c>
      <c r="AQ811" s="13">
        <f t="shared" si="1206"/>
        <v>2.3153152832936113E-5</v>
      </c>
      <c r="AR811" s="13">
        <f t="shared" si="1207"/>
        <v>3.0399348031806003E-4</v>
      </c>
      <c r="AS811" s="13">
        <f t="shared" si="1208"/>
        <v>3.228740584176151E-4</v>
      </c>
      <c r="AT811" s="13">
        <f t="shared" si="1209"/>
        <v>1.7146364042082426E-4</v>
      </c>
      <c r="AU811" s="13">
        <f t="shared" si="1210"/>
        <v>6.0704329794405808E-5</v>
      </c>
      <c r="AV811" s="13">
        <f t="shared" si="1211"/>
        <v>1.6118646116796951E-5</v>
      </c>
      <c r="AW811" s="13">
        <f t="shared" si="1212"/>
        <v>7.469321050180307E-8</v>
      </c>
      <c r="AX811" s="13">
        <f t="shared" si="1213"/>
        <v>3.2907113752553583E-4</v>
      </c>
      <c r="AY811" s="13">
        <f t="shared" si="1214"/>
        <v>2.4331960211085261E-4</v>
      </c>
      <c r="AZ811" s="13">
        <f t="shared" si="1215"/>
        <v>8.995688472798585E-5</v>
      </c>
      <c r="BA811" s="13">
        <f t="shared" si="1216"/>
        <v>2.2171774735127829E-5</v>
      </c>
      <c r="BB811" s="13">
        <f t="shared" si="1217"/>
        <v>4.0985267252617375E-6</v>
      </c>
      <c r="BC811" s="13">
        <f t="shared" si="1218"/>
        <v>6.0610109992037549E-7</v>
      </c>
      <c r="BD811" s="13">
        <f t="shared" si="1219"/>
        <v>3.7462807804763173E-5</v>
      </c>
      <c r="BE811" s="13">
        <f t="shared" si="1220"/>
        <v>3.9789566483424318E-5</v>
      </c>
      <c r="BF811" s="13">
        <f t="shared" si="1221"/>
        <v>2.1130418323016732E-5</v>
      </c>
      <c r="BG811" s="13">
        <f t="shared" si="1222"/>
        <v>7.4809322806048264E-6</v>
      </c>
      <c r="BH811" s="13">
        <f t="shared" si="1223"/>
        <v>1.9863904348039469E-6</v>
      </c>
      <c r="BI811" s="13">
        <f t="shared" si="1224"/>
        <v>4.2195243175350385E-7</v>
      </c>
      <c r="BJ811" s="14">
        <f t="shared" si="1225"/>
        <v>0.42634662960286912</v>
      </c>
      <c r="BK811" s="14">
        <f t="shared" si="1226"/>
        <v>0.322690289990826</v>
      </c>
      <c r="BL811" s="14">
        <f t="shared" si="1227"/>
        <v>0.23995304318802263</v>
      </c>
      <c r="BM811" s="14">
        <f t="shared" si="1228"/>
        <v>0.26965358158543173</v>
      </c>
      <c r="BN811" s="14">
        <f t="shared" si="1229"/>
        <v>0.73021351697543424</v>
      </c>
    </row>
    <row r="812" spans="1:66" x14ac:dyDescent="0.25">
      <c r="A812" t="s">
        <v>351</v>
      </c>
      <c r="B812" t="s">
        <v>161</v>
      </c>
      <c r="C812" t="s">
        <v>158</v>
      </c>
      <c r="D812" s="11">
        <v>44450</v>
      </c>
      <c r="E812" s="10">
        <f>VLOOKUP(A812,home!$A$2:$E$405,3,FALSE)</f>
        <v>1.224</v>
      </c>
      <c r="F812" s="10">
        <f>VLOOKUP(B812,home!$B$2:$E$405,3,FALSE)</f>
        <v>1.4854000000000001</v>
      </c>
      <c r="G812" s="10">
        <f>VLOOKUP(C812,away!$B$2:$E$405,4,FALSE)</f>
        <v>0.29709999999999998</v>
      </c>
      <c r="H812" s="10">
        <f>VLOOKUP(A812,away!$A$2:$E$405,3,FALSE)</f>
        <v>1.1359999999999999</v>
      </c>
      <c r="I812" s="10">
        <f>VLOOKUP(C812,away!$B$2:$E$405,3,FALSE)</f>
        <v>1.2003999999999999</v>
      </c>
      <c r="J812" s="10">
        <f>VLOOKUP(B812,home!$B$2:$E$405,4,FALSE)</f>
        <v>0.72019999999999995</v>
      </c>
      <c r="K812" s="12">
        <f t="shared" si="1174"/>
        <v>0.54016630416</v>
      </c>
      <c r="L812" s="12">
        <f t="shared" si="1175"/>
        <v>0.98210389887999971</v>
      </c>
      <c r="M812" s="13">
        <f t="shared" si="1176"/>
        <v>0.21821592973636758</v>
      </c>
      <c r="N812" s="13">
        <f t="shared" si="1177"/>
        <v>0.11787289227453193</v>
      </c>
      <c r="O812" s="13">
        <f t="shared" si="1178"/>
        <v>0.21431071539181065</v>
      </c>
      <c r="P812" s="13">
        <f t="shared" si="1179"/>
        <v>0.11576342707508</v>
      </c>
      <c r="Q812" s="13">
        <f t="shared" si="1180"/>
        <v>3.1835482290291858E-2</v>
      </c>
      <c r="R812" s="13">
        <f t="shared" si="1181"/>
        <v>0.10523769457902959</v>
      </c>
      <c r="S812" s="13">
        <f t="shared" si="1182"/>
        <v>1.535310811676039E-2</v>
      </c>
      <c r="T812" s="13">
        <f t="shared" si="1183"/>
        <v>3.126575128002082E-2</v>
      </c>
      <c r="U812" s="13">
        <f t="shared" si="1184"/>
        <v>5.6845856539073286E-2</v>
      </c>
      <c r="V812" s="13">
        <f t="shared" si="1185"/>
        <v>9.0497946180477095E-4</v>
      </c>
      <c r="W812" s="13">
        <f t="shared" si="1186"/>
        <v>5.7321516032993632E-3</v>
      </c>
      <c r="X812" s="13">
        <f t="shared" si="1187"/>
        <v>5.629568438571546E-3</v>
      </c>
      <c r="Y812" s="13">
        <f t="shared" si="1188"/>
        <v>2.7644105562664532E-3</v>
      </c>
      <c r="Z812" s="13">
        <f t="shared" si="1189"/>
        <v>3.445145005173586E-2</v>
      </c>
      <c r="AA812" s="13">
        <f t="shared" si="1190"/>
        <v>1.8609512447399005E-2</v>
      </c>
      <c r="AB812" s="13">
        <f t="shared" si="1191"/>
        <v>5.0261157804655171E-3</v>
      </c>
      <c r="AC812" s="13">
        <f t="shared" si="1192"/>
        <v>3.0005693230567905E-5</v>
      </c>
      <c r="AD812" s="13">
        <f t="shared" si="1193"/>
        <v>7.7407878660975865E-4</v>
      </c>
      <c r="AE812" s="13">
        <f t="shared" si="1194"/>
        <v>7.6022579436974328E-4</v>
      </c>
      <c r="AF812" s="13">
        <f t="shared" si="1195"/>
        <v>3.7331035833983482E-4</v>
      </c>
      <c r="AG812" s="13">
        <f t="shared" si="1196"/>
        <v>1.2220985280594722E-4</v>
      </c>
      <c r="AH812" s="13">
        <f t="shared" si="1197"/>
        <v>8.4587258544698389E-3</v>
      </c>
      <c r="AI812" s="13">
        <f t="shared" si="1198"/>
        <v>4.5691186827116108E-3</v>
      </c>
      <c r="AJ812" s="13">
        <f t="shared" si="1199"/>
        <v>1.234041976054369E-3</v>
      </c>
      <c r="AK812" s="13">
        <f t="shared" si="1200"/>
        <v>2.221959644611973E-4</v>
      </c>
      <c r="AL812" s="13">
        <f t="shared" si="1201"/>
        <v>6.3672013025457379E-7</v>
      </c>
      <c r="AM812" s="13">
        <f t="shared" si="1202"/>
        <v>8.3626255458330164E-5</v>
      </c>
      <c r="AN812" s="13">
        <f t="shared" si="1203"/>
        <v>8.2129671534360914E-5</v>
      </c>
      <c r="AO812" s="13">
        <f t="shared" si="1204"/>
        <v>4.0329935313814781E-5</v>
      </c>
      <c r="AP812" s="13">
        <f t="shared" si="1205"/>
        <v>1.320272890442523E-5</v>
      </c>
      <c r="AQ812" s="13">
        <f t="shared" si="1206"/>
        <v>3.2416128832229207E-6</v>
      </c>
      <c r="AR812" s="13">
        <f t="shared" si="1207"/>
        <v>1.6614695282463777E-3</v>
      </c>
      <c r="AS812" s="13">
        <f t="shared" si="1208"/>
        <v>8.9746985454730458E-4</v>
      </c>
      <c r="AT812" s="13">
        <f t="shared" si="1209"/>
        <v>2.4239148721291512E-4</v>
      </c>
      <c r="AU812" s="13">
        <f t="shared" si="1210"/>
        <v>4.3643904602548761E-5</v>
      </c>
      <c r="AV812" s="13">
        <f t="shared" si="1211"/>
        <v>5.893741662067593E-6</v>
      </c>
      <c r="AW812" s="13">
        <f t="shared" si="1212"/>
        <v>9.3827685641223953E-9</v>
      </c>
      <c r="AX812" s="13">
        <f t="shared" si="1213"/>
        <v>7.5286808902777018E-6</v>
      </c>
      <c r="AY812" s="13">
        <f t="shared" si="1214"/>
        <v>7.3939468557650781E-6</v>
      </c>
      <c r="AZ812" s="13">
        <f t="shared" si="1215"/>
        <v>3.6308120175791985E-6</v>
      </c>
      <c r="BA812" s="13">
        <f t="shared" si="1216"/>
        <v>1.1886115461882966E-6</v>
      </c>
      <c r="BB812" s="13">
        <f t="shared" si="1217"/>
        <v>2.9183500844132767E-7</v>
      </c>
      <c r="BC812" s="13">
        <f t="shared" si="1218"/>
        <v>5.7322459923981125E-8</v>
      </c>
      <c r="BD812" s="13">
        <f t="shared" si="1219"/>
        <v>2.7195595026018011E-4</v>
      </c>
      <c r="BE812" s="13">
        <f t="shared" si="1220"/>
        <v>1.4690144054636228E-4</v>
      </c>
      <c r="BF812" s="13">
        <f t="shared" si="1221"/>
        <v>3.9675604107854238E-5</v>
      </c>
      <c r="BG812" s="13">
        <f t="shared" si="1222"/>
        <v>7.1438081454183135E-6</v>
      </c>
      <c r="BH812" s="13">
        <f t="shared" si="1223"/>
        <v>9.6471111088467839E-7</v>
      </c>
      <c r="BI812" s="13">
        <f t="shared" si="1224"/>
        <v>1.0422088706973298E-7</v>
      </c>
      <c r="BJ812" s="14">
        <f t="shared" si="1225"/>
        <v>0.19737270264797954</v>
      </c>
      <c r="BK812" s="14">
        <f t="shared" si="1226"/>
        <v>0.35027548075022935</v>
      </c>
      <c r="BL812" s="14">
        <f t="shared" si="1227"/>
        <v>0.41783159146680393</v>
      </c>
      <c r="BM812" s="14">
        <f t="shared" si="1228"/>
        <v>0.19668769900554997</v>
      </c>
      <c r="BN812" s="14">
        <f t="shared" si="1229"/>
        <v>0.80323614134711163</v>
      </c>
    </row>
    <row r="813" spans="1:66" x14ac:dyDescent="0.25">
      <c r="A813" t="s">
        <v>351</v>
      </c>
      <c r="B813" t="s">
        <v>163</v>
      </c>
      <c r="C813" t="s">
        <v>166</v>
      </c>
      <c r="D813" s="11">
        <v>44450</v>
      </c>
      <c r="E813" s="10">
        <f>VLOOKUP(A813,home!$A$2:$E$405,3,FALSE)</f>
        <v>1.224</v>
      </c>
      <c r="F813" s="10">
        <f>VLOOKUP(B813,home!$B$2:$E$405,3,FALSE)</f>
        <v>1.4705999999999999</v>
      </c>
      <c r="G813" s="10">
        <f>VLOOKUP(C813,away!$B$2:$E$405,4,FALSE)</f>
        <v>0.89129999999999998</v>
      </c>
      <c r="H813" s="10">
        <f>VLOOKUP(A813,away!$A$2:$E$405,3,FALSE)</f>
        <v>1.1359999999999999</v>
      </c>
      <c r="I813" s="10">
        <f>VLOOKUP(C813,away!$B$2:$E$405,3,FALSE)</f>
        <v>0.56020000000000003</v>
      </c>
      <c r="J813" s="10">
        <f>VLOOKUP(B813,home!$B$2:$E$405,4,FALSE)</f>
        <v>0.44009999999999999</v>
      </c>
      <c r="K813" s="12">
        <f t="shared" si="1174"/>
        <v>1.6043528347199998</v>
      </c>
      <c r="L813" s="12">
        <f t="shared" si="1175"/>
        <v>0.28007400671999999</v>
      </c>
      <c r="M813" s="13">
        <f t="shared" si="1176"/>
        <v>0.15191610649800261</v>
      </c>
      <c r="N813" s="13">
        <f t="shared" si="1177"/>
        <v>0.2437270360996959</v>
      </c>
      <c r="O813" s="13">
        <f t="shared" si="1178"/>
        <v>4.2547752632197816E-2</v>
      </c>
      <c r="P813" s="13">
        <f t="shared" si="1179"/>
        <v>6.8261607546431902E-2</v>
      </c>
      <c r="Q813" s="13">
        <f t="shared" si="1180"/>
        <v>0.19551208063222544</v>
      </c>
      <c r="R813" s="13">
        <f t="shared" si="1181"/>
        <v>5.9582597783155349E-3</v>
      </c>
      <c r="S813" s="13">
        <f t="shared" si="1182"/>
        <v>7.6681254743787728E-3</v>
      </c>
      <c r="T813" s="13">
        <f t="shared" si="1183"/>
        <v>5.4757851784831085E-2</v>
      </c>
      <c r="U813" s="13">
        <f t="shared" si="1184"/>
        <v>9.5591509653386864E-3</v>
      </c>
      <c r="V813" s="13">
        <f t="shared" si="1185"/>
        <v>3.8284183715695371E-4</v>
      </c>
      <c r="W813" s="13">
        <f t="shared" si="1186"/>
        <v>0.10455678692810534</v>
      </c>
      <c r="X813" s="13">
        <f t="shared" si="1187"/>
        <v>2.9283638244723784E-2</v>
      </c>
      <c r="Y813" s="13">
        <f t="shared" si="1188"/>
        <v>4.1007929472694094E-3</v>
      </c>
      <c r="Z813" s="13">
        <f t="shared" si="1189"/>
        <v>5.5625122973048356E-4</v>
      </c>
      <c r="AA813" s="13">
        <f t="shared" si="1190"/>
        <v>8.9242323723458727E-4</v>
      </c>
      <c r="AB813" s="13">
        <f t="shared" si="1191"/>
        <v>7.158808752136546E-4</v>
      </c>
      <c r="AC813" s="13">
        <f t="shared" si="1192"/>
        <v>1.075157526199607E-5</v>
      </c>
      <c r="AD813" s="13">
        <f t="shared" si="1193"/>
        <v>4.193649437433021E-2</v>
      </c>
      <c r="AE813" s="13">
        <f t="shared" si="1194"/>
        <v>1.17453220072094E-2</v>
      </c>
      <c r="AF813" s="13">
        <f t="shared" si="1195"/>
        <v>1.6447796973878648E-3</v>
      </c>
      <c r="AG813" s="13">
        <f t="shared" si="1196"/>
        <v>1.535533466730428E-4</v>
      </c>
      <c r="AH813" s="13">
        <f t="shared" si="1197"/>
        <v>3.8947877663385929E-5</v>
      </c>
      <c r="AI813" s="13">
        <f t="shared" si="1198"/>
        <v>6.2486137935580991E-5</v>
      </c>
      <c r="AJ813" s="13">
        <f t="shared" si="1199"/>
        <v>5.0124906263827143E-5</v>
      </c>
      <c r="AK813" s="13">
        <f t="shared" si="1200"/>
        <v>2.680601181814845E-5</v>
      </c>
      <c r="AL813" s="13">
        <f t="shared" si="1201"/>
        <v>1.9324344941658988E-7</v>
      </c>
      <c r="AM813" s="13">
        <f t="shared" si="1202"/>
        <v>1.3456186725535186E-2</v>
      </c>
      <c r="AN813" s="13">
        <f t="shared" si="1203"/>
        <v>3.7687281313931167E-3</v>
      </c>
      <c r="AO813" s="13">
        <f t="shared" si="1204"/>
        <v>5.2776139399882442E-4</v>
      </c>
      <c r="AP813" s="13">
        <f t="shared" si="1205"/>
        <v>4.927074940312777E-5</v>
      </c>
      <c r="AQ813" s="13">
        <f t="shared" si="1206"/>
        <v>3.4498640498577608E-6</v>
      </c>
      <c r="AR813" s="13">
        <f t="shared" si="1207"/>
        <v>2.1816576300849791E-6</v>
      </c>
      <c r="AS813" s="13">
        <f t="shared" si="1208"/>
        <v>3.5001486032153534E-6</v>
      </c>
      <c r="AT813" s="13">
        <f t="shared" si="1209"/>
        <v>2.8077366667549004E-6</v>
      </c>
      <c r="AU813" s="13">
        <f t="shared" si="1210"/>
        <v>1.5015334268185026E-6</v>
      </c>
      <c r="AV813" s="13">
        <f t="shared" si="1211"/>
        <v>6.0224735243577501E-7</v>
      </c>
      <c r="AW813" s="13">
        <f t="shared" si="1212"/>
        <v>2.4119870443039271E-9</v>
      </c>
      <c r="AX813" s="13">
        <f t="shared" si="1213"/>
        <v>3.5980785529389999E-3</v>
      </c>
      <c r="AY813" s="13">
        <f t="shared" si="1214"/>
        <v>1.0077282768149254E-3</v>
      </c>
      <c r="AZ813" s="13">
        <f t="shared" si="1215"/>
        <v>1.4111924808629873E-4</v>
      </c>
      <c r="BA813" s="13">
        <f t="shared" si="1216"/>
        <v>1.3174611078947792E-5</v>
      </c>
      <c r="BB813" s="13">
        <f t="shared" si="1217"/>
        <v>9.2246652796465255E-7</v>
      </c>
      <c r="BC813" s="13">
        <f t="shared" si="1218"/>
        <v>5.1671779310429462E-8</v>
      </c>
      <c r="BD813" s="13">
        <f t="shared" si="1219"/>
        <v>1.0183759895819317E-7</v>
      </c>
      <c r="BE813" s="13">
        <f t="shared" si="1220"/>
        <v>1.6338344056965574E-7</v>
      </c>
      <c r="BF813" s="13">
        <f t="shared" si="1221"/>
        <v>1.3106234301211692E-7</v>
      </c>
      <c r="BG813" s="13">
        <f t="shared" si="1222"/>
        <v>7.0090080512178244E-8</v>
      </c>
      <c r="BH813" s="13">
        <f t="shared" si="1223"/>
        <v>2.8112304838866545E-8</v>
      </c>
      <c r="BI813" s="13">
        <f t="shared" si="1224"/>
        <v>9.0204111917496537E-9</v>
      </c>
      <c r="BJ813" s="14">
        <f t="shared" si="1225"/>
        <v>0.70998480775405792</v>
      </c>
      <c r="BK813" s="14">
        <f t="shared" si="1226"/>
        <v>0.22924735445149658</v>
      </c>
      <c r="BL813" s="14">
        <f t="shared" si="1227"/>
        <v>5.9862929251839607E-2</v>
      </c>
      <c r="BM813" s="14">
        <f t="shared" si="1228"/>
        <v>0.29072077363542775</v>
      </c>
      <c r="BN813" s="14">
        <f t="shared" si="1229"/>
        <v>0.70792284318686927</v>
      </c>
    </row>
    <row r="814" spans="1:66" x14ac:dyDescent="0.25">
      <c r="A814" t="s">
        <v>342</v>
      </c>
      <c r="B814" t="s">
        <v>172</v>
      </c>
      <c r="C814" t="s">
        <v>170</v>
      </c>
      <c r="D814" s="11">
        <v>44450</v>
      </c>
      <c r="E814" s="10">
        <f>VLOOKUP(A814,home!$A$2:$E$405,3,FALSE)</f>
        <v>1.3533999999999999</v>
      </c>
      <c r="F814" s="10">
        <f>VLOOKUP(B814,home!$B$2:$E$405,3,FALSE)</f>
        <v>0.42220000000000002</v>
      </c>
      <c r="G814" s="10">
        <f>VLOOKUP(C814,away!$B$2:$E$405,4,FALSE)</f>
        <v>1.0555000000000001</v>
      </c>
      <c r="H814" s="10">
        <f>VLOOKUP(A814,away!$A$2:$E$405,3,FALSE)</f>
        <v>1.2030000000000001</v>
      </c>
      <c r="I814" s="10">
        <f>VLOOKUP(C814,away!$B$2:$E$405,3,FALSE)</f>
        <v>0.95</v>
      </c>
      <c r="J814" s="10">
        <f>VLOOKUP(B814,home!$B$2:$E$405,4,FALSE)</f>
        <v>1.3063</v>
      </c>
      <c r="K814" s="12">
        <f t="shared" si="1174"/>
        <v>0.60311848414000013</v>
      </c>
      <c r="L814" s="12">
        <f t="shared" si="1175"/>
        <v>1.492904955</v>
      </c>
      <c r="M814" s="13">
        <f t="shared" si="1176"/>
        <v>0.12294435318124992</v>
      </c>
      <c r="N814" s="13">
        <f t="shared" si="1177"/>
        <v>7.4150011924248249E-2</v>
      </c>
      <c r="O814" s="13">
        <f t="shared" si="1178"/>
        <v>0.18354423405355802</v>
      </c>
      <c r="P814" s="13">
        <f t="shared" si="1179"/>
        <v>0.1106989202150193</v>
      </c>
      <c r="Q814" s="13">
        <f t="shared" si="1180"/>
        <v>2.2360621395357771E-2</v>
      </c>
      <c r="R814" s="13">
        <f t="shared" si="1181"/>
        <v>0.13700704824011828</v>
      </c>
      <c r="S814" s="13">
        <f t="shared" si="1182"/>
        <v>2.4918287460314385E-2</v>
      </c>
      <c r="T814" s="13">
        <f t="shared" si="1183"/>
        <v>3.3382282478008632E-2</v>
      </c>
      <c r="U814" s="13">
        <f t="shared" si="1184"/>
        <v>8.2631483251075999E-2</v>
      </c>
      <c r="V814" s="13">
        <f t="shared" si="1185"/>
        <v>2.4929322757170596E-3</v>
      </c>
      <c r="W814" s="13">
        <f t="shared" si="1186"/>
        <v>4.4953680267988778E-3</v>
      </c>
      <c r="X814" s="13">
        <f t="shared" si="1187"/>
        <v>6.7111572017566172E-3</v>
      </c>
      <c r="Y814" s="13">
        <f t="shared" si="1188"/>
        <v>5.0095599201431954E-3</v>
      </c>
      <c r="Z814" s="13">
        <f t="shared" si="1189"/>
        <v>6.8179500395865525E-2</v>
      </c>
      <c r="AA814" s="13">
        <f t="shared" si="1190"/>
        <v>4.1120316928176949E-2</v>
      </c>
      <c r="AB814" s="13">
        <f t="shared" si="1191"/>
        <v>1.2400211606539235E-2</v>
      </c>
      <c r="AC814" s="13">
        <f t="shared" si="1192"/>
        <v>1.4028954154375115E-4</v>
      </c>
      <c r="AD814" s="13">
        <f t="shared" si="1193"/>
        <v>6.7780988749359069E-4</v>
      </c>
      <c r="AE814" s="13">
        <f t="shared" si="1194"/>
        <v>1.0119057395871741E-3</v>
      </c>
      <c r="AF814" s="13">
        <f t="shared" si="1195"/>
        <v>7.5533954631131612E-4</v>
      </c>
      <c r="AG814" s="13">
        <f t="shared" si="1196"/>
        <v>3.758833837985385E-4</v>
      </c>
      <c r="AH814" s="13">
        <f t="shared" si="1197"/>
        <v>2.5446378492603013E-2</v>
      </c>
      <c r="AI814" s="13">
        <f t="shared" si="1198"/>
        <v>1.534718122331143E-2</v>
      </c>
      <c r="AJ814" s="13">
        <f t="shared" si="1199"/>
        <v>4.6280843376127314E-3</v>
      </c>
      <c r="AK814" s="13">
        <f t="shared" si="1200"/>
        <v>9.3042773672435573E-4</v>
      </c>
      <c r="AL814" s="13">
        <f t="shared" si="1201"/>
        <v>5.0526601228959185E-6</v>
      </c>
      <c r="AM814" s="13">
        <f t="shared" si="1202"/>
        <v>8.17599343760477E-5</v>
      </c>
      <c r="AN814" s="13">
        <f t="shared" si="1203"/>
        <v>1.2205981115047645E-4</v>
      </c>
      <c r="AO814" s="13">
        <f t="shared" si="1204"/>
        <v>9.111184843645529E-5</v>
      </c>
      <c r="AP814" s="13">
        <f t="shared" si="1205"/>
        <v>4.5340443329997688E-5</v>
      </c>
      <c r="AQ814" s="13">
        <f t="shared" si="1206"/>
        <v>1.6922243127312555E-5</v>
      </c>
      <c r="AR814" s="13">
        <f t="shared" si="1207"/>
        <v>7.5978049076824887E-3</v>
      </c>
      <c r="AS814" s="13">
        <f t="shared" si="1208"/>
        <v>4.5823765787129161E-3</v>
      </c>
      <c r="AT814" s="13">
        <f t="shared" si="1209"/>
        <v>1.3818580079559869E-3</v>
      </c>
      <c r="AU814" s="13">
        <f t="shared" si="1210"/>
        <v>2.7780803568504503E-4</v>
      </c>
      <c r="AV814" s="13">
        <f t="shared" si="1211"/>
        <v>4.1887790341068863E-5</v>
      </c>
      <c r="AW814" s="13">
        <f t="shared" si="1212"/>
        <v>1.2637244351820351E-7</v>
      </c>
      <c r="AX814" s="13">
        <f t="shared" si="1213"/>
        <v>8.2184879473779611E-6</v>
      </c>
      <c r="AY814" s="13">
        <f t="shared" si="1214"/>
        <v>1.2269421379248339E-5</v>
      </c>
      <c r="AZ814" s="13">
        <f t="shared" si="1215"/>
        <v>9.1585399860313915E-6</v>
      </c>
      <c r="BA814" s="13">
        <f t="shared" si="1216"/>
        <v>4.5576099085706302E-6</v>
      </c>
      <c r="BB814" s="13">
        <f t="shared" si="1217"/>
        <v>1.7010196038655469E-6</v>
      </c>
      <c r="BC814" s="13">
        <f t="shared" si="1218"/>
        <v>5.0789211903260213E-7</v>
      </c>
      <c r="BD814" s="13">
        <f t="shared" si="1219"/>
        <v>1.8904667656337497E-3</v>
      </c>
      <c r="BE814" s="13">
        <f t="shared" si="1220"/>
        <v>1.1401754500060758E-3</v>
      </c>
      <c r="BF814" s="13">
        <f t="shared" si="1221"/>
        <v>3.4383044453065355E-4</v>
      </c>
      <c r="BG814" s="13">
        <f t="shared" si="1222"/>
        <v>6.9123498835503376E-5</v>
      </c>
      <c r="BH814" s="13">
        <f t="shared" si="1223"/>
        <v>1.0422414959030468E-5</v>
      </c>
      <c r="BI814" s="13">
        <f t="shared" si="1224"/>
        <v>1.2571902222337035E-6</v>
      </c>
      <c r="BJ814" s="14">
        <f t="shared" si="1225"/>
        <v>0.14932354675486839</v>
      </c>
      <c r="BK814" s="14">
        <f t="shared" si="1226"/>
        <v>0.26121210475534662</v>
      </c>
      <c r="BL814" s="14">
        <f t="shared" si="1227"/>
        <v>0.52039237695428486</v>
      </c>
      <c r="BM814" s="14">
        <f t="shared" si="1228"/>
        <v>0.34839019680187794</v>
      </c>
      <c r="BN814" s="14">
        <f t="shared" si="1229"/>
        <v>0.65070518900955143</v>
      </c>
    </row>
    <row r="815" spans="1:66" x14ac:dyDescent="0.25">
      <c r="A815" t="s">
        <v>343</v>
      </c>
      <c r="B815" t="s">
        <v>178</v>
      </c>
      <c r="C815" t="s">
        <v>181</v>
      </c>
      <c r="D815" s="11">
        <v>44450</v>
      </c>
      <c r="E815" s="10">
        <f>VLOOKUP(A815,home!$A$2:$E$405,3,FALSE)</f>
        <v>1.2842</v>
      </c>
      <c r="F815" s="10">
        <f>VLOOKUP(B815,home!$B$2:$E$405,3,FALSE)</f>
        <v>1.0383</v>
      </c>
      <c r="G815" s="10">
        <f>VLOOKUP(C815,away!$B$2:$E$405,4,FALSE)</f>
        <v>0.9456</v>
      </c>
      <c r="H815" s="10">
        <f>VLOOKUP(A815,away!$A$2:$E$405,3,FALSE)</f>
        <v>1.1267</v>
      </c>
      <c r="I815" s="10">
        <f>VLOOKUP(C815,away!$B$2:$E$405,3,FALSE)</f>
        <v>0.76080000000000003</v>
      </c>
      <c r="J815" s="10">
        <f>VLOOKUP(B815,home!$B$2:$E$405,4,FALSE)</f>
        <v>1.1834</v>
      </c>
      <c r="K815" s="12">
        <f t="shared" si="1174"/>
        <v>1.260848723616</v>
      </c>
      <c r="L815" s="12">
        <f t="shared" si="1175"/>
        <v>1.0144026222240001</v>
      </c>
      <c r="M815" s="13">
        <f t="shared" si="1176"/>
        <v>0.10277107410679781</v>
      </c>
      <c r="N815" s="13">
        <f t="shared" si="1177"/>
        <v>0.12957877761220135</v>
      </c>
      <c r="O815" s="13">
        <f t="shared" si="1178"/>
        <v>0.10425124706271273</v>
      </c>
      <c r="P815" s="13">
        <f t="shared" si="1179"/>
        <v>0.13144505179439761</v>
      </c>
      <c r="Q815" s="13">
        <f t="shared" si="1180"/>
        <v>8.1689618180032814E-2</v>
      </c>
      <c r="R815" s="13">
        <f t="shared" si="1181"/>
        <v>5.2876369195268939E-2</v>
      </c>
      <c r="S815" s="13">
        <f t="shared" si="1182"/>
        <v>4.2029826464782052E-2</v>
      </c>
      <c r="T815" s="13">
        <f t="shared" si="1183"/>
        <v>8.286616289030263E-2</v>
      </c>
      <c r="U815" s="13">
        <f t="shared" si="1184"/>
        <v>6.6669102609303213E-2</v>
      </c>
      <c r="V815" s="13">
        <f t="shared" si="1185"/>
        <v>5.9729438728944578E-3</v>
      </c>
      <c r="W815" s="13">
        <f t="shared" si="1186"/>
        <v>3.4332750271657581E-2</v>
      </c>
      <c r="X815" s="13">
        <f t="shared" si="1187"/>
        <v>3.4827231903731194E-2</v>
      </c>
      <c r="Y815" s="13">
        <f t="shared" si="1188"/>
        <v>1.7664417683974139E-2</v>
      </c>
      <c r="Z815" s="13">
        <f t="shared" si="1189"/>
        <v>1.7879309188455057E-2</v>
      </c>
      <c r="AA815" s="13">
        <f t="shared" si="1190"/>
        <v>2.2543104169399381E-2</v>
      </c>
      <c r="AB815" s="13">
        <f t="shared" si="1191"/>
        <v>1.421172205916487E-2</v>
      </c>
      <c r="AC815" s="13">
        <f t="shared" si="1192"/>
        <v>4.7746528118515496E-4</v>
      </c>
      <c r="AD815" s="13">
        <f t="shared" si="1193"/>
        <v>1.0822101089561586E-2</v>
      </c>
      <c r="AE815" s="13">
        <f t="shared" si="1194"/>
        <v>1.0977967723224482E-2</v>
      </c>
      <c r="AF815" s="13">
        <f t="shared" si="1195"/>
        <v>5.5680396225646746E-3</v>
      </c>
      <c r="AG815" s="13">
        <f t="shared" si="1196"/>
        <v>1.8827446645922467E-3</v>
      </c>
      <c r="AH815" s="13">
        <f t="shared" si="1197"/>
        <v>4.5342045310806153E-3</v>
      </c>
      <c r="AI815" s="13">
        <f t="shared" si="1198"/>
        <v>5.716945995626878E-3</v>
      </c>
      <c r="AJ815" s="13">
        <f t="shared" si="1199"/>
        <v>3.6041020307838764E-3</v>
      </c>
      <c r="AK815" s="13">
        <f t="shared" si="1200"/>
        <v>1.5147424817652277E-3</v>
      </c>
      <c r="AL815" s="13">
        <f t="shared" si="1201"/>
        <v>2.4427281376932874E-5</v>
      </c>
      <c r="AM815" s="13">
        <f t="shared" si="1202"/>
        <v>2.7290064691234059E-3</v>
      </c>
      <c r="AN815" s="13">
        <f t="shared" si="1203"/>
        <v>2.7683113183450429E-3</v>
      </c>
      <c r="AO815" s="13">
        <f t="shared" si="1204"/>
        <v>1.404091130230795E-3</v>
      </c>
      <c r="AP815" s="13">
        <f t="shared" si="1205"/>
        <v>4.7477124144919302E-4</v>
      </c>
      <c r="AQ815" s="13">
        <f t="shared" si="1206"/>
        <v>1.2040229807065127E-4</v>
      </c>
      <c r="AR815" s="13">
        <f t="shared" si="1207"/>
        <v>9.1990179320562422E-4</v>
      </c>
      <c r="AS815" s="13">
        <f t="shared" si="1208"/>
        <v>1.1598570018153808E-3</v>
      </c>
      <c r="AT815" s="13">
        <f t="shared" si="1209"/>
        <v>7.3120211015800188E-4</v>
      </c>
      <c r="AU815" s="13">
        <f t="shared" si="1210"/>
        <v>3.0731174909934744E-4</v>
      </c>
      <c r="AV815" s="13">
        <f t="shared" si="1211"/>
        <v>9.686840665102818E-5</v>
      </c>
      <c r="AW815" s="13">
        <f t="shared" si="1212"/>
        <v>8.6785262338684669E-7</v>
      </c>
      <c r="AX815" s="13">
        <f t="shared" si="1213"/>
        <v>5.7347738722234249E-4</v>
      </c>
      <c r="AY815" s="13">
        <f t="shared" si="1214"/>
        <v>5.8173696538451247E-4</v>
      </c>
      <c r="AZ815" s="13">
        <f t="shared" si="1215"/>
        <v>2.9505775156534093E-4</v>
      </c>
      <c r="BA815" s="13">
        <f t="shared" si="1216"/>
        <v>9.9769118965133168E-5</v>
      </c>
      <c r="BB815" s="13">
        <f t="shared" si="1217"/>
        <v>2.5301513973802318E-5</v>
      </c>
      <c r="BC815" s="13">
        <f t="shared" si="1218"/>
        <v>5.1331844242524519E-6</v>
      </c>
      <c r="BD815" s="13">
        <f t="shared" si="1219"/>
        <v>1.5552513186939079E-4</v>
      </c>
      <c r="BE815" s="13">
        <f t="shared" si="1220"/>
        <v>1.9609366400773147E-4</v>
      </c>
      <c r="BF815" s="13">
        <f t="shared" si="1221"/>
        <v>1.236222229866665E-4</v>
      </c>
      <c r="BG815" s="13">
        <f t="shared" si="1222"/>
        <v>5.1956307354436988E-5</v>
      </c>
      <c r="BH815" s="13">
        <f t="shared" si="1223"/>
        <v>1.6377260952910623E-5</v>
      </c>
      <c r="BI815" s="13">
        <f t="shared" si="1224"/>
        <v>4.1298497137606966E-6</v>
      </c>
      <c r="BJ815" s="14">
        <f t="shared" si="1225"/>
        <v>0.41928687002059722</v>
      </c>
      <c r="BK815" s="14">
        <f t="shared" si="1226"/>
        <v>0.28330252576681847</v>
      </c>
      <c r="BL815" s="14">
        <f t="shared" si="1227"/>
        <v>0.27968438563292003</v>
      </c>
      <c r="BM815" s="14">
        <f t="shared" si="1228"/>
        <v>0.39696008354461837</v>
      </c>
      <c r="BN815" s="14">
        <f t="shared" si="1229"/>
        <v>0.60261213795141133</v>
      </c>
    </row>
    <row r="816" spans="1:66" x14ac:dyDescent="0.25">
      <c r="A816" t="s">
        <v>343</v>
      </c>
      <c r="B816" t="s">
        <v>182</v>
      </c>
      <c r="C816" t="s">
        <v>177</v>
      </c>
      <c r="D816" s="11">
        <v>44450</v>
      </c>
      <c r="E816" s="10">
        <f>VLOOKUP(A816,home!$A$2:$E$405,3,FALSE)</f>
        <v>1.2842</v>
      </c>
      <c r="F816" s="10">
        <f>VLOOKUP(B816,home!$B$2:$E$405,3,FALSE)</f>
        <v>1.5055000000000001</v>
      </c>
      <c r="G816" s="10">
        <f>VLOOKUP(C816,away!$B$2:$E$405,4,FALSE)</f>
        <v>0.93440000000000001</v>
      </c>
      <c r="H816" s="10">
        <f>VLOOKUP(A816,away!$A$2:$E$405,3,FALSE)</f>
        <v>1.1267</v>
      </c>
      <c r="I816" s="10">
        <f>VLOOKUP(C816,away!$B$2:$E$405,3,FALSE)</f>
        <v>0.94669999999999999</v>
      </c>
      <c r="J816" s="10">
        <f>VLOOKUP(B816,home!$B$2:$E$405,4,FALSE)</f>
        <v>1.0650999999999999</v>
      </c>
      <c r="K816" s="12">
        <f t="shared" si="1174"/>
        <v>1.8065344806400001</v>
      </c>
      <c r="L816" s="12">
        <f t="shared" si="1175"/>
        <v>1.136085602539</v>
      </c>
      <c r="M816" s="13">
        <f t="shared" si="1176"/>
        <v>5.2727397430638798E-2</v>
      </c>
      <c r="N816" s="13">
        <f t="shared" si="1177"/>
        <v>9.5253861532857934E-2</v>
      </c>
      <c r="O816" s="13">
        <f t="shared" si="1178"/>
        <v>5.9902837080300593E-2</v>
      </c>
      <c r="P816" s="13">
        <f t="shared" si="1179"/>
        <v>0.10821654067372338</v>
      </c>
      <c r="Q816" s="13">
        <f t="shared" si="1180"/>
        <v>8.6039692636608017E-2</v>
      </c>
      <c r="R816" s="13">
        <f t="shared" si="1181"/>
        <v>3.4027375379084436E-2</v>
      </c>
      <c r="S816" s="13">
        <f t="shared" si="1182"/>
        <v>5.5525306795166783E-2</v>
      </c>
      <c r="T816" s="13">
        <f t="shared" si="1183"/>
        <v>9.7748456051331187E-2</v>
      </c>
      <c r="U816" s="13">
        <f t="shared" si="1184"/>
        <v>6.1471626907996624E-2</v>
      </c>
      <c r="V816" s="13">
        <f t="shared" si="1185"/>
        <v>1.26621008643234E-2</v>
      </c>
      <c r="W816" s="13">
        <f t="shared" si="1186"/>
        <v>5.1811223817233305E-2</v>
      </c>
      <c r="X816" s="13">
        <f t="shared" si="1187"/>
        <v>5.8861985428684482E-2</v>
      </c>
      <c r="Y816" s="13">
        <f t="shared" si="1188"/>
        <v>3.343612709119443E-2</v>
      </c>
      <c r="Z816" s="13">
        <f t="shared" si="1189"/>
        <v>1.2886003753455956E-2</v>
      </c>
      <c r="AA816" s="13">
        <f t="shared" si="1190"/>
        <v>2.3279010098274648E-2</v>
      </c>
      <c r="AB816" s="13">
        <f t="shared" si="1191"/>
        <v>2.1027167208849961E-2</v>
      </c>
      <c r="AC816" s="13">
        <f t="shared" si="1192"/>
        <v>1.6242134307422433E-3</v>
      </c>
      <c r="AD816" s="13">
        <f t="shared" si="1193"/>
        <v>2.3399690577497086E-2</v>
      </c>
      <c r="AE816" s="13">
        <f t="shared" si="1194"/>
        <v>2.6584051568961937E-2</v>
      </c>
      <c r="AF816" s="13">
        <f t="shared" si="1195"/>
        <v>1.5100879122325989E-2</v>
      </c>
      <c r="AG816" s="13">
        <f t="shared" si="1196"/>
        <v>5.7186304521854416E-3</v>
      </c>
      <c r="AH816" s="13">
        <f t="shared" si="1197"/>
        <v>3.6599008346412075E-3</v>
      </c>
      <c r="AI816" s="13">
        <f t="shared" si="1198"/>
        <v>6.6117370535024571E-3</v>
      </c>
      <c r="AJ816" s="13">
        <f t="shared" si="1199"/>
        <v>5.9721654820386544E-3</v>
      </c>
      <c r="AK816" s="13">
        <f t="shared" si="1200"/>
        <v>3.5963076224636119E-3</v>
      </c>
      <c r="AL816" s="13">
        <f t="shared" si="1201"/>
        <v>1.3333998441469912E-4</v>
      </c>
      <c r="AM816" s="13">
        <f t="shared" si="1202"/>
        <v>8.4544695729110754E-3</v>
      </c>
      <c r="AN816" s="13">
        <f t="shared" si="1203"/>
        <v>9.6050011588883193E-3</v>
      </c>
      <c r="AO816" s="13">
        <f t="shared" si="1204"/>
        <v>5.4560517644917164E-3</v>
      </c>
      <c r="AP816" s="13">
        <f t="shared" si="1205"/>
        <v>2.0661806187821817E-3</v>
      </c>
      <c r="AQ816" s="13">
        <f t="shared" si="1206"/>
        <v>5.8683951331088991E-4</v>
      </c>
      <c r="AR816" s="13">
        <f t="shared" si="1207"/>
        <v>8.3159212899126876E-4</v>
      </c>
      <c r="AS816" s="13">
        <f t="shared" si="1208"/>
        <v>1.5022998548515538E-3</v>
      </c>
      <c r="AT816" s="13">
        <f t="shared" si="1209"/>
        <v>1.3569782440249001E-3</v>
      </c>
      <c r="AU816" s="13">
        <f t="shared" si="1210"/>
        <v>8.1714266243643403E-4</v>
      </c>
      <c r="AV816" s="13">
        <f t="shared" si="1211"/>
        <v>3.6904909882334749E-4</v>
      </c>
      <c r="AW816" s="13">
        <f t="shared" si="1212"/>
        <v>7.6017784923486372E-6</v>
      </c>
      <c r="AX816" s="13">
        <f t="shared" si="1213"/>
        <v>2.5455484664976004E-3</v>
      </c>
      <c r="AY816" s="13">
        <f t="shared" si="1214"/>
        <v>2.8919609633531536E-3</v>
      </c>
      <c r="AZ816" s="13">
        <f t="shared" si="1215"/>
        <v>1.6427576067851676E-3</v>
      </c>
      <c r="BA816" s="13">
        <f t="shared" si="1216"/>
        <v>6.2210442184335089E-4</v>
      </c>
      <c r="BB816" s="13">
        <f t="shared" si="1217"/>
        <v>1.7669096923301992E-4</v>
      </c>
      <c r="BC816" s="13">
        <f t="shared" si="1218"/>
        <v>4.0147213248859062E-5</v>
      </c>
      <c r="BD816" s="13">
        <f t="shared" si="1219"/>
        <v>1.5745997415528941E-4</v>
      </c>
      <c r="BE816" s="13">
        <f t="shared" si="1220"/>
        <v>2.844568726322136E-4</v>
      </c>
      <c r="BF816" s="13">
        <f t="shared" si="1221"/>
        <v>2.5694057433255741E-4</v>
      </c>
      <c r="BG816" s="13">
        <f t="shared" si="1222"/>
        <v>1.5472400233573663E-4</v>
      </c>
      <c r="BH816" s="13">
        <f t="shared" si="1223"/>
        <v>6.9878561300533028E-5</v>
      </c>
      <c r="BI816" s="13">
        <f t="shared" si="1224"/>
        <v>2.5247606089385749E-5</v>
      </c>
      <c r="BJ816" s="14">
        <f t="shared" si="1225"/>
        <v>0.52804235054822513</v>
      </c>
      <c r="BK816" s="14">
        <f t="shared" si="1226"/>
        <v>0.23378086014236246</v>
      </c>
      <c r="BL816" s="14">
        <f t="shared" si="1227"/>
        <v>0.22537389724712542</v>
      </c>
      <c r="BM816" s="14">
        <f t="shared" si="1228"/>
        <v>0.56103104777309487</v>
      </c>
      <c r="BN816" s="14">
        <f t="shared" si="1229"/>
        <v>0.43616770473321315</v>
      </c>
    </row>
    <row r="817" spans="1:66" x14ac:dyDescent="0.25">
      <c r="A817" t="s">
        <v>343</v>
      </c>
      <c r="B817" t="s">
        <v>196</v>
      </c>
      <c r="C817" t="s">
        <v>192</v>
      </c>
      <c r="D817" s="11">
        <v>44450</v>
      </c>
      <c r="E817" s="10">
        <f>VLOOKUP(A817,home!$A$2:$E$405,3,FALSE)</f>
        <v>1.2842</v>
      </c>
      <c r="F817" s="10">
        <f>VLOOKUP(B817,home!$B$2:$E$405,3,FALSE)</f>
        <v>0.77869999999999995</v>
      </c>
      <c r="G817" s="10">
        <f>VLOOKUP(C817,away!$B$2:$E$405,4,FALSE)</f>
        <v>0.72309999999999997</v>
      </c>
      <c r="H817" s="10">
        <f>VLOOKUP(A817,away!$A$2:$E$405,3,FALSE)</f>
        <v>1.1267</v>
      </c>
      <c r="I817" s="10">
        <f>VLOOKUP(C817,away!$B$2:$E$405,3,FALSE)</f>
        <v>0.82420000000000004</v>
      </c>
      <c r="J817" s="10">
        <f>VLOOKUP(B817,home!$B$2:$E$405,4,FALSE)</f>
        <v>1.4581</v>
      </c>
      <c r="K817" s="12">
        <f t="shared" si="1174"/>
        <v>0.72310472907399992</v>
      </c>
      <c r="L817" s="12">
        <f t="shared" si="1175"/>
        <v>1.354029774734</v>
      </c>
      <c r="M817" s="13">
        <f t="shared" si="1176"/>
        <v>0.12528871264142419</v>
      </c>
      <c r="N817" s="13">
        <f t="shared" si="1177"/>
        <v>9.059686061060726E-2</v>
      </c>
      <c r="O817" s="13">
        <f t="shared" si="1178"/>
        <v>0.16964464735458043</v>
      </c>
      <c r="P817" s="13">
        <f t="shared" si="1179"/>
        <v>0.12267084676418812</v>
      </c>
      <c r="Q817" s="13">
        <f t="shared" si="1180"/>
        <v>3.2755509173394044E-2</v>
      </c>
      <c r="R817" s="13">
        <f t="shared" si="1181"/>
        <v>0.11485195182117575</v>
      </c>
      <c r="S817" s="13">
        <f t="shared" si="1182"/>
        <v>3.002692008040389E-2</v>
      </c>
      <c r="T817" s="13">
        <f t="shared" si="1183"/>
        <v>4.4351934707348196E-2</v>
      </c>
      <c r="U817" s="13">
        <f t="shared" si="1184"/>
        <v>8.3049989505271371E-2</v>
      </c>
      <c r="V817" s="13">
        <f t="shared" si="1185"/>
        <v>3.2666130663126913E-3</v>
      </c>
      <c r="W817" s="13">
        <f t="shared" si="1186"/>
        <v>7.8952211955026757E-3</v>
      </c>
      <c r="X817" s="13">
        <f t="shared" si="1187"/>
        <v>1.0690364576821588E-2</v>
      </c>
      <c r="Y817" s="13">
        <f t="shared" si="1188"/>
        <v>7.2375359698890369E-3</v>
      </c>
      <c r="Z817" s="13">
        <f t="shared" si="1189"/>
        <v>5.1837654150728933E-2</v>
      </c>
      <c r="AA817" s="13">
        <f t="shared" si="1190"/>
        <v>3.7484052860494547E-2</v>
      </c>
      <c r="AB817" s="13">
        <f t="shared" si="1191"/>
        <v>1.3552447944141698E-2</v>
      </c>
      <c r="AC817" s="13">
        <f t="shared" si="1192"/>
        <v>1.9989739221480823E-4</v>
      </c>
      <c r="AD817" s="13">
        <f t="shared" si="1193"/>
        <v>1.4272679458883157E-3</v>
      </c>
      <c r="AE817" s="13">
        <f t="shared" si="1194"/>
        <v>1.9325632952562144E-3</v>
      </c>
      <c r="AF817" s="13">
        <f t="shared" si="1195"/>
        <v>1.3083741216674848E-3</v>
      </c>
      <c r="AG817" s="13">
        <f t="shared" si="1196"/>
        <v>5.9052583907640639E-4</v>
      </c>
      <c r="AH817" s="13">
        <f t="shared" si="1197"/>
        <v>1.7547431793112623E-2</v>
      </c>
      <c r="AI817" s="13">
        <f t="shared" si="1198"/>
        <v>1.2688630912703194E-2</v>
      </c>
      <c r="AJ817" s="13">
        <f t="shared" si="1199"/>
        <v>4.5876045092251112E-3</v>
      </c>
      <c r="AK817" s="13">
        <f t="shared" si="1200"/>
        <v>1.1057728385806284E-3</v>
      </c>
      <c r="AL817" s="13">
        <f t="shared" si="1201"/>
        <v>7.8288241141480109E-6</v>
      </c>
      <c r="AM817" s="13">
        <f t="shared" si="1202"/>
        <v>2.0641284026551507E-4</v>
      </c>
      <c r="AN817" s="13">
        <f t="shared" si="1203"/>
        <v>2.7948913160692041E-4</v>
      </c>
      <c r="AO817" s="13">
        <f t="shared" si="1204"/>
        <v>1.8921830295515996E-4</v>
      </c>
      <c r="AP817" s="13">
        <f t="shared" si="1205"/>
        <v>8.5402405375308306E-5</v>
      </c>
      <c r="AQ817" s="13">
        <f t="shared" si="1206"/>
        <v>2.8909349928017613E-5</v>
      </c>
      <c r="AR817" s="13">
        <f t="shared" si="1207"/>
        <v>4.7519490235977012E-3</v>
      </c>
      <c r="AS817" s="13">
        <f t="shared" si="1208"/>
        <v>3.4361568112820733E-3</v>
      </c>
      <c r="AT817" s="13">
        <f t="shared" si="1209"/>
        <v>1.2423506200389515E-3</v>
      </c>
      <c r="AU817" s="13">
        <f t="shared" si="1210"/>
        <v>2.9944986950606071E-4</v>
      </c>
      <c r="AV817" s="13">
        <f t="shared" si="1211"/>
        <v>5.4133404190106147E-5</v>
      </c>
      <c r="AW817" s="13">
        <f t="shared" si="1212"/>
        <v>2.1292342901519924E-7</v>
      </c>
      <c r="AX817" s="13">
        <f t="shared" si="1213"/>
        <v>2.4876350156265007E-5</v>
      </c>
      <c r="AY817" s="13">
        <f t="shared" si="1214"/>
        <v>3.3683318798291601E-5</v>
      </c>
      <c r="AZ817" s="13">
        <f t="shared" si="1215"/>
        <v>2.2804108282372154E-5</v>
      </c>
      <c r="BA817" s="13">
        <f t="shared" si="1216"/>
        <v>1.0292480533530035E-5</v>
      </c>
      <c r="BB817" s="13">
        <f t="shared" si="1217"/>
        <v>3.4840812745674378E-6</v>
      </c>
      <c r="BC817" s="13">
        <f t="shared" si="1218"/>
        <v>9.4350995667149877E-7</v>
      </c>
      <c r="BD817" s="13">
        <f t="shared" si="1219"/>
        <v>1.0723800776615744E-3</v>
      </c>
      <c r="BE817" s="13">
        <f t="shared" si="1220"/>
        <v>7.7544310552182761E-4</v>
      </c>
      <c r="BF817" s="13">
        <f t="shared" si="1221"/>
        <v>2.8036328836533107E-4</v>
      </c>
      <c r="BG817" s="13">
        <f t="shared" si="1222"/>
        <v>6.7577339891902838E-5</v>
      </c>
      <c r="BH817" s="13">
        <f t="shared" si="1223"/>
        <v>1.2216373513518998E-5</v>
      </c>
      <c r="BI817" s="13">
        <f t="shared" si="1224"/>
        <v>1.7667434919519897E-6</v>
      </c>
      <c r="BJ817" s="14">
        <f t="shared" si="1225"/>
        <v>0.19967167331458383</v>
      </c>
      <c r="BK817" s="14">
        <f t="shared" si="1226"/>
        <v>0.28149450208745613</v>
      </c>
      <c r="BL817" s="14">
        <f t="shared" si="1227"/>
        <v>0.46650631619634636</v>
      </c>
      <c r="BM817" s="14">
        <f t="shared" si="1228"/>
        <v>0.34366814698837611</v>
      </c>
      <c r="BN817" s="14">
        <f t="shared" si="1229"/>
        <v>0.65580852836536985</v>
      </c>
    </row>
    <row r="818" spans="1:66" x14ac:dyDescent="0.25">
      <c r="A818" t="s">
        <v>343</v>
      </c>
      <c r="B818" t="s">
        <v>186</v>
      </c>
      <c r="C818" t="s">
        <v>190</v>
      </c>
      <c r="D818" s="11">
        <v>44450</v>
      </c>
      <c r="E818" s="10">
        <f>VLOOKUP(A818,home!$A$2:$E$405,3,FALSE)</f>
        <v>1.2842</v>
      </c>
      <c r="F818" s="10">
        <f>VLOOKUP(B818,home!$B$2:$E$405,3,FALSE)</f>
        <v>0.623</v>
      </c>
      <c r="G818" s="10">
        <f>VLOOKUP(C818,away!$B$2:$E$405,4,FALSE)</f>
        <v>1.3349</v>
      </c>
      <c r="H818" s="10">
        <f>VLOOKUP(A818,away!$A$2:$E$405,3,FALSE)</f>
        <v>1.1267</v>
      </c>
      <c r="I818" s="10">
        <f>VLOOKUP(C818,away!$B$2:$E$405,3,FALSE)</f>
        <v>1.1411</v>
      </c>
      <c r="J818" s="10">
        <f>VLOOKUP(B818,home!$B$2:$E$405,4,FALSE)</f>
        <v>1.0650999999999999</v>
      </c>
      <c r="K818" s="12">
        <f t="shared" si="1174"/>
        <v>1.06799555534</v>
      </c>
      <c r="L818" s="12">
        <f t="shared" si="1175"/>
        <v>1.3693749667870001</v>
      </c>
      <c r="M818" s="13">
        <f t="shared" si="1176"/>
        <v>8.7390340578342288E-2</v>
      </c>
      <c r="N818" s="13">
        <f t="shared" si="1177"/>
        <v>9.3332495317318409E-2</v>
      </c>
      <c r="O818" s="13">
        <f t="shared" si="1178"/>
        <v>0.11967014472697209</v>
      </c>
      <c r="P818" s="13">
        <f t="shared" si="1179"/>
        <v>0.12780718267530072</v>
      </c>
      <c r="Q818" s="13">
        <f t="shared" si="1180"/>
        <v>4.983934508384371E-2</v>
      </c>
      <c r="R818" s="13">
        <f t="shared" si="1181"/>
        <v>8.1936650230446453E-2</v>
      </c>
      <c r="S818" s="13">
        <f t="shared" si="1182"/>
        <v>4.6729065922206374E-2</v>
      </c>
      <c r="T818" s="13">
        <f t="shared" si="1183"/>
        <v>6.8248751518874315E-2</v>
      </c>
      <c r="U818" s="13">
        <f t="shared" si="1184"/>
        <v>8.7507978265565015E-2</v>
      </c>
      <c r="V818" s="13">
        <f t="shared" si="1185"/>
        <v>7.5934024859565918E-3</v>
      </c>
      <c r="W818" s="13">
        <f t="shared" si="1186"/>
        <v>1.7742733010200521E-2</v>
      </c>
      <c r="X818" s="13">
        <f t="shared" si="1187"/>
        <v>2.4296454426553947E-2</v>
      </c>
      <c r="Y818" s="13">
        <f t="shared" si="1188"/>
        <v>1.6635478236702091E-2</v>
      </c>
      <c r="Z818" s="13">
        <f t="shared" si="1189"/>
        <v>3.7400665895985202E-2</v>
      </c>
      <c r="AA818" s="13">
        <f t="shared" si="1190"/>
        <v>3.9943744943668515E-2</v>
      </c>
      <c r="AB818" s="13">
        <f t="shared" si="1191"/>
        <v>2.1329871031736287E-2</v>
      </c>
      <c r="AC818" s="13">
        <f t="shared" si="1192"/>
        <v>6.940779812070069E-4</v>
      </c>
      <c r="AD818" s="13">
        <f t="shared" si="1193"/>
        <v>4.7372899986196136E-3</v>
      </c>
      <c r="AE818" s="13">
        <f t="shared" si="1194"/>
        <v>6.487126334520121E-3</v>
      </c>
      <c r="AF818" s="13">
        <f t="shared" si="1195"/>
        <v>4.4416542044382829E-3</v>
      </c>
      <c r="AG818" s="13">
        <f t="shared" si="1196"/>
        <v>2.0274300262273365E-3</v>
      </c>
      <c r="AH818" s="13">
        <f t="shared" si="1197"/>
        <v>1.2803883904781614E-2</v>
      </c>
      <c r="AI818" s="13">
        <f t="shared" si="1198"/>
        <v>1.3674491101396128E-2</v>
      </c>
      <c r="AJ818" s="13">
        <f t="shared" si="1199"/>
        <v>7.3021478589137233E-3</v>
      </c>
      <c r="AK818" s="13">
        <f t="shared" si="1200"/>
        <v>2.5995538192517846E-3</v>
      </c>
      <c r="AL818" s="13">
        <f t="shared" si="1201"/>
        <v>4.0603183714797075E-5</v>
      </c>
      <c r="AM818" s="13">
        <f t="shared" si="1202"/>
        <v>1.0118809325764767E-3</v>
      </c>
      <c r="AN818" s="13">
        <f t="shared" si="1203"/>
        <v>1.3856444184393115E-3</v>
      </c>
      <c r="AO818" s="13">
        <f t="shared" si="1204"/>
        <v>9.4873338973946227E-4</v>
      </c>
      <c r="AP818" s="13">
        <f t="shared" si="1205"/>
        <v>4.3305725135473118E-4</v>
      </c>
      <c r="AQ818" s="13">
        <f t="shared" si="1206"/>
        <v>1.4825443979768873E-4</v>
      </c>
      <c r="AR818" s="13">
        <f t="shared" si="1207"/>
        <v>3.5066636193709865E-3</v>
      </c>
      <c r="AS818" s="13">
        <f t="shared" si="1208"/>
        <v>3.7451011595606913E-3</v>
      </c>
      <c r="AT818" s="13">
        <f t="shared" si="1209"/>
        <v>1.9998756963547494E-3</v>
      </c>
      <c r="AU818" s="13">
        <f t="shared" si="1210"/>
        <v>7.1195278497978654E-4</v>
      </c>
      <c r="AV818" s="13">
        <f t="shared" si="1211"/>
        <v>1.9009060249258668E-4</v>
      </c>
      <c r="AW818" s="13">
        <f t="shared" si="1212"/>
        <v>1.6494889747580789E-6</v>
      </c>
      <c r="AX818" s="13">
        <f t="shared" si="1213"/>
        <v>1.8011405642082848E-4</v>
      </c>
      <c r="AY818" s="13">
        <f t="shared" si="1214"/>
        <v>2.4664368002914384E-4</v>
      </c>
      <c r="AZ818" s="13">
        <f t="shared" si="1215"/>
        <v>1.6887384057406618E-4</v>
      </c>
      <c r="BA818" s="13">
        <f t="shared" si="1216"/>
        <v>7.7083869942434977E-5</v>
      </c>
      <c r="BB818" s="13">
        <f t="shared" si="1217"/>
        <v>2.6389180460558847E-5</v>
      </c>
      <c r="BC818" s="13">
        <f t="shared" si="1218"/>
        <v>7.2273366233427864E-6</v>
      </c>
      <c r="BD818" s="13">
        <f t="shared" si="1219"/>
        <v>8.0032289621821912E-4</v>
      </c>
      <c r="BE818" s="13">
        <f t="shared" si="1220"/>
        <v>8.5474129599789406E-4</v>
      </c>
      <c r="BF818" s="13">
        <f t="shared" si="1221"/>
        <v>4.5642995254565114E-4</v>
      </c>
      <c r="BG818" s="13">
        <f t="shared" si="1222"/>
        <v>1.6248838688093416E-4</v>
      </c>
      <c r="BH818" s="13">
        <f t="shared" si="1223"/>
        <v>4.338421874580101E-5</v>
      </c>
      <c r="BI818" s="13">
        <f t="shared" si="1224"/>
        <v>9.2668305584827622E-6</v>
      </c>
      <c r="BJ818" s="14">
        <f t="shared" si="1225"/>
        <v>0.29242266055325633</v>
      </c>
      <c r="BK818" s="14">
        <f t="shared" si="1226"/>
        <v>0.27050131650675691</v>
      </c>
      <c r="BL818" s="14">
        <f t="shared" si="1227"/>
        <v>0.39924878332643726</v>
      </c>
      <c r="BM818" s="14">
        <f t="shared" si="1228"/>
        <v>0.43935227347915767</v>
      </c>
      <c r="BN818" s="14">
        <f t="shared" si="1229"/>
        <v>0.55997615861222361</v>
      </c>
    </row>
    <row r="819" spans="1:66" x14ac:dyDescent="0.25">
      <c r="A819" t="s">
        <v>343</v>
      </c>
      <c r="B819" t="s">
        <v>187</v>
      </c>
      <c r="C819" t="s">
        <v>189</v>
      </c>
      <c r="D819" s="11">
        <v>44450</v>
      </c>
      <c r="E819" s="10">
        <f>VLOOKUP(A819,home!$A$2:$E$405,3,FALSE)</f>
        <v>1.2842</v>
      </c>
      <c r="F819" s="10">
        <f>VLOOKUP(B819,home!$B$2:$E$405,3,FALSE)</f>
        <v>1.2978000000000001</v>
      </c>
      <c r="G819" s="10">
        <f>VLOOKUP(C819,away!$B$2:$E$405,4,FALSE)</f>
        <v>1.0383</v>
      </c>
      <c r="H819" s="10">
        <f>VLOOKUP(A819,away!$A$2:$E$405,3,FALSE)</f>
        <v>1.1267</v>
      </c>
      <c r="I819" s="10">
        <f>VLOOKUP(C819,away!$B$2:$E$405,3,FALSE)</f>
        <v>1.0059</v>
      </c>
      <c r="J819" s="10">
        <f>VLOOKUP(B819,home!$B$2:$E$405,4,FALSE)</f>
        <v>0.65090000000000003</v>
      </c>
      <c r="K819" s="12">
        <f t="shared" si="1174"/>
        <v>1.730466871308</v>
      </c>
      <c r="L819" s="12">
        <f t="shared" si="1175"/>
        <v>0.73769590727700007</v>
      </c>
      <c r="M819" s="13">
        <f t="shared" si="1176"/>
        <v>8.4740402956497915E-2</v>
      </c>
      <c r="N819" s="13">
        <f t="shared" si="1177"/>
        <v>0.14664045997751013</v>
      </c>
      <c r="O819" s="13">
        <f t="shared" si="1178"/>
        <v>6.251264844201232E-2</v>
      </c>
      <c r="P819" s="13">
        <f t="shared" si="1179"/>
        <v>0.10817606716662596</v>
      </c>
      <c r="Q819" s="13">
        <f t="shared" si="1180"/>
        <v>0.12687822899222401</v>
      </c>
      <c r="R819" s="13">
        <f t="shared" si="1181"/>
        <v>2.3057662454359203E-2</v>
      </c>
      <c r="S819" s="13">
        <f t="shared" si="1182"/>
        <v>3.4523264875332575E-2</v>
      </c>
      <c r="T819" s="13">
        <f t="shared" si="1183"/>
        <v>9.3597550250117678E-2</v>
      </c>
      <c r="U819" s="13">
        <f t="shared" si="1184"/>
        <v>3.9900521007070908E-2</v>
      </c>
      <c r="V819" s="13">
        <f t="shared" si="1185"/>
        <v>4.8967734787257319E-3</v>
      </c>
      <c r="W819" s="13">
        <f t="shared" si="1186"/>
        <v>7.3186190653757949E-2</v>
      </c>
      <c r="X819" s="13">
        <f t="shared" si="1187"/>
        <v>5.3989153314471475E-2</v>
      </c>
      <c r="Y819" s="13">
        <f t="shared" si="1188"/>
        <v>1.9913788718718038E-2</v>
      </c>
      <c r="Z819" s="13">
        <f t="shared" si="1189"/>
        <v>5.6698477413184454E-3</v>
      </c>
      <c r="AA819" s="13">
        <f t="shared" si="1190"/>
        <v>9.8114836817120594E-3</v>
      </c>
      <c r="AB819" s="13">
        <f t="shared" si="1191"/>
        <v>8.489223734790885E-3</v>
      </c>
      <c r="AC819" s="13">
        <f t="shared" si="1192"/>
        <v>3.9068856048389338E-4</v>
      </c>
      <c r="AD819" s="13">
        <f t="shared" si="1193"/>
        <v>3.1661569590889851E-2</v>
      </c>
      <c r="AE819" s="13">
        <f t="shared" si="1194"/>
        <v>2.3356610305165369E-2</v>
      </c>
      <c r="AF819" s="13">
        <f t="shared" si="1195"/>
        <v>8.6150379149921453E-3</v>
      </c>
      <c r="AG819" s="13">
        <f t="shared" si="1196"/>
        <v>2.1184260703086288E-3</v>
      </c>
      <c r="AH819" s="13">
        <f t="shared" si="1197"/>
        <v>1.0456558684135897E-3</v>
      </c>
      <c r="AI819" s="13">
        <f t="shared" si="1198"/>
        <v>1.809472839078514E-3</v>
      </c>
      <c r="AJ819" s="13">
        <f t="shared" si="1199"/>
        <v>1.5656164012785008E-3</v>
      </c>
      <c r="AK819" s="13">
        <f t="shared" si="1200"/>
        <v>9.0308243852963235E-4</v>
      </c>
      <c r="AL819" s="13">
        <f t="shared" si="1201"/>
        <v>1.9949469431640131E-5</v>
      </c>
      <c r="AM819" s="13">
        <f t="shared" si="1202"/>
        <v>1.0957859454129533E-2</v>
      </c>
      <c r="AN819" s="13">
        <f t="shared" si="1203"/>
        <v>8.0835680718279387E-3</v>
      </c>
      <c r="AO819" s="13">
        <f t="shared" si="1204"/>
        <v>2.9816075413912498E-3</v>
      </c>
      <c r="AP819" s="13">
        <f t="shared" si="1205"/>
        <v>7.3317322679685468E-4</v>
      </c>
      <c r="AQ819" s="13">
        <f t="shared" si="1206"/>
        <v>1.3521472218327782E-4</v>
      </c>
      <c r="AR819" s="13">
        <f t="shared" si="1207"/>
        <v>1.5427521090977651E-4</v>
      </c>
      <c r="AS819" s="13">
        <f t="shared" si="1208"/>
        <v>2.6696814154342278E-4</v>
      </c>
      <c r="AT819" s="13">
        <f t="shared" si="1209"/>
        <v>2.3098976231777913E-4</v>
      </c>
      <c r="AU819" s="13">
        <f t="shared" si="1210"/>
        <v>1.3324004376740858E-4</v>
      </c>
      <c r="AV819" s="13">
        <f t="shared" si="1211"/>
        <v>5.7641870417782182E-5</v>
      </c>
      <c r="AW819" s="13">
        <f t="shared" si="1212"/>
        <v>7.0740725985989161E-7</v>
      </c>
      <c r="AX819" s="13">
        <f t="shared" si="1213"/>
        <v>3.160368794303385E-3</v>
      </c>
      <c r="AY819" s="13">
        <f t="shared" si="1214"/>
        <v>2.3313911250435549E-3</v>
      </c>
      <c r="AZ819" s="13">
        <f t="shared" si="1215"/>
        <v>8.5992884560327526E-4</v>
      </c>
      <c r="BA819" s="13">
        <f t="shared" si="1216"/>
        <v>2.1145532998365719E-4</v>
      </c>
      <c r="BB819" s="13">
        <f t="shared" si="1217"/>
        <v>3.8997432875212847E-5</v>
      </c>
      <c r="BC819" s="13">
        <f t="shared" si="1218"/>
        <v>5.7536493252708112E-6</v>
      </c>
      <c r="BD819" s="13">
        <f t="shared" si="1219"/>
        <v>1.896803194707302E-5</v>
      </c>
      <c r="BE819" s="13">
        <f t="shared" si="1220"/>
        <v>3.2823550898321638E-5</v>
      </c>
      <c r="BF819" s="13">
        <f t="shared" si="1221"/>
        <v>2.8400033714118776E-5</v>
      </c>
      <c r="BG819" s="13">
        <f t="shared" si="1222"/>
        <v>1.6381772495437611E-5</v>
      </c>
      <c r="BH819" s="13">
        <f t="shared" si="1223"/>
        <v>7.0870286491648488E-6</v>
      </c>
      <c r="BI819" s="13">
        <f t="shared" si="1224"/>
        <v>2.4527736586780905E-6</v>
      </c>
      <c r="BJ819" s="14">
        <f t="shared" si="1225"/>
        <v>0.60945633398161847</v>
      </c>
      <c r="BK819" s="14">
        <f t="shared" si="1226"/>
        <v>0.23507853763214126</v>
      </c>
      <c r="BL819" s="14">
        <f t="shared" si="1227"/>
        <v>0.15004459508756457</v>
      </c>
      <c r="BM819" s="14">
        <f t="shared" si="1228"/>
        <v>0.44591316073562953</v>
      </c>
      <c r="BN819" s="14">
        <f t="shared" si="1229"/>
        <v>0.55200546998922961</v>
      </c>
    </row>
    <row r="820" spans="1:66" x14ac:dyDescent="0.25">
      <c r="A820" t="s">
        <v>343</v>
      </c>
      <c r="B820" t="s">
        <v>188</v>
      </c>
      <c r="C820" t="s">
        <v>195</v>
      </c>
      <c r="D820" s="11">
        <v>44450</v>
      </c>
      <c r="E820" s="10">
        <f>VLOOKUP(A820,home!$A$2:$E$405,3,FALSE)</f>
        <v>1.2842</v>
      </c>
      <c r="F820" s="10">
        <f>VLOOKUP(B820,home!$B$2:$E$405,3,FALSE)</f>
        <v>0.77869999999999995</v>
      </c>
      <c r="G820" s="10">
        <f>VLOOKUP(C820,away!$B$2:$E$405,4,FALSE)</f>
        <v>0.9456</v>
      </c>
      <c r="H820" s="10">
        <f>VLOOKUP(A820,away!$A$2:$E$405,3,FALSE)</f>
        <v>1.1267</v>
      </c>
      <c r="I820" s="10">
        <f>VLOOKUP(C820,away!$B$2:$E$405,3,FALSE)</f>
        <v>1.8385</v>
      </c>
      <c r="J820" s="10">
        <f>VLOOKUP(B820,home!$B$2:$E$405,4,FALSE)</f>
        <v>0.94299999999999995</v>
      </c>
      <c r="K820" s="12">
        <f t="shared" si="1174"/>
        <v>0.945606184224</v>
      </c>
      <c r="L820" s="12">
        <f t="shared" si="1175"/>
        <v>1.95336598685</v>
      </c>
      <c r="M820" s="13">
        <f t="shared" si="1176"/>
        <v>5.5079803587696582E-2</v>
      </c>
      <c r="N820" s="13">
        <f t="shared" si="1177"/>
        <v>5.2083802898369141E-2</v>
      </c>
      <c r="O820" s="13">
        <f t="shared" si="1178"/>
        <v>0.10759101489058508</v>
      </c>
      <c r="P820" s="13">
        <f t="shared" si="1179"/>
        <v>0.10173872904747371</v>
      </c>
      <c r="Q820" s="13">
        <f t="shared" si="1180"/>
        <v>2.4625383059300881E-2</v>
      </c>
      <c r="R820" s="13">
        <f t="shared" si="1181"/>
        <v>0.10508231448897042</v>
      </c>
      <c r="S820" s="13">
        <f t="shared" si="1182"/>
        <v>4.6980782037989027E-2</v>
      </c>
      <c r="T820" s="13">
        <f t="shared" si="1183"/>
        <v>4.8102385681190518E-2</v>
      </c>
      <c r="U820" s="13">
        <f t="shared" si="1184"/>
        <v>9.9366486433341644E-2</v>
      </c>
      <c r="V820" s="13">
        <f t="shared" si="1185"/>
        <v>9.642100578241844E-3</v>
      </c>
      <c r="W820" s="13">
        <f t="shared" si="1186"/>
        <v>7.7619715032532805E-3</v>
      </c>
      <c r="X820" s="13">
        <f t="shared" si="1187"/>
        <v>1.5161971125353918E-2</v>
      </c>
      <c r="Y820" s="13">
        <f t="shared" si="1188"/>
        <v>1.4808439344934084E-2</v>
      </c>
      <c r="Z820" s="13">
        <f t="shared" si="1189"/>
        <v>6.8421406314076574E-2</v>
      </c>
      <c r="AA820" s="13">
        <f t="shared" si="1190"/>
        <v>6.4699704943893849E-2</v>
      </c>
      <c r="AB820" s="13">
        <f t="shared" si="1191"/>
        <v>3.0590220556207061E-2</v>
      </c>
      <c r="AC820" s="13">
        <f t="shared" si="1192"/>
        <v>1.1131292623170342E-3</v>
      </c>
      <c r="AD820" s="13">
        <f t="shared" si="1193"/>
        <v>1.8349420638116894E-3</v>
      </c>
      <c r="AE820" s="13">
        <f t="shared" si="1194"/>
        <v>3.5843134152900953E-3</v>
      </c>
      <c r="AF820" s="13">
        <f t="shared" si="1195"/>
        <v>3.5007379558189165E-3</v>
      </c>
      <c r="AG820" s="13">
        <f t="shared" si="1196"/>
        <v>2.2794074839238231E-3</v>
      </c>
      <c r="AH820" s="13">
        <f t="shared" si="1197"/>
        <v>3.3413011966590273E-2</v>
      </c>
      <c r="AI820" s="13">
        <f t="shared" si="1198"/>
        <v>3.159555074915827E-2</v>
      </c>
      <c r="AJ820" s="13">
        <f t="shared" si="1199"/>
        <v>1.4938474091183649E-2</v>
      </c>
      <c r="AK820" s="13">
        <f t="shared" si="1200"/>
        <v>4.7086378278310866E-3</v>
      </c>
      <c r="AL820" s="13">
        <f t="shared" si="1201"/>
        <v>8.2243108389721181E-5</v>
      </c>
      <c r="AM820" s="13">
        <f t="shared" si="1202"/>
        <v>3.4702651264661679E-4</v>
      </c>
      <c r="AN820" s="13">
        <f t="shared" si="1203"/>
        <v>6.7786978633907241E-4</v>
      </c>
      <c r="AO820" s="13">
        <f t="shared" si="1204"/>
        <v>6.6206389207401064E-4</v>
      </c>
      <c r="AP820" s="13">
        <f t="shared" si="1205"/>
        <v>4.310843626329672E-4</v>
      </c>
      <c r="AQ820" s="13">
        <f t="shared" si="1206"/>
        <v>2.1051638285753742E-4</v>
      </c>
      <c r="AR820" s="13">
        <f t="shared" si="1207"/>
        <v>1.3053568218749889E-2</v>
      </c>
      <c r="AS820" s="13">
        <f t="shared" si="1208"/>
        <v>1.2343534833839757E-2</v>
      </c>
      <c r="AT820" s="13">
        <f t="shared" si="1209"/>
        <v>5.8360614370316193E-3</v>
      </c>
      <c r="AU820" s="13">
        <f t="shared" si="1210"/>
        <v>1.8395385954561017E-3</v>
      </c>
      <c r="AV820" s="13">
        <f t="shared" si="1211"/>
        <v>4.3486976799550503E-4</v>
      </c>
      <c r="AW820" s="13">
        <f t="shared" si="1212"/>
        <v>4.2197909898547122E-6</v>
      </c>
      <c r="AX820" s="13">
        <f t="shared" si="1213"/>
        <v>5.4691736074721467E-5</v>
      </c>
      <c r="AY820" s="13">
        <f t="shared" si="1214"/>
        <v>1.0683297701013802E-4</v>
      </c>
      <c r="AZ820" s="13">
        <f t="shared" si="1215"/>
        <v>1.0434195178276584E-4</v>
      </c>
      <c r="BA820" s="13">
        <f t="shared" si="1216"/>
        <v>6.7939339871332495E-5</v>
      </c>
      <c r="BB820" s="13">
        <f t="shared" si="1217"/>
        <v>3.3177598918425756E-5</v>
      </c>
      <c r="BC820" s="13">
        <f t="shared" si="1218"/>
        <v>1.296159865052084E-5</v>
      </c>
      <c r="BD820" s="13">
        <f t="shared" si="1219"/>
        <v>4.2497326942553624E-3</v>
      </c>
      <c r="BE820" s="13">
        <f t="shared" si="1220"/>
        <v>4.018573516986792E-3</v>
      </c>
      <c r="BF820" s="13">
        <f t="shared" si="1221"/>
        <v>1.89999398471075E-3</v>
      </c>
      <c r="BG820" s="13">
        <f t="shared" si="1222"/>
        <v>5.9888202064362853E-4</v>
      </c>
      <c r="BH820" s="13">
        <f t="shared" si="1223"/>
        <v>1.4157663558529506E-4</v>
      </c>
      <c r="BI820" s="13">
        <f t="shared" si="1224"/>
        <v>2.677514843021654E-5</v>
      </c>
      <c r="BJ820" s="14">
        <f t="shared" si="1225"/>
        <v>0.17645186067010454</v>
      </c>
      <c r="BK820" s="14">
        <f t="shared" si="1226"/>
        <v>0.21474362059911806</v>
      </c>
      <c r="BL820" s="14">
        <f t="shared" si="1227"/>
        <v>0.53642852280144626</v>
      </c>
      <c r="BM820" s="14">
        <f t="shared" si="1228"/>
        <v>0.54974174922632912</v>
      </c>
      <c r="BN820" s="14">
        <f t="shared" si="1229"/>
        <v>0.44620104797239585</v>
      </c>
    </row>
    <row r="821" spans="1:66" x14ac:dyDescent="0.25">
      <c r="A821" t="s">
        <v>344</v>
      </c>
      <c r="B821" t="s">
        <v>209</v>
      </c>
      <c r="C821" t="s">
        <v>197</v>
      </c>
      <c r="D821" s="11">
        <v>44450</v>
      </c>
      <c r="E821" s="10">
        <f>VLOOKUP(A821,home!$A$2:$E$405,3,FALSE)</f>
        <v>1.3976999999999999</v>
      </c>
      <c r="F821" s="10">
        <f>VLOOKUP(B821,home!$B$2:$E$405,3,FALSE)</f>
        <v>0.93010000000000004</v>
      </c>
      <c r="G821" s="10">
        <f>VLOOKUP(C821,away!$B$2:$E$405,4,FALSE)</f>
        <v>1.4730000000000001</v>
      </c>
      <c r="H821" s="10">
        <f>VLOOKUP(A821,away!$A$2:$E$405,3,FALSE)</f>
        <v>1.0585</v>
      </c>
      <c r="I821" s="10">
        <f>VLOOKUP(C821,away!$B$2:$E$405,3,FALSE)</f>
        <v>0.94469999999999998</v>
      </c>
      <c r="J821" s="10">
        <f>VLOOKUP(B821,home!$B$2:$E$405,4,FALSE)</f>
        <v>0.89749999999999996</v>
      </c>
      <c r="K821" s="12">
        <f t="shared" si="1174"/>
        <v>1.9149011342100002</v>
      </c>
      <c r="L821" s="12">
        <f t="shared" si="1175"/>
        <v>0.89746854262499998</v>
      </c>
      <c r="M821" s="13">
        <f t="shared" si="1176"/>
        <v>6.0062494919711301E-2</v>
      </c>
      <c r="N821" s="13">
        <f t="shared" si="1177"/>
        <v>0.11501373964523752</v>
      </c>
      <c r="O821" s="13">
        <f t="shared" si="1178"/>
        <v>5.3904199782014758E-2</v>
      </c>
      <c r="P821" s="13">
        <f t="shared" si="1179"/>
        <v>0.10322121330126249</v>
      </c>
      <c r="Q821" s="13">
        <f t="shared" si="1180"/>
        <v>0.11011997024819951</v>
      </c>
      <c r="R821" s="13">
        <f t="shared" si="1181"/>
        <v>2.4188661809865813E-2</v>
      </c>
      <c r="S821" s="13">
        <f t="shared" si="1182"/>
        <v>4.4348053180388709E-2</v>
      </c>
      <c r="T821" s="13">
        <f t="shared" si="1183"/>
        <v>9.8829209212559971E-2</v>
      </c>
      <c r="U821" s="13">
        <f t="shared" si="1184"/>
        <v>4.631889593473415E-2</v>
      </c>
      <c r="V821" s="13">
        <f t="shared" si="1185"/>
        <v>8.4683274256400886E-3</v>
      </c>
      <c r="W821" s="13">
        <f t="shared" si="1186"/>
        <v>7.0289618642482926E-2</v>
      </c>
      <c r="X821" s="13">
        <f t="shared" si="1187"/>
        <v>6.3082721604736172E-2</v>
      </c>
      <c r="Y821" s="13">
        <f t="shared" si="1188"/>
        <v>2.8307379111710586E-2</v>
      </c>
      <c r="Z821" s="13">
        <f t="shared" si="1189"/>
        <v>7.2361876875164212E-3</v>
      </c>
      <c r="AA821" s="13">
        <f t="shared" si="1190"/>
        <v>1.3856584010181631E-2</v>
      </c>
      <c r="AB821" s="13">
        <f t="shared" si="1191"/>
        <v>1.3266994218686483E-2</v>
      </c>
      <c r="AC821" s="13">
        <f t="shared" si="1192"/>
        <v>9.095849172135182E-4</v>
      </c>
      <c r="AD821" s="13">
        <f t="shared" si="1193"/>
        <v>3.3649417615419751E-2</v>
      </c>
      <c r="AE821" s="13">
        <f t="shared" si="1194"/>
        <v>3.0199293787490759E-2</v>
      </c>
      <c r="AF821" s="13">
        <f t="shared" si="1195"/>
        <v>1.3551458091881774E-2</v>
      </c>
      <c r="AG821" s="13">
        <f t="shared" si="1196"/>
        <v>4.0540024480549657E-3</v>
      </c>
      <c r="AH821" s="13">
        <f t="shared" si="1197"/>
        <v>1.6235627045190831E-3</v>
      </c>
      <c r="AI821" s="13">
        <f t="shared" si="1198"/>
        <v>3.1089620643446471E-3</v>
      </c>
      <c r="AJ821" s="13">
        <f t="shared" si="1199"/>
        <v>2.9766774916147147E-3</v>
      </c>
      <c r="AK821" s="13">
        <f t="shared" si="1200"/>
        <v>1.9000143682901323E-3</v>
      </c>
      <c r="AL821" s="13">
        <f t="shared" si="1201"/>
        <v>6.2527178653376509E-5</v>
      </c>
      <c r="AM821" s="13">
        <f t="shared" si="1202"/>
        <v>1.2887061591454634E-2</v>
      </c>
      <c r="AN821" s="13">
        <f t="shared" si="1203"/>
        <v>1.1565732385201402E-2</v>
      </c>
      <c r="AO821" s="13">
        <f t="shared" si="1204"/>
        <v>5.1899404940687335E-3</v>
      </c>
      <c r="AP821" s="13">
        <f t="shared" si="1205"/>
        <v>1.5526027771741128E-3</v>
      </c>
      <c r="AQ821" s="13">
        <f t="shared" si="1206"/>
        <v>3.4835303792649471E-4</v>
      </c>
      <c r="AR821" s="13">
        <f t="shared" si="1207"/>
        <v>2.9141929085700901E-4</v>
      </c>
      <c r="AS821" s="13">
        <f t="shared" si="1208"/>
        <v>5.5803913059276043E-4</v>
      </c>
      <c r="AT821" s="13">
        <f t="shared" si="1209"/>
        <v>5.3429488205281983E-4</v>
      </c>
      <c r="AU821" s="13">
        <f t="shared" si="1210"/>
        <v>3.4104062521518103E-4</v>
      </c>
      <c r="AV821" s="13">
        <f t="shared" si="1211"/>
        <v>1.6326477000905951E-4</v>
      </c>
      <c r="AW821" s="13">
        <f t="shared" si="1212"/>
        <v>2.9849146910942524E-6</v>
      </c>
      <c r="AX821" s="13">
        <f t="shared" si="1213"/>
        <v>4.1129081430184367E-3</v>
      </c>
      <c r="AY821" s="13">
        <f t="shared" si="1214"/>
        <v>3.6912056770652506E-3</v>
      </c>
      <c r="AZ821" s="13">
        <f t="shared" si="1215"/>
        <v>1.6563704897624384E-3</v>
      </c>
      <c r="BA821" s="13">
        <f t="shared" si="1216"/>
        <v>4.9551346983138435E-4</v>
      </c>
      <c r="BB821" s="13">
        <f t="shared" si="1217"/>
        <v>1.1117693790515737E-4</v>
      </c>
      <c r="BC821" s="13">
        <f t="shared" si="1218"/>
        <v>1.9955560887050341E-5</v>
      </c>
      <c r="BD821" s="13">
        <f t="shared" si="1219"/>
        <v>4.3589941043041796E-5</v>
      </c>
      <c r="BE821" s="13">
        <f t="shared" si="1220"/>
        <v>8.347042754346775E-5</v>
      </c>
      <c r="BF821" s="13">
        <f t="shared" si="1221"/>
        <v>7.9918808187990031E-5</v>
      </c>
      <c r="BG821" s="13">
        <f t="shared" si="1222"/>
        <v>5.1012205481297869E-5</v>
      </c>
      <c r="BH821" s="13">
        <f t="shared" si="1223"/>
        <v>2.4420832533672732E-5</v>
      </c>
      <c r="BI821" s="13">
        <f t="shared" si="1224"/>
        <v>9.3526959834164672E-6</v>
      </c>
      <c r="BJ821" s="14">
        <f t="shared" si="1225"/>
        <v>0.60872763097206894</v>
      </c>
      <c r="BK821" s="14">
        <f t="shared" si="1226"/>
        <v>0.22076340659993471</v>
      </c>
      <c r="BL821" s="14">
        <f t="shared" si="1227"/>
        <v>0.1633243759937511</v>
      </c>
      <c r="BM821" s="14">
        <f t="shared" si="1228"/>
        <v>0.52985310078460557</v>
      </c>
      <c r="BN821" s="14">
        <f t="shared" si="1229"/>
        <v>0.46651027970629144</v>
      </c>
    </row>
    <row r="822" spans="1:66" x14ac:dyDescent="0.25">
      <c r="A822" t="s">
        <v>344</v>
      </c>
      <c r="B822" t="s">
        <v>204</v>
      </c>
      <c r="C822" t="s">
        <v>202</v>
      </c>
      <c r="D822" s="11">
        <v>44450</v>
      </c>
      <c r="E822" s="10">
        <f>VLOOKUP(A822,home!$A$2:$E$405,3,FALSE)</f>
        <v>1.3976999999999999</v>
      </c>
      <c r="F822" s="10">
        <f>VLOOKUP(B822,home!$B$2:$E$405,3,FALSE)</f>
        <v>0.58919999999999995</v>
      </c>
      <c r="G822" s="10">
        <f>VLOOKUP(C822,away!$B$2:$E$405,4,FALSE)</f>
        <v>0.6179</v>
      </c>
      <c r="H822" s="10">
        <f>VLOOKUP(A822,away!$A$2:$E$405,3,FALSE)</f>
        <v>1.0585</v>
      </c>
      <c r="I822" s="10">
        <f>VLOOKUP(C822,away!$B$2:$E$405,3,FALSE)</f>
        <v>1.0736000000000001</v>
      </c>
      <c r="J822" s="10">
        <f>VLOOKUP(B822,home!$B$2:$E$405,4,FALSE)</f>
        <v>1.0003</v>
      </c>
      <c r="K822" s="12">
        <f t="shared" si="1174"/>
        <v>0.50885599863599995</v>
      </c>
      <c r="L822" s="12">
        <f t="shared" si="1175"/>
        <v>1.1367465216799999</v>
      </c>
      <c r="M822" s="13">
        <f t="shared" si="1176"/>
        <v>0.19289630383114587</v>
      </c>
      <c r="N822" s="13">
        <f t="shared" si="1177"/>
        <v>9.8156441319190976E-2</v>
      </c>
      <c r="O822" s="13">
        <f t="shared" si="1178"/>
        <v>0.21927420242498352</v>
      </c>
      <c r="P822" s="13">
        <f t="shared" si="1179"/>
        <v>0.11157899325007738</v>
      </c>
      <c r="Q822" s="13">
        <f t="shared" si="1180"/>
        <v>2.4973746985016428E-2</v>
      </c>
      <c r="R822" s="13">
        <f t="shared" si="1181"/>
        <v>0.12462959345037809</v>
      </c>
      <c r="S822" s="13">
        <f t="shared" si="1182"/>
        <v>1.6135446205333928E-2</v>
      </c>
      <c r="T822" s="13">
        <f t="shared" si="1183"/>
        <v>2.8388820018533809E-2</v>
      </c>
      <c r="U822" s="13">
        <f t="shared" si="1184"/>
        <v>6.341851623479082E-2</v>
      </c>
      <c r="V822" s="13">
        <f t="shared" si="1185"/>
        <v>1.0370435695093712E-3</v>
      </c>
      <c r="W822" s="13">
        <f t="shared" si="1186"/>
        <v>4.2360136539144437E-3</v>
      </c>
      <c r="X822" s="13">
        <f t="shared" si="1187"/>
        <v>4.815273786876231E-3</v>
      </c>
      <c r="Y822" s="13">
        <f t="shared" si="1188"/>
        <v>2.7368728640842182E-3</v>
      </c>
      <c r="Z822" s="13">
        <f t="shared" si="1189"/>
        <v>4.7224085617703256E-2</v>
      </c>
      <c r="AA822" s="13">
        <f t="shared" si="1190"/>
        <v>2.4030259246668351E-2</v>
      </c>
      <c r="AB822" s="13">
        <f t="shared" si="1191"/>
        <v>6.1139707832226975E-3</v>
      </c>
      <c r="AC822" s="13">
        <f t="shared" si="1192"/>
        <v>3.7491736215307539E-5</v>
      </c>
      <c r="AD822" s="13">
        <f t="shared" si="1193"/>
        <v>5.3888023952459118E-4</v>
      </c>
      <c r="AE822" s="13">
        <f t="shared" si="1194"/>
        <v>6.1257023788166423E-4</v>
      </c>
      <c r="AF822" s="13">
        <f t="shared" si="1195"/>
        <v>3.4816854359833593E-4</v>
      </c>
      <c r="AG822" s="13">
        <f t="shared" si="1196"/>
        <v>1.3192646029793324E-4</v>
      </c>
      <c r="AH822" s="13">
        <f t="shared" si="1197"/>
        <v>1.3420453766360666E-2</v>
      </c>
      <c r="AI822" s="13">
        <f t="shared" si="1198"/>
        <v>6.8290784034297234E-3</v>
      </c>
      <c r="AJ822" s="13">
        <f t="shared" si="1199"/>
        <v>1.7375087553703861E-3</v>
      </c>
      <c r="AK822" s="13">
        <f t="shared" si="1200"/>
        <v>2.9471391761759714E-4</v>
      </c>
      <c r="AL822" s="13">
        <f t="shared" si="1201"/>
        <v>8.6746922548881543E-7</v>
      </c>
      <c r="AM822" s="13">
        <f t="shared" si="1202"/>
        <v>5.4842488485698534E-5</v>
      </c>
      <c r="AN822" s="13">
        <f t="shared" si="1203"/>
        <v>6.2342008026393251E-5</v>
      </c>
      <c r="AO822" s="13">
        <f t="shared" si="1204"/>
        <v>3.5433530389274585E-5</v>
      </c>
      <c r="AP822" s="13">
        <f t="shared" si="1205"/>
        <v>1.3426314140283483E-5</v>
      </c>
      <c r="AQ822" s="13">
        <f t="shared" si="1206"/>
        <v>3.8155789744875603E-6</v>
      </c>
      <c r="AR822" s="13">
        <f t="shared" si="1207"/>
        <v>3.05113082765555E-3</v>
      </c>
      <c r="AS822" s="13">
        <f t="shared" si="1208"/>
        <v>1.5525862242757498E-3</v>
      </c>
      <c r="AT822" s="13">
        <f t="shared" si="1209"/>
        <v>3.9502140681116658E-4</v>
      </c>
      <c r="AU822" s="13">
        <f t="shared" si="1210"/>
        <v>6.7003004148497947E-5</v>
      </c>
      <c r="AV822" s="13">
        <f t="shared" si="1211"/>
        <v>8.5237201468989902E-6</v>
      </c>
      <c r="AW822" s="13">
        <f t="shared" si="1212"/>
        <v>1.3938309647474542E-8</v>
      </c>
      <c r="AX822" s="13">
        <f t="shared" si="1213"/>
        <v>4.6511548743455776E-6</v>
      </c>
      <c r="AY822" s="13">
        <f t="shared" si="1214"/>
        <v>5.2871841252073129E-6</v>
      </c>
      <c r="AZ822" s="13">
        <f t="shared" si="1215"/>
        <v>3.0050940819055628E-6</v>
      </c>
      <c r="BA822" s="13">
        <f t="shared" si="1216"/>
        <v>1.1386767483091003E-6</v>
      </c>
      <c r="BB822" s="13">
        <f t="shared" si="1217"/>
        <v>3.2359670823956546E-7</v>
      </c>
      <c r="BC822" s="13">
        <f t="shared" si="1218"/>
        <v>7.3569486503684798E-8</v>
      </c>
      <c r="BD822" s="13">
        <f t="shared" si="1219"/>
        <v>5.7806039258800998E-4</v>
      </c>
      <c r="BE822" s="13">
        <f t="shared" si="1220"/>
        <v>2.9414949834228997E-4</v>
      </c>
      <c r="BF822" s="13">
        <f t="shared" si="1221"/>
        <v>7.4839868363622185E-5</v>
      </c>
      <c r="BG822" s="13">
        <f t="shared" si="1222"/>
        <v>1.2694238651319253E-5</v>
      </c>
      <c r="BH822" s="13">
        <f t="shared" si="1223"/>
        <v>1.6148848714601914E-6</v>
      </c>
      <c r="BI822" s="13">
        <f t="shared" si="1224"/>
        <v>1.643487707898088E-7</v>
      </c>
      <c r="BJ822" s="14">
        <f t="shared" si="1225"/>
        <v>0.16512305330495933</v>
      </c>
      <c r="BK822" s="14">
        <f t="shared" si="1226"/>
        <v>0.32169143324563249</v>
      </c>
      <c r="BL822" s="14">
        <f t="shared" si="1227"/>
        <v>0.4657840853974472</v>
      </c>
      <c r="BM822" s="14">
        <f t="shared" si="1228"/>
        <v>0.22830810305913449</v>
      </c>
      <c r="BN822" s="14">
        <f t="shared" si="1229"/>
        <v>0.77150928126079221</v>
      </c>
    </row>
    <row r="823" spans="1:66" x14ac:dyDescent="0.25">
      <c r="A823" t="s">
        <v>344</v>
      </c>
      <c r="B823" t="s">
        <v>201</v>
      </c>
      <c r="C823" t="s">
        <v>211</v>
      </c>
      <c r="D823" s="11">
        <v>44450</v>
      </c>
      <c r="E823" s="10">
        <f>VLOOKUP(A823,home!$A$2:$E$405,3,FALSE)</f>
        <v>1.3976999999999999</v>
      </c>
      <c r="F823" s="10">
        <f>VLOOKUP(B823,home!$B$2:$E$405,3,FALSE)</f>
        <v>0.8417</v>
      </c>
      <c r="G823" s="10">
        <f>VLOOKUP(C823,away!$B$2:$E$405,4,FALSE)</f>
        <v>0.85860000000000003</v>
      </c>
      <c r="H823" s="10">
        <f>VLOOKUP(A823,away!$A$2:$E$405,3,FALSE)</f>
        <v>1.0585</v>
      </c>
      <c r="I823" s="10">
        <f>VLOOKUP(C823,away!$B$2:$E$405,3,FALSE)</f>
        <v>0.70850000000000002</v>
      </c>
      <c r="J823" s="10">
        <f>VLOOKUP(B823,home!$B$2:$E$405,4,FALSE)</f>
        <v>1.0003</v>
      </c>
      <c r="K823" s="12">
        <f t="shared" si="1174"/>
        <v>1.0100948956739999</v>
      </c>
      <c r="L823" s="12">
        <f t="shared" si="1175"/>
        <v>0.75017223417500001</v>
      </c>
      <c r="M823" s="13">
        <f t="shared" si="1176"/>
        <v>0.17199891164242906</v>
      </c>
      <c r="N823" s="13">
        <f t="shared" si="1177"/>
        <v>0.17373522271150088</v>
      </c>
      <c r="O823" s="13">
        <f t="shared" si="1178"/>
        <v>0.12902880782246942</v>
      </c>
      <c r="P823" s="13">
        <f t="shared" si="1179"/>
        <v>0.13033134017637782</v>
      </c>
      <c r="Q823" s="13">
        <f t="shared" si="1180"/>
        <v>8.7744530829836326E-2</v>
      </c>
      <c r="R823" s="13">
        <f t="shared" si="1181"/>
        <v>4.8396914518559299E-2</v>
      </c>
      <c r="S823" s="13">
        <f t="shared" si="1182"/>
        <v>2.4689485052503832E-2</v>
      </c>
      <c r="T823" s="13">
        <f t="shared" si="1183"/>
        <v>6.5823510729255477E-2</v>
      </c>
      <c r="U823" s="13">
        <f t="shared" si="1184"/>
        <v>4.8885476321567645E-2</v>
      </c>
      <c r="V823" s="13">
        <f t="shared" si="1185"/>
        <v>2.0787041579574581E-3</v>
      </c>
      <c r="W823" s="13">
        <f t="shared" si="1186"/>
        <v>2.9543434238175861E-2</v>
      </c>
      <c r="X823" s="13">
        <f t="shared" si="1187"/>
        <v>2.2162664067654575E-2</v>
      </c>
      <c r="Y823" s="13">
        <f t="shared" si="1188"/>
        <v>8.312907609451213E-3</v>
      </c>
      <c r="Z823" s="13">
        <f t="shared" si="1189"/>
        <v>1.2102007163854709E-2</v>
      </c>
      <c r="AA823" s="13">
        <f t="shared" si="1190"/>
        <v>1.2224175663619819E-2</v>
      </c>
      <c r="AB823" s="13">
        <f t="shared" si="1191"/>
        <v>6.1737887208223553E-3</v>
      </c>
      <c r="AC823" s="13">
        <f t="shared" si="1192"/>
        <v>9.8445498924153236E-5</v>
      </c>
      <c r="AD823" s="13">
        <f t="shared" si="1193"/>
        <v>7.4604180311654807E-3</v>
      </c>
      <c r="AE823" s="13">
        <f t="shared" si="1194"/>
        <v>5.5965984623188633E-3</v>
      </c>
      <c r="AF823" s="13">
        <f t="shared" si="1195"/>
        <v>2.0992063861290555E-3</v>
      </c>
      <c r="AG823" s="13">
        <f t="shared" si="1196"/>
        <v>5.2492211489228713E-4</v>
      </c>
      <c r="AH823" s="13">
        <f t="shared" si="1197"/>
        <v>2.2696474380276849E-3</v>
      </c>
      <c r="AI823" s="13">
        <f t="shared" si="1198"/>
        <v>2.2925592921313352E-3</v>
      </c>
      <c r="AJ823" s="13">
        <f t="shared" si="1199"/>
        <v>1.15785121950593E-3</v>
      </c>
      <c r="AK823" s="13">
        <f t="shared" si="1200"/>
        <v>3.8984653559095202E-4</v>
      </c>
      <c r="AL823" s="13">
        <f t="shared" si="1201"/>
        <v>2.9838639527651524E-6</v>
      </c>
      <c r="AM823" s="13">
        <f t="shared" si="1202"/>
        <v>1.5071460345749054E-3</v>
      </c>
      <c r="AN823" s="13">
        <f t="shared" si="1203"/>
        <v>1.1306191079850487E-3</v>
      </c>
      <c r="AO823" s="13">
        <f t="shared" si="1204"/>
        <v>4.2407953111904469E-4</v>
      </c>
      <c r="AP823" s="13">
        <f t="shared" si="1205"/>
        <v>1.0604422977582006E-4</v>
      </c>
      <c r="AQ823" s="13">
        <f t="shared" si="1206"/>
        <v>1.9887859193073494E-5</v>
      </c>
      <c r="AR823" s="13">
        <f t="shared" si="1207"/>
        <v>3.4052529787495875E-4</v>
      </c>
      <c r="AS823" s="13">
        <f t="shared" si="1208"/>
        <v>3.4396286523136416E-4</v>
      </c>
      <c r="AT823" s="13">
        <f t="shared" si="1209"/>
        <v>1.7371756723580245E-4</v>
      </c>
      <c r="AU823" s="13">
        <f t="shared" si="1210"/>
        <v>5.8490409317929652E-5</v>
      </c>
      <c r="AV823" s="13">
        <f t="shared" si="1211"/>
        <v>1.4770215974480923E-5</v>
      </c>
      <c r="AW823" s="13">
        <f t="shared" si="1212"/>
        <v>6.2805789511224276E-8</v>
      </c>
      <c r="AX823" s="13">
        <f t="shared" si="1213"/>
        <v>2.5372675275990353E-4</v>
      </c>
      <c r="AY823" s="13">
        <f t="shared" si="1214"/>
        <v>1.9033876498786469E-4</v>
      </c>
      <c r="AZ823" s="13">
        <f t="shared" si="1215"/>
        <v>7.1393428290528354E-5</v>
      </c>
      <c r="BA823" s="13">
        <f t="shared" si="1216"/>
        <v>1.78524558687061E-5</v>
      </c>
      <c r="BB823" s="13">
        <f t="shared" si="1217"/>
        <v>3.3481041761344611E-6</v>
      </c>
      <c r="BC823" s="13">
        <f t="shared" si="1218"/>
        <v>5.0233095801228738E-7</v>
      </c>
      <c r="BD823" s="13">
        <f t="shared" si="1219"/>
        <v>4.2575437249994192E-5</v>
      </c>
      <c r="BE823" s="13">
        <f t="shared" si="1220"/>
        <v>4.3005231847307804E-5</v>
      </c>
      <c r="BF823" s="13">
        <f t="shared" si="1221"/>
        <v>2.171968258812128E-5</v>
      </c>
      <c r="BG823" s="13">
        <f t="shared" si="1222"/>
        <v>7.3129801726402516E-6</v>
      </c>
      <c r="BH823" s="13">
        <f t="shared" si="1223"/>
        <v>1.846700986137271E-6</v>
      </c>
      <c r="BI823" s="13">
        <f t="shared" si="1224"/>
        <v>3.730686479866801E-7</v>
      </c>
      <c r="BJ823" s="14">
        <f t="shared" si="1225"/>
        <v>0.40672835378006911</v>
      </c>
      <c r="BK823" s="14">
        <f t="shared" si="1226"/>
        <v>0.32939020915713296</v>
      </c>
      <c r="BL823" s="14">
        <f t="shared" si="1227"/>
        <v>0.25186736698942114</v>
      </c>
      <c r="BM823" s="14">
        <f t="shared" si="1228"/>
        <v>0.25866193343010679</v>
      </c>
      <c r="BN823" s="14">
        <f t="shared" si="1229"/>
        <v>0.74123572770117285</v>
      </c>
    </row>
    <row r="824" spans="1:66" x14ac:dyDescent="0.25">
      <c r="A824" t="s">
        <v>344</v>
      </c>
      <c r="B824" t="s">
        <v>198</v>
      </c>
      <c r="C824" t="s">
        <v>206</v>
      </c>
      <c r="D824" s="11">
        <v>44450</v>
      </c>
      <c r="E824" s="10">
        <f>VLOOKUP(A824,home!$A$2:$E$405,3,FALSE)</f>
        <v>1.3976999999999999</v>
      </c>
      <c r="F824" s="10">
        <f>VLOOKUP(B824,home!$B$2:$E$405,3,FALSE)</f>
        <v>0.56479999999999997</v>
      </c>
      <c r="G824" s="10">
        <f>VLOOKUP(C824,away!$B$2:$E$405,4,FALSE)</f>
        <v>0.8347</v>
      </c>
      <c r="H824" s="10">
        <f>VLOOKUP(A824,away!$A$2:$E$405,3,FALSE)</f>
        <v>1.0585</v>
      </c>
      <c r="I824" s="10">
        <f>VLOOKUP(C824,away!$B$2:$E$405,3,FALSE)</f>
        <v>1.3646</v>
      </c>
      <c r="J824" s="10">
        <f>VLOOKUP(B824,home!$B$2:$E$405,4,FALSE)</f>
        <v>0.99450000000000005</v>
      </c>
      <c r="K824" s="12">
        <f t="shared" si="1174"/>
        <v>0.65892967531199997</v>
      </c>
      <c r="L824" s="12">
        <f t="shared" si="1175"/>
        <v>1.43648473995</v>
      </c>
      <c r="M824" s="13">
        <f t="shared" si="1176"/>
        <v>0.12301925203328216</v>
      </c>
      <c r="N824" s="13">
        <f t="shared" si="1177"/>
        <v>8.1061035799415718E-2</v>
      </c>
      <c r="O824" s="13">
        <f t="shared" si="1178"/>
        <v>0.17671527826587285</v>
      </c>
      <c r="P824" s="13">
        <f t="shared" si="1179"/>
        <v>0.11644294093040133</v>
      </c>
      <c r="Q824" s="13">
        <f t="shared" si="1180"/>
        <v>2.6706760999881698E-2</v>
      </c>
      <c r="R824" s="13">
        <f t="shared" si="1181"/>
        <v>0.12692440027247215</v>
      </c>
      <c r="S824" s="13">
        <f t="shared" si="1182"/>
        <v>2.7554545870699637E-2</v>
      </c>
      <c r="T824" s="13">
        <f t="shared" si="1183"/>
        <v>3.8363854629821864E-2</v>
      </c>
      <c r="U824" s="13">
        <f t="shared" si="1184"/>
        <v>8.3634253860710411E-2</v>
      </c>
      <c r="V824" s="13">
        <f t="shared" si="1185"/>
        <v>2.897949624554935E-3</v>
      </c>
      <c r="W824" s="13">
        <f t="shared" si="1186"/>
        <v>5.8659591180957446E-3</v>
      </c>
      <c r="X824" s="13">
        <f t="shared" si="1187"/>
        <v>8.4263607583150973E-3</v>
      </c>
      <c r="Y824" s="13">
        <f t="shared" si="1188"/>
        <v>6.0521693213165754E-3</v>
      </c>
      <c r="Z824" s="13">
        <f t="shared" si="1189"/>
        <v>6.0774988039570599E-2</v>
      </c>
      <c r="AA824" s="13">
        <f t="shared" si="1190"/>
        <v>4.0046443136004937E-2</v>
      </c>
      <c r="AB824" s="13">
        <f t="shared" si="1191"/>
        <v>1.3193894886504099E-2</v>
      </c>
      <c r="AC824" s="13">
        <f t="shared" si="1192"/>
        <v>1.7143951626166754E-4</v>
      </c>
      <c r="AD824" s="13">
        <f t="shared" si="1193"/>
        <v>9.6631363427007364E-4</v>
      </c>
      <c r="AE824" s="13">
        <f t="shared" si="1194"/>
        <v>1.3880947896345861E-3</v>
      </c>
      <c r="AF824" s="13">
        <f t="shared" si="1195"/>
        <v>9.9698849145709451E-4</v>
      </c>
      <c r="AG824" s="13">
        <f t="shared" si="1196"/>
        <v>4.7738625129462882E-4</v>
      </c>
      <c r="AH824" s="13">
        <f t="shared" si="1197"/>
        <v>2.182558572237173E-2</v>
      </c>
      <c r="AI824" s="13">
        <f t="shared" si="1198"/>
        <v>1.4381526113536628E-2</v>
      </c>
      <c r="AJ824" s="13">
        <f t="shared" si="1199"/>
        <v>4.7382071662418687E-3</v>
      </c>
      <c r="AK824" s="13">
        <f t="shared" si="1200"/>
        <v>1.0407151032042487E-3</v>
      </c>
      <c r="AL824" s="13">
        <f t="shared" si="1201"/>
        <v>6.4909910067712269E-6</v>
      </c>
      <c r="AM824" s="13">
        <f t="shared" si="1202"/>
        <v>1.2734654585582768E-4</v>
      </c>
      <c r="AN824" s="13">
        <f t="shared" si="1203"/>
        <v>1.8293136980723938E-4</v>
      </c>
      <c r="AO824" s="13">
        <f t="shared" si="1204"/>
        <v>1.313890605931248E-4</v>
      </c>
      <c r="AP824" s="13">
        <f t="shared" si="1205"/>
        <v>6.2912793512796537E-5</v>
      </c>
      <c r="AQ824" s="13">
        <f t="shared" si="1206"/>
        <v>2.2593316957189392E-5</v>
      </c>
      <c r="AR824" s="13">
        <f t="shared" si="1207"/>
        <v>6.2704241661315184E-3</v>
      </c>
      <c r="AS824" s="13">
        <f t="shared" si="1208"/>
        <v>4.1317685598575606E-3</v>
      </c>
      <c r="AT824" s="13">
        <f t="shared" si="1209"/>
        <v>1.3612724578056356E-3</v>
      </c>
      <c r="AU824" s="13">
        <f t="shared" si="1210"/>
        <v>2.9899427287767864E-4</v>
      </c>
      <c r="AV824" s="13">
        <f t="shared" si="1211"/>
        <v>4.925404978685907E-5</v>
      </c>
      <c r="AW824" s="13">
        <f t="shared" si="1212"/>
        <v>1.7066662102989405E-7</v>
      </c>
      <c r="AX824" s="13">
        <f t="shared" si="1213"/>
        <v>1.3985403018814204E-5</v>
      </c>
      <c r="AY824" s="13">
        <f t="shared" si="1214"/>
        <v>2.0089818018577267E-5</v>
      </c>
      <c r="AZ824" s="13">
        <f t="shared" si="1215"/>
        <v>1.4429358506029398E-5</v>
      </c>
      <c r="BA824" s="13">
        <f t="shared" si="1216"/>
        <v>6.9091844337263168E-6</v>
      </c>
      <c r="BB824" s="13">
        <f t="shared" si="1217"/>
        <v>2.481234501136984E-6</v>
      </c>
      <c r="BC824" s="13">
        <f t="shared" si="1218"/>
        <v>7.1285109942414576E-7</v>
      </c>
      <c r="BD824" s="13">
        <f t="shared" si="1219"/>
        <v>1.5012281046102695E-3</v>
      </c>
      <c r="BE824" s="13">
        <f t="shared" si="1220"/>
        <v>9.8920374754009419E-4</v>
      </c>
      <c r="BF824" s="13">
        <f t="shared" si="1221"/>
        <v>3.2590785209200384E-4</v>
      </c>
      <c r="BG824" s="13">
        <f t="shared" si="1222"/>
        <v>7.1583451720205155E-5</v>
      </c>
      <c r="BH824" s="13">
        <f t="shared" si="1223"/>
        <v>1.1792115149926749E-5</v>
      </c>
      <c r="BI824" s="13">
        <f t="shared" si="1224"/>
        <v>1.5540349213965902E-6</v>
      </c>
      <c r="BJ824" s="14">
        <f t="shared" si="1225"/>
        <v>0.17089070472980697</v>
      </c>
      <c r="BK824" s="14">
        <f t="shared" si="1226"/>
        <v>0.27011270878422505</v>
      </c>
      <c r="BL824" s="14">
        <f t="shared" si="1227"/>
        <v>0.49751328733941197</v>
      </c>
      <c r="BM824" s="14">
        <f t="shared" si="1228"/>
        <v>0.34840210144029116</v>
      </c>
      <c r="BN824" s="14">
        <f t="shared" si="1229"/>
        <v>0.65086966830132598</v>
      </c>
    </row>
    <row r="825" spans="1:66" s="10" customFormat="1" x14ac:dyDescent="0.25">
      <c r="A825" t="s">
        <v>345</v>
      </c>
      <c r="B825" t="s">
        <v>219</v>
      </c>
      <c r="C825" t="s">
        <v>216</v>
      </c>
      <c r="D825" s="11">
        <v>44450</v>
      </c>
      <c r="E825" s="10">
        <f>VLOOKUP(A825,home!$A$2:$E$405,3,FALSE)</f>
        <v>1.8543000000000001</v>
      </c>
      <c r="F825" s="10">
        <f>VLOOKUP(B825,home!$B$2:$E$405,3,FALSE)</f>
        <v>0.77900000000000003</v>
      </c>
      <c r="G825" s="10">
        <f>VLOOKUP(C825,away!$B$2:$E$405,4,FALSE)</f>
        <v>1.1863999999999999</v>
      </c>
      <c r="H825" s="10">
        <f>VLOOKUP(A825,away!$A$2:$E$405,3,FALSE)</f>
        <v>1.2583</v>
      </c>
      <c r="I825" s="10">
        <f>VLOOKUP(C825,away!$B$2:$E$405,3,FALSE)</f>
        <v>0.79469999999999996</v>
      </c>
      <c r="J825" s="10">
        <f>VLOOKUP(B825,home!$B$2:$E$405,4,FALSE)</f>
        <v>0.88300000000000001</v>
      </c>
      <c r="K825" s="12">
        <f t="shared" si="1174"/>
        <v>1.7137544440800001</v>
      </c>
      <c r="L825" s="12">
        <f t="shared" si="1175"/>
        <v>0.88297440182999987</v>
      </c>
      <c r="M825" s="13">
        <f t="shared" si="1176"/>
        <v>7.4516936347461496E-2</v>
      </c>
      <c r="N825" s="13">
        <f t="shared" si="1177"/>
        <v>0.12770373082468858</v>
      </c>
      <c r="O825" s="13">
        <f t="shared" si="1178"/>
        <v>6.5796547297603994E-2</v>
      </c>
      <c r="P825" s="13">
        <f t="shared" si="1179"/>
        <v>0.11275912533638874</v>
      </c>
      <c r="Q825" s="13">
        <f t="shared" si="1180"/>
        <v>0.10942641811320312</v>
      </c>
      <c r="R825" s="13">
        <f t="shared" si="1181"/>
        <v>2.9048333496290584E-2</v>
      </c>
      <c r="S825" s="13">
        <f t="shared" si="1182"/>
        <v>4.265681390650921E-2</v>
      </c>
      <c r="T825" s="13">
        <f t="shared" si="1183"/>
        <v>9.6620726077905006E-2</v>
      </c>
      <c r="U825" s="13">
        <f t="shared" si="1184"/>
        <v>4.9781710622385907E-2</v>
      </c>
      <c r="V825" s="13">
        <f t="shared" si="1185"/>
        <v>7.1720384974065503E-3</v>
      </c>
      <c r="W825" s="13">
        <f t="shared" si="1186"/>
        <v>6.2510003447086057E-2</v>
      </c>
      <c r="X825" s="13">
        <f t="shared" si="1187"/>
        <v>5.5194732902082044E-2</v>
      </c>
      <c r="Y825" s="13">
        <f t="shared" si="1188"/>
        <v>2.436776813419125E-2</v>
      </c>
      <c r="Z825" s="13">
        <f t="shared" si="1189"/>
        <v>8.5496449643485094E-3</v>
      </c>
      <c r="AA825" s="13">
        <f t="shared" si="1190"/>
        <v>1.4651992052958449E-2</v>
      </c>
      <c r="AB825" s="13">
        <f t="shared" si="1191"/>
        <v>1.2554958247691197E-2</v>
      </c>
      <c r="AC825" s="13">
        <f t="shared" si="1192"/>
        <v>6.7829612592662958E-4</v>
      </c>
      <c r="AD825" s="13">
        <f t="shared" si="1193"/>
        <v>2.678169905172495E-2</v>
      </c>
      <c r="AE825" s="13">
        <f t="shared" si="1194"/>
        <v>2.3647554700187916E-2</v>
      </c>
      <c r="AF825" s="13">
        <f t="shared" si="1195"/>
        <v>1.0440092733070311E-2</v>
      </c>
      <c r="AG825" s="13">
        <f t="shared" si="1196"/>
        <v>3.072778212010829E-3</v>
      </c>
      <c r="AH825" s="13">
        <f t="shared" si="1197"/>
        <v>1.8872794120636241E-3</v>
      </c>
      <c r="AI825" s="13">
        <f t="shared" si="1198"/>
        <v>3.2343334796447244E-3</v>
      </c>
      <c r="AJ825" s="13">
        <f t="shared" si="1199"/>
        <v>2.7714266871889394E-3</v>
      </c>
      <c r="AK825" s="13">
        <f t="shared" si="1200"/>
        <v>1.5831816005373199E-3</v>
      </c>
      <c r="AL825" s="13">
        <f t="shared" si="1201"/>
        <v>4.1055943321080068E-5</v>
      </c>
      <c r="AM825" s="13">
        <f t="shared" si="1202"/>
        <v>9.1794511539813484E-3</v>
      </c>
      <c r="AN825" s="13">
        <f t="shared" si="1203"/>
        <v>8.1052203918143845E-3</v>
      </c>
      <c r="AO825" s="13">
        <f t="shared" si="1204"/>
        <v>3.5783510635813108E-3</v>
      </c>
      <c r="AP825" s="13">
        <f t="shared" si="1205"/>
        <v>1.0531974633011508E-3</v>
      </c>
      <c r="AQ825" s="13">
        <f t="shared" si="1206"/>
        <v>2.3248660004180168E-4</v>
      </c>
      <c r="AR825" s="13">
        <f t="shared" si="1207"/>
        <v>3.3328388199059056E-4</v>
      </c>
      <c r="AS825" s="13">
        <f t="shared" si="1208"/>
        <v>5.7116673390160877E-4</v>
      </c>
      <c r="AT825" s="13">
        <f t="shared" si="1209"/>
        <v>4.8941976426727062E-4</v>
      </c>
      <c r="AU825" s="13">
        <f t="shared" si="1210"/>
        <v>2.795817653445405E-4</v>
      </c>
      <c r="AV825" s="13">
        <f t="shared" si="1211"/>
        <v>1.1978362321073444E-4</v>
      </c>
      <c r="AW825" s="13">
        <f t="shared" si="1212"/>
        <v>1.7257196393727576E-6</v>
      </c>
      <c r="AX825" s="13">
        <f t="shared" si="1213"/>
        <v>2.6218875348918073E-3</v>
      </c>
      <c r="AY825" s="13">
        <f t="shared" si="1214"/>
        <v>2.3150595777866267E-3</v>
      </c>
      <c r="AZ825" s="13">
        <f t="shared" si="1215"/>
        <v>1.0220691729484793E-3</v>
      </c>
      <c r="BA825" s="13">
        <f t="shared" si="1216"/>
        <v>3.0082030553768872E-4</v>
      </c>
      <c r="BB825" s="13">
        <f t="shared" si="1217"/>
        <v>6.6404157335114633E-5</v>
      </c>
      <c r="BC825" s="13">
        <f t="shared" si="1218"/>
        <v>1.1726634220399611E-5</v>
      </c>
      <c r="BD825" s="13">
        <f t="shared" si="1219"/>
        <v>4.9046856056703631E-5</v>
      </c>
      <c r="BE825" s="13">
        <f t="shared" si="1220"/>
        <v>8.4054267535327895E-5</v>
      </c>
      <c r="BF825" s="13">
        <f t="shared" si="1221"/>
        <v>7.2024187266278751E-5</v>
      </c>
      <c r="BG825" s="13">
        <f t="shared" si="1222"/>
        <v>4.1143923669611807E-5</v>
      </c>
      <c r="BH825" s="13">
        <f t="shared" si="1223"/>
        <v>1.7627645508921376E-5</v>
      </c>
      <c r="BI825" s="13">
        <f t="shared" si="1224"/>
        <v>6.0418911659161709E-6</v>
      </c>
      <c r="BJ825" s="14">
        <f t="shared" si="1225"/>
        <v>0.56825217825159013</v>
      </c>
      <c r="BK825" s="14">
        <f t="shared" si="1226"/>
        <v>0.24013932573480035</v>
      </c>
      <c r="BL825" s="14">
        <f t="shared" si="1227"/>
        <v>0.18337293743628225</v>
      </c>
      <c r="BM825" s="14">
        <f t="shared" si="1228"/>
        <v>0.47874966111323758</v>
      </c>
      <c r="BN825" s="14">
        <f t="shared" si="1229"/>
        <v>0.51925109141563652</v>
      </c>
    </row>
    <row r="826" spans="1:66" x14ac:dyDescent="0.25">
      <c r="A826" t="s">
        <v>345</v>
      </c>
      <c r="B826" t="s">
        <v>226</v>
      </c>
      <c r="C826" t="s">
        <v>230</v>
      </c>
      <c r="D826" s="11">
        <v>44450</v>
      </c>
      <c r="E826" s="10">
        <f>VLOOKUP(A826,home!$A$2:$E$405,3,FALSE)</f>
        <v>1.8543000000000001</v>
      </c>
      <c r="F826" s="10">
        <f>VLOOKUP(B826,home!$B$2:$E$405,3,FALSE)</f>
        <v>0.65910000000000002</v>
      </c>
      <c r="G826" s="10">
        <f>VLOOKUP(C826,away!$B$2:$E$405,4,FALSE)</f>
        <v>1.2583</v>
      </c>
      <c r="H826" s="10">
        <f>VLOOKUP(A826,away!$A$2:$E$405,3,FALSE)</f>
        <v>1.2583</v>
      </c>
      <c r="I826" s="10">
        <f>VLOOKUP(C826,away!$B$2:$E$405,3,FALSE)</f>
        <v>1.3245</v>
      </c>
      <c r="J826" s="10">
        <f>VLOOKUP(B826,home!$B$2:$E$405,4,FALSE)</f>
        <v>1.5011000000000001</v>
      </c>
      <c r="K826" s="12">
        <f t="shared" si="1174"/>
        <v>1.5378554162790001</v>
      </c>
      <c r="L826" s="12">
        <f t="shared" si="1175"/>
        <v>2.501760805185</v>
      </c>
      <c r="M826" s="13">
        <f t="shared" si="1176"/>
        <v>1.7604227243920509E-2</v>
      </c>
      <c r="N826" s="13">
        <f t="shared" si="1177"/>
        <v>2.7072756216469492E-2</v>
      </c>
      <c r="O826" s="13">
        <f t="shared" si="1178"/>
        <v>4.4041565724410286E-2</v>
      </c>
      <c r="P826" s="13">
        <f t="shared" si="1179"/>
        <v>6.7729560390691931E-2</v>
      </c>
      <c r="Q826" s="13">
        <f t="shared" si="1180"/>
        <v>2.081699239054929E-2</v>
      </c>
      <c r="R826" s="13">
        <f t="shared" si="1181"/>
        <v>5.5090731464154392E-2</v>
      </c>
      <c r="S826" s="13">
        <f t="shared" si="1182"/>
        <v>6.5144770161674859E-2</v>
      </c>
      <c r="T826" s="13">
        <f t="shared" si="1183"/>
        <v>5.207913564451061E-2</v>
      </c>
      <c r="U826" s="13">
        <f t="shared" si="1184"/>
        <v>8.4721579768921765E-2</v>
      </c>
      <c r="V826" s="13">
        <f t="shared" si="1185"/>
        <v>2.7848277472526009E-2</v>
      </c>
      <c r="W826" s="13">
        <f t="shared" si="1186"/>
        <v>1.0671174832814982E-2</v>
      </c>
      <c r="X826" s="13">
        <f t="shared" si="1187"/>
        <v>2.6696726942013117E-2</v>
      </c>
      <c r="Y826" s="13">
        <f t="shared" si="1188"/>
        <v>3.3394412545127414E-2</v>
      </c>
      <c r="Z826" s="13">
        <f t="shared" si="1189"/>
        <v>4.5941277568664507E-2</v>
      </c>
      <c r="AA826" s="13">
        <f t="shared" si="1190"/>
        <v>7.0651042539747647E-2</v>
      </c>
      <c r="AB826" s="13">
        <f t="shared" si="1191"/>
        <v>5.4325544217754484E-2</v>
      </c>
      <c r="AC826" s="13">
        <f t="shared" si="1192"/>
        <v>6.6963731378196579E-3</v>
      </c>
      <c r="AD826" s="13">
        <f t="shared" si="1193"/>
        <v>4.10268100367617E-3</v>
      </c>
      <c r="AE826" s="13">
        <f t="shared" si="1194"/>
        <v>1.0263926531174099E-2</v>
      </c>
      <c r="AF826" s="13">
        <f t="shared" si="1195"/>
        <v>1.28389445514949E-2</v>
      </c>
      <c r="AG826" s="13">
        <f t="shared" si="1196"/>
        <v>1.0706656086291151E-2</v>
      </c>
      <c r="AH826" s="13">
        <f t="shared" si="1197"/>
        <v>2.8733521890352425E-2</v>
      </c>
      <c r="AI826" s="13">
        <f t="shared" si="1198"/>
        <v>4.4188002267849698E-2</v>
      </c>
      <c r="AJ826" s="13">
        <f t="shared" si="1199"/>
        <v>3.3977379311080698E-2</v>
      </c>
      <c r="AK826" s="13">
        <f t="shared" si="1200"/>
        <v>1.7417432268170493E-2</v>
      </c>
      <c r="AL826" s="13">
        <f t="shared" si="1201"/>
        <v>1.030530684596089E-3</v>
      </c>
      <c r="AM826" s="13">
        <f t="shared" si="1202"/>
        <v>1.2618660405536713E-3</v>
      </c>
      <c r="AN826" s="13">
        <f t="shared" si="1203"/>
        <v>3.1568870016511603E-3</v>
      </c>
      <c r="AO826" s="13">
        <f t="shared" si="1204"/>
        <v>3.9488880835644342E-3</v>
      </c>
      <c r="AP826" s="13">
        <f t="shared" si="1205"/>
        <v>3.2930578105078703E-3</v>
      </c>
      <c r="AQ826" s="13">
        <f t="shared" si="1206"/>
        <v>2.0596107398842306E-3</v>
      </c>
      <c r="AR826" s="13">
        <f t="shared" si="1207"/>
        <v>1.4376879772041778E-2</v>
      </c>
      <c r="AS826" s="13">
        <f t="shared" si="1208"/>
        <v>2.2109562426626445E-2</v>
      </c>
      <c r="AT826" s="13">
        <f t="shared" si="1209"/>
        <v>1.7000655164673077E-2</v>
      </c>
      <c r="AU826" s="13">
        <f t="shared" si="1210"/>
        <v>8.7148498750946792E-3</v>
      </c>
      <c r="AV826" s="13">
        <f t="shared" si="1211"/>
        <v>3.3505447706181817E-3</v>
      </c>
      <c r="AW826" s="13">
        <f t="shared" si="1212"/>
        <v>1.1013357011376644E-4</v>
      </c>
      <c r="AX826" s="13">
        <f t="shared" si="1213"/>
        <v>3.2342792084733327E-4</v>
      </c>
      <c r="AY826" s="13">
        <f t="shared" si="1214"/>
        <v>8.0913929567833496E-4</v>
      </c>
      <c r="AZ826" s="13">
        <f t="shared" si="1215"/>
        <v>1.0121364879315275E-3</v>
      </c>
      <c r="BA826" s="13">
        <f t="shared" si="1216"/>
        <v>8.4404113166823222E-4</v>
      </c>
      <c r="BB826" s="13">
        <f t="shared" si="1217"/>
        <v>5.2789725529289386E-4</v>
      </c>
      <c r="BC826" s="13">
        <f t="shared" si="1218"/>
        <v>2.6413453249130026E-4</v>
      </c>
      <c r="BD826" s="13">
        <f t="shared" si="1219"/>
        <v>5.9945857190918609E-3</v>
      </c>
      <c r="BE826" s="13">
        <f t="shared" si="1220"/>
        <v>9.2188061164541635E-3</v>
      </c>
      <c r="BF826" s="13">
        <f t="shared" si="1221"/>
        <v>7.0885954589075054E-3</v>
      </c>
      <c r="BG826" s="13">
        <f t="shared" si="1222"/>
        <v>3.6337449734305423E-3</v>
      </c>
      <c r="BH826" s="13">
        <f t="shared" si="1223"/>
        <v>1.3970435971916884E-3</v>
      </c>
      <c r="BI826" s="13">
        <f t="shared" si="1224"/>
        <v>4.2969021254382671E-4</v>
      </c>
      <c r="BJ826" s="14">
        <f t="shared" si="1225"/>
        <v>0.22614449304419218</v>
      </c>
      <c r="BK826" s="14">
        <f t="shared" si="1226"/>
        <v>0.18686287838690738</v>
      </c>
      <c r="BL826" s="14">
        <f t="shared" si="1227"/>
        <v>0.52646175753911562</v>
      </c>
      <c r="BM826" s="14">
        <f t="shared" si="1228"/>
        <v>0.75235556738311937</v>
      </c>
      <c r="BN826" s="14">
        <f t="shared" si="1229"/>
        <v>0.23235583343019589</v>
      </c>
    </row>
    <row r="827" spans="1:66" x14ac:dyDescent="0.25">
      <c r="A827" t="s">
        <v>346</v>
      </c>
      <c r="B827" t="s">
        <v>242</v>
      </c>
      <c r="C827" t="s">
        <v>320</v>
      </c>
      <c r="D827" s="11">
        <v>44450</v>
      </c>
      <c r="E827" s="10">
        <f>VLOOKUP(A827,home!$A$2:$E$405,3,FALSE)</f>
        <v>1.5146999999999999</v>
      </c>
      <c r="F827" s="10">
        <f>VLOOKUP(B827,home!$B$2:$E$405,3,FALSE)</f>
        <v>0.3301</v>
      </c>
      <c r="G827" s="10">
        <f>VLOOKUP(C827,away!$B$2:$E$405,4,FALSE)</f>
        <v>0.66020000000000001</v>
      </c>
      <c r="H827" s="10">
        <f>VLOOKUP(A827,away!$A$2:$E$405,3,FALSE)</f>
        <v>1.0882000000000001</v>
      </c>
      <c r="I827" s="10">
        <f>VLOOKUP(C827,away!$B$2:$E$405,3,FALSE)</f>
        <v>0.30630000000000002</v>
      </c>
      <c r="J827" s="10">
        <f>VLOOKUP(B827,home!$B$2:$E$405,4,FALSE)</f>
        <v>0.91890000000000005</v>
      </c>
      <c r="K827" s="12">
        <f t="shared" si="1174"/>
        <v>0.330101630694</v>
      </c>
      <c r="L827" s="12">
        <f t="shared" si="1175"/>
        <v>0.30628375997400004</v>
      </c>
      <c r="M827" s="13">
        <f t="shared" si="1176"/>
        <v>0.52920182895717016</v>
      </c>
      <c r="N827" s="13">
        <f t="shared" si="1177"/>
        <v>0.17469038670500914</v>
      </c>
      <c r="O827" s="13">
        <f t="shared" si="1178"/>
        <v>0.16208592595811974</v>
      </c>
      <c r="P827" s="13">
        <f t="shared" si="1179"/>
        <v>5.3504828471322263E-2</v>
      </c>
      <c r="Q827" s="13">
        <f t="shared" si="1180"/>
        <v>2.8832790758944481E-2</v>
      </c>
      <c r="R827" s="13">
        <f t="shared" si="1181"/>
        <v>2.482214342066014E-2</v>
      </c>
      <c r="S827" s="13">
        <f t="shared" si="1182"/>
        <v>1.3523983256949915E-3</v>
      </c>
      <c r="T827" s="13">
        <f t="shared" si="1183"/>
        <v>8.8310155641931169E-3</v>
      </c>
      <c r="U827" s="13">
        <f t="shared" si="1184"/>
        <v>8.1938300204802538E-3</v>
      </c>
      <c r="V827" s="13">
        <f t="shared" si="1185"/>
        <v>1.5192657756095355E-5</v>
      </c>
      <c r="W827" s="13">
        <f t="shared" si="1186"/>
        <v>3.1725837489954898E-3</v>
      </c>
      <c r="X827" s="13">
        <f t="shared" si="1187"/>
        <v>9.7171087947474767E-4</v>
      </c>
      <c r="Y827" s="13">
        <f t="shared" si="1188"/>
        <v>1.4880963088658401E-4</v>
      </c>
      <c r="Z827" s="13">
        <f t="shared" si="1189"/>
        <v>2.5342064724978926E-3</v>
      </c>
      <c r="AA827" s="13">
        <f t="shared" si="1190"/>
        <v>8.3654568908684375E-4</v>
      </c>
      <c r="AB827" s="13">
        <f t="shared" si="1191"/>
        <v>1.3807254805880148E-4</v>
      </c>
      <c r="AC827" s="13">
        <f t="shared" si="1192"/>
        <v>9.6003134199434886E-8</v>
      </c>
      <c r="AD827" s="13">
        <f t="shared" si="1193"/>
        <v>2.6181876726417378E-4</v>
      </c>
      <c r="AE827" s="13">
        <f t="shared" si="1194"/>
        <v>8.0190836469428773E-5</v>
      </c>
      <c r="AF827" s="13">
        <f t="shared" si="1195"/>
        <v>1.2280575454658405E-5</v>
      </c>
      <c r="AG827" s="13">
        <f t="shared" si="1196"/>
        <v>1.2537802749657308E-6</v>
      </c>
      <c r="AH827" s="13">
        <f t="shared" si="1197"/>
        <v>1.940465717367754E-4</v>
      </c>
      <c r="AI827" s="13">
        <f t="shared" si="1198"/>
        <v>6.4055089760889797E-5</v>
      </c>
      <c r="AJ827" s="13">
        <f t="shared" si="1199"/>
        <v>1.0572344792160131E-5</v>
      </c>
      <c r="AK827" s="13">
        <f t="shared" si="1200"/>
        <v>1.1633160853837595E-6</v>
      </c>
      <c r="AL827" s="13">
        <f t="shared" si="1201"/>
        <v>3.8825498681077488E-10</v>
      </c>
      <c r="AM827" s="13">
        <f t="shared" si="1202"/>
        <v>1.728536040403934E-5</v>
      </c>
      <c r="AN827" s="13">
        <f t="shared" si="1203"/>
        <v>5.2942251770548693E-6</v>
      </c>
      <c r="AO827" s="13">
        <f t="shared" si="1204"/>
        <v>8.1076759668869053E-7</v>
      </c>
      <c r="AP827" s="13">
        <f t="shared" si="1205"/>
        <v>8.2774982659631963E-8</v>
      </c>
      <c r="AQ827" s="13">
        <f t="shared" si="1206"/>
        <v>6.3381582301936799E-9</v>
      </c>
      <c r="AR827" s="13">
        <f t="shared" si="1207"/>
        <v>1.188666272032082E-5</v>
      </c>
      <c r="AS827" s="13">
        <f t="shared" si="1208"/>
        <v>3.9238067474874806E-6</v>
      </c>
      <c r="AT827" s="13">
        <f t="shared" si="1209"/>
        <v>6.4762750293686871E-7</v>
      </c>
      <c r="AU827" s="13">
        <f t="shared" si="1210"/>
        <v>7.1260964933914553E-8</v>
      </c>
      <c r="AV827" s="13">
        <f t="shared" si="1211"/>
        <v>5.8808401823782871E-9</v>
      </c>
      <c r="AW827" s="13">
        <f t="shared" si="1212"/>
        <v>1.0904008502232755E-12</v>
      </c>
      <c r="AX827" s="13">
        <f t="shared" si="1213"/>
        <v>9.5098760941781332E-7</v>
      </c>
      <c r="AY827" s="13">
        <f t="shared" si="1214"/>
        <v>2.912720607011736E-7</v>
      </c>
      <c r="AZ827" s="13">
        <f t="shared" si="1215"/>
        <v>4.4605950963465309E-8</v>
      </c>
      <c r="BA827" s="13">
        <f t="shared" si="1216"/>
        <v>4.55402612610201E-9</v>
      </c>
      <c r="BB827" s="13">
        <f t="shared" si="1217"/>
        <v>3.4870606123058817E-10</v>
      </c>
      <c r="BC827" s="13">
        <f t="shared" si="1218"/>
        <v>2.1360600711885689E-11</v>
      </c>
      <c r="BD827" s="13">
        <f t="shared" si="1219"/>
        <v>6.0678195858710622E-7</v>
      </c>
      <c r="BE827" s="13">
        <f t="shared" si="1220"/>
        <v>2.0029971400530294E-7</v>
      </c>
      <c r="BF827" s="13">
        <f t="shared" si="1221"/>
        <v>3.3059631110346156E-8</v>
      </c>
      <c r="BG827" s="13">
        <f t="shared" si="1222"/>
        <v>3.6376793798891209E-9</v>
      </c>
      <c r="BH827" s="13">
        <f t="shared" si="1223"/>
        <v>3.0020097381083435E-10</v>
      </c>
      <c r="BI827" s="13">
        <f t="shared" si="1224"/>
        <v>1.9819366198176656E-11</v>
      </c>
      <c r="BJ827" s="14">
        <f t="shared" si="1225"/>
        <v>0.21702761250299932</v>
      </c>
      <c r="BK827" s="14">
        <f t="shared" si="1226"/>
        <v>0.58407463607539345</v>
      </c>
      <c r="BL827" s="14">
        <f t="shared" si="1227"/>
        <v>0.19636373429656026</v>
      </c>
      <c r="BM827" s="14">
        <f t="shared" si="1228"/>
        <v>2.6861993805254669E-2</v>
      </c>
      <c r="BN827" s="14">
        <f t="shared" si="1229"/>
        <v>0.97313790427122604</v>
      </c>
    </row>
    <row r="828" spans="1:66" x14ac:dyDescent="0.25">
      <c r="A828" t="s">
        <v>346</v>
      </c>
      <c r="B828" t="s">
        <v>231</v>
      </c>
      <c r="C828" t="s">
        <v>232</v>
      </c>
      <c r="D828" s="11">
        <v>44450</v>
      </c>
      <c r="E828" s="10">
        <f>VLOOKUP(A828,home!$A$2:$E$405,3,FALSE)</f>
        <v>1.5146999999999999</v>
      </c>
      <c r="F828" s="10">
        <f>VLOOKUP(B828,home!$B$2:$E$405,3,FALSE)</f>
        <v>1.1003000000000001</v>
      </c>
      <c r="G828" s="10">
        <f>VLOOKUP(C828,away!$B$2:$E$405,4,FALSE)</f>
        <v>1.1003000000000001</v>
      </c>
      <c r="H828" s="10">
        <f>VLOOKUP(A828,away!$A$2:$E$405,3,FALSE)</f>
        <v>1.0882000000000001</v>
      </c>
      <c r="I828" s="10">
        <f>VLOOKUP(C828,away!$B$2:$E$405,3,FALSE)</f>
        <v>1.5316000000000001</v>
      </c>
      <c r="J828" s="10">
        <f>VLOOKUP(B828,home!$B$2:$E$405,4,FALSE)</f>
        <v>1.5316000000000001</v>
      </c>
      <c r="K828" s="12">
        <f t="shared" si="1174"/>
        <v>1.833786838323</v>
      </c>
      <c r="L828" s="12">
        <f t="shared" si="1175"/>
        <v>2.5526979929920004</v>
      </c>
      <c r="M828" s="13">
        <f t="shared" si="1176"/>
        <v>1.2444396579572638E-2</v>
      </c>
      <c r="N828" s="13">
        <f t="shared" si="1177"/>
        <v>2.2820370658492066E-2</v>
      </c>
      <c r="O828" s="13">
        <f t="shared" si="1178"/>
        <v>3.1766786172671584E-2</v>
      </c>
      <c r="P828" s="13">
        <f t="shared" si="1179"/>
        <v>5.8253514379266222E-2</v>
      </c>
      <c r="Q828" s="13">
        <f t="shared" si="1180"/>
        <v>2.0923847679597565E-2</v>
      </c>
      <c r="R828" s="13">
        <f t="shared" si="1181"/>
        <v>4.0545505653392398E-2</v>
      </c>
      <c r="S828" s="13">
        <f t="shared" si="1182"/>
        <v>6.8172689528107192E-2</v>
      </c>
      <c r="T828" s="13">
        <f t="shared" si="1183"/>
        <v>5.3412263977379019E-2</v>
      </c>
      <c r="U828" s="13">
        <f t="shared" si="1184"/>
        <v>7.435181462034178E-2</v>
      </c>
      <c r="V828" s="13">
        <f t="shared" si="1185"/>
        <v>3.5458160933051715E-2</v>
      </c>
      <c r="W828" s="13">
        <f t="shared" si="1186"/>
        <v>1.2789958827307086E-2</v>
      </c>
      <c r="X828" s="13">
        <f t="shared" si="1187"/>
        <v>3.2648902228917115E-2</v>
      </c>
      <c r="Y828" s="13">
        <f t="shared" si="1188"/>
        <v>4.1671393596574388E-2</v>
      </c>
      <c r="Z828" s="13">
        <f t="shared" si="1189"/>
        <v>3.4500143635420193E-2</v>
      </c>
      <c r="AA828" s="13">
        <f t="shared" si="1190"/>
        <v>6.3265909318886579E-2</v>
      </c>
      <c r="AB828" s="13">
        <f t="shared" si="1191"/>
        <v>5.8008095911755327E-2</v>
      </c>
      <c r="AC828" s="13">
        <f t="shared" si="1192"/>
        <v>1.0373958645604727E-2</v>
      </c>
      <c r="AD828" s="13">
        <f t="shared" si="1193"/>
        <v>5.8635145400521994E-3</v>
      </c>
      <c r="AE828" s="13">
        <f t="shared" si="1194"/>
        <v>1.4967781798270659E-2</v>
      </c>
      <c r="AF828" s="13">
        <f t="shared" si="1195"/>
        <v>1.9104113277993856E-2</v>
      </c>
      <c r="AG828" s="13">
        <f t="shared" si="1196"/>
        <v>1.625567720754225E-2</v>
      </c>
      <c r="AH828" s="13">
        <f t="shared" si="1197"/>
        <v>2.201711185401822E-2</v>
      </c>
      <c r="AI828" s="13">
        <f t="shared" si="1198"/>
        <v>4.0374689935783921E-2</v>
      </c>
      <c r="AJ828" s="13">
        <f t="shared" si="1199"/>
        <v>3.7019287502806322E-2</v>
      </c>
      <c r="AK828" s="13">
        <f t="shared" si="1200"/>
        <v>2.262849406224712E-2</v>
      </c>
      <c r="AL828" s="13">
        <f t="shared" si="1201"/>
        <v>1.9424631649030942E-3</v>
      </c>
      <c r="AM828" s="13">
        <f t="shared" si="1202"/>
        <v>2.1504871579726523E-3</v>
      </c>
      <c r="AN828" s="13">
        <f t="shared" si="1203"/>
        <v>5.489544252111859E-3</v>
      </c>
      <c r="AO828" s="13">
        <f t="shared" si="1204"/>
        <v>7.0065742974033587E-3</v>
      </c>
      <c r="AP828" s="13">
        <f t="shared" si="1205"/>
        <v>5.9618893822436306E-3</v>
      </c>
      <c r="AQ828" s="13">
        <f t="shared" si="1206"/>
        <v>3.8047257651234083E-3</v>
      </c>
      <c r="AR828" s="13">
        <f t="shared" si="1207"/>
        <v>1.124060744824653E-2</v>
      </c>
      <c r="AS828" s="13">
        <f t="shared" si="1208"/>
        <v>2.061287799334997E-2</v>
      </c>
      <c r="AT828" s="13">
        <f t="shared" si="1209"/>
        <v>1.8899812182081498E-2</v>
      </c>
      <c r="AU828" s="13">
        <f t="shared" si="1210"/>
        <v>1.1552742275425916E-2</v>
      </c>
      <c r="AV828" s="13">
        <f t="shared" si="1211"/>
        <v>5.2963166828034359E-3</v>
      </c>
      <c r="AW828" s="13">
        <f t="shared" si="1212"/>
        <v>2.5257977932373414E-4</v>
      </c>
      <c r="AX828" s="13">
        <f t="shared" si="1213"/>
        <v>6.5725584104548134E-4</v>
      </c>
      <c r="AY828" s="13">
        <f t="shared" si="1214"/>
        <v>1.6777756663190692E-3</v>
      </c>
      <c r="AZ828" s="13">
        <f t="shared" si="1215"/>
        <v>2.1414272880517526E-3</v>
      </c>
      <c r="BA828" s="13">
        <f t="shared" si="1216"/>
        <v>1.8221390467826704E-3</v>
      </c>
      <c r="BB828" s="13">
        <f t="shared" si="1217"/>
        <v>1.16284267191862E-3</v>
      </c>
      <c r="BC828" s="13">
        <f t="shared" si="1218"/>
        <v>5.9367723095442282E-4</v>
      </c>
      <c r="BD828" s="13">
        <f t="shared" si="1219"/>
        <v>4.7823126788583119E-3</v>
      </c>
      <c r="BE828" s="13">
        <f t="shared" si="1220"/>
        <v>8.7697420472355823E-3</v>
      </c>
      <c r="BF828" s="13">
        <f t="shared" si="1221"/>
        <v>8.0409187708542062E-3</v>
      </c>
      <c r="BG828" s="13">
        <f t="shared" si="1222"/>
        <v>4.9151103366722659E-3</v>
      </c>
      <c r="BH828" s="13">
        <f t="shared" si="1223"/>
        <v>2.253316161073732E-3</v>
      </c>
      <c r="BI828" s="13">
        <f t="shared" si="1224"/>
        <v>8.2642030375150368E-4</v>
      </c>
      <c r="BJ828" s="14">
        <f t="shared" si="1225"/>
        <v>0.2729261623920532</v>
      </c>
      <c r="BK828" s="14">
        <f t="shared" si="1226"/>
        <v>0.18832295889682465</v>
      </c>
      <c r="BL828" s="14">
        <f t="shared" si="1227"/>
        <v>0.48716787191225613</v>
      </c>
      <c r="BM828" s="14">
        <f t="shared" si="1228"/>
        <v>0.79473751982656626</v>
      </c>
      <c r="BN828" s="14">
        <f t="shared" si="1229"/>
        <v>0.18675442112299248</v>
      </c>
    </row>
    <row r="829" spans="1:66" x14ac:dyDescent="0.25">
      <c r="A829" t="s">
        <v>346</v>
      </c>
      <c r="B829" t="s">
        <v>233</v>
      </c>
      <c r="C829" t="s">
        <v>241</v>
      </c>
      <c r="D829" s="11">
        <v>44450</v>
      </c>
      <c r="E829" s="10">
        <f>VLOOKUP(A829,home!$A$2:$E$405,3,FALSE)</f>
        <v>1.5146999999999999</v>
      </c>
      <c r="F829" s="10">
        <f>VLOOKUP(B829,home!$B$2:$E$405,3,FALSE)</f>
        <v>0.92430000000000001</v>
      </c>
      <c r="G829" s="10">
        <f>VLOOKUP(C829,away!$B$2:$E$405,4,FALSE)</f>
        <v>1.1553</v>
      </c>
      <c r="H829" s="10">
        <f>VLOOKUP(A829,away!$A$2:$E$405,3,FALSE)</f>
        <v>1.0882000000000001</v>
      </c>
      <c r="I829" s="10">
        <f>VLOOKUP(C829,away!$B$2:$E$405,3,FALSE)</f>
        <v>0.68920000000000003</v>
      </c>
      <c r="J829" s="10">
        <f>VLOOKUP(B829,home!$B$2:$E$405,4,FALSE)</f>
        <v>0.91890000000000005</v>
      </c>
      <c r="K829" s="12">
        <f t="shared" si="1174"/>
        <v>1.6174629887130001</v>
      </c>
      <c r="L829" s="12">
        <f t="shared" si="1175"/>
        <v>0.68916345861600015</v>
      </c>
      <c r="M829" s="13">
        <f t="shared" si="1176"/>
        <v>9.95966800947648E-2</v>
      </c>
      <c r="N829" s="13">
        <f t="shared" si="1177"/>
        <v>0.16109394385197082</v>
      </c>
      <c r="O829" s="13">
        <f t="shared" si="1178"/>
        <v>6.863839252077944E-2</v>
      </c>
      <c r="P829" s="13">
        <f t="shared" si="1179"/>
        <v>0.11102005950711592</v>
      </c>
      <c r="Q829" s="13">
        <f t="shared" si="1180"/>
        <v>0.13028174594318651</v>
      </c>
      <c r="R829" s="13">
        <f t="shared" si="1181"/>
        <v>2.3651535991731479E-2</v>
      </c>
      <c r="S829" s="13">
        <f t="shared" si="1182"/>
        <v>3.0938414817733073E-2</v>
      </c>
      <c r="T829" s="13">
        <f t="shared" si="1183"/>
        <v>8.9785418628737443E-2</v>
      </c>
      <c r="U829" s="13">
        <f t="shared" si="1184"/>
        <v>3.8255484092839083E-2</v>
      </c>
      <c r="V829" s="13">
        <f t="shared" si="1185"/>
        <v>3.8318821368704447E-3</v>
      </c>
      <c r="W829" s="13">
        <f t="shared" si="1186"/>
        <v>7.0241967389338078E-2</v>
      </c>
      <c r="X829" s="13">
        <f t="shared" si="1187"/>
        <v>4.8408197186028519E-2</v>
      </c>
      <c r="Y829" s="13">
        <f t="shared" si="1188"/>
        <v>1.6680580299044373E-2</v>
      </c>
      <c r="Z829" s="13">
        <f t="shared" si="1189"/>
        <v>5.4332581152141584E-3</v>
      </c>
      <c r="AA829" s="13">
        <f t="shared" si="1190"/>
        <v>8.7880939094834524E-3</v>
      </c>
      <c r="AB829" s="13">
        <f t="shared" si="1191"/>
        <v>7.1072083199618117E-3</v>
      </c>
      <c r="AC829" s="13">
        <f t="shared" si="1192"/>
        <v>2.669615734523194E-4</v>
      </c>
      <c r="AD829" s="13">
        <f t="shared" si="1193"/>
        <v>2.8403445626659966E-2</v>
      </c>
      <c r="AE829" s="13">
        <f t="shared" si="1194"/>
        <v>1.9574616824680483E-2</v>
      </c>
      <c r="AF829" s="13">
        <f t="shared" si="1195"/>
        <v>6.7450553159898747E-3</v>
      </c>
      <c r="AG829" s="13">
        <f t="shared" si="1196"/>
        <v>1.5494818833746067E-3</v>
      </c>
      <c r="AH829" s="13">
        <f t="shared" si="1197"/>
        <v>9.3610073855860971E-4</v>
      </c>
      <c r="AI829" s="13">
        <f t="shared" si="1198"/>
        <v>1.5141082983254554E-3</v>
      </c>
      <c r="AJ829" s="13">
        <f t="shared" si="1199"/>
        <v>1.2245070667223231E-3</v>
      </c>
      <c r="AK829" s="13">
        <f t="shared" si="1200"/>
        <v>6.6019828661362603E-4</v>
      </c>
      <c r="AL829" s="13">
        <f t="shared" si="1201"/>
        <v>1.1903244060982588E-5</v>
      </c>
      <c r="AM829" s="13">
        <f t="shared" si="1202"/>
        <v>9.188304410608918E-3</v>
      </c>
      <c r="AN829" s="13">
        <f t="shared" si="1203"/>
        <v>6.3322436464318893E-3</v>
      </c>
      <c r="AO829" s="13">
        <f t="shared" si="1204"/>
        <v>2.1819754660870965E-3</v>
      </c>
      <c r="AP829" s="13">
        <f t="shared" si="1205"/>
        <v>5.0124591960794751E-4</v>
      </c>
      <c r="AQ829" s="13">
        <f t="shared" si="1206"/>
        <v>8.636009289354265E-5</v>
      </c>
      <c r="AR829" s="13">
        <f t="shared" si="1207"/>
        <v>1.2902528451960878E-4</v>
      </c>
      <c r="AS829" s="13">
        <f t="shared" si="1208"/>
        <v>2.0869362231863158E-4</v>
      </c>
      <c r="AT829" s="13">
        <f t="shared" si="1209"/>
        <v>1.6877710504041799E-4</v>
      </c>
      <c r="AU829" s="13">
        <f t="shared" si="1210"/>
        <v>9.0996906915000828E-5</v>
      </c>
      <c r="AV829" s="13">
        <f t="shared" si="1211"/>
        <v>3.6796032255593973E-5</v>
      </c>
      <c r="AW829" s="13">
        <f t="shared" si="1212"/>
        <v>3.6856953205909624E-7</v>
      </c>
      <c r="AX829" s="13">
        <f t="shared" si="1213"/>
        <v>2.4769570521980568E-3</v>
      </c>
      <c r="AY829" s="13">
        <f t="shared" si="1214"/>
        <v>1.7070282889361051E-3</v>
      </c>
      <c r="AZ829" s="13">
        <f t="shared" si="1215"/>
        <v>5.8821075977927946E-4</v>
      </c>
      <c r="BA829" s="13">
        <f t="shared" si="1216"/>
        <v>1.3512445386821116E-4</v>
      </c>
      <c r="BB829" s="13">
        <f t="shared" si="1217"/>
        <v>2.3280708992853637E-5</v>
      </c>
      <c r="BC829" s="13">
        <f t="shared" si="1218"/>
        <v>3.2088427857095275E-6</v>
      </c>
      <c r="BD829" s="13">
        <f t="shared" si="1219"/>
        <v>1.4819918554741167E-5</v>
      </c>
      <c r="BE829" s="13">
        <f t="shared" si="1220"/>
        <v>2.3970669758034886E-5</v>
      </c>
      <c r="BF829" s="13">
        <f t="shared" si="1221"/>
        <v>1.9385835574141723E-5</v>
      </c>
      <c r="BG829" s="13">
        <f t="shared" si="1222"/>
        <v>1.0451957182150026E-5</v>
      </c>
      <c r="BH829" s="13">
        <f t="shared" si="1223"/>
        <v>4.2264134754351714E-6</v>
      </c>
      <c r="BI829" s="13">
        <f t="shared" si="1224"/>
        <v>1.367213474302853E-6</v>
      </c>
      <c r="BJ829" s="14">
        <f t="shared" si="1225"/>
        <v>0.5959883925912004</v>
      </c>
      <c r="BK829" s="14">
        <f t="shared" si="1226"/>
        <v>0.24737292966293362</v>
      </c>
      <c r="BL829" s="14">
        <f t="shared" si="1227"/>
        <v>0.15148414018408335</v>
      </c>
      <c r="BM829" s="14">
        <f t="shared" si="1228"/>
        <v>0.40428970292447841</v>
      </c>
      <c r="BN829" s="14">
        <f t="shared" si="1229"/>
        <v>0.59428235790954897</v>
      </c>
    </row>
    <row r="830" spans="1:66" x14ac:dyDescent="0.25">
      <c r="A830" t="s">
        <v>346</v>
      </c>
      <c r="B830" t="s">
        <v>240</v>
      </c>
      <c r="C830" t="s">
        <v>236</v>
      </c>
      <c r="D830" s="11">
        <v>44450</v>
      </c>
      <c r="E830" s="10">
        <f>VLOOKUP(A830,home!$A$2:$E$405,3,FALSE)</f>
        <v>1.5146999999999999</v>
      </c>
      <c r="F830" s="10">
        <f>VLOOKUP(B830,home!$B$2:$E$405,3,FALSE)</f>
        <v>0.66020000000000001</v>
      </c>
      <c r="G830" s="10">
        <f>VLOOKUP(C830,away!$B$2:$E$405,4,FALSE)</f>
        <v>0.82520000000000004</v>
      </c>
      <c r="H830" s="10">
        <f>VLOOKUP(A830,away!$A$2:$E$405,3,FALSE)</f>
        <v>1.0882000000000001</v>
      </c>
      <c r="I830" s="10">
        <f>VLOOKUP(C830,away!$B$2:$E$405,3,FALSE)</f>
        <v>0.68920000000000003</v>
      </c>
      <c r="J830" s="10">
        <f>VLOOKUP(B830,home!$B$2:$E$405,4,FALSE)</f>
        <v>0.68920000000000003</v>
      </c>
      <c r="K830" s="12">
        <f t="shared" si="1174"/>
        <v>0.82520407648799998</v>
      </c>
      <c r="L830" s="12">
        <f t="shared" si="1175"/>
        <v>0.51689134364800005</v>
      </c>
      <c r="M830" s="13">
        <f t="shared" si="1176"/>
        <v>0.26129756634663681</v>
      </c>
      <c r="N830" s="13">
        <f t="shared" si="1177"/>
        <v>0.21562381692563834</v>
      </c>
      <c r="O830" s="13">
        <f t="shared" si="1178"/>
        <v>0.13506245016086554</v>
      </c>
      <c r="P830" s="13">
        <f t="shared" si="1179"/>
        <v>0.11145408445320358</v>
      </c>
      <c r="Q830" s="13">
        <f t="shared" si="1180"/>
        <v>8.8966826357469483E-2</v>
      </c>
      <c r="R830" s="13">
        <f t="shared" si="1181"/>
        <v>3.4906305670020413E-2</v>
      </c>
      <c r="S830" s="13">
        <f t="shared" si="1182"/>
        <v>1.1884929809126903E-2</v>
      </c>
      <c r="T830" s="13">
        <f t="shared" si="1183"/>
        <v>4.5986182416010705E-2</v>
      </c>
      <c r="U830" s="13">
        <f t="shared" si="1184"/>
        <v>2.8804825734037035E-2</v>
      </c>
      <c r="V830" s="13">
        <f t="shared" si="1185"/>
        <v>5.6326755447065179E-4</v>
      </c>
      <c r="W830" s="13">
        <f t="shared" si="1186"/>
        <v>2.4471929260794622E-2</v>
      </c>
      <c r="X830" s="13">
        <f t="shared" si="1187"/>
        <v>1.2649328397270941E-2</v>
      </c>
      <c r="Y830" s="13">
        <f t="shared" si="1188"/>
        <v>3.2691641757550899E-3</v>
      </c>
      <c r="Z830" s="13">
        <f t="shared" si="1189"/>
        <v>6.0142557465215525E-3</v>
      </c>
      <c r="AA830" s="13">
        <f t="shared" si="1190"/>
        <v>4.9629883590709646E-3</v>
      </c>
      <c r="AB830" s="13">
        <f t="shared" si="1191"/>
        <v>2.0477391127339249E-3</v>
      </c>
      <c r="AC830" s="13">
        <f t="shared" si="1192"/>
        <v>1.5016038625872537E-5</v>
      </c>
      <c r="AD830" s="13">
        <f t="shared" si="1193"/>
        <v>5.0485839463834219E-3</v>
      </c>
      <c r="AE830" s="13">
        <f t="shared" si="1194"/>
        <v>2.6095693395658498E-3</v>
      </c>
      <c r="AF830" s="13">
        <f t="shared" si="1195"/>
        <v>6.7443190113540801E-4</v>
      </c>
      <c r="AG830" s="13">
        <f t="shared" si="1196"/>
        <v>1.1620267052565207E-4</v>
      </c>
      <c r="AH830" s="13">
        <f t="shared" si="1197"/>
        <v>7.7717918346555765E-4</v>
      </c>
      <c r="AI830" s="13">
        <f t="shared" si="1198"/>
        <v>6.4133143035739336E-4</v>
      </c>
      <c r="AJ830" s="13">
        <f t="shared" si="1199"/>
        <v>2.6461465535540041E-4</v>
      </c>
      <c r="AK830" s="13">
        <f t="shared" si="1200"/>
        <v>7.2787030765914548E-5</v>
      </c>
      <c r="AL830" s="13">
        <f t="shared" si="1201"/>
        <v>2.5619815148838733E-7</v>
      </c>
      <c r="AM830" s="13">
        <f t="shared" si="1202"/>
        <v>8.3322241060949486E-4</v>
      </c>
      <c r="AN830" s="13">
        <f t="shared" si="1203"/>
        <v>4.3068545137756747E-4</v>
      </c>
      <c r="AO830" s="13">
        <f t="shared" si="1204"/>
        <v>1.113087908260981E-4</v>
      </c>
      <c r="AP830" s="13">
        <f t="shared" si="1205"/>
        <v>1.9178183483312015E-5</v>
      </c>
      <c r="AQ830" s="13">
        <f t="shared" si="1206"/>
        <v>2.4782592573542571E-6</v>
      </c>
      <c r="AR830" s="13">
        <f t="shared" si="1207"/>
        <v>8.0343438479353534E-5</v>
      </c>
      <c r="AS830" s="13">
        <f t="shared" si="1208"/>
        <v>6.6299732952225372E-5</v>
      </c>
      <c r="AT830" s="13">
        <f t="shared" si="1209"/>
        <v>2.7355404951121079E-5</v>
      </c>
      <c r="AU830" s="13">
        <f t="shared" si="1210"/>
        <v>7.5245972265483783E-6</v>
      </c>
      <c r="AV830" s="13">
        <f t="shared" si="1211"/>
        <v>1.5523320763195049E-6</v>
      </c>
      <c r="AW830" s="13">
        <f t="shared" si="1212"/>
        <v>3.0355271037853663E-9</v>
      </c>
      <c r="AX830" s="13">
        <f t="shared" si="1213"/>
        <v>1.1459642164268555E-4</v>
      </c>
      <c r="AY830" s="13">
        <f t="shared" si="1214"/>
        <v>5.9233898360140489E-5</v>
      </c>
      <c r="AZ830" s="13">
        <f t="shared" si="1215"/>
        <v>1.5308744656441039E-5</v>
      </c>
      <c r="BA830" s="13">
        <f t="shared" si="1216"/>
        <v>2.6376525316773172E-6</v>
      </c>
      <c r="BB830" s="13">
        <f t="shared" si="1217"/>
        <v>3.4084494029380937E-7</v>
      </c>
      <c r="BC830" s="13">
        <f t="shared" si="1218"/>
        <v>3.5235959832817897E-8</v>
      </c>
      <c r="BD830" s="13">
        <f t="shared" si="1219"/>
        <v>6.9214713114822459E-6</v>
      </c>
      <c r="BE830" s="13">
        <f t="shared" si="1220"/>
        <v>5.7116263415298922E-6</v>
      </c>
      <c r="BF830" s="13">
        <f t="shared" si="1221"/>
        <v>2.3566286702033544E-6</v>
      </c>
      <c r="BG830" s="13">
        <f t="shared" si="1222"/>
        <v>6.4823319514010097E-7</v>
      </c>
      <c r="BH830" s="13">
        <f t="shared" si="1223"/>
        <v>1.3373116878611309E-7</v>
      </c>
      <c r="BI830" s="13">
        <f t="shared" si="1224"/>
        <v>2.2071101127161061E-8</v>
      </c>
      <c r="BJ830" s="14">
        <f t="shared" si="1225"/>
        <v>0.40100506128419439</v>
      </c>
      <c r="BK830" s="14">
        <f t="shared" si="1226"/>
        <v>0.38527435429857548</v>
      </c>
      <c r="BL830" s="14">
        <f t="shared" si="1227"/>
        <v>0.20773909060414597</v>
      </c>
      <c r="BM830" s="14">
        <f t="shared" si="1228"/>
        <v>0.1526624811567702</v>
      </c>
      <c r="BN830" s="14">
        <f t="shared" si="1229"/>
        <v>0.8473110499138341</v>
      </c>
    </row>
    <row r="831" spans="1:66" x14ac:dyDescent="0.25">
      <c r="A831" t="s">
        <v>347</v>
      </c>
      <c r="B831" t="s">
        <v>250</v>
      </c>
      <c r="C831" t="s">
        <v>325</v>
      </c>
      <c r="D831" s="11">
        <v>44450</v>
      </c>
      <c r="E831" s="10">
        <f>VLOOKUP(A831,home!$A$2:$E$405,3,FALSE)</f>
        <v>1.2639</v>
      </c>
      <c r="F831" s="10">
        <f>VLOOKUP(B831,home!$B$2:$E$405,3,FALSE)</f>
        <v>0.1978</v>
      </c>
      <c r="G831" s="10">
        <f>VLOOKUP(C831,away!$B$2:$E$405,4,FALSE)</f>
        <v>1.2659</v>
      </c>
      <c r="H831" s="10">
        <f>VLOOKUP(A831,away!$A$2:$E$405,3,FALSE)</f>
        <v>0.81940000000000002</v>
      </c>
      <c r="I831" s="10">
        <f>VLOOKUP(C831,away!$B$2:$E$405,3,FALSE)</f>
        <v>1.2203999999999999</v>
      </c>
      <c r="J831" s="10">
        <f>VLOOKUP(B831,home!$B$2:$E$405,4,FALSE)</f>
        <v>0.9153</v>
      </c>
      <c r="K831" s="12">
        <f t="shared" si="1174"/>
        <v>0.31647426577800003</v>
      </c>
      <c r="L831" s="12">
        <f t="shared" si="1175"/>
        <v>0.91529611912800002</v>
      </c>
      <c r="M831" s="13">
        <f t="shared" si="1176"/>
        <v>0.29177556510386637</v>
      </c>
      <c r="N831" s="13">
        <f t="shared" si="1177"/>
        <v>9.2339457738207162E-2</v>
      </c>
      <c r="O831" s="13">
        <f t="shared" si="1178"/>
        <v>0.26706104239594802</v>
      </c>
      <c r="P831" s="13">
        <f t="shared" si="1179"/>
        <v>8.4517947310164987E-2</v>
      </c>
      <c r="Q831" s="13">
        <f t="shared" si="1180"/>
        <v>1.4611531045018885E-2</v>
      </c>
      <c r="R831" s="13">
        <f t="shared" si="1181"/>
        <v>0.12221996783764473</v>
      </c>
      <c r="S831" s="13">
        <f t="shared" si="1182"/>
        <v>6.1205291599563472E-3</v>
      </c>
      <c r="T831" s="13">
        <f t="shared" si="1183"/>
        <v>1.3373877660024076E-2</v>
      </c>
      <c r="U831" s="13">
        <f t="shared" si="1184"/>
        <v>3.8679474584829399E-2</v>
      </c>
      <c r="V831" s="13">
        <f t="shared" si="1185"/>
        <v>1.9699104491394963E-4</v>
      </c>
      <c r="W831" s="13">
        <f t="shared" si="1186"/>
        <v>1.5413911864549351E-3</v>
      </c>
      <c r="X831" s="13">
        <f t="shared" si="1187"/>
        <v>1.4108293710203056E-3</v>
      </c>
      <c r="Y831" s="13">
        <f t="shared" si="1188"/>
        <v>6.4566332402334146E-4</v>
      </c>
      <c r="Z831" s="13">
        <f t="shared" si="1189"/>
        <v>3.7289154080581741E-2</v>
      </c>
      <c r="AA831" s="13">
        <f t="shared" si="1190"/>
        <v>1.1801057659134822E-2</v>
      </c>
      <c r="AB831" s="13">
        <f t="shared" si="1191"/>
        <v>1.8673655290392679E-3</v>
      </c>
      <c r="AC831" s="13">
        <f t="shared" si="1192"/>
        <v>3.5663710283374645E-6</v>
      </c>
      <c r="AD831" s="13">
        <f t="shared" si="1193"/>
        <v>1.2195266100250147E-4</v>
      </c>
      <c r="AE831" s="13">
        <f t="shared" si="1194"/>
        <v>1.1162279733292219E-4</v>
      </c>
      <c r="AF831" s="13">
        <f t="shared" si="1195"/>
        <v>5.1083956602517467E-5</v>
      </c>
      <c r="AG831" s="13">
        <f t="shared" si="1196"/>
        <v>1.5585649075995809E-5</v>
      </c>
      <c r="AH831" s="13">
        <f t="shared" si="1197"/>
        <v>8.5326545038806201E-3</v>
      </c>
      <c r="AI831" s="13">
        <f t="shared" si="1198"/>
        <v>2.7003655692529648E-3</v>
      </c>
      <c r="AJ831" s="13">
        <f t="shared" si="1199"/>
        <v>4.2729810543076151E-4</v>
      </c>
      <c r="AK831" s="13">
        <f t="shared" si="1200"/>
        <v>4.5076284728176895E-5</v>
      </c>
      <c r="AL831" s="13">
        <f t="shared" si="1201"/>
        <v>4.1322495055982439E-8</v>
      </c>
      <c r="AM831" s="13">
        <f t="shared" si="1202"/>
        <v>7.7189757700880034E-6</v>
      </c>
      <c r="AN831" s="13">
        <f t="shared" si="1203"/>
        <v>7.0651485660046152E-6</v>
      </c>
      <c r="AO831" s="13">
        <f t="shared" si="1204"/>
        <v>3.2333515317633887E-6</v>
      </c>
      <c r="AP831" s="13">
        <f t="shared" si="1205"/>
        <v>9.8649136959986823E-7</v>
      </c>
      <c r="AQ831" s="13">
        <f t="shared" si="1206"/>
        <v>2.2573293053700614E-7</v>
      </c>
      <c r="AR831" s="13">
        <f t="shared" si="1207"/>
        <v>1.561981110652397E-3</v>
      </c>
      <c r="AS831" s="13">
        <f t="shared" si="1208"/>
        <v>4.9432682515282238E-4</v>
      </c>
      <c r="AT831" s="13">
        <f t="shared" si="1209"/>
        <v>7.8220859522304615E-5</v>
      </c>
      <c r="AU831" s="13">
        <f t="shared" si="1210"/>
        <v>8.2516296952818127E-6</v>
      </c>
      <c r="AV831" s="13">
        <f t="shared" si="1211"/>
        <v>6.5285711232156334E-7</v>
      </c>
      <c r="AW831" s="13">
        <f t="shared" si="1212"/>
        <v>3.3249418746285101E-10</v>
      </c>
      <c r="AX831" s="13">
        <f t="shared" si="1213"/>
        <v>4.0714286489946184E-7</v>
      </c>
      <c r="AY831" s="13">
        <f t="shared" si="1214"/>
        <v>3.7265628417313303E-7</v>
      </c>
      <c r="AZ831" s="13">
        <f t="shared" si="1215"/>
        <v>1.7054542533616488E-7</v>
      </c>
      <c r="BA831" s="13">
        <f t="shared" si="1216"/>
        <v>5.2033188648408612E-8</v>
      </c>
      <c r="BB831" s="13">
        <f t="shared" si="1217"/>
        <v>1.1906443908935873E-8</v>
      </c>
      <c r="BC831" s="13">
        <f t="shared" si="1218"/>
        <v>2.1795843804928442E-9</v>
      </c>
      <c r="BD831" s="13">
        <f t="shared" si="1219"/>
        <v>2.3827920812189695E-4</v>
      </c>
      <c r="BE831" s="13">
        <f t="shared" si="1220"/>
        <v>7.54092374405406E-5</v>
      </c>
      <c r="BF831" s="13">
        <f t="shared" si="1221"/>
        <v>1.1932541525936977E-5</v>
      </c>
      <c r="BG831" s="13">
        <f t="shared" si="1222"/>
        <v>1.2587807727621336E-6</v>
      </c>
      <c r="BH831" s="13">
        <f t="shared" si="1223"/>
        <v>9.9592930208839925E-8</v>
      </c>
      <c r="BI831" s="13">
        <f t="shared" si="1224"/>
        <v>6.303719892904447E-9</v>
      </c>
      <c r="BJ831" s="14">
        <f t="shared" si="1225"/>
        <v>0.12424324155272201</v>
      </c>
      <c r="BK831" s="14">
        <f t="shared" si="1226"/>
        <v>0.3826150129687092</v>
      </c>
      <c r="BL831" s="14">
        <f t="shared" si="1227"/>
        <v>0.45580472141653511</v>
      </c>
      <c r="BM831" s="14">
        <f t="shared" si="1228"/>
        <v>0.12742624626390792</v>
      </c>
      <c r="BN831" s="14">
        <f t="shared" si="1229"/>
        <v>0.87252551143085022</v>
      </c>
    </row>
    <row r="832" spans="1:66" x14ac:dyDescent="0.25">
      <c r="A832" t="s">
        <v>347</v>
      </c>
      <c r="B832" t="s">
        <v>251</v>
      </c>
      <c r="C832" t="s">
        <v>247</v>
      </c>
      <c r="D832" s="11">
        <v>44450</v>
      </c>
      <c r="E832" s="10">
        <f>VLOOKUP(A832,home!$A$2:$E$405,3,FALSE)</f>
        <v>1.2639</v>
      </c>
      <c r="F832" s="10">
        <f>VLOOKUP(B832,home!$B$2:$E$405,3,FALSE)</f>
        <v>0.59340000000000004</v>
      </c>
      <c r="G832" s="10">
        <f>VLOOKUP(C832,away!$B$2:$E$405,4,FALSE)</f>
        <v>0.39560000000000001</v>
      </c>
      <c r="H832" s="10">
        <f>VLOOKUP(A832,away!$A$2:$E$405,3,FALSE)</f>
        <v>0.81940000000000002</v>
      </c>
      <c r="I832" s="10">
        <f>VLOOKUP(C832,away!$B$2:$E$405,3,FALSE)</f>
        <v>1.2203999999999999</v>
      </c>
      <c r="J832" s="10">
        <f>VLOOKUP(B832,home!$B$2:$E$405,4,FALSE)</f>
        <v>0.9153</v>
      </c>
      <c r="K832" s="12">
        <f t="shared" si="1174"/>
        <v>0.296699311656</v>
      </c>
      <c r="L832" s="12">
        <f t="shared" si="1175"/>
        <v>0.91529611912800002</v>
      </c>
      <c r="M832" s="13">
        <f t="shared" si="1176"/>
        <v>0.29760284067674342</v>
      </c>
      <c r="N832" s="13">
        <f t="shared" si="1177"/>
        <v>8.8298557975660011E-2</v>
      </c>
      <c r="O832" s="13">
        <f t="shared" si="1178"/>
        <v>0.27239472511289176</v>
      </c>
      <c r="P832" s="13">
        <f t="shared" si="1179"/>
        <v>8.0819327439720312E-2</v>
      </c>
      <c r="Q832" s="13">
        <f t="shared" si="1180"/>
        <v>1.3099060685797866E-2</v>
      </c>
      <c r="R832" s="13">
        <f t="shared" si="1181"/>
        <v>0.12466091738338407</v>
      </c>
      <c r="S832" s="13">
        <f t="shared" si="1182"/>
        <v>5.4869802930607257E-3</v>
      </c>
      <c r="T832" s="13">
        <f t="shared" si="1183"/>
        <v>1.1989519409932944E-2</v>
      </c>
      <c r="U832" s="13">
        <f t="shared" si="1184"/>
        <v>3.6986808378055541E-2</v>
      </c>
      <c r="V832" s="13">
        <f t="shared" si="1185"/>
        <v>1.6556519717193902E-4</v>
      </c>
      <c r="W832" s="13">
        <f t="shared" si="1186"/>
        <v>1.295494096272133E-3</v>
      </c>
      <c r="X832" s="13">
        <f t="shared" si="1187"/>
        <v>1.185760718671119E-3</v>
      </c>
      <c r="Y832" s="13">
        <f t="shared" si="1188"/>
        <v>5.4266109200705166E-4</v>
      </c>
      <c r="Z832" s="13">
        <f t="shared" si="1189"/>
        <v>3.8033884629315902E-2</v>
      </c>
      <c r="AA832" s="13">
        <f t="shared" si="1190"/>
        <v>1.1284627389121747E-2</v>
      </c>
      <c r="AB832" s="13">
        <f t="shared" si="1191"/>
        <v>1.6740705893234333E-3</v>
      </c>
      <c r="AC832" s="13">
        <f t="shared" si="1192"/>
        <v>2.8101352822340626E-6</v>
      </c>
      <c r="AD832" s="13">
        <f t="shared" si="1193"/>
        <v>9.6093051654588379E-5</v>
      </c>
      <c r="AE832" s="13">
        <f t="shared" si="1194"/>
        <v>8.7953597254611181E-5</v>
      </c>
      <c r="AF832" s="13">
        <f t="shared" si="1195"/>
        <v>4.0251793115246362E-5</v>
      </c>
      <c r="AG832" s="13">
        <f t="shared" si="1196"/>
        <v>1.2280770008776051E-5</v>
      </c>
      <c r="AH832" s="13">
        <f t="shared" si="1197"/>
        <v>8.7030667491437303E-3</v>
      </c>
      <c r="AI832" s="13">
        <f t="shared" si="1198"/>
        <v>2.5821939137671665E-3</v>
      </c>
      <c r="AJ832" s="13">
        <f t="shared" si="1199"/>
        <v>3.8306757838851542E-4</v>
      </c>
      <c r="AK832" s="13">
        <f t="shared" si="1200"/>
        <v>3.7885295608534464E-5</v>
      </c>
      <c r="AL832" s="13">
        <f t="shared" si="1201"/>
        <v>3.0525682215711958E-8</v>
      </c>
      <c r="AM832" s="13">
        <f t="shared" si="1202"/>
        <v>5.7021484561681644E-6</v>
      </c>
      <c r="AN832" s="13">
        <f t="shared" si="1203"/>
        <v>5.2191543526224383E-6</v>
      </c>
      <c r="AO832" s="13">
        <f t="shared" si="1204"/>
        <v>2.3885358620426629E-6</v>
      </c>
      <c r="AP832" s="13">
        <f t="shared" si="1205"/>
        <v>7.2873920164190074E-7</v>
      </c>
      <c r="AQ832" s="13">
        <f t="shared" si="1206"/>
        <v>1.6675304077981715E-7</v>
      </c>
      <c r="AR832" s="13">
        <f t="shared" si="1207"/>
        <v>1.5931766440006397E-3</v>
      </c>
      <c r="AS832" s="13">
        <f t="shared" si="1208"/>
        <v>4.7269441362140596E-4</v>
      </c>
      <c r="AT832" s="13">
        <f t="shared" si="1209"/>
        <v>7.0124053572553845E-5</v>
      </c>
      <c r="AU832" s="13">
        <f t="shared" si="1210"/>
        <v>6.9352528085017334E-6</v>
      </c>
      <c r="AV832" s="13">
        <f t="shared" si="1211"/>
        <v>5.1442118361070109E-7</v>
      </c>
      <c r="AW832" s="13">
        <f t="shared" si="1212"/>
        <v>2.3027194945660642E-10</v>
      </c>
      <c r="AX832" s="13">
        <f t="shared" si="1213"/>
        <v>2.8197058698423633E-7</v>
      </c>
      <c r="AY832" s="13">
        <f t="shared" si="1214"/>
        <v>2.5808658397491565E-7</v>
      </c>
      <c r="AZ832" s="13">
        <f t="shared" si="1215"/>
        <v>1.1811282435562148E-7</v>
      </c>
      <c r="BA832" s="13">
        <f t="shared" si="1216"/>
        <v>3.6036069917315828E-8</v>
      </c>
      <c r="BB832" s="13">
        <f t="shared" si="1217"/>
        <v>8.2459187359861091E-9</v>
      </c>
      <c r="BC832" s="13">
        <f t="shared" si="1218"/>
        <v>1.5094914835385903E-9</v>
      </c>
      <c r="BD832" s="13">
        <f t="shared" si="1219"/>
        <v>2.4303806655652605E-4</v>
      </c>
      <c r="BE832" s="13">
        <f t="shared" si="1220"/>
        <v>7.2109227053526395E-5</v>
      </c>
      <c r="BF832" s="13">
        <f t="shared" si="1221"/>
        <v>1.0697379015413746E-5</v>
      </c>
      <c r="BG832" s="13">
        <f t="shared" si="1222"/>
        <v>1.0579683301321996E-6</v>
      </c>
      <c r="BH832" s="13">
        <f t="shared" si="1223"/>
        <v>7.8474618826017805E-8</v>
      </c>
      <c r="BI832" s="13">
        <f t="shared" si="1224"/>
        <v>4.6566730776292924E-9</v>
      </c>
      <c r="BJ832" s="14">
        <f t="shared" si="1225"/>
        <v>0.11666254248276309</v>
      </c>
      <c r="BK832" s="14">
        <f t="shared" si="1226"/>
        <v>0.38407781235424482</v>
      </c>
      <c r="BL832" s="14">
        <f t="shared" si="1227"/>
        <v>0.46117779294711869</v>
      </c>
      <c r="BM832" s="14">
        <f t="shared" si="1228"/>
        <v>0.12307634528293308</v>
      </c>
      <c r="BN832" s="14">
        <f t="shared" si="1229"/>
        <v>0.87687542927419737</v>
      </c>
    </row>
    <row r="833" spans="1:66" x14ac:dyDescent="0.25">
      <c r="A833" t="s">
        <v>348</v>
      </c>
      <c r="B833" t="s">
        <v>267</v>
      </c>
      <c r="C833" t="s">
        <v>326</v>
      </c>
      <c r="D833" s="11">
        <v>44450</v>
      </c>
      <c r="E833" s="10">
        <f>VLOOKUP(A833,home!$A$2:$E$405,3,FALSE)</f>
        <v>1.4218999999999999</v>
      </c>
      <c r="F833" s="10">
        <f>VLOOKUP(B833,home!$B$2:$E$405,3,FALSE)</f>
        <v>1.4066000000000001</v>
      </c>
      <c r="G833" s="10">
        <f>VLOOKUP(C833,away!$B$2:$E$405,4,FALSE)</f>
        <v>1.0548999999999999</v>
      </c>
      <c r="H833" s="10">
        <f>VLOOKUP(A833,away!$A$2:$E$405,3,FALSE)</f>
        <v>1.2968999999999999</v>
      </c>
      <c r="I833" s="10">
        <f>VLOOKUP(C833,away!$B$2:$E$405,3,FALSE)</f>
        <v>0.77110000000000001</v>
      </c>
      <c r="J833" s="10">
        <f>VLOOKUP(B833,home!$B$2:$E$405,4,FALSE)</f>
        <v>0.57830000000000004</v>
      </c>
      <c r="K833" s="12">
        <f t="shared" si="1174"/>
        <v>2.109846985246</v>
      </c>
      <c r="L833" s="12">
        <f t="shared" si="1175"/>
        <v>0.57832289489699995</v>
      </c>
      <c r="M833" s="13">
        <f t="shared" si="1176"/>
        <v>6.8005283374325751E-2</v>
      </c>
      <c r="N833" s="13">
        <f t="shared" si="1177"/>
        <v>0.14348074210812112</v>
      </c>
      <c r="O833" s="13">
        <f t="shared" si="1178"/>
        <v>3.9329012349330887E-2</v>
      </c>
      <c r="P833" s="13">
        <f t="shared" si="1179"/>
        <v>8.2978198137938469E-2</v>
      </c>
      <c r="Q833" s="13">
        <f t="shared" si="1180"/>
        <v>0.15136120558883912</v>
      </c>
      <c r="R833" s="13">
        <f t="shared" si="1181"/>
        <v>1.1372434137652449E-2</v>
      </c>
      <c r="S833" s="13">
        <f t="shared" si="1182"/>
        <v>2.5311935428308348E-2</v>
      </c>
      <c r="T833" s="13">
        <f t="shared" si="1183"/>
        <v>8.7535650591237399E-2</v>
      </c>
      <c r="U833" s="13">
        <f t="shared" si="1184"/>
        <v>2.3994095880234712E-2</v>
      </c>
      <c r="V833" s="13">
        <f t="shared" si="1185"/>
        <v>3.4316595041656924E-3</v>
      </c>
      <c r="W833" s="13">
        <f t="shared" si="1186"/>
        <v>0.10644966109827074</v>
      </c>
      <c r="X833" s="13">
        <f t="shared" si="1187"/>
        <v>6.1562276167156489E-2</v>
      </c>
      <c r="Y833" s="13">
        <f t="shared" si="1188"/>
        <v>1.7801436884719263E-2</v>
      </c>
      <c r="Z833" s="13">
        <f t="shared" si="1189"/>
        <v>2.192313010837544E-3</v>
      </c>
      <c r="AA833" s="13">
        <f t="shared" si="1190"/>
        <v>4.6254449966311737E-3</v>
      </c>
      <c r="AB833" s="13">
        <f t="shared" si="1191"/>
        <v>4.8794905907817397E-3</v>
      </c>
      <c r="AC833" s="13">
        <f t="shared" si="1192"/>
        <v>2.6170110261067601E-4</v>
      </c>
      <c r="AD833" s="13">
        <f t="shared" si="1193"/>
        <v>5.6148124137161214E-2</v>
      </c>
      <c r="AE833" s="13">
        <f t="shared" si="1194"/>
        <v>3.247174569403919E-2</v>
      </c>
      <c r="AF833" s="13">
        <f t="shared" si="1195"/>
        <v>9.389576986067967E-3</v>
      </c>
      <c r="AG833" s="13">
        <f t="shared" si="1196"/>
        <v>1.8100691148136916E-3</v>
      </c>
      <c r="AH833" s="13">
        <f t="shared" si="1197"/>
        <v>3.1696620173698152E-4</v>
      </c>
      <c r="AI833" s="13">
        <f t="shared" si="1198"/>
        <v>6.6875018515964594E-4</v>
      </c>
      <c r="AJ833" s="13">
        <f t="shared" si="1199"/>
        <v>7.0548028102089186E-4</v>
      </c>
      <c r="AK833" s="13">
        <f t="shared" si="1200"/>
        <v>4.9615181468747657E-4</v>
      </c>
      <c r="AL833" s="13">
        <f t="shared" si="1201"/>
        <v>1.2772822856021797E-5</v>
      </c>
      <c r="AM833" s="13">
        <f t="shared" si="1202"/>
        <v>2.3692790087601577E-2</v>
      </c>
      <c r="AN833" s="13">
        <f t="shared" si="1203"/>
        <v>1.3702082951648688E-2</v>
      </c>
      <c r="AO833" s="13">
        <f t="shared" si="1204"/>
        <v>3.9621141393581492E-3</v>
      </c>
      <c r="AP833" s="13">
        <f t="shared" si="1205"/>
        <v>7.6379377299531351E-4</v>
      </c>
      <c r="AQ833" s="13">
        <f t="shared" si="1206"/>
        <v>1.104298564757379E-4</v>
      </c>
      <c r="AR833" s="13">
        <f t="shared" si="1207"/>
        <v>3.6661762274607551E-5</v>
      </c>
      <c r="AS833" s="13">
        <f t="shared" si="1208"/>
        <v>7.7350708608886273E-5</v>
      </c>
      <c r="AT833" s="13">
        <f t="shared" si="1209"/>
        <v>8.1599079682550288E-5</v>
      </c>
      <c r="AU833" s="13">
        <f t="shared" si="1210"/>
        <v>5.7387190755692286E-5</v>
      </c>
      <c r="AV833" s="13">
        <f t="shared" si="1211"/>
        <v>3.0269547851908612E-5</v>
      </c>
      <c r="AW833" s="13">
        <f t="shared" si="1212"/>
        <v>4.3291808989713917E-7</v>
      </c>
      <c r="AX833" s="13">
        <f t="shared" si="1213"/>
        <v>8.3313602897320729E-3</v>
      </c>
      <c r="AY833" s="13">
        <f t="shared" si="1214"/>
        <v>4.8182164011877603E-3</v>
      </c>
      <c r="AZ833" s="13">
        <f t="shared" si="1215"/>
        <v>1.3932424286875551E-3</v>
      </c>
      <c r="BA833" s="13">
        <f t="shared" si="1216"/>
        <v>2.6858133155063801E-4</v>
      </c>
      <c r="BB833" s="13">
        <f t="shared" si="1217"/>
        <v>3.8831683294413965E-5</v>
      </c>
      <c r="BC833" s="13">
        <f t="shared" si="1218"/>
        <v>4.4914502993097933E-6</v>
      </c>
      <c r="BD833" s="13">
        <f t="shared" si="1219"/>
        <v>3.5337227484461073E-6</v>
      </c>
      <c r="BE833" s="13">
        <f t="shared" si="1220"/>
        <v>7.4556142875042286E-6</v>
      </c>
      <c r="BF833" s="13">
        <f t="shared" si="1221"/>
        <v>7.8651026638239025E-6</v>
      </c>
      <c r="BG833" s="13">
        <f t="shared" si="1222"/>
        <v>5.5313877146397151E-6</v>
      </c>
      <c r="BH833" s="13">
        <f t="shared" si="1223"/>
        <v>2.9175954234898403E-6</v>
      </c>
      <c r="BI833" s="13">
        <f t="shared" si="1224"/>
        <v>1.2311359816835146E-6</v>
      </c>
      <c r="BJ833" s="14">
        <f t="shared" si="1225"/>
        <v>0.72509642276325736</v>
      </c>
      <c r="BK833" s="14">
        <f t="shared" si="1226"/>
        <v>0.1848197667713927</v>
      </c>
      <c r="BL833" s="14">
        <f t="shared" si="1227"/>
        <v>8.6699629285229188E-2</v>
      </c>
      <c r="BM833" s="14">
        <f t="shared" si="1228"/>
        <v>0.49746347265141116</v>
      </c>
      <c r="BN833" s="14">
        <f t="shared" si="1229"/>
        <v>0.49652687569620779</v>
      </c>
    </row>
    <row r="834" spans="1:66" x14ac:dyDescent="0.25">
      <c r="A834" t="s">
        <v>348</v>
      </c>
      <c r="B834" t="s">
        <v>273</v>
      </c>
      <c r="C834" t="s">
        <v>260</v>
      </c>
      <c r="D834" s="11">
        <v>44450</v>
      </c>
      <c r="E834" s="10">
        <f>VLOOKUP(A834,home!$A$2:$E$405,3,FALSE)</f>
        <v>1.4218999999999999</v>
      </c>
      <c r="F834" s="10">
        <f>VLOOKUP(B834,home!$B$2:$E$405,3,FALSE)</f>
        <v>1.641</v>
      </c>
      <c r="G834" s="10">
        <f>VLOOKUP(C834,away!$B$2:$E$405,4,FALSE)</f>
        <v>1.4066000000000001</v>
      </c>
      <c r="H834" s="10">
        <f>VLOOKUP(A834,away!$A$2:$E$405,3,FALSE)</f>
        <v>1.2968999999999999</v>
      </c>
      <c r="I834" s="10">
        <f>VLOOKUP(C834,away!$B$2:$E$405,3,FALSE)</f>
        <v>0.77110000000000001</v>
      </c>
      <c r="J834" s="10">
        <f>VLOOKUP(B834,home!$B$2:$E$405,4,FALSE)</f>
        <v>0.77110000000000001</v>
      </c>
      <c r="K834" s="12">
        <f t="shared" si="1174"/>
        <v>3.2820730901400004</v>
      </c>
      <c r="L834" s="12">
        <f t="shared" si="1175"/>
        <v>0.77113052784899994</v>
      </c>
      <c r="M834" s="13">
        <f t="shared" si="1176"/>
        <v>1.7366649315672101E-2</v>
      </c>
      <c r="N834" s="13">
        <f t="shared" si="1177"/>
        <v>5.6998612384865657E-2</v>
      </c>
      <c r="O834" s="13">
        <f t="shared" si="1178"/>
        <v>1.3391953453762699E-2</v>
      </c>
      <c r="P834" s="13">
        <f t="shared" si="1179"/>
        <v>4.3953370055001995E-2</v>
      </c>
      <c r="Q834" s="13">
        <f t="shared" si="1180"/>
        <v>9.3536805941844076E-2</v>
      </c>
      <c r="R834" s="13">
        <f t="shared" si="1181"/>
        <v>5.1634720678646337E-3</v>
      </c>
      <c r="S834" s="13">
        <f t="shared" si="1182"/>
        <v>2.7810470288136591E-2</v>
      </c>
      <c r="T834" s="13">
        <f t="shared" si="1183"/>
        <v>7.2129086539243686E-2</v>
      </c>
      <c r="U834" s="13">
        <f t="shared" si="1184"/>
        <v>1.6946892725628056E-2</v>
      </c>
      <c r="V834" s="13">
        <f t="shared" si="1185"/>
        <v>7.8206341218178318E-3</v>
      </c>
      <c r="W834" s="13">
        <f t="shared" si="1186"/>
        <v>0.10233154457312459</v>
      </c>
      <c r="X834" s="13">
        <f t="shared" si="1187"/>
        <v>7.8910977982277017E-2</v>
      </c>
      <c r="Y834" s="13">
        <f t="shared" si="1188"/>
        <v>3.0425332052277043E-2</v>
      </c>
      <c r="Z834" s="13">
        <f t="shared" si="1189"/>
        <v>1.3272369804086743E-3</v>
      </c>
      <c r="AA834" s="13">
        <f t="shared" si="1190"/>
        <v>4.3560887776379802E-3</v>
      </c>
      <c r="AB834" s="13">
        <f t="shared" si="1191"/>
        <v>7.148500877673233E-3</v>
      </c>
      <c r="AC834" s="13">
        <f t="shared" si="1192"/>
        <v>1.2370809826813863E-3</v>
      </c>
      <c r="AD834" s="13">
        <f t="shared" si="1193"/>
        <v>8.3964902178978548E-2</v>
      </c>
      <c r="AE834" s="13">
        <f t="shared" si="1194"/>
        <v>6.4747899338065365E-2</v>
      </c>
      <c r="AF834" s="13">
        <f t="shared" si="1195"/>
        <v>2.4964540896838128E-2</v>
      </c>
      <c r="AG834" s="13">
        <f t="shared" si="1196"/>
        <v>6.4169731997622435E-3</v>
      </c>
      <c r="AH834" s="13">
        <f t="shared" si="1197"/>
        <v>2.5586823832081341E-4</v>
      </c>
      <c r="AI834" s="13">
        <f t="shared" si="1198"/>
        <v>8.3977825961427009E-4</v>
      </c>
      <c r="AJ834" s="13">
        <f t="shared" si="1199"/>
        <v>1.3781068137822998E-3</v>
      </c>
      <c r="AK834" s="13">
        <f t="shared" si="1200"/>
        <v>1.5076824296178211E-3</v>
      </c>
      <c r="AL834" s="13">
        <f t="shared" si="1201"/>
        <v>1.2523746459423721E-4</v>
      </c>
      <c r="AM834" s="13">
        <f t="shared" si="1202"/>
        <v>5.5115789191572562E-2</v>
      </c>
      <c r="AN834" s="13">
        <f t="shared" si="1203"/>
        <v>4.250146761211155E-2</v>
      </c>
      <c r="AO834" s="13">
        <f t="shared" si="1204"/>
        <v>1.6387089577042376E-2</v>
      </c>
      <c r="AP834" s="13">
        <f t="shared" si="1205"/>
        <v>4.2121950118178446E-3</v>
      </c>
      <c r="AQ834" s="13">
        <f t="shared" si="1206"/>
        <v>8.1203804071650466E-4</v>
      </c>
      <c r="AR834" s="13">
        <f t="shared" si="1207"/>
        <v>3.9461561935224515E-5</v>
      </c>
      <c r="AS834" s="13">
        <f t="shared" si="1208"/>
        <v>1.2951573052249332E-4</v>
      </c>
      <c r="AT834" s="13">
        <f t="shared" si="1209"/>
        <v>2.125400469488497E-4</v>
      </c>
      <c r="AU834" s="13">
        <f t="shared" si="1210"/>
        <v>2.3252398955597064E-4</v>
      </c>
      <c r="AV834" s="13">
        <f t="shared" si="1211"/>
        <v>1.9079018223341142E-4</v>
      </c>
      <c r="AW834" s="13">
        <f t="shared" si="1212"/>
        <v>8.8045651402868618E-6</v>
      </c>
      <c r="AX834" s="13">
        <f t="shared" si="1213"/>
        <v>3.0149008091248233E-2</v>
      </c>
      <c r="AY834" s="13">
        <f t="shared" si="1214"/>
        <v>2.3248820523528019E-2</v>
      </c>
      <c r="AZ834" s="13">
        <f t="shared" si="1215"/>
        <v>8.9639376210874123E-3</v>
      </c>
      <c r="BA834" s="13">
        <f t="shared" si="1216"/>
        <v>2.304121983118215E-3</v>
      </c>
      <c r="BB834" s="13">
        <f t="shared" si="1217"/>
        <v>4.4419470026760835E-4</v>
      </c>
      <c r="BC834" s="13">
        <f t="shared" si="1218"/>
        <v>6.8506418737017836E-5</v>
      </c>
      <c r="BD834" s="13">
        <f t="shared" si="1219"/>
        <v>5.0716691808092795E-6</v>
      </c>
      <c r="BE834" s="13">
        <f t="shared" si="1220"/>
        <v>1.6645588940426515E-5</v>
      </c>
      <c r="BF834" s="13">
        <f t="shared" si="1221"/>
        <v>2.731601976545294E-5</v>
      </c>
      <c r="BG834" s="13">
        <f t="shared" si="1222"/>
        <v>2.9884391133975154E-5</v>
      </c>
      <c r="BH834" s="13">
        <f t="shared" si="1223"/>
        <v>2.4520688989009565E-5</v>
      </c>
      <c r="BI834" s="13">
        <f t="shared" si="1224"/>
        <v>1.6095738696504089E-5</v>
      </c>
      <c r="BJ834" s="14">
        <f t="shared" si="1225"/>
        <v>0.79863384385852354</v>
      </c>
      <c r="BK834" s="14">
        <f t="shared" si="1226"/>
        <v>0.12156226275143214</v>
      </c>
      <c r="BL834" s="14">
        <f t="shared" si="1227"/>
        <v>5.1912709251803947E-2</v>
      </c>
      <c r="BM834" s="14">
        <f t="shared" si="1228"/>
        <v>0.71978517366476946</v>
      </c>
      <c r="BN834" s="14">
        <f t="shared" si="1229"/>
        <v>0.23041086321901116</v>
      </c>
    </row>
    <row r="835" spans="1:66" x14ac:dyDescent="0.25">
      <c r="A835" t="s">
        <v>348</v>
      </c>
      <c r="B835" t="s">
        <v>270</v>
      </c>
      <c r="C835" t="s">
        <v>265</v>
      </c>
      <c r="D835" s="11">
        <v>44450</v>
      </c>
      <c r="E835" s="10">
        <f>VLOOKUP(A835,home!$A$2:$E$405,3,FALSE)</f>
        <v>1.4218999999999999</v>
      </c>
      <c r="F835" s="10">
        <f>VLOOKUP(B835,home!$B$2:$E$405,3,FALSE)</f>
        <v>1.0548999999999999</v>
      </c>
      <c r="G835" s="10">
        <f>VLOOKUP(C835,away!$B$2:$E$405,4,FALSE)</f>
        <v>1.5824</v>
      </c>
      <c r="H835" s="10">
        <f>VLOOKUP(A835,away!$A$2:$E$405,3,FALSE)</f>
        <v>1.2968999999999999</v>
      </c>
      <c r="I835" s="10">
        <f>VLOOKUP(C835,away!$B$2:$E$405,3,FALSE)</f>
        <v>0.77110000000000001</v>
      </c>
      <c r="J835" s="10">
        <f>VLOOKUP(B835,home!$B$2:$E$405,4,FALSE)</f>
        <v>0.96379999999999999</v>
      </c>
      <c r="K835" s="12">
        <f t="shared" si="1174"/>
        <v>2.3735403593440001</v>
      </c>
      <c r="L835" s="12">
        <f t="shared" si="1175"/>
        <v>0.96383815684199992</v>
      </c>
      <c r="M835" s="13">
        <f t="shared" si="1176"/>
        <v>3.5529977003683988E-2</v>
      </c>
      <c r="N835" s="13">
        <f t="shared" si="1177"/>
        <v>8.4331834384808138E-2</v>
      </c>
      <c r="O835" s="13">
        <f t="shared" si="1178"/>
        <v>3.4245147547869413E-2</v>
      </c>
      <c r="P835" s="13">
        <f t="shared" si="1179"/>
        <v>8.1282239816558258E-2</v>
      </c>
      <c r="Q835" s="13">
        <f t="shared" si="1180"/>
        <v>0.10008250624492813</v>
      </c>
      <c r="R835" s="13">
        <f t="shared" si="1181"/>
        <v>1.6503389946660393E-2</v>
      </c>
      <c r="S835" s="13">
        <f t="shared" si="1182"/>
        <v>4.6487523119642424E-2</v>
      </c>
      <c r="T835" s="13">
        <f t="shared" si="1183"/>
        <v>9.6463338351239464E-2</v>
      </c>
      <c r="U835" s="13">
        <f t="shared" si="1184"/>
        <v>3.9171462104390466E-2</v>
      </c>
      <c r="V835" s="13">
        <f t="shared" si="1185"/>
        <v>1.1816657123384953E-2</v>
      </c>
      <c r="W835" s="13">
        <f t="shared" si="1186"/>
        <v>7.9183289278878285E-2</v>
      </c>
      <c r="X835" s="13">
        <f t="shared" si="1187"/>
        <v>7.6319875591240927E-2</v>
      </c>
      <c r="Y835" s="13">
        <f t="shared" si="1188"/>
        <v>3.6780004110136197E-2</v>
      </c>
      <c r="Z835" s="13">
        <f t="shared" si="1189"/>
        <v>5.3021989826113163E-3</v>
      </c>
      <c r="AA835" s="13">
        <f t="shared" si="1190"/>
        <v>1.2584983278500652E-2</v>
      </c>
      <c r="AB835" s="13">
        <f t="shared" si="1191"/>
        <v>1.4935482866595341E-2</v>
      </c>
      <c r="AC835" s="13">
        <f t="shared" si="1192"/>
        <v>1.6895668797390227E-3</v>
      </c>
      <c r="AD835" s="13">
        <f t="shared" si="1193"/>
        <v>4.6986183222257179E-2</v>
      </c>
      <c r="AE835" s="13">
        <f t="shared" si="1194"/>
        <v>4.5287076233980851E-2</v>
      </c>
      <c r="AF835" s="13">
        <f t="shared" si="1195"/>
        <v>2.1824706043061623E-2</v>
      </c>
      <c r="AG835" s="13">
        <f t="shared" si="1196"/>
        <v>7.0118281487209907E-3</v>
      </c>
      <c r="AH835" s="13">
        <f t="shared" si="1197"/>
        <v>1.2776154236524041E-3</v>
      </c>
      <c r="AI835" s="13">
        <f t="shared" si="1198"/>
        <v>3.032471771759364E-3</v>
      </c>
      <c r="AJ835" s="13">
        <f t="shared" si="1199"/>
        <v>3.5988470694211295E-3</v>
      </c>
      <c r="AK835" s="13">
        <f t="shared" si="1200"/>
        <v>2.8473362554593097E-3</v>
      </c>
      <c r="AL835" s="13">
        <f t="shared" si="1201"/>
        <v>1.5460947840278283E-4</v>
      </c>
      <c r="AM835" s="13">
        <f t="shared" si="1202"/>
        <v>2.2304720441911844E-2</v>
      </c>
      <c r="AN835" s="13">
        <f t="shared" si="1203"/>
        <v>2.1498140639608389E-2</v>
      </c>
      <c r="AO835" s="13">
        <f t="shared" si="1204"/>
        <v>1.0360364124805121E-2</v>
      </c>
      <c r="AP835" s="13">
        <f t="shared" si="1205"/>
        <v>3.3285714207547164E-3</v>
      </c>
      <c r="AQ835" s="13">
        <f t="shared" si="1206"/>
        <v>8.0205103577429544E-4</v>
      </c>
      <c r="AR835" s="13">
        <f t="shared" si="1207"/>
        <v>2.4628289901720889E-4</v>
      </c>
      <c r="AS835" s="13">
        <f t="shared" si="1208"/>
        <v>5.84562400633588E-4</v>
      </c>
      <c r="AT835" s="13">
        <f t="shared" si="1209"/>
        <v>6.937412252294191E-4</v>
      </c>
      <c r="AU835" s="13">
        <f t="shared" si="1210"/>
        <v>5.4887426567426078E-4</v>
      </c>
      <c r="AV835" s="13">
        <f t="shared" si="1211"/>
        <v>3.2569380544578982E-4</v>
      </c>
      <c r="AW835" s="13">
        <f t="shared" si="1212"/>
        <v>9.8250405254389989E-6</v>
      </c>
      <c r="AX835" s="13">
        <f t="shared" si="1213"/>
        <v>8.8235256954604952E-3</v>
      </c>
      <c r="AY835" s="13">
        <f t="shared" si="1214"/>
        <v>8.5044507431606669E-3</v>
      </c>
      <c r="AZ835" s="13">
        <f t="shared" si="1215"/>
        <v>4.0984570646207773E-3</v>
      </c>
      <c r="BA835" s="13">
        <f t="shared" si="1216"/>
        <v>1.3167497676867214E-3</v>
      </c>
      <c r="BB835" s="13">
        <f t="shared" si="1217"/>
        <v>3.1728341727732518E-4</v>
      </c>
      <c r="BC835" s="13">
        <f t="shared" si="1218"/>
        <v>6.1161972821021675E-5</v>
      </c>
      <c r="BD835" s="13">
        <f t="shared" si="1219"/>
        <v>3.9562809241741819E-5</v>
      </c>
      <c r="BE835" s="13">
        <f t="shared" si="1220"/>
        <v>9.3903924464301997E-5</v>
      </c>
      <c r="BF835" s="13">
        <f t="shared" si="1221"/>
        <v>1.1144237730840562E-4</v>
      </c>
      <c r="BG835" s="13">
        <f t="shared" si="1222"/>
        <v>8.8170993427580911E-5</v>
      </c>
      <c r="BH835" s="13">
        <f t="shared" si="1223"/>
        <v>5.2319352855954475E-5</v>
      </c>
      <c r="BI835" s="13">
        <f t="shared" si="1224"/>
        <v>2.4836419115673523E-5</v>
      </c>
      <c r="BJ835" s="14">
        <f t="shared" si="1225"/>
        <v>0.67568611793313327</v>
      </c>
      <c r="BK835" s="14">
        <f t="shared" si="1226"/>
        <v>0.18546502416457211</v>
      </c>
      <c r="BL835" s="14">
        <f t="shared" si="1227"/>
        <v>0.13100612673672238</v>
      </c>
      <c r="BM835" s="14">
        <f t="shared" si="1228"/>
        <v>0.63698974716989565</v>
      </c>
      <c r="BN835" s="14">
        <f t="shared" si="1229"/>
        <v>0.35197509494450835</v>
      </c>
    </row>
    <row r="836" spans="1:66" x14ac:dyDescent="0.25">
      <c r="A836" t="s">
        <v>349</v>
      </c>
      <c r="B836" t="s">
        <v>283</v>
      </c>
      <c r="C836" t="s">
        <v>285</v>
      </c>
      <c r="D836" s="11">
        <v>44450</v>
      </c>
      <c r="E836" s="10">
        <f>VLOOKUP(A836,home!$A$2:$E$405,3,FALSE)</f>
        <v>1.4875</v>
      </c>
      <c r="F836" s="10">
        <f>VLOOKUP(B836,home!$B$2:$E$405,3,FALSE)</f>
        <v>1.5462</v>
      </c>
      <c r="G836" s="10">
        <f>VLOOKUP(C836,away!$B$2:$E$405,4,FALSE)</f>
        <v>0.79449999999999998</v>
      </c>
      <c r="H836" s="10">
        <f>VLOOKUP(A836,away!$A$2:$E$405,3,FALSE)</f>
        <v>1.05</v>
      </c>
      <c r="I836" s="10">
        <f>VLOOKUP(C836,away!$B$2:$E$405,3,FALSE)</f>
        <v>1.3853</v>
      </c>
      <c r="J836" s="10">
        <f>VLOOKUP(B836,home!$B$2:$E$405,4,FALSE)</f>
        <v>1.1429</v>
      </c>
      <c r="K836" s="12">
        <f t="shared" si="1174"/>
        <v>1.8273281512499999</v>
      </c>
      <c r="L836" s="12">
        <f t="shared" si="1175"/>
        <v>1.6624223385000001</v>
      </c>
      <c r="M836" s="13">
        <f t="shared" si="1176"/>
        <v>3.0508483400958582E-2</v>
      </c>
      <c r="N836" s="13">
        <f t="shared" si="1177"/>
        <v>5.5749010570514956E-2</v>
      </c>
      <c r="O836" s="13">
        <f t="shared" si="1178"/>
        <v>5.0717984319510002E-2</v>
      </c>
      <c r="P836" s="13">
        <f t="shared" si="1179"/>
        <v>9.2678400521696694E-2</v>
      </c>
      <c r="Q836" s="13">
        <f t="shared" si="1180"/>
        <v>5.0935868209917898E-2</v>
      </c>
      <c r="R836" s="13">
        <f t="shared" si="1181"/>
        <v>4.2157355048223086E-2</v>
      </c>
      <c r="S836" s="13">
        <f t="shared" si="1182"/>
        <v>7.0384405956657251E-2</v>
      </c>
      <c r="T836" s="13">
        <f t="shared" si="1183"/>
        <v>8.4676925143059523E-2</v>
      </c>
      <c r="U836" s="13">
        <f t="shared" si="1184"/>
        <v>7.7035321661859335E-2</v>
      </c>
      <c r="V836" s="13">
        <f t="shared" si="1185"/>
        <v>2.3757013855248671E-2</v>
      </c>
      <c r="W836" s="13">
        <f t="shared" si="1186"/>
        <v>3.1025515296114303E-2</v>
      </c>
      <c r="X836" s="13">
        <f t="shared" si="1187"/>
        <v>5.1577509691733865E-2</v>
      </c>
      <c r="Y836" s="13">
        <f t="shared" si="1188"/>
        <v>4.2871802137869321E-2</v>
      </c>
      <c r="Z836" s="13">
        <f t="shared" si="1189"/>
        <v>2.3361109588080596E-2</v>
      </c>
      <c r="AA836" s="13">
        <f t="shared" si="1190"/>
        <v>4.2688413194735965E-2</v>
      </c>
      <c r="AB836" s="13">
        <f t="shared" si="1191"/>
        <v>3.9002869581466489E-2</v>
      </c>
      <c r="AC836" s="13">
        <f t="shared" si="1192"/>
        <v>4.510552885281769E-3</v>
      </c>
      <c r="AD836" s="13">
        <f t="shared" si="1193"/>
        <v>1.4173449376906788E-2</v>
      </c>
      <c r="AE836" s="13">
        <f t="shared" si="1194"/>
        <v>2.3562258857768754E-2</v>
      </c>
      <c r="AF836" s="13">
        <f t="shared" si="1195"/>
        <v>1.958521273533714E-2</v>
      </c>
      <c r="AG836" s="13">
        <f t="shared" si="1196"/>
        <v>1.0852965051833047E-2</v>
      </c>
      <c r="AH836" s="13">
        <f t="shared" si="1197"/>
        <v>9.7090076078429326E-3</v>
      </c>
      <c r="AI836" s="13">
        <f t="shared" si="1198"/>
        <v>1.7741542922511809E-2</v>
      </c>
      <c r="AJ836" s="13">
        <f t="shared" si="1199"/>
        <v>1.6209810414458015E-2</v>
      </c>
      <c r="AK836" s="13">
        <f t="shared" si="1200"/>
        <v>9.8735476322548508E-3</v>
      </c>
      <c r="AL836" s="13">
        <f t="shared" si="1201"/>
        <v>5.4808470336916706E-4</v>
      </c>
      <c r="AM836" s="13">
        <f t="shared" si="1202"/>
        <v>5.1799086093477142E-3</v>
      </c>
      <c r="AN836" s="13">
        <f t="shared" si="1203"/>
        <v>8.61119578356811E-3</v>
      </c>
      <c r="AO836" s="13">
        <f t="shared" si="1204"/>
        <v>7.1577221159003206E-3</v>
      </c>
      <c r="AP836" s="13">
        <f t="shared" si="1205"/>
        <v>3.9663857127493927E-3</v>
      </c>
      <c r="AQ836" s="13">
        <f t="shared" si="1206"/>
        <v>1.6484520529954591E-3</v>
      </c>
      <c r="AR836" s="13">
        <f t="shared" si="1207"/>
        <v>3.2280942263889058E-3</v>
      </c>
      <c r="AS836" s="13">
        <f t="shared" si="1208"/>
        <v>5.8987874547680383E-3</v>
      </c>
      <c r="AT836" s="13">
        <f t="shared" si="1209"/>
        <v>5.3895101871689853E-3</v>
      </c>
      <c r="AU836" s="13">
        <f t="shared" si="1210"/>
        <v>3.2828012288208478E-3</v>
      </c>
      <c r="AV836" s="13">
        <f t="shared" si="1211"/>
        <v>1.4996887750956072E-3</v>
      </c>
      <c r="AW836" s="13">
        <f t="shared" si="1212"/>
        <v>4.6249079305327236E-5</v>
      </c>
      <c r="AX836" s="13">
        <f t="shared" si="1213"/>
        <v>1.5775654704605509E-3</v>
      </c>
      <c r="AY836" s="13">
        <f t="shared" si="1214"/>
        <v>2.6225800785398819E-3</v>
      </c>
      <c r="AZ836" s="13">
        <f t="shared" si="1215"/>
        <v>2.1799178535348925E-3</v>
      </c>
      <c r="BA836" s="13">
        <f t="shared" si="1216"/>
        <v>1.2079813786037921E-3</v>
      </c>
      <c r="BB836" s="13">
        <f t="shared" si="1217"/>
        <v>5.0204380707074257E-4</v>
      </c>
      <c r="BC836" s="13">
        <f t="shared" si="1218"/>
        <v>1.6692176795599727E-4</v>
      </c>
      <c r="BD836" s="13">
        <f t="shared" si="1219"/>
        <v>8.9440932545529908E-4</v>
      </c>
      <c r="BE836" s="13">
        <f t="shared" si="1220"/>
        <v>1.6343793391449912E-3</v>
      </c>
      <c r="BF836" s="13">
        <f t="shared" si="1221"/>
        <v>1.4932736881205068E-3</v>
      </c>
      <c r="BG836" s="13">
        <f t="shared" si="1222"/>
        <v>9.0956701594117147E-4</v>
      </c>
      <c r="BH836" s="13">
        <f t="shared" si="1223"/>
        <v>4.1551935341944008E-4</v>
      </c>
      <c r="BI836" s="13">
        <f t="shared" si="1224"/>
        <v>1.518580423785083E-4</v>
      </c>
      <c r="BJ836" s="14">
        <f t="shared" si="1225"/>
        <v>0.41983119170178246</v>
      </c>
      <c r="BK836" s="14">
        <f t="shared" si="1226"/>
        <v>0.22500952140175204</v>
      </c>
      <c r="BL836" s="14">
        <f t="shared" si="1227"/>
        <v>0.3299337410195648</v>
      </c>
      <c r="BM836" s="14">
        <f t="shared" si="1228"/>
        <v>0.67281213064112377</v>
      </c>
      <c r="BN836" s="14">
        <f t="shared" si="1229"/>
        <v>0.32274710207082125</v>
      </c>
    </row>
    <row r="837" spans="1:66" x14ac:dyDescent="0.25">
      <c r="A837" t="s">
        <v>349</v>
      </c>
      <c r="B837" t="s">
        <v>288</v>
      </c>
      <c r="C837" t="s">
        <v>287</v>
      </c>
      <c r="D837" s="11">
        <v>44450</v>
      </c>
      <c r="E837" s="10">
        <f>VLOOKUP(A837,home!$A$2:$E$405,3,FALSE)</f>
        <v>1.4875</v>
      </c>
      <c r="F837" s="10">
        <f>VLOOKUP(B837,home!$B$2:$E$405,3,FALSE)</f>
        <v>0.73950000000000005</v>
      </c>
      <c r="G837" s="10">
        <f>VLOOKUP(C837,away!$B$2:$E$405,4,FALSE)</f>
        <v>1.4117999999999999</v>
      </c>
      <c r="H837" s="10">
        <f>VLOOKUP(A837,away!$A$2:$E$405,3,FALSE)</f>
        <v>1.05</v>
      </c>
      <c r="I837" s="10">
        <f>VLOOKUP(C837,away!$B$2:$E$405,3,FALSE)</f>
        <v>0.1905</v>
      </c>
      <c r="J837" s="10">
        <f>VLOOKUP(B837,home!$B$2:$E$405,4,FALSE)</f>
        <v>1.0476000000000001</v>
      </c>
      <c r="K837" s="12">
        <f t="shared" si="1174"/>
        <v>1.55298882375</v>
      </c>
      <c r="L837" s="12">
        <f t="shared" si="1175"/>
        <v>0.20954619000000002</v>
      </c>
      <c r="M837" s="13">
        <f t="shared" si="1176"/>
        <v>0.17160928006631429</v>
      </c>
      <c r="N837" s="13">
        <f t="shared" si="1177"/>
        <v>0.26650729399476975</v>
      </c>
      <c r="O837" s="13">
        <f t="shared" si="1178"/>
        <v>3.596007080653911E-2</v>
      </c>
      <c r="P837" s="13">
        <f t="shared" si="1179"/>
        <v>5.5845588063813893E-2</v>
      </c>
      <c r="Q837" s="13">
        <f t="shared" si="1180"/>
        <v>0.2069414245108665</v>
      </c>
      <c r="R837" s="13">
        <f t="shared" si="1181"/>
        <v>3.7676479148202493E-3</v>
      </c>
      <c r="S837" s="13">
        <f t="shared" si="1182"/>
        <v>4.5433581811368745E-3</v>
      </c>
      <c r="T837" s="13">
        <f t="shared" si="1183"/>
        <v>4.3363787059424695E-2</v>
      </c>
      <c r="U837" s="13">
        <f t="shared" si="1184"/>
        <v>5.8511151035408396E-3</v>
      </c>
      <c r="V837" s="13">
        <f t="shared" si="1185"/>
        <v>1.6427919497132747E-4</v>
      </c>
      <c r="W837" s="13">
        <f t="shared" si="1186"/>
        <v>0.10712590647875998</v>
      </c>
      <c r="X837" s="13">
        <f t="shared" si="1187"/>
        <v>2.2447825552920474E-2</v>
      </c>
      <c r="Y837" s="13">
        <f t="shared" si="1188"/>
        <v>2.3519281591995642E-3</v>
      </c>
      <c r="Z837" s="13">
        <f t="shared" si="1189"/>
        <v>2.6316542193734275E-4</v>
      </c>
      <c r="AA837" s="13">
        <f t="shared" si="1190"/>
        <v>4.0869295906614637E-4</v>
      </c>
      <c r="AB837" s="13">
        <f t="shared" si="1191"/>
        <v>3.173477988875208E-4</v>
      </c>
      <c r="AC837" s="13">
        <f t="shared" si="1192"/>
        <v>3.3412631612486759E-6</v>
      </c>
      <c r="AD837" s="13">
        <f t="shared" si="1193"/>
        <v>4.1591333873900523E-2</v>
      </c>
      <c r="AE837" s="13">
        <f t="shared" si="1194"/>
        <v>8.7153055502937962E-3</v>
      </c>
      <c r="AF837" s="13">
        <f t="shared" si="1195"/>
        <v>9.1312953637495925E-4</v>
      </c>
      <c r="AG837" s="13">
        <f t="shared" si="1196"/>
        <v>6.3780938441279739E-5</v>
      </c>
      <c r="AH837" s="13">
        <f t="shared" si="1197"/>
        <v>1.3786327876678143E-5</v>
      </c>
      <c r="AI837" s="13">
        <f t="shared" si="1198"/>
        <v>2.1410013113034225E-5</v>
      </c>
      <c r="AJ837" s="13">
        <f t="shared" si="1199"/>
        <v>1.662475554044155E-5</v>
      </c>
      <c r="AK837" s="13">
        <f t="shared" si="1200"/>
        <v>8.6060198506272051E-6</v>
      </c>
      <c r="AL837" s="13">
        <f t="shared" si="1201"/>
        <v>4.3492940718307284E-8</v>
      </c>
      <c r="AM837" s="13">
        <f t="shared" si="1202"/>
        <v>1.2918175334204448E-2</v>
      </c>
      <c r="AN837" s="13">
        <f t="shared" si="1203"/>
        <v>2.7069544230345194E-3</v>
      </c>
      <c r="AO837" s="13">
        <f t="shared" si="1204"/>
        <v>2.8361599292526591E-4</v>
      </c>
      <c r="AP837" s="13">
        <f t="shared" si="1205"/>
        <v>1.9810216913518819E-5</v>
      </c>
      <c r="AQ837" s="13">
        <f t="shared" si="1206"/>
        <v>1.0377888693253566E-6</v>
      </c>
      <c r="AR837" s="13">
        <f t="shared" si="1207"/>
        <v>5.7777449612973911E-7</v>
      </c>
      <c r="AS837" s="13">
        <f t="shared" si="1208"/>
        <v>8.9727733513727251E-7</v>
      </c>
      <c r="AT837" s="13">
        <f t="shared" si="1209"/>
        <v>6.9673083663618377E-7</v>
      </c>
      <c r="AU837" s="13">
        <f t="shared" si="1210"/>
        <v>3.6067173415266012E-7</v>
      </c>
      <c r="AV837" s="13">
        <f t="shared" si="1211"/>
        <v>1.400297930454032E-7</v>
      </c>
      <c r="AW837" s="13">
        <f t="shared" si="1212"/>
        <v>3.9315551422974786E-10</v>
      </c>
      <c r="AX837" s="13">
        <f t="shared" si="1213"/>
        <v>3.3436303195437428E-3</v>
      </c>
      <c r="AY837" s="13">
        <f t="shared" si="1214"/>
        <v>7.0064499422887398E-4</v>
      </c>
      <c r="AZ837" s="13">
        <f t="shared" si="1215"/>
        <v>7.3408744541616266E-5</v>
      </c>
      <c r="BA837" s="13">
        <f t="shared" si="1216"/>
        <v>5.127507577126331E-6</v>
      </c>
      <c r="BB837" s="13">
        <f t="shared" si="1217"/>
        <v>2.686124192457384E-7</v>
      </c>
      <c r="BC837" s="13">
        <f t="shared" si="1218"/>
        <v>1.1257341807925433E-8</v>
      </c>
      <c r="BD837" s="13">
        <f t="shared" si="1219"/>
        <v>2.01784073905261E-8</v>
      </c>
      <c r="BE837" s="13">
        <f t="shared" si="1220"/>
        <v>3.1336841158561441E-8</v>
      </c>
      <c r="BF837" s="13">
        <f t="shared" si="1221"/>
        <v>2.433288204543746E-8</v>
      </c>
      <c r="BG837" s="13">
        <f t="shared" si="1222"/>
        <v>1.259623128873047E-8</v>
      </c>
      <c r="BH837" s="13">
        <f t="shared" si="1223"/>
        <v>4.8904516031921242E-9</v>
      </c>
      <c r="BI837" s="13">
        <f t="shared" si="1224"/>
        <v>1.5189633365695262E-9</v>
      </c>
      <c r="BJ837" s="14">
        <f t="shared" si="1225"/>
        <v>0.72007440084655105</v>
      </c>
      <c r="BK837" s="14">
        <f t="shared" si="1226"/>
        <v>0.23286653525656725</v>
      </c>
      <c r="BL837" s="14">
        <f t="shared" si="1227"/>
        <v>4.6368069037206569E-2</v>
      </c>
      <c r="BM837" s="14">
        <f t="shared" si="1228"/>
        <v>0.25824022060406504</v>
      </c>
      <c r="BN837" s="14">
        <f t="shared" si="1229"/>
        <v>0.74063130535712374</v>
      </c>
    </row>
    <row r="838" spans="1:66" x14ac:dyDescent="0.25">
      <c r="A838" t="s">
        <v>357</v>
      </c>
      <c r="B838" t="s">
        <v>328</v>
      </c>
      <c r="C838" t="s">
        <v>334</v>
      </c>
      <c r="D838" s="11">
        <v>44450</v>
      </c>
      <c r="E838" s="10">
        <f>VLOOKUP(A838,home!$A$2:$E$405,3,FALSE)</f>
        <v>1.8529</v>
      </c>
      <c r="F838" s="10">
        <f>VLOOKUP(B838,home!$B$2:$E$405,3,FALSE)</f>
        <v>0.8095</v>
      </c>
      <c r="G838" s="10">
        <f>VLOOKUP(C838,away!$B$2:$E$405,4,FALSE)</f>
        <v>0.53969999999999996</v>
      </c>
      <c r="H838" s="10">
        <f>VLOOKUP(A838,away!$A$2:$E$405,3,FALSE)</f>
        <v>1.5588</v>
      </c>
      <c r="I838" s="10">
        <f>VLOOKUP(C838,away!$B$2:$E$405,3,FALSE)</f>
        <v>0.48110000000000003</v>
      </c>
      <c r="J838" s="10">
        <f>VLOOKUP(B838,home!$B$2:$E$405,4,FALSE)</f>
        <v>1.4434</v>
      </c>
      <c r="K838" s="12">
        <f t="shared" si="1174"/>
        <v>0.80950820023499992</v>
      </c>
      <c r="L838" s="12">
        <f t="shared" si="1175"/>
        <v>1.082461490712</v>
      </c>
      <c r="M838" s="13">
        <f t="shared" si="1176"/>
        <v>0.15077453692516515</v>
      </c>
      <c r="N838" s="13">
        <f t="shared" si="1177"/>
        <v>0.12205322402755597</v>
      </c>
      <c r="O838" s="13">
        <f t="shared" si="1178"/>
        <v>0.16320763000142574</v>
      </c>
      <c r="P838" s="13">
        <f t="shared" si="1179"/>
        <v>0.13211791482707394</v>
      </c>
      <c r="Q838" s="13">
        <f t="shared" si="1180"/>
        <v>4.9401542857713039E-2</v>
      </c>
      <c r="R838" s="13">
        <f t="shared" si="1181"/>
        <v>8.8332987233457921E-2</v>
      </c>
      <c r="S838" s="13">
        <f t="shared" si="1182"/>
        <v>2.8942459009039401E-2</v>
      </c>
      <c r="T838" s="13">
        <f t="shared" si="1183"/>
        <v>5.3475267725232811E-2</v>
      </c>
      <c r="U838" s="13">
        <f t="shared" si="1184"/>
        <v>7.1506277516737743E-2</v>
      </c>
      <c r="V838" s="13">
        <f t="shared" si="1185"/>
        <v>2.8179067988414498E-3</v>
      </c>
      <c r="W838" s="13">
        <f t="shared" si="1186"/>
        <v>1.3330318015859832E-2</v>
      </c>
      <c r="X838" s="13">
        <f t="shared" si="1187"/>
        <v>1.4429555911112663E-2</v>
      </c>
      <c r="Y838" s="13">
        <f t="shared" si="1188"/>
        <v>7.8097193009275812E-3</v>
      </c>
      <c r="Z838" s="13">
        <f t="shared" si="1189"/>
        <v>3.1872352346590978E-2</v>
      </c>
      <c r="AA838" s="13">
        <f t="shared" si="1190"/>
        <v>2.5800930585344637E-2</v>
      </c>
      <c r="AB838" s="13">
        <f t="shared" si="1191"/>
        <v>1.044303244126525E-2</v>
      </c>
      <c r="AC838" s="13">
        <f t="shared" si="1192"/>
        <v>1.5432644415314602E-4</v>
      </c>
      <c r="AD838" s="13">
        <f t="shared" si="1193"/>
        <v>2.6977504363947216E-3</v>
      </c>
      <c r="AE838" s="13">
        <f t="shared" si="1194"/>
        <v>2.9202109589487788E-3</v>
      </c>
      <c r="AF838" s="13">
        <f t="shared" si="1195"/>
        <v>1.5805079539086071E-3</v>
      </c>
      <c r="AG838" s="13">
        <f t="shared" si="1196"/>
        <v>5.7027966529002796E-4</v>
      </c>
      <c r="AH838" s="13">
        <f t="shared" si="1197"/>
        <v>8.6251485083972453E-3</v>
      </c>
      <c r="AI838" s="13">
        <f t="shared" si="1198"/>
        <v>6.9821284457922475E-3</v>
      </c>
      <c r="AJ838" s="13">
        <f t="shared" si="1199"/>
        <v>2.8260451159814394E-3</v>
      </c>
      <c r="AK838" s="13">
        <f t="shared" si="1200"/>
        <v>7.6256889854034882E-4</v>
      </c>
      <c r="AL838" s="13">
        <f t="shared" si="1201"/>
        <v>5.4092125686475775E-6</v>
      </c>
      <c r="AM838" s="13">
        <f t="shared" si="1202"/>
        <v>4.3677022008981552E-4</v>
      </c>
      <c r="AN838" s="13">
        <f t="shared" si="1203"/>
        <v>4.7278694353702997E-4</v>
      </c>
      <c r="AO838" s="13">
        <f t="shared" si="1204"/>
        <v>2.5588682984513183E-4</v>
      </c>
      <c r="AP838" s="13">
        <f t="shared" si="1205"/>
        <v>9.2329213095909763E-5</v>
      </c>
      <c r="AQ838" s="13">
        <f t="shared" si="1206"/>
        <v>2.4985704411016098E-5</v>
      </c>
      <c r="AR838" s="13">
        <f t="shared" si="1207"/>
        <v>1.8672782224024135E-3</v>
      </c>
      <c r="AS838" s="13">
        <f t="shared" si="1208"/>
        <v>1.5115770331549877E-3</v>
      </c>
      <c r="AT838" s="13">
        <f t="shared" si="1209"/>
        <v>6.1181700181292737E-4</v>
      </c>
      <c r="AU838" s="13">
        <f t="shared" si="1210"/>
        <v>1.6509029333691884E-4</v>
      </c>
      <c r="AV838" s="13">
        <f t="shared" si="1211"/>
        <v>3.3410486558859338E-5</v>
      </c>
      <c r="AW838" s="13">
        <f t="shared" si="1212"/>
        <v>1.3166345738634356E-7</v>
      </c>
      <c r="AX838" s="13">
        <f t="shared" si="1213"/>
        <v>5.8928179130191856E-5</v>
      </c>
      <c r="AY838" s="13">
        <f t="shared" si="1214"/>
        <v>6.3787484626211236E-5</v>
      </c>
      <c r="AZ838" s="13">
        <f t="shared" si="1215"/>
        <v>3.4523747848628701E-5</v>
      </c>
      <c r="BA838" s="13">
        <f t="shared" si="1216"/>
        <v>1.2456875853730609E-5</v>
      </c>
      <c r="BB838" s="13">
        <f t="shared" si="1217"/>
        <v>3.3710221015608879E-6</v>
      </c>
      <c r="BC838" s="13">
        <f t="shared" si="1218"/>
        <v>7.2980032185573979E-7</v>
      </c>
      <c r="BD838" s="13">
        <f t="shared" si="1219"/>
        <v>3.3687612803262829E-4</v>
      </c>
      <c r="BE838" s="13">
        <f t="shared" si="1220"/>
        <v>2.7270398810582829E-4</v>
      </c>
      <c r="BF838" s="13">
        <f t="shared" si="1221"/>
        <v>1.1037805730422794E-4</v>
      </c>
      <c r="BG838" s="13">
        <f t="shared" si="1222"/>
        <v>2.9783980837927079E-5</v>
      </c>
      <c r="BH838" s="13">
        <f t="shared" si="1223"/>
        <v>6.0275941809860185E-6</v>
      </c>
      <c r="BI838" s="13">
        <f t="shared" si="1224"/>
        <v>9.7587738343939036E-7</v>
      </c>
      <c r="BJ838" s="14">
        <f t="shared" si="1225"/>
        <v>0.26972493287380506</v>
      </c>
      <c r="BK838" s="14">
        <f t="shared" si="1226"/>
        <v>0.31487634070146797</v>
      </c>
      <c r="BL838" s="14">
        <f t="shared" si="1227"/>
        <v>0.38343266741005383</v>
      </c>
      <c r="BM838" s="14">
        <f t="shared" si="1228"/>
        <v>0.29395480163835713</v>
      </c>
      <c r="BN838" s="14">
        <f t="shared" si="1229"/>
        <v>0.70588783587239179</v>
      </c>
    </row>
    <row r="839" spans="1:66" x14ac:dyDescent="0.25">
      <c r="A839" t="s">
        <v>357</v>
      </c>
      <c r="B839" t="s">
        <v>329</v>
      </c>
      <c r="C839" t="s">
        <v>333</v>
      </c>
      <c r="D839" s="11">
        <v>44450</v>
      </c>
      <c r="E839" s="10">
        <f>VLOOKUP(A839,home!$A$2:$E$405,3,FALSE)</f>
        <v>1.8529</v>
      </c>
      <c r="F839" s="10">
        <f>VLOOKUP(B839,home!$B$2:$E$405,3,FALSE)</f>
        <v>1.0793999999999999</v>
      </c>
      <c r="G839" s="10">
        <f>VLOOKUP(C839,away!$B$2:$E$405,4,FALSE)</f>
        <v>1.0793999999999999</v>
      </c>
      <c r="H839" s="10">
        <f>VLOOKUP(A839,away!$A$2:$E$405,3,FALSE)</f>
        <v>1.5588</v>
      </c>
      <c r="I839" s="10">
        <f>VLOOKUP(C839,away!$B$2:$E$405,3,FALSE)</f>
        <v>1.2829999999999999</v>
      </c>
      <c r="J839" s="10">
        <f>VLOOKUP(B839,home!$B$2:$E$405,4,FALSE)</f>
        <v>0</v>
      </c>
      <c r="K839" s="12">
        <f t="shared" si="1174"/>
        <v>2.1588218686439995</v>
      </c>
      <c r="L839" s="12">
        <f t="shared" si="1175"/>
        <v>0</v>
      </c>
      <c r="M839" s="13">
        <f t="shared" si="1176"/>
        <v>0.1154610692459907</v>
      </c>
      <c r="N839" s="13">
        <f t="shared" si="1177"/>
        <v>0.24925988126526386</v>
      </c>
      <c r="O839" s="13">
        <f t="shared" si="1178"/>
        <v>0</v>
      </c>
      <c r="P839" s="13">
        <f t="shared" si="1179"/>
        <v>0</v>
      </c>
      <c r="Q839" s="13">
        <f t="shared" si="1180"/>
        <v>0.26905384132552923</v>
      </c>
      <c r="R839" s="13">
        <f t="shared" si="1181"/>
        <v>0</v>
      </c>
      <c r="S839" s="13">
        <f t="shared" si="1182"/>
        <v>0</v>
      </c>
      <c r="T839" s="13">
        <f t="shared" si="1183"/>
        <v>0</v>
      </c>
      <c r="U839" s="13">
        <f t="shared" si="1184"/>
        <v>0</v>
      </c>
      <c r="V839" s="13">
        <f t="shared" si="1185"/>
        <v>0</v>
      </c>
      <c r="W839" s="13">
        <f t="shared" si="1186"/>
        <v>0.19361310549874172</v>
      </c>
      <c r="X839" s="13">
        <f t="shared" si="1187"/>
        <v>0</v>
      </c>
      <c r="Y839" s="13">
        <f t="shared" si="1188"/>
        <v>0</v>
      </c>
      <c r="Z839" s="13">
        <f t="shared" si="1189"/>
        <v>0</v>
      </c>
      <c r="AA839" s="13">
        <f t="shared" si="1190"/>
        <v>0</v>
      </c>
      <c r="AB839" s="13">
        <f t="shared" si="1191"/>
        <v>0</v>
      </c>
      <c r="AC839" s="13">
        <f t="shared" si="1192"/>
        <v>0</v>
      </c>
      <c r="AD839" s="13">
        <f t="shared" si="1193"/>
        <v>0.10449405155169034</v>
      </c>
      <c r="AE839" s="13">
        <f t="shared" si="1194"/>
        <v>0</v>
      </c>
      <c r="AF839" s="13">
        <f t="shared" si="1195"/>
        <v>0</v>
      </c>
      <c r="AG839" s="13">
        <f t="shared" si="1196"/>
        <v>0</v>
      </c>
      <c r="AH839" s="13">
        <f t="shared" si="1197"/>
        <v>0</v>
      </c>
      <c r="AI839" s="13">
        <f t="shared" si="1198"/>
        <v>0</v>
      </c>
      <c r="AJ839" s="13">
        <f t="shared" si="1199"/>
        <v>0</v>
      </c>
      <c r="AK839" s="13">
        <f t="shared" si="1200"/>
        <v>0</v>
      </c>
      <c r="AL839" s="13">
        <f t="shared" si="1201"/>
        <v>0</v>
      </c>
      <c r="AM839" s="13">
        <f t="shared" si="1202"/>
        <v>4.5116808726600482E-2</v>
      </c>
      <c r="AN839" s="13">
        <f t="shared" si="1203"/>
        <v>0</v>
      </c>
      <c r="AO839" s="13">
        <f t="shared" si="1204"/>
        <v>0</v>
      </c>
      <c r="AP839" s="13">
        <f t="shared" si="1205"/>
        <v>0</v>
      </c>
      <c r="AQ839" s="13">
        <f t="shared" si="1206"/>
        <v>0</v>
      </c>
      <c r="AR839" s="13">
        <f t="shared" si="1207"/>
        <v>0</v>
      </c>
      <c r="AS839" s="13">
        <f t="shared" si="1208"/>
        <v>0</v>
      </c>
      <c r="AT839" s="13">
        <f t="shared" si="1209"/>
        <v>0</v>
      </c>
      <c r="AU839" s="13">
        <f t="shared" si="1210"/>
        <v>0</v>
      </c>
      <c r="AV839" s="13">
        <f t="shared" si="1211"/>
        <v>0</v>
      </c>
      <c r="AW839" s="13">
        <f t="shared" si="1212"/>
        <v>0</v>
      </c>
      <c r="AX839" s="13">
        <f t="shared" si="1213"/>
        <v>1.6233192220402256E-2</v>
      </c>
      <c r="AY839" s="13">
        <f t="shared" si="1214"/>
        <v>0</v>
      </c>
      <c r="AZ839" s="13">
        <f t="shared" si="1215"/>
        <v>0</v>
      </c>
      <c r="BA839" s="13">
        <f t="shared" si="1216"/>
        <v>0</v>
      </c>
      <c r="BB839" s="13">
        <f t="shared" si="1217"/>
        <v>0</v>
      </c>
      <c r="BC839" s="13">
        <f t="shared" si="1218"/>
        <v>0</v>
      </c>
      <c r="BD839" s="13">
        <f t="shared" si="1219"/>
        <v>0</v>
      </c>
      <c r="BE839" s="13">
        <f t="shared" si="1220"/>
        <v>0</v>
      </c>
      <c r="BF839" s="13">
        <f t="shared" si="1221"/>
        <v>0</v>
      </c>
      <c r="BG839" s="13">
        <f t="shared" si="1222"/>
        <v>0</v>
      </c>
      <c r="BH839" s="13">
        <f t="shared" si="1223"/>
        <v>0</v>
      </c>
      <c r="BI839" s="13">
        <f t="shared" si="1224"/>
        <v>0</v>
      </c>
      <c r="BJ839" s="14">
        <f t="shared" si="1225"/>
        <v>0.87777088058822783</v>
      </c>
      <c r="BK839" s="14">
        <f t="shared" si="1226"/>
        <v>0.1154610692459907</v>
      </c>
      <c r="BL839" s="14">
        <f t="shared" si="1227"/>
        <v>0</v>
      </c>
      <c r="BM839" s="14">
        <f t="shared" si="1228"/>
        <v>0.35945715799743477</v>
      </c>
      <c r="BN839" s="14">
        <f t="shared" si="1229"/>
        <v>0.63377479183678376</v>
      </c>
    </row>
    <row r="840" spans="1:66" x14ac:dyDescent="0.25">
      <c r="A840" t="s">
        <v>290</v>
      </c>
      <c r="B840" t="s">
        <v>291</v>
      </c>
      <c r="C840" t="s">
        <v>309</v>
      </c>
      <c r="D840" s="11">
        <v>44450</v>
      </c>
      <c r="E840" s="10">
        <f>VLOOKUP(A840,home!$A$2:$E$405,3,FALSE)</f>
        <v>1.6083000000000001</v>
      </c>
      <c r="F840" s="10">
        <f>VLOOKUP(B840,home!$B$2:$E$405,3,FALSE)</f>
        <v>0.95660000000000001</v>
      </c>
      <c r="G840" s="10">
        <f>VLOOKUP(C840,away!$B$2:$E$405,4,FALSE)</f>
        <v>1.1917</v>
      </c>
      <c r="H840" s="10">
        <f>VLOOKUP(A840,away!$A$2:$E$405,3,FALSE)</f>
        <v>1.1513</v>
      </c>
      <c r="I840" s="10">
        <f>VLOOKUP(C840,away!$B$2:$E$405,3,FALSE)</f>
        <v>0.94099999999999995</v>
      </c>
      <c r="J840" s="10">
        <f>VLOOKUP(B840,home!$B$2:$E$405,4,FALSE)</f>
        <v>0.73499999999999999</v>
      </c>
      <c r="K840" s="12">
        <f t="shared" si="1174"/>
        <v>1.833430187826</v>
      </c>
      <c r="L840" s="12">
        <f t="shared" si="1175"/>
        <v>0.79627937549999994</v>
      </c>
      <c r="M840" s="13">
        <f t="shared" si="1176"/>
        <v>7.2099399507933995E-2</v>
      </c>
      <c r="N840" s="13">
        <f t="shared" si="1177"/>
        <v>0.13218921558197322</v>
      </c>
      <c r="O840" s="13">
        <f t="shared" si="1178"/>
        <v>5.7411264814102692E-2</v>
      </c>
      <c r="P840" s="13">
        <f t="shared" si="1179"/>
        <v>0.10525954603144852</v>
      </c>
      <c r="Q840" s="13">
        <f t="shared" si="1180"/>
        <v>0.12117984917651441</v>
      </c>
      <c r="R840" s="13">
        <f t="shared" si="1181"/>
        <v>2.28577030464194E-2</v>
      </c>
      <c r="S840" s="13">
        <f t="shared" si="1182"/>
        <v>3.8417698713036449E-2</v>
      </c>
      <c r="T840" s="13">
        <f t="shared" si="1183"/>
        <v>9.6493014625459089E-2</v>
      </c>
      <c r="U840" s="13">
        <f t="shared" si="1184"/>
        <v>4.190800278966765E-2</v>
      </c>
      <c r="V840" s="13">
        <f t="shared" si="1185"/>
        <v>6.2318742577078343E-3</v>
      </c>
      <c r="W840" s="13">
        <f t="shared" si="1186"/>
        <v>7.4058264545474387E-2</v>
      </c>
      <c r="X840" s="13">
        <f t="shared" si="1187"/>
        <v>5.8971068642884143E-2</v>
      </c>
      <c r="Y840" s="13">
        <f t="shared" si="1188"/>
        <v>2.3478722855761702E-2</v>
      </c>
      <c r="Z840" s="13">
        <f t="shared" si="1189"/>
        <v>6.0670391690557622E-3</v>
      </c>
      <c r="AA840" s="13">
        <f t="shared" si="1190"/>
        <v>1.1123492763269604E-2</v>
      </c>
      <c r="AB840" s="13">
        <f t="shared" si="1191"/>
        <v>1.0197073713121273E-2</v>
      </c>
      <c r="AC840" s="13">
        <f t="shared" si="1192"/>
        <v>5.6862839684539688E-4</v>
      </c>
      <c r="AD840" s="13">
        <f t="shared" si="1193"/>
        <v>3.3945164468919181E-2</v>
      </c>
      <c r="AE840" s="13">
        <f t="shared" si="1194"/>
        <v>2.702983436455576E-2</v>
      </c>
      <c r="AF840" s="13">
        <f t="shared" si="1195"/>
        <v>1.0761649813838446E-2</v>
      </c>
      <c r="AG840" s="13">
        <f t="shared" si="1196"/>
        <v>2.8564265977043231E-3</v>
      </c>
      <c r="AH840" s="13">
        <f t="shared" si="1197"/>
        <v>1.2077645401674401E-3</v>
      </c>
      <c r="AI840" s="13">
        <f t="shared" si="1198"/>
        <v>2.2143519677287724E-3</v>
      </c>
      <c r="AJ840" s="13">
        <f t="shared" si="1199"/>
        <v>2.0299298720529179E-3</v>
      </c>
      <c r="AK840" s="13">
        <f t="shared" si="1200"/>
        <v>1.24057823553053E-3</v>
      </c>
      <c r="AL840" s="13">
        <f t="shared" si="1201"/>
        <v>3.3206138925443008E-5</v>
      </c>
      <c r="AM840" s="13">
        <f t="shared" si="1202"/>
        <v>1.2447217853606989E-2</v>
      </c>
      <c r="AN840" s="13">
        <f t="shared" si="1203"/>
        <v>9.9114628591826237E-3</v>
      </c>
      <c r="AO840" s="13">
        <f t="shared" si="1204"/>
        <v>3.9461467279006913E-3</v>
      </c>
      <c r="AP840" s="13">
        <f t="shared" si="1205"/>
        <v>1.0474117507080435E-3</v>
      </c>
      <c r="AQ840" s="13">
        <f t="shared" si="1206"/>
        <v>2.0850809368629062E-4</v>
      </c>
      <c r="AR840" s="13">
        <f t="shared" si="1207"/>
        <v>1.9234359875911481E-4</v>
      </c>
      <c r="AS840" s="13">
        <f t="shared" si="1208"/>
        <v>3.5264856040005265E-4</v>
      </c>
      <c r="AT840" s="13">
        <f t="shared" si="1209"/>
        <v>3.2327825816541854E-4</v>
      </c>
      <c r="AU840" s="13">
        <f t="shared" si="1210"/>
        <v>1.9756937252942851E-4</v>
      </c>
      <c r="AV840" s="13">
        <f t="shared" si="1211"/>
        <v>9.055741294632379E-5</v>
      </c>
      <c r="AW840" s="13">
        <f t="shared" si="1212"/>
        <v>1.346622060271387E-6</v>
      </c>
      <c r="AX840" s="13">
        <f t="shared" si="1213"/>
        <v>3.803517494541634E-3</v>
      </c>
      <c r="AY840" s="13">
        <f t="shared" si="1214"/>
        <v>3.028662535256937E-3</v>
      </c>
      <c r="AZ840" s="13">
        <f t="shared" si="1215"/>
        <v>1.2058307560873199E-3</v>
      </c>
      <c r="BA840" s="13">
        <f t="shared" si="1216"/>
        <v>3.2005938713863466E-4</v>
      </c>
      <c r="BB840" s="13">
        <f t="shared" si="1217"/>
        <v>6.3714172228416174E-5</v>
      </c>
      <c r="BC840" s="13">
        <f t="shared" si="1218"/>
        <v>1.0146856254508536E-5</v>
      </c>
      <c r="BD840" s="13">
        <f t="shared" si="1219"/>
        <v>2.5526540116888405E-5</v>
      </c>
      <c r="BE840" s="13">
        <f t="shared" si="1220"/>
        <v>4.6801129241054634E-5</v>
      </c>
      <c r="BF840" s="13">
        <f t="shared" si="1221"/>
        <v>4.2903301587447851E-5</v>
      </c>
      <c r="BG840" s="13">
        <f t="shared" si="1222"/>
        <v>2.6220069429276682E-5</v>
      </c>
      <c r="BH840" s="13">
        <f t="shared" si="1223"/>
        <v>1.201816670463238E-5</v>
      </c>
      <c r="BI840" s="13">
        <f t="shared" si="1224"/>
        <v>4.4068939277196635E-6</v>
      </c>
      <c r="BJ840" s="14">
        <f t="shared" si="1225"/>
        <v>0.61695588915967681</v>
      </c>
      <c r="BK840" s="14">
        <f t="shared" si="1226"/>
        <v>0.2256390155811546</v>
      </c>
      <c r="BL840" s="14">
        <f t="shared" si="1227"/>
        <v>0.15150443504586766</v>
      </c>
      <c r="BM840" s="14">
        <f t="shared" si="1228"/>
        <v>0.48614208488416571</v>
      </c>
      <c r="BN840" s="14">
        <f t="shared" si="1229"/>
        <v>0.51099697815839218</v>
      </c>
    </row>
    <row r="841" spans="1:66" x14ac:dyDescent="0.25">
      <c r="A841" t="s">
        <v>290</v>
      </c>
      <c r="B841" t="s">
        <v>317</v>
      </c>
      <c r="C841" t="s">
        <v>311</v>
      </c>
      <c r="D841" s="11">
        <v>44450</v>
      </c>
      <c r="E841" s="10">
        <f>VLOOKUP(A841,home!$A$2:$E$405,3,FALSE)</f>
        <v>1.6083000000000001</v>
      </c>
      <c r="F841" s="10">
        <f>VLOOKUP(B841,home!$B$2:$E$405,3,FALSE)</f>
        <v>0.82899999999999996</v>
      </c>
      <c r="G841" s="10">
        <f>VLOOKUP(C841,away!$B$2:$E$405,4,FALSE)</f>
        <v>1.1478999999999999</v>
      </c>
      <c r="H841" s="10">
        <f>VLOOKUP(A841,away!$A$2:$E$405,3,FALSE)</f>
        <v>1.1513</v>
      </c>
      <c r="I841" s="10">
        <f>VLOOKUP(C841,away!$B$2:$E$405,3,FALSE)</f>
        <v>1.0022</v>
      </c>
      <c r="J841" s="10">
        <f>VLOOKUP(B841,home!$B$2:$E$405,4,FALSE)</f>
        <v>1.0133000000000001</v>
      </c>
      <c r="K841" s="12">
        <f t="shared" si="1174"/>
        <v>1.5304729155299999</v>
      </c>
      <c r="L841" s="12">
        <f t="shared" si="1175"/>
        <v>1.1691788370380001</v>
      </c>
      <c r="M841" s="13">
        <f t="shared" si="1176"/>
        <v>6.7228920962667818E-2</v>
      </c>
      <c r="N841" s="13">
        <f t="shared" si="1177"/>
        <v>0.10289204267367014</v>
      </c>
      <c r="O841" s="13">
        <f t="shared" si="1178"/>
        <v>7.8602631626451577E-2</v>
      </c>
      <c r="P841" s="13">
        <f t="shared" si="1179"/>
        <v>0.12029919879366592</v>
      </c>
      <c r="Q841" s="13">
        <f t="shared" si="1180"/>
        <v>7.8736742267804569E-2</v>
      </c>
      <c r="R841" s="13">
        <f t="shared" si="1181"/>
        <v>4.5950266716570501E-2</v>
      </c>
      <c r="S841" s="13">
        <f t="shared" si="1182"/>
        <v>5.3815742626726809E-2</v>
      </c>
      <c r="T841" s="13">
        <f t="shared" si="1183"/>
        <v>9.2057332756832491E-2</v>
      </c>
      <c r="U841" s="13">
        <f t="shared" si="1184"/>
        <v>7.0325638671090762E-2</v>
      </c>
      <c r="V841" s="13">
        <f t="shared" si="1185"/>
        <v>1.0699744871335248E-2</v>
      </c>
      <c r="W841" s="13">
        <f t="shared" si="1186"/>
        <v>4.0168150499313673E-2</v>
      </c>
      <c r="X841" s="13">
        <f t="shared" si="1187"/>
        <v>4.6963751486754919E-2</v>
      </c>
      <c r="Y841" s="13">
        <f t="shared" si="1188"/>
        <v>2.7454512173112889E-2</v>
      </c>
      <c r="Z841" s="13">
        <f t="shared" si="1189"/>
        <v>1.7908026467088604E-2</v>
      </c>
      <c r="AA841" s="13">
        <f t="shared" si="1190"/>
        <v>2.7407749478473502E-2</v>
      </c>
      <c r="AB841" s="13">
        <f t="shared" si="1191"/>
        <v>2.097340912621759E-2</v>
      </c>
      <c r="AC841" s="13">
        <f t="shared" si="1192"/>
        <v>1.1966304055670398E-3</v>
      </c>
      <c r="AD841" s="13">
        <f t="shared" si="1193"/>
        <v>1.5369066601533109E-2</v>
      </c>
      <c r="AE841" s="13">
        <f t="shared" si="1194"/>
        <v>1.7969187415540048E-2</v>
      </c>
      <c r="AF841" s="13">
        <f t="shared" si="1195"/>
        <v>1.0504596822509493E-2</v>
      </c>
      <c r="AG841" s="13">
        <f t="shared" si="1196"/>
        <v>4.0939174321649062E-3</v>
      </c>
      <c r="AH841" s="13">
        <f t="shared" si="1197"/>
        <v>5.2344213896090936E-3</v>
      </c>
      <c r="AI841" s="13">
        <f t="shared" si="1198"/>
        <v>8.0111401652676224E-3</v>
      </c>
      <c r="AJ841" s="13">
        <f t="shared" si="1199"/>
        <v>6.1304165227283125E-3</v>
      </c>
      <c r="AK841" s="13">
        <f t="shared" si="1200"/>
        <v>3.1274788163177612E-3</v>
      </c>
      <c r="AL841" s="13">
        <f t="shared" si="1201"/>
        <v>8.5649852462627946E-5</v>
      </c>
      <c r="AM841" s="13">
        <f t="shared" si="1202"/>
        <v>4.7043880341246192E-3</v>
      </c>
      <c r="AN841" s="13">
        <f t="shared" si="1203"/>
        <v>5.5002709307133057E-3</v>
      </c>
      <c r="AO841" s="13">
        <f t="shared" si="1204"/>
        <v>3.2154001850826512E-3</v>
      </c>
      <c r="AP841" s="13">
        <f t="shared" si="1205"/>
        <v>1.2531259496689014E-3</v>
      </c>
      <c r="AQ841" s="13">
        <f t="shared" si="1206"/>
        <v>3.6628208512400626E-4</v>
      </c>
      <c r="AR841" s="13">
        <f t="shared" si="1207"/>
        <v>1.2239949425739993E-3</v>
      </c>
      <c r="AS841" s="13">
        <f t="shared" si="1208"/>
        <v>1.8732911083552035E-3</v>
      </c>
      <c r="AT841" s="13">
        <f t="shared" si="1209"/>
        <v>1.433510652120407E-3</v>
      </c>
      <c r="AU841" s="13">
        <f t="shared" si="1210"/>
        <v>7.3131640906467675E-4</v>
      </c>
      <c r="AV841" s="13">
        <f t="shared" si="1211"/>
        <v>2.7981498918903659E-4</v>
      </c>
      <c r="AW841" s="13">
        <f t="shared" si="1212"/>
        <v>4.25726527632498E-6</v>
      </c>
      <c r="AX841" s="13">
        <f t="shared" si="1213"/>
        <v>1.1999897450618586E-3</v>
      </c>
      <c r="AY841" s="13">
        <f t="shared" si="1214"/>
        <v>1.40300261458895E-3</v>
      </c>
      <c r="AZ841" s="13">
        <f t="shared" si="1215"/>
        <v>8.2018048264319125E-4</v>
      </c>
      <c r="BA841" s="13">
        <f t="shared" si="1216"/>
        <v>3.1964588761934399E-4</v>
      </c>
      <c r="BB841" s="13">
        <f t="shared" si="1217"/>
        <v>9.3430801787690919E-5</v>
      </c>
      <c r="BC841" s="13">
        <f t="shared" si="1218"/>
        <v>2.1847463235532093E-5</v>
      </c>
      <c r="BD841" s="13">
        <f t="shared" si="1219"/>
        <v>2.3851149724984377E-4</v>
      </c>
      <c r="BE841" s="13">
        <f t="shared" si="1220"/>
        <v>3.6503538658339392E-4</v>
      </c>
      <c r="BF841" s="13">
        <f t="shared" si="1221"/>
        <v>2.7933838618795381E-4</v>
      </c>
      <c r="BG841" s="13">
        <f t="shared" si="1222"/>
        <v>1.4250661144284089E-4</v>
      </c>
      <c r="BH841" s="13">
        <f t="shared" si="1223"/>
        <v>5.4525627274306401E-5</v>
      </c>
      <c r="BI841" s="13">
        <f t="shared" si="1224"/>
        <v>1.6689999149121941E-5</v>
      </c>
      <c r="BJ841" s="14">
        <f t="shared" si="1225"/>
        <v>0.45510686430888631</v>
      </c>
      <c r="BK841" s="14">
        <f t="shared" si="1226"/>
        <v>0.25472889012701444</v>
      </c>
      <c r="BL841" s="14">
        <f t="shared" si="1227"/>
        <v>0.27240168812191745</v>
      </c>
      <c r="BM841" s="14">
        <f t="shared" si="1228"/>
        <v>0.50503692063476369</v>
      </c>
      <c r="BN841" s="14">
        <f t="shared" si="1229"/>
        <v>0.49370980304083051</v>
      </c>
    </row>
    <row r="842" spans="1:66" x14ac:dyDescent="0.25">
      <c r="A842" t="s">
        <v>290</v>
      </c>
      <c r="B842" t="s">
        <v>295</v>
      </c>
      <c r="C842" t="s">
        <v>303</v>
      </c>
      <c r="D842" s="11">
        <v>44450</v>
      </c>
      <c r="E842" s="10">
        <f>VLOOKUP(A842,home!$A$2:$E$405,3,FALSE)</f>
        <v>1.6083000000000001</v>
      </c>
      <c r="F842" s="10">
        <f>VLOOKUP(B842,home!$B$2:$E$405,3,FALSE)</f>
        <v>1.0363</v>
      </c>
      <c r="G842" s="10">
        <f>VLOOKUP(C842,away!$B$2:$E$405,4,FALSE)</f>
        <v>1.2954000000000001</v>
      </c>
      <c r="H842" s="10">
        <f>VLOOKUP(A842,away!$A$2:$E$405,3,FALSE)</f>
        <v>1.1513</v>
      </c>
      <c r="I842" s="10">
        <f>VLOOKUP(C842,away!$B$2:$E$405,3,FALSE)</f>
        <v>1.1580999999999999</v>
      </c>
      <c r="J842" s="10">
        <f>VLOOKUP(B842,home!$B$2:$E$405,4,FALSE)</f>
        <v>0.79620000000000002</v>
      </c>
      <c r="K842" s="12">
        <f t="shared" si="1174"/>
        <v>2.1590189430660005</v>
      </c>
      <c r="L842" s="12">
        <f t="shared" si="1175"/>
        <v>1.0615898059860001</v>
      </c>
      <c r="M842" s="13">
        <f t="shared" si="1176"/>
        <v>3.9930743058494124E-2</v>
      </c>
      <c r="N842" s="13">
        <f t="shared" si="1177"/>
        <v>8.6211230673990016E-2</v>
      </c>
      <c r="O842" s="13">
        <f t="shared" si="1178"/>
        <v>4.2390069776343589E-2</v>
      </c>
      <c r="P842" s="13">
        <f t="shared" si="1179"/>
        <v>9.1520963645015344E-2</v>
      </c>
      <c r="Q842" s="13">
        <f t="shared" si="1180"/>
        <v>9.3065840065088556E-2</v>
      </c>
      <c r="R842" s="13">
        <f t="shared" si="1181"/>
        <v>2.25004329748008E-2</v>
      </c>
      <c r="S842" s="13">
        <f t="shared" si="1182"/>
        <v>5.2441340587139729E-2</v>
      </c>
      <c r="T842" s="13">
        <f t="shared" si="1183"/>
        <v>9.8797747098621463E-2</v>
      </c>
      <c r="U842" s="13">
        <f t="shared" si="1184"/>
        <v>4.8578861019781802E-2</v>
      </c>
      <c r="V842" s="13">
        <f t="shared" si="1185"/>
        <v>1.3355017706924249E-2</v>
      </c>
      <c r="W842" s="13">
        <f t="shared" si="1186"/>
        <v>6.6976970550958984E-2</v>
      </c>
      <c r="X842" s="13">
        <f t="shared" si="1187"/>
        <v>7.1102069172722576E-2</v>
      </c>
      <c r="Y842" s="13">
        <f t="shared" si="1188"/>
        <v>3.7740615909136861E-2</v>
      </c>
      <c r="Z842" s="13">
        <f t="shared" si="1189"/>
        <v>7.9620767587732597E-3</v>
      </c>
      <c r="AA842" s="13">
        <f t="shared" si="1190"/>
        <v>1.719027454833701E-2</v>
      </c>
      <c r="AB842" s="13">
        <f t="shared" si="1191"/>
        <v>1.8557064193182472E-2</v>
      </c>
      <c r="AC842" s="13">
        <f t="shared" si="1192"/>
        <v>1.9131000270948329E-3</v>
      </c>
      <c r="AD842" s="13">
        <f t="shared" si="1193"/>
        <v>3.6151137042173535E-2</v>
      </c>
      <c r="AE842" s="13">
        <f t="shared" si="1194"/>
        <v>3.8377678558774296E-2</v>
      </c>
      <c r="AF842" s="13">
        <f t="shared" si="1195"/>
        <v>2.0370676167701142E-2</v>
      </c>
      <c r="AG842" s="13">
        <f t="shared" si="1196"/>
        <v>7.2084340535578306E-3</v>
      </c>
      <c r="AH842" s="13">
        <f t="shared" si="1197"/>
        <v>2.1131148803979361E-3</v>
      </c>
      <c r="AI842" s="13">
        <f t="shared" si="1198"/>
        <v>4.5622550556537892E-3</v>
      </c>
      <c r="AJ842" s="13">
        <f t="shared" si="1199"/>
        <v>4.9249975441275819E-3</v>
      </c>
      <c r="AK842" s="13">
        <f t="shared" si="1200"/>
        <v>3.5443876641083265E-3</v>
      </c>
      <c r="AL842" s="13">
        <f t="shared" si="1201"/>
        <v>1.7539243662211701E-4</v>
      </c>
      <c r="AM842" s="13">
        <f t="shared" si="1202"/>
        <v>1.5610197937485535E-2</v>
      </c>
      <c r="AN842" s="13">
        <f t="shared" si="1203"/>
        <v>1.6571626999858327E-2</v>
      </c>
      <c r="AO842" s="13">
        <f t="shared" si="1204"/>
        <v>8.7961351458259816E-3</v>
      </c>
      <c r="AP842" s="13">
        <f t="shared" si="1205"/>
        <v>3.11262913429468E-3</v>
      </c>
      <c r="AQ842" s="13">
        <f t="shared" si="1206"/>
        <v>8.2608383969556495E-4</v>
      </c>
      <c r="AR842" s="13">
        <f t="shared" si="1207"/>
        <v>4.4865224318155504E-4</v>
      </c>
      <c r="AS842" s="13">
        <f t="shared" si="1208"/>
        <v>9.6864869187803112E-4</v>
      </c>
      <c r="AT842" s="13">
        <f t="shared" si="1209"/>
        <v>1.0456654374703855E-3</v>
      </c>
      <c r="AU842" s="13">
        <f t="shared" si="1210"/>
        <v>7.5253716253598636E-4</v>
      </c>
      <c r="AV842" s="13">
        <f t="shared" si="1211"/>
        <v>4.061854973190832E-4</v>
      </c>
      <c r="AW842" s="13">
        <f t="shared" si="1212"/>
        <v>1.1166615262517628E-5</v>
      </c>
      <c r="AX842" s="13">
        <f t="shared" si="1213"/>
        <v>5.6171188420068409E-3</v>
      </c>
      <c r="AY842" s="13">
        <f t="shared" si="1214"/>
        <v>5.9630761016863463E-3</v>
      </c>
      <c r="AZ842" s="13">
        <f t="shared" si="1215"/>
        <v>3.1651704009344815E-3</v>
      </c>
      <c r="BA842" s="13">
        <f t="shared" si="1216"/>
        <v>1.1200375439468888E-3</v>
      </c>
      <c r="BB842" s="13">
        <f t="shared" si="1217"/>
        <v>2.9725510974390332E-4</v>
      </c>
      <c r="BC842" s="13">
        <f t="shared" si="1218"/>
        <v>6.3112598856275524E-5</v>
      </c>
      <c r="BD842" s="13">
        <f t="shared" si="1219"/>
        <v>7.9380774632381774E-5</v>
      </c>
      <c r="BE842" s="13">
        <f t="shared" si="1220"/>
        <v>1.7138459614656526E-4</v>
      </c>
      <c r="BF842" s="13">
        <f t="shared" si="1221"/>
        <v>1.8501129481507538E-4</v>
      </c>
      <c r="BG842" s="13">
        <f t="shared" si="1222"/>
        <v>1.3314763006230541E-4</v>
      </c>
      <c r="BH842" s="13">
        <f t="shared" si="1223"/>
        <v>7.186706388221539E-5</v>
      </c>
      <c r="BI842" s="13">
        <f t="shared" si="1224"/>
        <v>3.1032470460847495E-5</v>
      </c>
      <c r="BJ842" s="14">
        <f t="shared" si="1225"/>
        <v>0.61714484294706007</v>
      </c>
      <c r="BK842" s="14">
        <f t="shared" si="1226"/>
        <v>0.20529963356297673</v>
      </c>
      <c r="BL842" s="14">
        <f t="shared" si="1227"/>
        <v>0.16865497051911779</v>
      </c>
      <c r="BM842" s="14">
        <f t="shared" si="1228"/>
        <v>0.61749033410777165</v>
      </c>
      <c r="BN842" s="14">
        <f t="shared" si="1229"/>
        <v>0.37561928019373242</v>
      </c>
    </row>
    <row r="843" spans="1:66" x14ac:dyDescent="0.25">
      <c r="A843" t="s">
        <v>290</v>
      </c>
      <c r="B843" t="s">
        <v>314</v>
      </c>
      <c r="C843" t="s">
        <v>304</v>
      </c>
      <c r="D843" s="11">
        <v>44450</v>
      </c>
      <c r="E843" s="10">
        <f>VLOOKUP(A843,home!$A$2:$E$405,3,FALSE)</f>
        <v>1.6083000000000001</v>
      </c>
      <c r="F843" s="10">
        <f>VLOOKUP(B843,home!$B$2:$E$405,3,FALSE)</f>
        <v>0.90869999999999995</v>
      </c>
      <c r="G843" s="10">
        <f>VLOOKUP(C843,away!$B$2:$E$405,4,FALSE)</f>
        <v>1.1398999999999999</v>
      </c>
      <c r="H843" s="10">
        <f>VLOOKUP(A843,away!$A$2:$E$405,3,FALSE)</f>
        <v>1.1513</v>
      </c>
      <c r="I843" s="10">
        <f>VLOOKUP(C843,away!$B$2:$E$405,3,FALSE)</f>
        <v>0.86860000000000004</v>
      </c>
      <c r="J843" s="10">
        <f>VLOOKUP(B843,home!$B$2:$E$405,4,FALSE)</f>
        <v>0.73499999999999999</v>
      </c>
      <c r="K843" s="12">
        <f t="shared" si="1174"/>
        <v>1.6659207731789998</v>
      </c>
      <c r="L843" s="12">
        <f t="shared" si="1175"/>
        <v>0.7350140973</v>
      </c>
      <c r="M843" s="13">
        <f t="shared" si="1176"/>
        <v>9.063318338358213E-2</v>
      </c>
      <c r="N843" s="13">
        <f t="shared" si="1177"/>
        <v>0.15098770293805125</v>
      </c>
      <c r="O843" s="13">
        <f t="shared" si="1178"/>
        <v>6.6616667470108984E-2</v>
      </c>
      <c r="P843" s="13">
        <f t="shared" si="1179"/>
        <v>0.1109780901784123</v>
      </c>
      <c r="Q843" s="13">
        <f t="shared" si="1180"/>
        <v>0.12576677540953976</v>
      </c>
      <c r="R843" s="13">
        <f t="shared" si="1181"/>
        <v>2.4482094852838213E-2</v>
      </c>
      <c r="S843" s="13">
        <f t="shared" si="1182"/>
        <v>3.3972481269699158E-2</v>
      </c>
      <c r="T843" s="13">
        <f t="shared" si="1183"/>
        <v>9.2440352897974712E-2</v>
      </c>
      <c r="U843" s="13">
        <f t="shared" si="1184"/>
        <v>4.0785230386281852E-2</v>
      </c>
      <c r="V843" s="13">
        <f t="shared" si="1185"/>
        <v>4.6220514007750549E-3</v>
      </c>
      <c r="W843" s="13">
        <f t="shared" si="1186"/>
        <v>6.9839161243496678E-2</v>
      </c>
      <c r="X843" s="13">
        <f t="shared" si="1187"/>
        <v>5.1332768057577867E-2</v>
      </c>
      <c r="Y843" s="13">
        <f t="shared" si="1188"/>
        <v>1.8865154087875431E-2</v>
      </c>
      <c r="Z843" s="13">
        <f t="shared" si="1189"/>
        <v>5.998228282757285E-3</v>
      </c>
      <c r="AA843" s="13">
        <f t="shared" si="1190"/>
        <v>9.9925730985151624E-3</v>
      </c>
      <c r="AB843" s="13">
        <f t="shared" si="1191"/>
        <v>8.323417551163028E-3</v>
      </c>
      <c r="AC843" s="13">
        <f t="shared" si="1192"/>
        <v>3.5372422247486484E-4</v>
      </c>
      <c r="AD843" s="13">
        <f t="shared" si="1193"/>
        <v>2.9086627374234706E-2</v>
      </c>
      <c r="AE843" s="13">
        <f t="shared" si="1194"/>
        <v>2.1379081162974597E-2</v>
      </c>
      <c r="AF843" s="13">
        <f t="shared" si="1195"/>
        <v>7.8569630210536014E-3</v>
      </c>
      <c r="AG843" s="13">
        <f t="shared" si="1196"/>
        <v>1.9249928608130649E-3</v>
      </c>
      <c r="AH843" s="13">
        <f t="shared" si="1197"/>
        <v>1.1021955866625439E-3</v>
      </c>
      <c r="AI843" s="13">
        <f t="shared" si="1198"/>
        <v>1.8361705239273464E-3</v>
      </c>
      <c r="AJ843" s="13">
        <f t="shared" si="1199"/>
        <v>1.5294573094547673E-3</v>
      </c>
      <c r="AK843" s="13">
        <f t="shared" si="1200"/>
        <v>8.4931823450371945E-4</v>
      </c>
      <c r="AL843" s="13">
        <f t="shared" si="1201"/>
        <v>1.73250622761267E-5</v>
      </c>
      <c r="AM843" s="13">
        <f t="shared" si="1202"/>
        <v>9.6912033528909029E-3</v>
      </c>
      <c r="AN843" s="13">
        <f t="shared" si="1203"/>
        <v>7.123171084175841E-3</v>
      </c>
      <c r="AO843" s="13">
        <f t="shared" si="1204"/>
        <v>2.6178155821744834E-3</v>
      </c>
      <c r="AP843" s="13">
        <f t="shared" si="1205"/>
        <v>6.4137711900995071E-4</v>
      </c>
      <c r="AQ843" s="13">
        <f t="shared" si="1206"/>
        <v>1.1785530603949341E-4</v>
      </c>
      <c r="AR843" s="13">
        <f t="shared" si="1207"/>
        <v>1.6202585883576276E-4</v>
      </c>
      <c r="AS843" s="13">
        <f t="shared" si="1208"/>
        <v>2.6992224402666538E-4</v>
      </c>
      <c r="AT843" s="13">
        <f t="shared" si="1209"/>
        <v>2.2483453673355656E-4</v>
      </c>
      <c r="AU843" s="13">
        <f t="shared" si="1210"/>
        <v>1.2485217509083623E-4</v>
      </c>
      <c r="AV843" s="13">
        <f t="shared" si="1211"/>
        <v>5.1998458015101437E-5</v>
      </c>
      <c r="AW843" s="13">
        <f t="shared" si="1212"/>
        <v>5.8928083384734481E-7</v>
      </c>
      <c r="AX843" s="13">
        <f t="shared" si="1213"/>
        <v>2.6907961637804888E-3</v>
      </c>
      <c r="AY843" s="13">
        <f t="shared" si="1214"/>
        <v>1.9777731133394194E-3</v>
      </c>
      <c r="AZ843" s="13">
        <f t="shared" si="1215"/>
        <v>7.2684555978269182E-4</v>
      </c>
      <c r="BA843" s="13">
        <f t="shared" si="1216"/>
        <v>1.7808057766672948E-4</v>
      </c>
      <c r="BB843" s="13">
        <f t="shared" si="1217"/>
        <v>3.2722933760093426E-5</v>
      </c>
      <c r="BC843" s="13">
        <f t="shared" si="1218"/>
        <v>4.8103635237365541E-6</v>
      </c>
      <c r="BD843" s="13">
        <f t="shared" si="1219"/>
        <v>1.9848548395237556E-5</v>
      </c>
      <c r="BE843" s="13">
        <f t="shared" si="1220"/>
        <v>3.306610908907495E-5</v>
      </c>
      <c r="BF843" s="13">
        <f t="shared" si="1221"/>
        <v>2.7542759009846451E-5</v>
      </c>
      <c r="BG843" s="13">
        <f t="shared" si="1222"/>
        <v>1.5294684795055418E-5</v>
      </c>
      <c r="BH843" s="13">
        <f t="shared" si="1223"/>
        <v>6.3699332798269539E-6</v>
      </c>
      <c r="BI843" s="13">
        <f t="shared" si="1224"/>
        <v>2.1223608349255908E-6</v>
      </c>
      <c r="BJ843" s="14">
        <f t="shared" si="1225"/>
        <v>0.59528203020973547</v>
      </c>
      <c r="BK843" s="14">
        <f t="shared" si="1226"/>
        <v>0.24255462863055904</v>
      </c>
      <c r="BL843" s="14">
        <f t="shared" si="1227"/>
        <v>0.15645500268156151</v>
      </c>
      <c r="BM843" s="14">
        <f t="shared" si="1228"/>
        <v>0.42884819173957528</v>
      </c>
      <c r="BN843" s="14">
        <f t="shared" si="1229"/>
        <v>0.56946451423253264</v>
      </c>
    </row>
    <row r="844" spans="1:66" x14ac:dyDescent="0.25">
      <c r="A844" t="s">
        <v>350</v>
      </c>
      <c r="B844" t="s">
        <v>99</v>
      </c>
      <c r="C844" t="s">
        <v>104</v>
      </c>
      <c r="D844" s="11">
        <v>44451</v>
      </c>
      <c r="E844" s="10">
        <f>VLOOKUP(A844,home!$A$2:$E$405,3,FALSE)</f>
        <v>1.6042000000000001</v>
      </c>
      <c r="F844" s="10">
        <f>VLOOKUP(B844,home!$B$2:$E$405,3,FALSE)</f>
        <v>0.62339999999999995</v>
      </c>
      <c r="G844" s="10">
        <f>VLOOKUP(C844,away!$B$2:$E$405,4,FALSE)</f>
        <v>1.8701000000000001</v>
      </c>
      <c r="H844" s="10">
        <f>VLOOKUP(A844,away!$A$2:$E$405,3,FALSE)</f>
        <v>1.25</v>
      </c>
      <c r="I844" s="10">
        <f>VLOOKUP(C844,away!$B$2:$E$405,3,FALSE)</f>
        <v>0.6</v>
      </c>
      <c r="J844" s="10">
        <f>VLOOKUP(B844,home!$B$2:$E$405,4,FALSE)</f>
        <v>1</v>
      </c>
      <c r="K844" s="12">
        <f t="shared" si="1174"/>
        <v>1.8702089894280001</v>
      </c>
      <c r="L844" s="12">
        <f t="shared" si="1175"/>
        <v>0.75</v>
      </c>
      <c r="M844" s="13">
        <f t="shared" si="1176"/>
        <v>7.2787649388555836E-2</v>
      </c>
      <c r="N844" s="13">
        <f t="shared" si="1177"/>
        <v>0.13612811620581058</v>
      </c>
      <c r="O844" s="13">
        <f t="shared" si="1178"/>
        <v>5.4590737041416884E-2</v>
      </c>
      <c r="P844" s="13">
        <f t="shared" si="1179"/>
        <v>0.10209608715435795</v>
      </c>
      <c r="Q844" s="13">
        <f t="shared" si="1180"/>
        <v>0.12729401332100321</v>
      </c>
      <c r="R844" s="13">
        <f t="shared" si="1181"/>
        <v>2.047152639053133E-2</v>
      </c>
      <c r="S844" s="13">
        <f t="shared" si="1182"/>
        <v>3.5801441246532152E-2</v>
      </c>
      <c r="T844" s="13">
        <f t="shared" si="1183"/>
        <v>9.547050999075242E-2</v>
      </c>
      <c r="U844" s="13">
        <f t="shared" si="1184"/>
        <v>3.8286032682884226E-2</v>
      </c>
      <c r="V844" s="13">
        <f t="shared" si="1185"/>
        <v>5.5796814378119034E-3</v>
      </c>
      <c r="W844" s="13">
        <f t="shared" si="1186"/>
        <v>7.9355469337769283E-2</v>
      </c>
      <c r="X844" s="13">
        <f t="shared" si="1187"/>
        <v>5.9516602003326972E-2</v>
      </c>
      <c r="Y844" s="13">
        <f t="shared" si="1188"/>
        <v>2.2318725751247614E-2</v>
      </c>
      <c r="Z844" s="13">
        <f t="shared" si="1189"/>
        <v>5.1178815976328325E-3</v>
      </c>
      <c r="AA844" s="13">
        <f t="shared" si="1190"/>
        <v>9.5715081707210565E-3</v>
      </c>
      <c r="AB844" s="13">
        <f t="shared" si="1191"/>
        <v>8.950360311633038E-3</v>
      </c>
      <c r="AC844" s="13">
        <f t="shared" si="1192"/>
        <v>4.891486117097046E-4</v>
      </c>
      <c r="AD844" s="13">
        <f t="shared" si="1193"/>
        <v>3.7102828028943526E-2</v>
      </c>
      <c r="AE844" s="13">
        <f t="shared" si="1194"/>
        <v>2.7827121021707646E-2</v>
      </c>
      <c r="AF844" s="13">
        <f t="shared" si="1195"/>
        <v>1.0435170383140367E-2</v>
      </c>
      <c r="AG844" s="13">
        <f t="shared" si="1196"/>
        <v>2.6087925957850918E-3</v>
      </c>
      <c r="AH844" s="13">
        <f t="shared" si="1197"/>
        <v>9.5960279955615603E-4</v>
      </c>
      <c r="AI844" s="13">
        <f t="shared" si="1198"/>
        <v>1.794657782010198E-3</v>
      </c>
      <c r="AJ844" s="13">
        <f t="shared" si="1199"/>
        <v>1.6781925584311945E-3</v>
      </c>
      <c r="AK844" s="13">
        <f t="shared" si="1200"/>
        <v>1.0461902695897318E-3</v>
      </c>
      <c r="AL844" s="13">
        <f t="shared" si="1201"/>
        <v>2.7444303923571487E-5</v>
      </c>
      <c r="AM844" s="13">
        <f t="shared" si="1202"/>
        <v>1.3878008502586267E-2</v>
      </c>
      <c r="AN844" s="13">
        <f t="shared" si="1203"/>
        <v>1.0408506376939701E-2</v>
      </c>
      <c r="AO844" s="13">
        <f t="shared" si="1204"/>
        <v>3.9031898913523878E-3</v>
      </c>
      <c r="AP844" s="13">
        <f t="shared" si="1205"/>
        <v>9.7579747283809695E-4</v>
      </c>
      <c r="AQ844" s="13">
        <f t="shared" si="1206"/>
        <v>1.8296202615714316E-4</v>
      </c>
      <c r="AR844" s="13">
        <f t="shared" si="1207"/>
        <v>1.4394041993342346E-4</v>
      </c>
      <c r="AS844" s="13">
        <f t="shared" si="1208"/>
        <v>2.6919866730152985E-4</v>
      </c>
      <c r="AT844" s="13">
        <f t="shared" si="1209"/>
        <v>2.5172888376467933E-4</v>
      </c>
      <c r="AU844" s="13">
        <f t="shared" si="1210"/>
        <v>1.5692854043845985E-4</v>
      </c>
      <c r="AV844" s="13">
        <f t="shared" si="1211"/>
        <v>7.3372291756455734E-5</v>
      </c>
      <c r="AW844" s="13">
        <f t="shared" si="1212"/>
        <v>1.0693038313845323E-6</v>
      </c>
      <c r="AX844" s="13">
        <f t="shared" si="1213"/>
        <v>4.3257960428158462E-3</v>
      </c>
      <c r="AY844" s="13">
        <f t="shared" si="1214"/>
        <v>3.2443470321118851E-3</v>
      </c>
      <c r="AZ844" s="13">
        <f t="shared" si="1215"/>
        <v>1.2166301370419568E-3</v>
      </c>
      <c r="BA844" s="13">
        <f t="shared" si="1216"/>
        <v>3.041575342604892E-4</v>
      </c>
      <c r="BB844" s="13">
        <f t="shared" si="1217"/>
        <v>5.7029537673841721E-5</v>
      </c>
      <c r="BC844" s="13">
        <f t="shared" si="1218"/>
        <v>8.5544306510762636E-6</v>
      </c>
      <c r="BD844" s="13">
        <f t="shared" si="1219"/>
        <v>1.7992552491677926E-5</v>
      </c>
      <c r="BE844" s="13">
        <f t="shared" si="1220"/>
        <v>3.3649833412691211E-5</v>
      </c>
      <c r="BF844" s="13">
        <f t="shared" si="1221"/>
        <v>3.1466110470584903E-5</v>
      </c>
      <c r="BG844" s="13">
        <f t="shared" si="1222"/>
        <v>1.9616067554807471E-5</v>
      </c>
      <c r="BH844" s="13">
        <f t="shared" si="1223"/>
        <v>9.1715364695569634E-6</v>
      </c>
      <c r="BI844" s="13">
        <f t="shared" si="1224"/>
        <v>3.4305379904464346E-6</v>
      </c>
      <c r="BJ844" s="14">
        <f t="shared" si="1225"/>
        <v>0.63656232762391529</v>
      </c>
      <c r="BK844" s="14">
        <f t="shared" si="1226"/>
        <v>0.22002579917500298</v>
      </c>
      <c r="BL844" s="14">
        <f t="shared" si="1227"/>
        <v>0.13835930344835817</v>
      </c>
      <c r="BM844" s="14">
        <f t="shared" si="1228"/>
        <v>0.48345390461495308</v>
      </c>
      <c r="BN844" s="14">
        <f t="shared" si="1229"/>
        <v>0.51336812950167576</v>
      </c>
    </row>
    <row r="845" spans="1:66" x14ac:dyDescent="0.25">
      <c r="A845" t="s">
        <v>350</v>
      </c>
      <c r="B845" t="s">
        <v>102</v>
      </c>
      <c r="C845" t="s">
        <v>100</v>
      </c>
      <c r="D845" s="11">
        <v>44451</v>
      </c>
      <c r="E845" s="10">
        <f>VLOOKUP(A845,home!$A$2:$E$405,3,FALSE)</f>
        <v>1.6042000000000001</v>
      </c>
      <c r="F845" s="10">
        <f>VLOOKUP(B845,home!$B$2:$E$405,3,FALSE)</f>
        <v>0.46750000000000003</v>
      </c>
      <c r="G845" s="10">
        <f>VLOOKUP(C845,away!$B$2:$E$405,4,FALSE)</f>
        <v>0.7792</v>
      </c>
      <c r="H845" s="10">
        <f>VLOOKUP(A845,away!$A$2:$E$405,3,FALSE)</f>
        <v>1.25</v>
      </c>
      <c r="I845" s="10">
        <f>VLOOKUP(C845,away!$B$2:$E$405,3,FALSE)</f>
        <v>1</v>
      </c>
      <c r="J845" s="10">
        <f>VLOOKUP(B845,home!$B$2:$E$405,4,FALSE)</f>
        <v>1.4</v>
      </c>
      <c r="K845" s="12">
        <f t="shared" si="1174"/>
        <v>0.58437155920000006</v>
      </c>
      <c r="L845" s="12">
        <f t="shared" si="1175"/>
        <v>1.75</v>
      </c>
      <c r="M845" s="13">
        <f t="shared" si="1176"/>
        <v>9.6871341304614181E-2</v>
      </c>
      <c r="N845" s="13">
        <f t="shared" si="1177"/>
        <v>5.6608856759972757E-2</v>
      </c>
      <c r="O845" s="13">
        <f t="shared" si="1178"/>
        <v>0.16952484728307479</v>
      </c>
      <c r="P845" s="13">
        <f t="shared" si="1179"/>
        <v>9.9065499329952317E-2</v>
      </c>
      <c r="Q845" s="13">
        <f t="shared" si="1180"/>
        <v>1.6540302944677371E-2</v>
      </c>
      <c r="R845" s="13">
        <f t="shared" si="1181"/>
        <v>0.1483342413726905</v>
      </c>
      <c r="S845" s="13">
        <f t="shared" si="1182"/>
        <v>2.5327338884037227E-2</v>
      </c>
      <c r="T845" s="13">
        <f t="shared" si="1183"/>
        <v>2.8945530153185395E-2</v>
      </c>
      <c r="U845" s="13">
        <f t="shared" si="1184"/>
        <v>8.6682311913708301E-2</v>
      </c>
      <c r="V845" s="13">
        <f t="shared" si="1185"/>
        <v>2.8778898777322608E-3</v>
      </c>
      <c r="W845" s="13">
        <f t="shared" si="1186"/>
        <v>3.2218942071404887E-3</v>
      </c>
      <c r="X845" s="13">
        <f t="shared" si="1187"/>
        <v>5.6383148624958544E-3</v>
      </c>
      <c r="Y845" s="13">
        <f t="shared" si="1188"/>
        <v>4.9335255046838748E-3</v>
      </c>
      <c r="Z845" s="13">
        <f t="shared" si="1189"/>
        <v>8.652830746740281E-2</v>
      </c>
      <c r="AA845" s="13">
        <f t="shared" si="1190"/>
        <v>5.0564681949663189E-2</v>
      </c>
      <c r="AB845" s="13">
        <f t="shared" si="1191"/>
        <v>1.4774281015688387E-2</v>
      </c>
      <c r="AC845" s="13">
        <f t="shared" si="1192"/>
        <v>1.8394217133428263E-4</v>
      </c>
      <c r="AD845" s="13">
        <f t="shared" si="1193"/>
        <v>4.7069583535103382E-4</v>
      </c>
      <c r="AE845" s="13">
        <f t="shared" si="1194"/>
        <v>8.2371771186430911E-4</v>
      </c>
      <c r="AF845" s="13">
        <f t="shared" si="1195"/>
        <v>7.2075299788127063E-4</v>
      </c>
      <c r="AG845" s="13">
        <f t="shared" si="1196"/>
        <v>4.2043924876407465E-4</v>
      </c>
      <c r="AH845" s="13">
        <f t="shared" si="1197"/>
        <v>3.7856134516988715E-2</v>
      </c>
      <c r="AI845" s="13">
        <f t="shared" si="1198"/>
        <v>2.2122048352977638E-2</v>
      </c>
      <c r="AJ845" s="13">
        <f t="shared" si="1199"/>
        <v>6.4637479443636677E-3</v>
      </c>
      <c r="AK845" s="13">
        <f t="shared" si="1200"/>
        <v>1.2590768215078637E-3</v>
      </c>
      <c r="AL845" s="13">
        <f t="shared" si="1201"/>
        <v>7.5243401425673819E-6</v>
      </c>
      <c r="AM845" s="13">
        <f t="shared" si="1202"/>
        <v>5.5012251842606056E-5</v>
      </c>
      <c r="AN845" s="13">
        <f t="shared" si="1203"/>
        <v>9.6271440724560593E-5</v>
      </c>
      <c r="AO845" s="13">
        <f t="shared" si="1204"/>
        <v>8.4237510633990549E-5</v>
      </c>
      <c r="AP845" s="13">
        <f t="shared" si="1205"/>
        <v>4.9138547869827829E-5</v>
      </c>
      <c r="AQ845" s="13">
        <f t="shared" si="1206"/>
        <v>2.1498114693049671E-5</v>
      </c>
      <c r="AR845" s="13">
        <f t="shared" si="1207"/>
        <v>1.3249647080946048E-2</v>
      </c>
      <c r="AS845" s="13">
        <f t="shared" si="1208"/>
        <v>7.7427169235421717E-3</v>
      </c>
      <c r="AT845" s="13">
        <f t="shared" si="1209"/>
        <v>2.2623117805272829E-3</v>
      </c>
      <c r="AU845" s="13">
        <f t="shared" si="1210"/>
        <v>4.4067688752775223E-4</v>
      </c>
      <c r="AV845" s="13">
        <f t="shared" si="1211"/>
        <v>6.4379759966998892E-5</v>
      </c>
      <c r="AW845" s="13">
        <f t="shared" si="1212"/>
        <v>2.1374356019057461E-7</v>
      </c>
      <c r="AX845" s="13">
        <f t="shared" si="1213"/>
        <v>5.3579325640611252E-6</v>
      </c>
      <c r="AY845" s="13">
        <f t="shared" si="1214"/>
        <v>9.3763819871069672E-6</v>
      </c>
      <c r="AZ845" s="13">
        <f t="shared" si="1215"/>
        <v>8.2043342387185993E-6</v>
      </c>
      <c r="BA845" s="13">
        <f t="shared" si="1216"/>
        <v>4.785861639252518E-6</v>
      </c>
      <c r="BB845" s="13">
        <f t="shared" si="1217"/>
        <v>2.0938144671729758E-6</v>
      </c>
      <c r="BC845" s="13">
        <f t="shared" si="1218"/>
        <v>7.3283506351054141E-7</v>
      </c>
      <c r="BD845" s="13">
        <f t="shared" si="1219"/>
        <v>3.864480398609265E-3</v>
      </c>
      <c r="BE845" s="13">
        <f t="shared" si="1220"/>
        <v>2.2582924360331339E-3</v>
      </c>
      <c r="BF845" s="13">
        <f t="shared" si="1221"/>
        <v>6.5984093598712437E-4</v>
      </c>
      <c r="BG845" s="13">
        <f t="shared" si="1222"/>
        <v>1.2853075886226108E-4</v>
      </c>
      <c r="BH845" s="13">
        <f t="shared" si="1223"/>
        <v>1.8777429990374683E-5</v>
      </c>
      <c r="BI845" s="13">
        <f t="shared" si="1224"/>
        <v>2.1945992082488204E-6</v>
      </c>
      <c r="BJ845" s="14">
        <f t="shared" si="1225"/>
        <v>0.11866073925174028</v>
      </c>
      <c r="BK845" s="14">
        <f t="shared" si="1226"/>
        <v>0.22434291228979997</v>
      </c>
      <c r="BL845" s="14">
        <f t="shared" si="1227"/>
        <v>0.56827322016186366</v>
      </c>
      <c r="BM845" s="14">
        <f t="shared" si="1228"/>
        <v>0.41085092753739799</v>
      </c>
      <c r="BN845" s="14">
        <f t="shared" si="1229"/>
        <v>0.58694508899498188</v>
      </c>
    </row>
    <row r="846" spans="1:66" x14ac:dyDescent="0.25">
      <c r="A846" t="s">
        <v>350</v>
      </c>
      <c r="B846" t="s">
        <v>106</v>
      </c>
      <c r="C846" t="s">
        <v>97</v>
      </c>
      <c r="D846" s="11">
        <v>44451</v>
      </c>
      <c r="E846" s="10">
        <f>VLOOKUP(A846,home!$A$2:$E$405,3,FALSE)</f>
        <v>1.6042000000000001</v>
      </c>
      <c r="F846" s="10">
        <f>VLOOKUP(B846,home!$B$2:$E$405,3,FALSE)</f>
        <v>1.6207</v>
      </c>
      <c r="G846" s="10">
        <f>VLOOKUP(C846,away!$B$2:$E$405,4,FALSE)</f>
        <v>1.5584</v>
      </c>
      <c r="H846" s="10">
        <f>VLOOKUP(A846,away!$A$2:$E$405,3,FALSE)</f>
        <v>1.25</v>
      </c>
      <c r="I846" s="10">
        <f>VLOOKUP(C846,away!$B$2:$E$405,3,FALSE)</f>
        <v>0.6</v>
      </c>
      <c r="J846" s="10">
        <f>VLOOKUP(B846,home!$B$2:$E$405,4,FALSE)</f>
        <v>1.1200000000000001</v>
      </c>
      <c r="K846" s="12">
        <f t="shared" si="1174"/>
        <v>4.0517261432960003</v>
      </c>
      <c r="L846" s="12">
        <f t="shared" si="1175"/>
        <v>0.84000000000000008</v>
      </c>
      <c r="M846" s="13">
        <f t="shared" si="1176"/>
        <v>7.5084506208720654E-3</v>
      </c>
      <c r="N846" s="13">
        <f t="shared" si="1177"/>
        <v>3.0422185676234427E-2</v>
      </c>
      <c r="O846" s="13">
        <f t="shared" si="1178"/>
        <v>6.3070985215325347E-3</v>
      </c>
      <c r="P846" s="13">
        <f t="shared" si="1179"/>
        <v>2.5554635968036917E-2</v>
      </c>
      <c r="Q846" s="13">
        <f t="shared" si="1180"/>
        <v>6.1631182520302086E-2</v>
      </c>
      <c r="R846" s="13">
        <f t="shared" si="1181"/>
        <v>2.6489813790436649E-3</v>
      </c>
      <c r="S846" s="13">
        <f t="shared" si="1182"/>
        <v>2.1743481193162578E-2</v>
      </c>
      <c r="T846" s="13">
        <f t="shared" si="1183"/>
        <v>5.1770193317053757E-2</v>
      </c>
      <c r="U846" s="13">
        <f t="shared" si="1184"/>
        <v>1.0732947106575507E-2</v>
      </c>
      <c r="V846" s="13">
        <f t="shared" si="1185"/>
        <v>8.2225389116828296E-3</v>
      </c>
      <c r="W846" s="13">
        <f t="shared" si="1186"/>
        <v>8.3237557819918484E-2</v>
      </c>
      <c r="X846" s="13">
        <f t="shared" si="1187"/>
        <v>6.9919548568731518E-2</v>
      </c>
      <c r="Y846" s="13">
        <f t="shared" si="1188"/>
        <v>2.9366210398867242E-2</v>
      </c>
      <c r="Z846" s="13">
        <f t="shared" si="1189"/>
        <v>7.4171478613222624E-4</v>
      </c>
      <c r="AA846" s="13">
        <f t="shared" si="1190"/>
        <v>3.0052251898411422E-3</v>
      </c>
      <c r="AB846" s="13">
        <f t="shared" si="1191"/>
        <v>6.0881747340855233E-3</v>
      </c>
      <c r="AC846" s="13">
        <f t="shared" si="1192"/>
        <v>1.7490624833185328E-3</v>
      </c>
      <c r="AD846" s="13">
        <f t="shared" si="1193"/>
        <v>8.4313947280769033E-2</v>
      </c>
      <c r="AE846" s="13">
        <f t="shared" si="1194"/>
        <v>7.0823715715845989E-2</v>
      </c>
      <c r="AF846" s="13">
        <f t="shared" si="1195"/>
        <v>2.9745960600655316E-2</v>
      </c>
      <c r="AG846" s="13">
        <f t="shared" si="1196"/>
        <v>8.3288689681834897E-3</v>
      </c>
      <c r="AH846" s="13">
        <f t="shared" si="1197"/>
        <v>1.5576010508776752E-4</v>
      </c>
      <c r="AI846" s="13">
        <f t="shared" si="1198"/>
        <v>6.3109728986663987E-4</v>
      </c>
      <c r="AJ846" s="13">
        <f t="shared" si="1199"/>
        <v>1.2785166941579598E-3</v>
      </c>
      <c r="AK846" s="13">
        <f t="shared" si="1200"/>
        <v>1.7267331714533941E-3</v>
      </c>
      <c r="AL846" s="13">
        <f t="shared" si="1201"/>
        <v>2.3811386558130948E-4</v>
      </c>
      <c r="AM846" s="13">
        <f t="shared" si="1202"/>
        <v>6.8323404888394515E-2</v>
      </c>
      <c r="AN846" s="13">
        <f t="shared" si="1203"/>
        <v>5.7391660106251394E-2</v>
      </c>
      <c r="AO846" s="13">
        <f t="shared" si="1204"/>
        <v>2.4104497244625586E-2</v>
      </c>
      <c r="AP846" s="13">
        <f t="shared" si="1205"/>
        <v>6.7492592284951651E-3</v>
      </c>
      <c r="AQ846" s="13">
        <f t="shared" si="1206"/>
        <v>1.4173444379839847E-3</v>
      </c>
      <c r="AR846" s="13">
        <f t="shared" si="1207"/>
        <v>2.6167697654744947E-5</v>
      </c>
      <c r="AS846" s="13">
        <f t="shared" si="1208"/>
        <v>1.0602434469759553E-4</v>
      </c>
      <c r="AT846" s="13">
        <f t="shared" si="1209"/>
        <v>2.1479080461853729E-4</v>
      </c>
      <c r="AU846" s="13">
        <f t="shared" si="1210"/>
        <v>2.9009117280417025E-4</v>
      </c>
      <c r="AV846" s="13">
        <f t="shared" si="1211"/>
        <v>2.9384249719751357E-4</v>
      </c>
      <c r="AW846" s="13">
        <f t="shared" si="1212"/>
        <v>2.2511350732664759E-5</v>
      </c>
      <c r="AX846" s="13">
        <f t="shared" si="1213"/>
        <v>4.6137954297550965E-2</v>
      </c>
      <c r="AY846" s="13">
        <f t="shared" si="1214"/>
        <v>3.8755881609942811E-2</v>
      </c>
      <c r="AZ846" s="13">
        <f t="shared" si="1215"/>
        <v>1.627747027617598E-2</v>
      </c>
      <c r="BA846" s="13">
        <f t="shared" si="1216"/>
        <v>4.5576916773292751E-3</v>
      </c>
      <c r="BB846" s="13">
        <f t="shared" si="1217"/>
        <v>9.5711525223914778E-4</v>
      </c>
      <c r="BC846" s="13">
        <f t="shared" si="1218"/>
        <v>1.6079536237617687E-4</v>
      </c>
      <c r="BD846" s="13">
        <f t="shared" si="1219"/>
        <v>3.6634776716642921E-6</v>
      </c>
      <c r="BE846" s="13">
        <f t="shared" si="1220"/>
        <v>1.4843408257663371E-5</v>
      </c>
      <c r="BF846" s="13">
        <f t="shared" si="1221"/>
        <v>3.0070712646595217E-5</v>
      </c>
      <c r="BG846" s="13">
        <f t="shared" si="1222"/>
        <v>4.061276419258383E-5</v>
      </c>
      <c r="BH846" s="13">
        <f t="shared" si="1223"/>
        <v>4.1137949607651894E-5</v>
      </c>
      <c r="BI846" s="13">
        <f t="shared" si="1224"/>
        <v>3.3335941181383323E-5</v>
      </c>
      <c r="BJ846" s="14">
        <f t="shared" si="1225"/>
        <v>0.7843924452479264</v>
      </c>
      <c r="BK846" s="14">
        <f t="shared" si="1226"/>
        <v>0.10377216465259705</v>
      </c>
      <c r="BL846" s="14">
        <f t="shared" si="1227"/>
        <v>3.366911496217425E-2</v>
      </c>
      <c r="BM846" s="14">
        <f t="shared" si="1228"/>
        <v>0.74976953470359808</v>
      </c>
      <c r="BN846" s="14">
        <f t="shared" si="1229"/>
        <v>0.13407253468602168</v>
      </c>
    </row>
    <row r="847" spans="1:66" x14ac:dyDescent="0.25">
      <c r="A847" t="s">
        <v>339</v>
      </c>
      <c r="B847" t="s">
        <v>126</v>
      </c>
      <c r="C847" t="s">
        <v>113</v>
      </c>
      <c r="D847" s="11">
        <v>44451</v>
      </c>
      <c r="E847" s="10">
        <f>VLOOKUP(A847,home!$A$2:$E$405,3,FALSE)</f>
        <v>1.1578999999999999</v>
      </c>
      <c r="F847" s="10">
        <f>VLOOKUP(B847,home!$B$2:$E$405,3,FALSE)</f>
        <v>0.86360000000000003</v>
      </c>
      <c r="G847" s="10">
        <f>VLOOKUP(C847,away!$B$2:$E$405,4,FALSE)</f>
        <v>1.3817999999999999</v>
      </c>
      <c r="H847" s="10">
        <f>VLOOKUP(A847,away!$A$2:$E$405,3,FALSE)</f>
        <v>1.0478000000000001</v>
      </c>
      <c r="I847" s="10">
        <f>VLOOKUP(C847,away!$B$2:$E$405,3,FALSE)</f>
        <v>0.95440000000000003</v>
      </c>
      <c r="J847" s="10">
        <f>VLOOKUP(B847,home!$B$2:$E$405,4,FALSE)</f>
        <v>0.78090000000000004</v>
      </c>
      <c r="K847" s="12">
        <f t="shared" si="1174"/>
        <v>1.381748099592</v>
      </c>
      <c r="L847" s="12">
        <f t="shared" si="1175"/>
        <v>0.78091586788800016</v>
      </c>
      <c r="M847" s="13">
        <f t="shared" si="1176"/>
        <v>0.11501830751805744</v>
      </c>
      <c r="N847" s="13">
        <f t="shared" si="1177"/>
        <v>0.15892632783136409</v>
      </c>
      <c r="O847" s="13">
        <f t="shared" si="1178"/>
        <v>8.9819621438472733E-2</v>
      </c>
      <c r="P847" s="13">
        <f t="shared" si="1179"/>
        <v>0.12410809122868255</v>
      </c>
      <c r="Q847" s="13">
        <f t="shared" si="1180"/>
        <v>0.10979807572806129</v>
      </c>
      <c r="R847" s="13">
        <f t="shared" si="1181"/>
        <v>3.5070783814498276E-2</v>
      </c>
      <c r="S847" s="13">
        <f t="shared" si="1182"/>
        <v>3.3479057901301505E-2</v>
      </c>
      <c r="T847" s="13">
        <f t="shared" si="1183"/>
        <v>8.5743059599611343E-2</v>
      </c>
      <c r="U847" s="13">
        <f t="shared" si="1184"/>
        <v>4.8458988886884866E-2</v>
      </c>
      <c r="V847" s="13">
        <f t="shared" si="1185"/>
        <v>4.0138749907876374E-3</v>
      </c>
      <c r="W847" s="13">
        <f t="shared" si="1186"/>
        <v>5.0571094158702395E-2</v>
      </c>
      <c r="X847" s="13">
        <f t="shared" si="1187"/>
        <v>3.9491769884988856E-2</v>
      </c>
      <c r="Y847" s="13">
        <f t="shared" si="1188"/>
        <v>1.5419874877084631E-2</v>
      </c>
      <c r="Z847" s="13">
        <f t="shared" si="1189"/>
        <v>9.1291105266704496E-3</v>
      </c>
      <c r="AA847" s="13">
        <f t="shared" si="1190"/>
        <v>1.2614131121192213E-2</v>
      </c>
      <c r="AB847" s="13">
        <f t="shared" si="1191"/>
        <v>8.7147758523558241E-3</v>
      </c>
      <c r="AC847" s="13">
        <f t="shared" si="1192"/>
        <v>2.7069297395275048E-4</v>
      </c>
      <c r="AD847" s="13">
        <f t="shared" si="1193"/>
        <v>1.7469128312018786E-2</v>
      </c>
      <c r="AE847" s="13">
        <f t="shared" si="1194"/>
        <v>1.3641919497026986E-2</v>
      </c>
      <c r="AF847" s="13">
        <f t="shared" si="1195"/>
        <v>5.3265957018395291E-3</v>
      </c>
      <c r="AG847" s="13">
        <f t="shared" si="1196"/>
        <v>1.386541035130169E-3</v>
      </c>
      <c r="AH847" s="13">
        <f t="shared" si="1197"/>
        <v>1.7822668174950827E-3</v>
      </c>
      <c r="AI847" s="13">
        <f t="shared" si="1198"/>
        <v>2.4626437880397121E-3</v>
      </c>
      <c r="AJ847" s="13">
        <f t="shared" si="1199"/>
        <v>1.7013766870479583E-3</v>
      </c>
      <c r="AK847" s="13">
        <f t="shared" si="1200"/>
        <v>7.8362466800621655E-4</v>
      </c>
      <c r="AL847" s="13">
        <f t="shared" si="1201"/>
        <v>1.1683422937176154E-5</v>
      </c>
      <c r="AM847" s="13">
        <f t="shared" si="1202"/>
        <v>4.8275869693321467E-3</v>
      </c>
      <c r="AN847" s="13">
        <f t="shared" si="1203"/>
        <v>3.7699392679608141E-3</v>
      </c>
      <c r="AO847" s="13">
        <f t="shared" si="1204"/>
        <v>1.4720026976623355E-3</v>
      </c>
      <c r="AP847" s="13">
        <f t="shared" si="1205"/>
        <v>3.8317008805948668E-4</v>
      </c>
      <c r="AQ847" s="13">
        <f t="shared" si="1206"/>
        <v>7.4805900466423864E-5</v>
      </c>
      <c r="AR847" s="13">
        <f t="shared" si="1207"/>
        <v>2.7836008771843143E-4</v>
      </c>
      <c r="AS847" s="13">
        <f t="shared" si="1208"/>
        <v>3.84623522207205E-4</v>
      </c>
      <c r="AT847" s="13">
        <f t="shared" si="1209"/>
        <v>2.6572641043409349E-4</v>
      </c>
      <c r="AU847" s="13">
        <f t="shared" si="1210"/>
        <v>1.2238898754290416E-4</v>
      </c>
      <c r="AV847" s="13">
        <f t="shared" si="1211"/>
        <v>4.2277687737099205E-5</v>
      </c>
      <c r="AW847" s="13">
        <f t="shared" si="1212"/>
        <v>3.5018756555648873E-7</v>
      </c>
      <c r="AX847" s="13">
        <f t="shared" si="1213"/>
        <v>1.1117515200816332E-3</v>
      </c>
      <c r="AY847" s="13">
        <f t="shared" si="1214"/>
        <v>8.6818440318035209E-4</v>
      </c>
      <c r="AZ847" s="13">
        <f t="shared" si="1215"/>
        <v>3.3898948834820507E-4</v>
      </c>
      <c r="BA847" s="13">
        <f t="shared" si="1216"/>
        <v>8.8240756832782543E-5</v>
      </c>
      <c r="BB847" s="13">
        <f t="shared" si="1217"/>
        <v>1.7227151801291589E-5</v>
      </c>
      <c r="BC847" s="13">
        <f t="shared" si="1218"/>
        <v>2.6905912400287899E-6</v>
      </c>
      <c r="BD847" s="13">
        <f t="shared" si="1219"/>
        <v>3.6229301581003105E-5</v>
      </c>
      <c r="BE847" s="13">
        <f t="shared" si="1220"/>
        <v>5.0059768609096477E-5</v>
      </c>
      <c r="BF847" s="13">
        <f t="shared" si="1221"/>
        <v>3.458499507081716E-5</v>
      </c>
      <c r="BG847" s="13">
        <f t="shared" si="1222"/>
        <v>1.5929250404500099E-5</v>
      </c>
      <c r="BH847" s="13">
        <f t="shared" si="1223"/>
        <v>5.5025528685857785E-6</v>
      </c>
      <c r="BI847" s="13">
        <f t="shared" si="1224"/>
        <v>1.52062839381458E-6</v>
      </c>
      <c r="BJ847" s="14">
        <f t="shared" si="1225"/>
        <v>0.51072897546079354</v>
      </c>
      <c r="BK847" s="14">
        <f t="shared" si="1226"/>
        <v>0.27776989243889944</v>
      </c>
      <c r="BL847" s="14">
        <f t="shared" si="1227"/>
        <v>0.20264541626656041</v>
      </c>
      <c r="BM847" s="14">
        <f t="shared" si="1228"/>
        <v>0.36666435291817279</v>
      </c>
      <c r="BN847" s="14">
        <f t="shared" si="1229"/>
        <v>0.63274120755913632</v>
      </c>
    </row>
    <row r="848" spans="1:66" x14ac:dyDescent="0.25">
      <c r="A848" t="s">
        <v>339</v>
      </c>
      <c r="B848" t="s">
        <v>122</v>
      </c>
      <c r="C848" t="s">
        <v>115</v>
      </c>
      <c r="D848" s="11">
        <v>44451</v>
      </c>
      <c r="E848" s="10">
        <f>VLOOKUP(A848,home!$A$2:$E$405,3,FALSE)</f>
        <v>1.1578999999999999</v>
      </c>
      <c r="F848" s="10">
        <f>VLOOKUP(B848,home!$B$2:$E$405,3,FALSE)</f>
        <v>0.77729999999999999</v>
      </c>
      <c r="G848" s="10">
        <f>VLOOKUP(C848,away!$B$2:$E$405,4,FALSE)</f>
        <v>1.1227</v>
      </c>
      <c r="H848" s="10">
        <f>VLOOKUP(A848,away!$A$2:$E$405,3,FALSE)</f>
        <v>1.0478000000000001</v>
      </c>
      <c r="I848" s="10">
        <f>VLOOKUP(C848,away!$B$2:$E$405,3,FALSE)</f>
        <v>0.47720000000000001</v>
      </c>
      <c r="J848" s="10">
        <f>VLOOKUP(B848,home!$B$2:$E$405,4,FALSE)</f>
        <v>0.66810000000000003</v>
      </c>
      <c r="K848" s="12">
        <f t="shared" si="1174"/>
        <v>1.010470046709</v>
      </c>
      <c r="L848" s="12">
        <f t="shared" si="1175"/>
        <v>0.33405678789600007</v>
      </c>
      <c r="M848" s="13">
        <f t="shared" si="1176"/>
        <v>0.26066301540388914</v>
      </c>
      <c r="N848" s="13">
        <f t="shared" si="1177"/>
        <v>0.26339216935047666</v>
      </c>
      <c r="O848" s="13">
        <f t="shared" si="1178"/>
        <v>8.7076249649108775E-2</v>
      </c>
      <c r="P848" s="13">
        <f t="shared" si="1179"/>
        <v>8.7987942050179499E-2</v>
      </c>
      <c r="Q848" s="13">
        <f t="shared" si="1180"/>
        <v>0.13307494883318047</v>
      </c>
      <c r="R848" s="13">
        <f t="shared" si="1181"/>
        <v>1.4544206129905739E-2</v>
      </c>
      <c r="S848" s="13">
        <f t="shared" si="1182"/>
        <v>7.4251787640739406E-3</v>
      </c>
      <c r="T848" s="13">
        <f t="shared" si="1183"/>
        <v>4.4454589956636828E-2</v>
      </c>
      <c r="U848" s="13">
        <f t="shared" si="1184"/>
        <v>1.4696484647431177E-2</v>
      </c>
      <c r="V848" s="13">
        <f t="shared" si="1185"/>
        <v>2.7848906663956874E-4</v>
      </c>
      <c r="W848" s="13">
        <f t="shared" si="1186"/>
        <v>4.4822749921087222E-2</v>
      </c>
      <c r="X848" s="13">
        <f t="shared" si="1187"/>
        <v>1.4973343863304088E-2</v>
      </c>
      <c r="Y848" s="13">
        <f t="shared" si="1188"/>
        <v>2.5009735775188236E-3</v>
      </c>
      <c r="Z848" s="13">
        <f t="shared" si="1189"/>
        <v>1.6195302607512087E-3</v>
      </c>
      <c r="AA848" s="13">
        <f t="shared" si="1190"/>
        <v>1.6364868182279129E-3</v>
      </c>
      <c r="AB848" s="13">
        <f t="shared" si="1191"/>
        <v>8.2681045582671078E-4</v>
      </c>
      <c r="AC848" s="13">
        <f t="shared" si="1192"/>
        <v>5.875325230528788E-6</v>
      </c>
      <c r="AD848" s="13">
        <f t="shared" si="1193"/>
        <v>1.1323011551596707E-2</v>
      </c>
      <c r="AE848" s="13">
        <f t="shared" si="1194"/>
        <v>3.7825288682356998E-3</v>
      </c>
      <c r="AF848" s="13">
        <f t="shared" si="1195"/>
        <v>6.3178972192335509E-4</v>
      </c>
      <c r="AG848" s="13">
        <f t="shared" si="1196"/>
        <v>7.0351215043807703E-5</v>
      </c>
      <c r="AH848" s="13">
        <f t="shared" si="1197"/>
        <v>1.3525376920173001E-4</v>
      </c>
      <c r="AI848" s="13">
        <f t="shared" si="1198"/>
        <v>1.3666988248284043E-4</v>
      </c>
      <c r="AJ848" s="13">
        <f t="shared" si="1199"/>
        <v>6.9050411268074648E-5</v>
      </c>
      <c r="AK848" s="13">
        <f t="shared" si="1200"/>
        <v>2.3257790766442355E-5</v>
      </c>
      <c r="AL848" s="13">
        <f t="shared" si="1201"/>
        <v>7.9329670165706475E-8</v>
      </c>
      <c r="AM848" s="13">
        <f t="shared" si="1202"/>
        <v>2.2883128022856947E-3</v>
      </c>
      <c r="AN848" s="13">
        <f t="shared" si="1203"/>
        <v>7.6442642443285379E-4</v>
      </c>
      <c r="AO848" s="13">
        <f t="shared" si="1204"/>
        <v>1.2768091796443176E-4</v>
      </c>
      <c r="AP848" s="13">
        <f t="shared" si="1205"/>
        <v>1.4217559110270256E-5</v>
      </c>
      <c r="AQ848" s="13">
        <f t="shared" si="1206"/>
        <v>1.1873680320245982E-6</v>
      </c>
      <c r="AR848" s="13">
        <f t="shared" si="1207"/>
        <v>9.036487938071376E-6</v>
      </c>
      <c r="AS848" s="13">
        <f t="shared" si="1208"/>
        <v>9.1311003888682992E-6</v>
      </c>
      <c r="AT848" s="13">
        <f t="shared" si="1209"/>
        <v>4.6133517182221583E-6</v>
      </c>
      <c r="AU848" s="13">
        <f t="shared" si="1210"/>
        <v>1.5538845753989969E-6</v>
      </c>
      <c r="AV848" s="13">
        <f t="shared" si="1211"/>
        <v>3.9253845487095474E-7</v>
      </c>
      <c r="AW848" s="13">
        <f t="shared" si="1212"/>
        <v>7.4383548542173559E-10</v>
      </c>
      <c r="AX848" s="13">
        <f t="shared" si="1213"/>
        <v>3.8537859070173793E-4</v>
      </c>
      <c r="AY848" s="13">
        <f t="shared" si="1214"/>
        <v>1.2873833413370989E-4</v>
      </c>
      <c r="AZ848" s="13">
        <f t="shared" si="1215"/>
        <v>2.1502957189894551E-5</v>
      </c>
      <c r="BA848" s="13">
        <f t="shared" si="1216"/>
        <v>2.3944029363737914E-6</v>
      </c>
      <c r="BB848" s="13">
        <f t="shared" si="1217"/>
        <v>1.9996663846344478E-7</v>
      </c>
      <c r="BC848" s="13">
        <f t="shared" si="1218"/>
        <v>1.3360042586291824E-8</v>
      </c>
      <c r="BD848" s="13">
        <f t="shared" si="1219"/>
        <v>5.031166890755118E-7</v>
      </c>
      <c r="BE848" s="13">
        <f t="shared" si="1220"/>
        <v>5.0838434431020987E-7</v>
      </c>
      <c r="BF848" s="13">
        <f t="shared" si="1221"/>
        <v>2.5685357607063104E-7</v>
      </c>
      <c r="BG848" s="13">
        <f t="shared" si="1222"/>
        <v>8.6514281669821416E-8</v>
      </c>
      <c r="BH848" s="13">
        <f t="shared" si="1223"/>
        <v>2.1855022559975007E-8</v>
      </c>
      <c r="BI848" s="13">
        <f t="shared" si="1224"/>
        <v>4.4167691334008392E-9</v>
      </c>
      <c r="BJ848" s="14">
        <f t="shared" si="1225"/>
        <v>0.52276050954247177</v>
      </c>
      <c r="BK848" s="14">
        <f t="shared" si="1226"/>
        <v>0.35648931827381658</v>
      </c>
      <c r="BL848" s="14">
        <f t="shared" si="1227"/>
        <v>0.11917057805797765</v>
      </c>
      <c r="BM848" s="14">
        <f t="shared" si="1228"/>
        <v>0.15317266712797875</v>
      </c>
      <c r="BN848" s="14">
        <f t="shared" si="1229"/>
        <v>0.84673853141674016</v>
      </c>
    </row>
    <row r="849" spans="1:66" x14ac:dyDescent="0.25">
      <c r="A849" t="s">
        <v>339</v>
      </c>
      <c r="B849" t="s">
        <v>121</v>
      </c>
      <c r="C849" t="s">
        <v>111</v>
      </c>
      <c r="D849" s="11">
        <v>44451</v>
      </c>
      <c r="E849" s="10">
        <f>VLOOKUP(A849,home!$A$2:$E$405,3,FALSE)</f>
        <v>1.1578999999999999</v>
      </c>
      <c r="F849" s="10">
        <f>VLOOKUP(B849,home!$B$2:$E$405,3,FALSE)</f>
        <v>1.4681999999999999</v>
      </c>
      <c r="G849" s="10">
        <f>VLOOKUP(C849,away!$B$2:$E$405,4,FALSE)</f>
        <v>0.62809999999999999</v>
      </c>
      <c r="H849" s="10">
        <f>VLOOKUP(A849,away!$A$2:$E$405,3,FALSE)</f>
        <v>1.0478000000000001</v>
      </c>
      <c r="I849" s="10">
        <f>VLOOKUP(C849,away!$B$2:$E$405,3,FALSE)</f>
        <v>1.1278999999999999</v>
      </c>
      <c r="J849" s="10">
        <f>VLOOKUP(B849,home!$B$2:$E$405,4,FALSE)</f>
        <v>0.66810000000000003</v>
      </c>
      <c r="K849" s="12">
        <f t="shared" si="1174"/>
        <v>1.0677880767179999</v>
      </c>
      <c r="L849" s="12">
        <f t="shared" si="1175"/>
        <v>0.78956967952200008</v>
      </c>
      <c r="M849" s="13">
        <f t="shared" si="1176"/>
        <v>0.15608449929361903</v>
      </c>
      <c r="N849" s="13">
        <f t="shared" si="1177"/>
        <v>0.16666516730622546</v>
      </c>
      <c r="O849" s="13">
        <f t="shared" si="1178"/>
        <v>0.12323958808561464</v>
      </c>
      <c r="P849" s="13">
        <f t="shared" si="1179"/>
        <v>0.13159376273745696</v>
      </c>
      <c r="Q849" s="13">
        <f t="shared" si="1180"/>
        <v>8.8981539226899081E-2</v>
      </c>
      <c r="R849" s="13">
        <f t="shared" si="1181"/>
        <v>4.8653121034591018E-2</v>
      </c>
      <c r="S849" s="13">
        <f t="shared" si="1182"/>
        <v>2.7736447997354179E-2</v>
      </c>
      <c r="T849" s="13">
        <f t="shared" si="1183"/>
        <v>7.0257125410756988E-2</v>
      </c>
      <c r="U849" s="13">
        <f t="shared" si="1184"/>
        <v>5.1951222535854005E-2</v>
      </c>
      <c r="V849" s="13">
        <f t="shared" si="1185"/>
        <v>2.5982675149692357E-3</v>
      </c>
      <c r="W849" s="13">
        <f t="shared" si="1186"/>
        <v>3.1671142211499283E-2</v>
      </c>
      <c r="X849" s="13">
        <f t="shared" si="1187"/>
        <v>2.5006573606029175E-2</v>
      </c>
      <c r="Y849" s="13">
        <f t="shared" si="1188"/>
        <v>9.8722161540278804E-3</v>
      </c>
      <c r="Z849" s="13">
        <f t="shared" si="1189"/>
        <v>1.2805009727675705E-2</v>
      </c>
      <c r="AA849" s="13">
        <f t="shared" si="1190"/>
        <v>1.3673036709470119E-2</v>
      </c>
      <c r="AB849" s="13">
        <f t="shared" si="1191"/>
        <v>7.2999527854498538E-3</v>
      </c>
      <c r="AC849" s="13">
        <f t="shared" si="1192"/>
        <v>1.3691133666406997E-4</v>
      </c>
      <c r="AD849" s="13">
        <f t="shared" si="1193"/>
        <v>8.4545170073697697E-3</v>
      </c>
      <c r="AE849" s="13">
        <f t="shared" si="1194"/>
        <v>6.675430284022248E-3</v>
      </c>
      <c r="AF849" s="13">
        <f t="shared" si="1195"/>
        <v>2.6353586750134501E-3</v>
      </c>
      <c r="AG849" s="13">
        <f t="shared" si="1196"/>
        <v>6.9359976815196417E-4</v>
      </c>
      <c r="AH849" s="13">
        <f t="shared" si="1197"/>
        <v>2.5276118567392498E-3</v>
      </c>
      <c r="AI849" s="13">
        <f t="shared" si="1198"/>
        <v>2.6989538031972158E-3</v>
      </c>
      <c r="AJ849" s="13">
        <f t="shared" si="1199"/>
        <v>1.4409553453333431E-3</v>
      </c>
      <c r="AK849" s="13">
        <f t="shared" si="1200"/>
        <v>5.128783122766707E-4</v>
      </c>
      <c r="AL849" s="13">
        <f t="shared" si="1201"/>
        <v>4.6171600728007143E-6</v>
      </c>
      <c r="AM849" s="13">
        <f t="shared" si="1202"/>
        <v>1.8055264909757978E-3</v>
      </c>
      <c r="AN849" s="13">
        <f t="shared" si="1203"/>
        <v>1.4255889728482421E-3</v>
      </c>
      <c r="AO849" s="13">
        <f t="shared" si="1204"/>
        <v>5.6280091421094189E-4</v>
      </c>
      <c r="AP849" s="13">
        <f t="shared" si="1205"/>
        <v>1.4812351248940736E-4</v>
      </c>
      <c r="AQ849" s="13">
        <f t="shared" si="1206"/>
        <v>2.9238458571483582E-5</v>
      </c>
      <c r="AR849" s="13">
        <f t="shared" si="1207"/>
        <v>3.9914513673632344E-4</v>
      </c>
      <c r="AS849" s="13">
        <f t="shared" si="1208"/>
        <v>4.2620241788702184E-4</v>
      </c>
      <c r="AT849" s="13">
        <f t="shared" si="1209"/>
        <v>2.2754693004407216E-4</v>
      </c>
      <c r="AU849" s="13">
        <f t="shared" si="1210"/>
        <v>8.0990632931615033E-5</v>
      </c>
      <c r="AV849" s="13">
        <f t="shared" si="1211"/>
        <v>2.1620208042555679E-5</v>
      </c>
      <c r="AW849" s="13">
        <f t="shared" si="1212"/>
        <v>1.0813043751776951E-7</v>
      </c>
      <c r="AX849" s="13">
        <f t="shared" si="1213"/>
        <v>3.213199432104076E-4</v>
      </c>
      <c r="AY849" s="13">
        <f t="shared" si="1214"/>
        <v>2.5370448458466883E-4</v>
      </c>
      <c r="AZ849" s="13">
        <f t="shared" si="1215"/>
        <v>1.0015868429340558E-4</v>
      </c>
      <c r="BA849" s="13">
        <f t="shared" si="1216"/>
        <v>2.636075341962981E-5</v>
      </c>
      <c r="BB849" s="13">
        <f t="shared" si="1217"/>
        <v>5.2034129073738934E-6</v>
      </c>
      <c r="BC849" s="13">
        <f t="shared" si="1218"/>
        <v>8.2169141233916891E-7</v>
      </c>
      <c r="BD849" s="13">
        <f t="shared" si="1219"/>
        <v>5.2525482949277293E-5</v>
      </c>
      <c r="BE849" s="13">
        <f t="shared" si="1220"/>
        <v>5.6086084417092889E-5</v>
      </c>
      <c r="BF849" s="13">
        <f t="shared" si="1221"/>
        <v>2.9944026105185501E-5</v>
      </c>
      <c r="BG849" s="13">
        <f t="shared" si="1222"/>
        <v>1.0657958014683203E-5</v>
      </c>
      <c r="BH849" s="13">
        <f t="shared" si="1223"/>
        <v>2.8451101225599423E-6</v>
      </c>
      <c r="BI849" s="13">
        <f t="shared" si="1224"/>
        <v>6.0759493316383899E-7</v>
      </c>
      <c r="BJ849" s="14">
        <f t="shared" si="1225"/>
        <v>0.41559151696891899</v>
      </c>
      <c r="BK849" s="14">
        <f t="shared" si="1226"/>
        <v>0.31840821052472096</v>
      </c>
      <c r="BL849" s="14">
        <f t="shared" si="1227"/>
        <v>0.25330549205070962</v>
      </c>
      <c r="BM849" s="14">
        <f t="shared" si="1228"/>
        <v>0.28463895523347199</v>
      </c>
      <c r="BN849" s="14">
        <f t="shared" si="1229"/>
        <v>0.71521767768440614</v>
      </c>
    </row>
    <row r="850" spans="1:66" x14ac:dyDescent="0.25">
      <c r="A850" t="s">
        <v>339</v>
      </c>
      <c r="B850" t="s">
        <v>125</v>
      </c>
      <c r="C850" t="s">
        <v>119</v>
      </c>
      <c r="D850" s="11">
        <v>44451</v>
      </c>
      <c r="E850" s="10">
        <f>VLOOKUP(A850,home!$A$2:$E$405,3,FALSE)</f>
        <v>1.1578999999999999</v>
      </c>
      <c r="F850" s="10">
        <f>VLOOKUP(B850,home!$B$2:$E$405,3,FALSE)</f>
        <v>1.5702</v>
      </c>
      <c r="G850" s="10">
        <f>VLOOKUP(C850,away!$B$2:$E$405,4,FALSE)</f>
        <v>0.57579999999999998</v>
      </c>
      <c r="H850" s="10">
        <f>VLOOKUP(A850,away!$A$2:$E$405,3,FALSE)</f>
        <v>1.0478000000000001</v>
      </c>
      <c r="I850" s="10">
        <f>VLOOKUP(C850,away!$B$2:$E$405,3,FALSE)</f>
        <v>2.3329</v>
      </c>
      <c r="J850" s="10">
        <f>VLOOKUP(B850,home!$B$2:$E$405,4,FALSE)</f>
        <v>1.3882000000000001</v>
      </c>
      <c r="K850" s="12">
        <f t="shared" si="1174"/>
        <v>1.0468818911639999</v>
      </c>
      <c r="L850" s="12">
        <f t="shared" si="1175"/>
        <v>3.3933335990840003</v>
      </c>
      <c r="M850" s="13">
        <f t="shared" si="1176"/>
        <v>1.1793396883893257E-2</v>
      </c>
      <c r="N850" s="13">
        <f t="shared" si="1177"/>
        <v>1.2346293633057793E-2</v>
      </c>
      <c r="O850" s="13">
        <f t="shared" si="1178"/>
        <v>4.0018929893447533E-2</v>
      </c>
      <c r="P850" s="13">
        <f t="shared" si="1179"/>
        <v>4.1895093009211876E-2</v>
      </c>
      <c r="Q850" s="13">
        <f t="shared" si="1180"/>
        <v>6.4625556137207973E-3</v>
      </c>
      <c r="R850" s="13">
        <f t="shared" si="1181"/>
        <v>6.789878970341133E-2</v>
      </c>
      <c r="S850" s="13">
        <f t="shared" si="1182"/>
        <v>3.7207236293549668E-2</v>
      </c>
      <c r="T850" s="13">
        <f t="shared" si="1183"/>
        <v>2.1929607099987699E-2</v>
      </c>
      <c r="U850" s="13">
        <f t="shared" si="1184"/>
        <v>7.108201337245397E-2</v>
      </c>
      <c r="V850" s="13">
        <f t="shared" si="1185"/>
        <v>1.4686190176121236E-2</v>
      </c>
      <c r="W850" s="13">
        <f t="shared" si="1186"/>
        <v>2.2551774808815175E-3</v>
      </c>
      <c r="X850" s="13">
        <f t="shared" si="1187"/>
        <v>7.6525695177728677E-3</v>
      </c>
      <c r="Y850" s="13">
        <f t="shared" si="1188"/>
        <v>1.2983860631992365E-2</v>
      </c>
      <c r="Z850" s="13">
        <f t="shared" si="1189"/>
        <v>7.6801081479241459E-2</v>
      </c>
      <c r="AA850" s="13">
        <f t="shared" si="1190"/>
        <v>8.040166142242873E-2</v>
      </c>
      <c r="AB850" s="13">
        <f t="shared" si="1191"/>
        <v>4.2085521681319904E-2</v>
      </c>
      <c r="AC850" s="13">
        <f t="shared" si="1192"/>
        <v>3.2607192685716263E-3</v>
      </c>
      <c r="AD850" s="13">
        <f t="shared" si="1193"/>
        <v>5.9022611652392702E-4</v>
      </c>
      <c r="AE850" s="13">
        <f t="shared" si="1194"/>
        <v>2.0028341122575095E-3</v>
      </c>
      <c r="AF850" s="13">
        <f t="shared" si="1195"/>
        <v>3.3981421432574934E-3</v>
      </c>
      <c r="AG850" s="13">
        <f t="shared" si="1196"/>
        <v>3.843676636392989E-3</v>
      </c>
      <c r="AH850" s="13">
        <f t="shared" si="1197"/>
        <v>6.5152922557374496E-2</v>
      </c>
      <c r="AI850" s="13">
        <f t="shared" si="1198"/>
        <v>6.8207414781725831E-2</v>
      </c>
      <c r="AJ850" s="13">
        <f t="shared" si="1199"/>
        <v>3.5702553689050252E-2</v>
      </c>
      <c r="AK850" s="13">
        <f t="shared" si="1200"/>
        <v>1.245878564179239E-2</v>
      </c>
      <c r="AL850" s="13">
        <f t="shared" si="1201"/>
        <v>4.6333770796880139E-4</v>
      </c>
      <c r="AM850" s="13">
        <f t="shared" si="1202"/>
        <v>1.2357940661619044E-4</v>
      </c>
      <c r="AN850" s="13">
        <f t="shared" si="1203"/>
        <v>4.193461526255826E-4</v>
      </c>
      <c r="AO850" s="13">
        <f t="shared" si="1204"/>
        <v>7.1149069467549861E-4</v>
      </c>
      <c r="AP850" s="13">
        <f t="shared" si="1205"/>
        <v>8.0477509322599494E-4</v>
      </c>
      <c r="AQ850" s="13">
        <f t="shared" si="1206"/>
        <v>6.8271759088743187E-4</v>
      </c>
      <c r="AR850" s="13">
        <f t="shared" si="1207"/>
        <v>4.421712023849135E-2</v>
      </c>
      <c r="AS850" s="13">
        <f t="shared" si="1208"/>
        <v>4.629010245709779E-2</v>
      </c>
      <c r="AT850" s="13">
        <f t="shared" si="1209"/>
        <v>2.4230135001230928E-2</v>
      </c>
      <c r="AU850" s="13">
        <f t="shared" si="1210"/>
        <v>8.4553631844158875E-3</v>
      </c>
      <c r="AV850" s="13">
        <f t="shared" si="1211"/>
        <v>2.2129416502449412E-3</v>
      </c>
      <c r="AW850" s="13">
        <f t="shared" si="1212"/>
        <v>4.5721386300449384E-5</v>
      </c>
      <c r="AX850" s="13">
        <f t="shared" si="1213"/>
        <v>2.1562173817880388E-5</v>
      </c>
      <c r="AY850" s="13">
        <f t="shared" si="1214"/>
        <v>7.3167648885502851E-5</v>
      </c>
      <c r="AZ850" s="13">
        <f t="shared" si="1215"/>
        <v>1.2414112066457894E-4</v>
      </c>
      <c r="BA850" s="13">
        <f t="shared" si="1216"/>
        <v>1.4041741192635226E-4</v>
      </c>
      <c r="BB850" s="13">
        <f t="shared" si="1217"/>
        <v>1.191207804465274E-4</v>
      </c>
      <c r="BC850" s="13">
        <f t="shared" si="1218"/>
        <v>8.0843309327661953E-5</v>
      </c>
      <c r="BD850" s="13">
        <f t="shared" si="1219"/>
        <v>2.5007239960001641E-2</v>
      </c>
      <c r="BE850" s="13">
        <f t="shared" si="1220"/>
        <v>2.6179626662118462E-2</v>
      </c>
      <c r="BF850" s="13">
        <f t="shared" si="1221"/>
        <v>1.3703488535003026E-2</v>
      </c>
      <c r="BG850" s="13">
        <f t="shared" si="1222"/>
        <v>4.7819779976893857E-3</v>
      </c>
      <c r="BH850" s="13">
        <f t="shared" si="1223"/>
        <v>1.2515415424314256E-3</v>
      </c>
      <c r="BI850" s="13">
        <f t="shared" si="1224"/>
        <v>2.6204323536218406E-4</v>
      </c>
      <c r="BJ850" s="14">
        <f t="shared" si="1225"/>
        <v>7.6766104368944141E-2</v>
      </c>
      <c r="BK850" s="14">
        <f t="shared" si="1226"/>
        <v>0.10937914098820196</v>
      </c>
      <c r="BL850" s="14">
        <f t="shared" si="1227"/>
        <v>0.67960017320709143</v>
      </c>
      <c r="BM850" s="14">
        <f t="shared" si="1228"/>
        <v>0.76210399504415161</v>
      </c>
      <c r="BN850" s="14">
        <f t="shared" si="1229"/>
        <v>0.18041505873674257</v>
      </c>
    </row>
    <row r="851" spans="1:66" x14ac:dyDescent="0.25">
      <c r="A851" t="s">
        <v>339</v>
      </c>
      <c r="B851" t="s">
        <v>112</v>
      </c>
      <c r="C851" t="s">
        <v>117</v>
      </c>
      <c r="D851" s="11">
        <v>44451</v>
      </c>
      <c r="E851" s="10">
        <f>VLOOKUP(A851,home!$A$2:$E$405,3,FALSE)</f>
        <v>1.1578999999999999</v>
      </c>
      <c r="F851" s="10">
        <f>VLOOKUP(B851,home!$B$2:$E$405,3,FALSE)</f>
        <v>0.70660000000000001</v>
      </c>
      <c r="G851" s="10">
        <f>VLOOKUP(C851,away!$B$2:$E$405,4,FALSE)</f>
        <v>0.3926</v>
      </c>
      <c r="H851" s="10">
        <f>VLOOKUP(A851,away!$A$2:$E$405,3,FALSE)</f>
        <v>1.0478000000000001</v>
      </c>
      <c r="I851" s="10">
        <f>VLOOKUP(C851,away!$B$2:$E$405,3,FALSE)</f>
        <v>0.78090000000000004</v>
      </c>
      <c r="J851" s="10">
        <f>VLOOKUP(B851,home!$B$2:$E$405,4,FALSE)</f>
        <v>0.78090000000000004</v>
      </c>
      <c r="K851" s="12">
        <f t="shared" si="1174"/>
        <v>0.321214382164</v>
      </c>
      <c r="L851" s="12">
        <f t="shared" si="1175"/>
        <v>0.63895347991800011</v>
      </c>
      <c r="M851" s="13">
        <f t="shared" si="1176"/>
        <v>0.38282861817230368</v>
      </c>
      <c r="N851" s="13">
        <f t="shared" si="1177"/>
        <v>0.12297005806091439</v>
      </c>
      <c r="O851" s="13">
        <f t="shared" si="1178"/>
        <v>0.24460967779339277</v>
      </c>
      <c r="P851" s="13">
        <f t="shared" si="1179"/>
        <v>7.8572146523739769E-2</v>
      </c>
      <c r="Q851" s="13">
        <f t="shared" si="1180"/>
        <v>1.9749875612353911E-2</v>
      </c>
      <c r="R851" s="13">
        <f t="shared" si="1181"/>
        <v>7.8147102423854531E-2</v>
      </c>
      <c r="S851" s="13">
        <f t="shared" si="1182"/>
        <v>4.03155740995924E-3</v>
      </c>
      <c r="T851" s="13">
        <f t="shared" si="1183"/>
        <v>1.2619251750461174E-2</v>
      </c>
      <c r="U851" s="13">
        <f t="shared" si="1184"/>
        <v>2.5101973222985258E-2</v>
      </c>
      <c r="V851" s="13">
        <f t="shared" si="1185"/>
        <v>9.19378961114643E-5</v>
      </c>
      <c r="W851" s="13">
        <f t="shared" si="1186"/>
        <v>2.1146480308793705E-3</v>
      </c>
      <c r="X851" s="13">
        <f t="shared" si="1187"/>
        <v>1.3511617181321202E-3</v>
      </c>
      <c r="Y851" s="13">
        <f t="shared" si="1188"/>
        <v>4.3166474086625111E-4</v>
      </c>
      <c r="Z851" s="13">
        <f t="shared" si="1189"/>
        <v>1.6644121013076746E-2</v>
      </c>
      <c r="AA851" s="13">
        <f t="shared" si="1190"/>
        <v>5.3463310478782961E-3</v>
      </c>
      <c r="AB851" s="13">
        <f t="shared" si="1191"/>
        <v>8.5865921219421869E-4</v>
      </c>
      <c r="AC851" s="13">
        <f t="shared" si="1192"/>
        <v>1.179339380184325E-6</v>
      </c>
      <c r="AD851" s="13">
        <f t="shared" si="1193"/>
        <v>1.698138401833091E-4</v>
      </c>
      <c r="AE851" s="13">
        <f t="shared" si="1194"/>
        <v>1.0850314412336446E-4</v>
      </c>
      <c r="AF851" s="13">
        <f t="shared" si="1195"/>
        <v>3.466423075983401E-5</v>
      </c>
      <c r="AG851" s="13">
        <f t="shared" si="1196"/>
        <v>7.382943624225508E-6</v>
      </c>
      <c r="AH851" s="13">
        <f t="shared" si="1197"/>
        <v>2.6587047603704238E-3</v>
      </c>
      <c r="AI851" s="13">
        <f t="shared" si="1198"/>
        <v>8.5401420695887121E-4</v>
      </c>
      <c r="AJ851" s="13">
        <f t="shared" si="1199"/>
        <v>1.3716082292378613E-4</v>
      </c>
      <c r="AK851" s="13">
        <f t="shared" si="1200"/>
        <v>1.4686009664189921E-5</v>
      </c>
      <c r="AL851" s="13">
        <f t="shared" si="1201"/>
        <v>9.6819539796633896E-9</v>
      </c>
      <c r="AM851" s="13">
        <f t="shared" si="1202"/>
        <v>1.0909329551475578E-5</v>
      </c>
      <c r="AN851" s="13">
        <f t="shared" si="1203"/>
        <v>6.9705540804875955E-6</v>
      </c>
      <c r="AO851" s="13">
        <f t="shared" si="1204"/>
        <v>2.226929893342082E-6</v>
      </c>
      <c r="AP851" s="13">
        <f t="shared" si="1205"/>
        <v>4.743015349614481E-7</v>
      </c>
      <c r="AQ851" s="13">
        <f t="shared" si="1206"/>
        <v>7.5764154073516562E-8</v>
      </c>
      <c r="AR851" s="13">
        <f t="shared" si="1207"/>
        <v>3.397577317426471E-4</v>
      </c>
      <c r="AS851" s="13">
        <f t="shared" si="1208"/>
        <v>1.0913506988715642E-4</v>
      </c>
      <c r="AT851" s="13">
        <f t="shared" si="1209"/>
        <v>1.7527877023113956E-5</v>
      </c>
      <c r="AU851" s="13">
        <f t="shared" si="1210"/>
        <v>1.8767353962087066E-6</v>
      </c>
      <c r="AV851" s="13">
        <f t="shared" si="1211"/>
        <v>1.507086001946224E-7</v>
      </c>
      <c r="AW851" s="13">
        <f t="shared" si="1212"/>
        <v>5.5198177070438224E-11</v>
      </c>
      <c r="AX851" s="13">
        <f t="shared" si="1213"/>
        <v>5.8403892528344867E-7</v>
      </c>
      <c r="AY851" s="13">
        <f t="shared" si="1214"/>
        <v>3.7317370371742837E-7</v>
      </c>
      <c r="AZ851" s="13">
        <f t="shared" si="1215"/>
        <v>1.1922031830206978E-7</v>
      </c>
      <c r="BA851" s="13">
        <f t="shared" si="1216"/>
        <v>2.5392079085346377E-8</v>
      </c>
      <c r="BB851" s="13">
        <f t="shared" si="1217"/>
        <v>4.0560893234837837E-9</v>
      </c>
      <c r="BC851" s="13">
        <f t="shared" si="1218"/>
        <v>5.1833047761964228E-10</v>
      </c>
      <c r="BD851" s="13">
        <f t="shared" si="1219"/>
        <v>3.618156417100177E-5</v>
      </c>
      <c r="BE851" s="13">
        <f t="shared" si="1220"/>
        <v>1.162203878091545E-5</v>
      </c>
      <c r="BF851" s="13">
        <f t="shared" si="1221"/>
        <v>1.866583003248902E-6</v>
      </c>
      <c r="BG851" s="13">
        <f t="shared" si="1222"/>
        <v>1.9985776871547319E-7</v>
      </c>
      <c r="BH851" s="13">
        <f t="shared" si="1223"/>
        <v>1.6049297424654088E-8</v>
      </c>
      <c r="BI851" s="13">
        <f t="shared" si="1224"/>
        <v>1.0310530312853083E-9</v>
      </c>
      <c r="BJ851" s="14">
        <f t="shared" si="1225"/>
        <v>0.15957878735095851</v>
      </c>
      <c r="BK851" s="14">
        <f t="shared" si="1226"/>
        <v>0.46552582219715205</v>
      </c>
      <c r="BL851" s="14">
        <f t="shared" si="1227"/>
        <v>0.35824664474694612</v>
      </c>
      <c r="BM851" s="14">
        <f t="shared" si="1228"/>
        <v>7.3117523603068613E-2</v>
      </c>
      <c r="BN851" s="14">
        <f t="shared" si="1229"/>
        <v>0.926877478586559</v>
      </c>
    </row>
    <row r="852" spans="1:66" x14ac:dyDescent="0.25">
      <c r="A852" t="s">
        <v>341</v>
      </c>
      <c r="B852" t="s">
        <v>319</v>
      </c>
      <c r="C852" t="s">
        <v>145</v>
      </c>
      <c r="D852" s="11">
        <v>44451</v>
      </c>
      <c r="E852" s="10">
        <f>VLOOKUP(A852,home!$A$2:$E$405,3,FALSE)</f>
        <v>1.2963</v>
      </c>
      <c r="F852" s="10">
        <f>VLOOKUP(B852,home!$B$2:$E$405,3,FALSE)</f>
        <v>0.96430000000000005</v>
      </c>
      <c r="G852" s="10">
        <f>VLOOKUP(C852,away!$B$2:$E$405,4,FALSE)</f>
        <v>0.77139999999999997</v>
      </c>
      <c r="H852" s="10">
        <f>VLOOKUP(A852,away!$A$2:$E$405,3,FALSE)</f>
        <v>1.1852</v>
      </c>
      <c r="I852" s="10">
        <f>VLOOKUP(C852,away!$B$2:$E$405,3,FALSE)</f>
        <v>1.1812</v>
      </c>
      <c r="J852" s="10">
        <f>VLOOKUP(B852,home!$B$2:$E$405,4,FALSE)</f>
        <v>1.4764999999999999</v>
      </c>
      <c r="K852" s="12">
        <f t="shared" si="1174"/>
        <v>0.96426704022600007</v>
      </c>
      <c r="L852" s="12">
        <f t="shared" si="1175"/>
        <v>2.06703834136</v>
      </c>
      <c r="M852" s="13">
        <f t="shared" si="1176"/>
        <v>4.8252608929268873E-2</v>
      </c>
      <c r="N852" s="13">
        <f t="shared" si="1177"/>
        <v>4.6528400395408752E-2</v>
      </c>
      <c r="O852" s="13">
        <f t="shared" si="1178"/>
        <v>9.9739992727448643E-2</v>
      </c>
      <c r="P852" s="13">
        <f t="shared" si="1179"/>
        <v>9.6175987579459665E-2</v>
      </c>
      <c r="Q852" s="13">
        <f t="shared" si="1180"/>
        <v>2.2432901467865522E-2</v>
      </c>
      <c r="R852" s="13">
        <f t="shared" si="1181"/>
        <v>0.10308319456730199</v>
      </c>
      <c r="S852" s="13">
        <f t="shared" si="1182"/>
        <v>4.7923940239393281E-2</v>
      </c>
      <c r="T852" s="13">
        <f t="shared" si="1183"/>
        <v>4.6369667442029056E-2</v>
      </c>
      <c r="U852" s="13">
        <f t="shared" si="1184"/>
        <v>9.9399726922453163E-2</v>
      </c>
      <c r="V852" s="13">
        <f t="shared" si="1185"/>
        <v>1.0613432524973716E-2</v>
      </c>
      <c r="W852" s="13">
        <f t="shared" si="1186"/>
        <v>7.210435834033393E-3</v>
      </c>
      <c r="X852" s="13">
        <f t="shared" si="1187"/>
        <v>1.4904247326863093E-2</v>
      </c>
      <c r="Y852" s="13">
        <f t="shared" si="1188"/>
        <v>1.5403825336869155E-2</v>
      </c>
      <c r="Z852" s="13">
        <f t="shared" si="1189"/>
        <v>7.1025638506828664E-2</v>
      </c>
      <c r="AA852" s="13">
        <f t="shared" si="1190"/>
        <v>6.8487682223141486E-2</v>
      </c>
      <c r="AB852" s="13">
        <f t="shared" si="1191"/>
        <v>3.302020731462374E-2</v>
      </c>
      <c r="AC852" s="13">
        <f t="shared" si="1192"/>
        <v>1.322153062482051E-3</v>
      </c>
      <c r="AD852" s="13">
        <f t="shared" si="1193"/>
        <v>1.7381964051057174E-3</v>
      </c>
      <c r="AE852" s="13">
        <f t="shared" si="1194"/>
        <v>3.5929186141676365E-3</v>
      </c>
      <c r="AF852" s="13">
        <f t="shared" si="1195"/>
        <v>3.7133502664352717E-3</v>
      </c>
      <c r="AG852" s="13">
        <f t="shared" si="1196"/>
        <v>2.5585457918736918E-3</v>
      </c>
      <c r="AH852" s="13">
        <f t="shared" si="1197"/>
        <v>3.6703179503297517E-2</v>
      </c>
      <c r="AI852" s="13">
        <f t="shared" si="1198"/>
        <v>3.5391666266528288E-2</v>
      </c>
      <c r="AJ852" s="13">
        <f t="shared" si="1199"/>
        <v>1.70635086397458E-2</v>
      </c>
      <c r="AK852" s="13">
        <f t="shared" si="1200"/>
        <v>5.484592990639487E-3</v>
      </c>
      <c r="AL852" s="13">
        <f t="shared" si="1201"/>
        <v>1.0541139999440458E-4</v>
      </c>
      <c r="AM852" s="13">
        <f t="shared" si="1202"/>
        <v>3.352171005765529E-4</v>
      </c>
      <c r="AN852" s="13">
        <f t="shared" si="1203"/>
        <v>6.9290659957126609E-4</v>
      </c>
      <c r="AO852" s="13">
        <f t="shared" si="1204"/>
        <v>7.16132254147594E-4</v>
      </c>
      <c r="AP852" s="13">
        <f t="shared" si="1205"/>
        <v>4.9342427560254676E-4</v>
      </c>
      <c r="AQ852" s="13">
        <f t="shared" si="1206"/>
        <v>2.5498172405706191E-4</v>
      </c>
      <c r="AR852" s="13">
        <f t="shared" si="1207"/>
        <v>1.5173375856626899E-2</v>
      </c>
      <c r="AS852" s="13">
        <f t="shared" si="1208"/>
        <v>1.4631186227506268E-2</v>
      </c>
      <c r="AT852" s="13">
        <f t="shared" si="1209"/>
        <v>7.0541853192964419E-3</v>
      </c>
      <c r="AU852" s="13">
        <f t="shared" si="1210"/>
        <v>2.2673727996812272E-3</v>
      </c>
      <c r="AV852" s="13">
        <f t="shared" si="1211"/>
        <v>5.4658821465938898E-4</v>
      </c>
      <c r="AW852" s="13">
        <f t="shared" si="1212"/>
        <v>5.8362103346210019E-6</v>
      </c>
      <c r="AX852" s="13">
        <f t="shared" si="1213"/>
        <v>5.3873133567682316E-5</v>
      </c>
      <c r="AY852" s="13">
        <f t="shared" si="1214"/>
        <v>1.1135783265360779E-4</v>
      </c>
      <c r="AZ852" s="13">
        <f t="shared" si="1215"/>
        <v>1.1509045485287898E-4</v>
      </c>
      <c r="BA852" s="13">
        <f t="shared" si="1216"/>
        <v>7.9298794301820943E-5</v>
      </c>
      <c r="BB852" s="13">
        <f t="shared" si="1217"/>
        <v>4.0978412061370946E-5</v>
      </c>
      <c r="BC852" s="13">
        <f t="shared" si="1218"/>
        <v>1.6940789779780576E-5</v>
      </c>
      <c r="BD852" s="13">
        <f t="shared" si="1219"/>
        <v>5.2273249439189788E-3</v>
      </c>
      <c r="BE852" s="13">
        <f t="shared" si="1220"/>
        <v>5.0405371519722953E-3</v>
      </c>
      <c r="BF852" s="13">
        <f t="shared" si="1221"/>
        <v>2.4302119203407583E-3</v>
      </c>
      <c r="BG852" s="13">
        <f t="shared" si="1222"/>
        <v>7.8112441851630886E-4</v>
      </c>
      <c r="BH852" s="13">
        <f t="shared" si="1223"/>
        <v>1.8830313277274412E-4</v>
      </c>
      <c r="BI852" s="13">
        <f t="shared" si="1224"/>
        <v>3.6314900900811517E-5</v>
      </c>
      <c r="BJ852" s="14">
        <f t="shared" si="1225"/>
        <v>0.16736269025182351</v>
      </c>
      <c r="BK852" s="14">
        <f t="shared" si="1226"/>
        <v>0.20450489156822557</v>
      </c>
      <c r="BL852" s="14">
        <f t="shared" si="1227"/>
        <v>0.55175027604137228</v>
      </c>
      <c r="BM852" s="14">
        <f t="shared" si="1228"/>
        <v>0.57832488907917756</v>
      </c>
      <c r="BN852" s="14">
        <f t="shared" si="1229"/>
        <v>0.41621308566675341</v>
      </c>
    </row>
    <row r="853" spans="1:66" x14ac:dyDescent="0.25">
      <c r="A853" t="s">
        <v>341</v>
      </c>
      <c r="B853" t="s">
        <v>152</v>
      </c>
      <c r="C853" t="s">
        <v>148</v>
      </c>
      <c r="D853" s="11">
        <v>44451</v>
      </c>
      <c r="E853" s="10">
        <f>VLOOKUP(A853,home!$A$2:$E$405,3,FALSE)</f>
        <v>1.2963</v>
      </c>
      <c r="F853" s="10">
        <f>VLOOKUP(B853,home!$B$2:$E$405,3,FALSE)</f>
        <v>0.92569999999999997</v>
      </c>
      <c r="G853" s="10">
        <f>VLOOKUP(C853,away!$B$2:$E$405,4,FALSE)</f>
        <v>0.19289999999999999</v>
      </c>
      <c r="H853" s="10">
        <f>VLOOKUP(A853,away!$A$2:$E$405,3,FALSE)</f>
        <v>1.1852</v>
      </c>
      <c r="I853" s="10">
        <f>VLOOKUP(C853,away!$B$2:$E$405,3,FALSE)</f>
        <v>2.3203</v>
      </c>
      <c r="J853" s="10">
        <f>VLOOKUP(B853,home!$B$2:$E$405,4,FALSE)</f>
        <v>1.0125</v>
      </c>
      <c r="K853" s="12">
        <f t="shared" si="1174"/>
        <v>0.23147708913899998</v>
      </c>
      <c r="L853" s="12">
        <f t="shared" si="1175"/>
        <v>2.7843948045000002</v>
      </c>
      <c r="M853" s="13">
        <f t="shared" si="1176"/>
        <v>4.9003091371905026E-2</v>
      </c>
      <c r="N853" s="13">
        <f t="shared" si="1177"/>
        <v>1.1343092949581017E-2</v>
      </c>
      <c r="O853" s="13">
        <f t="shared" si="1178"/>
        <v>0.13644395302037113</v>
      </c>
      <c r="P853" s="13">
        <f t="shared" si="1179"/>
        <v>3.1583649075773969E-2</v>
      </c>
      <c r="Q853" s="13">
        <f t="shared" si="1180"/>
        <v>1.3128330689010637E-3</v>
      </c>
      <c r="R853" s="13">
        <f t="shared" si="1181"/>
        <v>0.18995691694768183</v>
      </c>
      <c r="S853" s="13">
        <f t="shared" si="1182"/>
        <v>5.0891018352851869E-3</v>
      </c>
      <c r="T853" s="13">
        <f t="shared" si="1183"/>
        <v>3.6554455762239121E-3</v>
      </c>
      <c r="U853" s="13">
        <f t="shared" si="1184"/>
        <v>4.3970674196868148E-2</v>
      </c>
      <c r="V853" s="13">
        <f t="shared" si="1185"/>
        <v>3.6444958420334714E-4</v>
      </c>
      <c r="W853" s="13">
        <f t="shared" si="1186"/>
        <v>1.012969257715462E-4</v>
      </c>
      <c r="X853" s="13">
        <f t="shared" si="1187"/>
        <v>2.820506338301154E-4</v>
      </c>
      <c r="Y853" s="13">
        <f t="shared" si="1188"/>
        <v>3.9267015972125279E-4</v>
      </c>
      <c r="Z853" s="13">
        <f t="shared" si="1189"/>
        <v>0.1763050175426544</v>
      </c>
      <c r="AA853" s="13">
        <f t="shared" si="1190"/>
        <v>4.081057226137396E-2</v>
      </c>
      <c r="AB853" s="13">
        <f t="shared" si="1191"/>
        <v>4.7233562365798292E-3</v>
      </c>
      <c r="AC853" s="13">
        <f t="shared" si="1192"/>
        <v>1.4681022476126951E-5</v>
      </c>
      <c r="AD853" s="13">
        <f t="shared" si="1193"/>
        <v>5.8619793790817114E-6</v>
      </c>
      <c r="AE853" s="13">
        <f t="shared" si="1194"/>
        <v>1.6322064927201254E-5</v>
      </c>
      <c r="AF853" s="13">
        <f t="shared" si="1195"/>
        <v>2.272353639100543E-5</v>
      </c>
      <c r="AG853" s="13">
        <f t="shared" si="1196"/>
        <v>2.1090432222327397E-5</v>
      </c>
      <c r="AH853" s="13">
        <f t="shared" si="1197"/>
        <v>0.12272569371326209</v>
      </c>
      <c r="AI853" s="13">
        <f t="shared" si="1198"/>
        <v>2.8408186343310368E-2</v>
      </c>
      <c r="AJ853" s="13">
        <f t="shared" si="1199"/>
        <v>3.2879221412338878E-3</v>
      </c>
      <c r="AK853" s="13">
        <f t="shared" si="1200"/>
        <v>2.5369288218949628E-4</v>
      </c>
      <c r="AL853" s="13">
        <f t="shared" si="1201"/>
        <v>3.7849062087979668E-7</v>
      </c>
      <c r="AM853" s="13">
        <f t="shared" si="1202"/>
        <v>2.7138278465253536E-7</v>
      </c>
      <c r="AN853" s="13">
        <f t="shared" si="1203"/>
        <v>7.5563681561726176E-7</v>
      </c>
      <c r="AO853" s="13">
        <f t="shared" si="1204"/>
        <v>1.0519956117468145E-6</v>
      </c>
      <c r="AP853" s="13">
        <f t="shared" si="1205"/>
        <v>9.7639037190154311E-7</v>
      </c>
      <c r="AQ853" s="13">
        <f t="shared" si="1206"/>
        <v>6.7966406967161986E-7</v>
      </c>
      <c r="AR853" s="13">
        <f t="shared" si="1207"/>
        <v>6.8343356790773024E-2</v>
      </c>
      <c r="AS853" s="13">
        <f t="shared" si="1208"/>
        <v>1.5819921291916242E-2</v>
      </c>
      <c r="AT853" s="13">
        <f t="shared" si="1209"/>
        <v>1.8309746655304296E-3</v>
      </c>
      <c r="AU853" s="13">
        <f t="shared" si="1210"/>
        <v>1.4127622862141273E-4</v>
      </c>
      <c r="AV853" s="13">
        <f t="shared" si="1211"/>
        <v>8.1755525414551174E-6</v>
      </c>
      <c r="AW853" s="13">
        <f t="shared" si="1212"/>
        <v>6.7762816440466655E-9</v>
      </c>
      <c r="AX853" s="13">
        <f t="shared" si="1213"/>
        <v>1.0469816172300835E-8</v>
      </c>
      <c r="AY853" s="13">
        <f t="shared" si="1214"/>
        <v>2.9152101754224521E-8</v>
      </c>
      <c r="AZ853" s="13">
        <f t="shared" si="1215"/>
        <v>4.0585480332359062E-8</v>
      </c>
      <c r="BA853" s="13">
        <f t="shared" si="1216"/>
        <v>3.7668666858519168E-8</v>
      </c>
      <c r="BB853" s="13">
        <f t="shared" si="1217"/>
        <v>2.622111007332553E-8</v>
      </c>
      <c r="BC853" s="13">
        <f t="shared" si="1218"/>
        <v>1.4601984531278036E-8</v>
      </c>
      <c r="BD853" s="13">
        <f t="shared" si="1219"/>
        <v>3.1715814595053078E-2</v>
      </c>
      <c r="BE853" s="13">
        <f t="shared" si="1220"/>
        <v>7.3414844421350964E-3</v>
      </c>
      <c r="BF853" s="13">
        <f t="shared" si="1221"/>
        <v>8.4969272431234359E-4</v>
      </c>
      <c r="BG853" s="13">
        <f t="shared" si="1222"/>
        <v>6.5561466162136065E-5</v>
      </c>
      <c r="BH853" s="13">
        <f t="shared" si="1223"/>
        <v>3.7939943367240724E-6</v>
      </c>
      <c r="BI853" s="13">
        <f t="shared" si="1224"/>
        <v>1.756445530549478E-7</v>
      </c>
      <c r="BJ853" s="14">
        <f t="shared" si="1225"/>
        <v>1.7157281095761832E-2</v>
      </c>
      <c r="BK853" s="14">
        <f t="shared" si="1226"/>
        <v>8.6055380532366291E-2</v>
      </c>
      <c r="BL853" s="14">
        <f t="shared" si="1227"/>
        <v>0.69670119513880535</v>
      </c>
      <c r="BM853" s="14">
        <f t="shared" si="1228"/>
        <v>0.55657531549955386</v>
      </c>
      <c r="BN853" s="14">
        <f t="shared" si="1229"/>
        <v>0.41964353643421404</v>
      </c>
    </row>
    <row r="854" spans="1:66" x14ac:dyDescent="0.25">
      <c r="A854" t="s">
        <v>341</v>
      </c>
      <c r="B854" t="s">
        <v>146</v>
      </c>
      <c r="C854" t="s">
        <v>154</v>
      </c>
      <c r="D854" s="11">
        <v>44451</v>
      </c>
      <c r="E854" s="10">
        <f>VLOOKUP(A854,home!$A$2:$E$405,3,FALSE)</f>
        <v>1.2963</v>
      </c>
      <c r="F854" s="10">
        <f>VLOOKUP(B854,home!$B$2:$E$405,3,FALSE)</f>
        <v>0.92569999999999997</v>
      </c>
      <c r="G854" s="10">
        <f>VLOOKUP(C854,away!$B$2:$E$405,4,FALSE)</f>
        <v>1.7357</v>
      </c>
      <c r="H854" s="10">
        <f>VLOOKUP(A854,away!$A$2:$E$405,3,FALSE)</f>
        <v>1.1852</v>
      </c>
      <c r="I854" s="10">
        <f>VLOOKUP(C854,away!$B$2:$E$405,3,FALSE)</f>
        <v>0.4219</v>
      </c>
      <c r="J854" s="10">
        <f>VLOOKUP(B854,home!$B$2:$E$405,4,FALSE)</f>
        <v>1.35</v>
      </c>
      <c r="K854" s="12">
        <f t="shared" si="1174"/>
        <v>2.0828138082869998</v>
      </c>
      <c r="L854" s="12">
        <f t="shared" si="1175"/>
        <v>0.67504843800000003</v>
      </c>
      <c r="M854" s="13">
        <f t="shared" si="1176"/>
        <v>6.342721529696789E-2</v>
      </c>
      <c r="N854" s="13">
        <f t="shared" si="1177"/>
        <v>0.13210707984171713</v>
      </c>
      <c r="O854" s="13">
        <f t="shared" si="1178"/>
        <v>4.2816442612907873E-2</v>
      </c>
      <c r="P854" s="13">
        <f t="shared" si="1179"/>
        <v>8.9178677895892428E-2</v>
      </c>
      <c r="Q854" s="13">
        <f t="shared" si="1180"/>
        <v>0.13757722503340084</v>
      </c>
      <c r="R854" s="13">
        <f t="shared" si="1181"/>
        <v>1.445158635328005E-2</v>
      </c>
      <c r="S854" s="13">
        <f t="shared" si="1182"/>
        <v>3.1346309916113868E-2</v>
      </c>
      <c r="T854" s="13">
        <f t="shared" si="1183"/>
        <v>9.2871290863171724E-2</v>
      </c>
      <c r="U854" s="13">
        <f t="shared" si="1184"/>
        <v>3.0099963608263655E-2</v>
      </c>
      <c r="V854" s="13">
        <f t="shared" si="1185"/>
        <v>4.8969909177624497E-3</v>
      </c>
      <c r="W854" s="13">
        <f t="shared" si="1186"/>
        <v>9.5515914668458352E-2</v>
      </c>
      <c r="X854" s="13">
        <f t="shared" si="1187"/>
        <v>6.4477869001084098E-2</v>
      </c>
      <c r="Y854" s="13">
        <f t="shared" si="1188"/>
        <v>2.1762842377375219E-2</v>
      </c>
      <c r="Z854" s="13">
        <f t="shared" si="1189"/>
        <v>3.251840264801271E-3</v>
      </c>
      <c r="AA854" s="13">
        <f t="shared" si="1190"/>
        <v>6.7729778058717412E-3</v>
      </c>
      <c r="AB854" s="13">
        <f t="shared" si="1191"/>
        <v>7.0534258486455266E-3</v>
      </c>
      <c r="AC854" s="13">
        <f t="shared" si="1192"/>
        <v>4.3032314053751785E-4</v>
      </c>
      <c r="AD854" s="13">
        <f t="shared" si="1193"/>
        <v>4.9735466495656973E-2</v>
      </c>
      <c r="AE854" s="13">
        <f t="shared" si="1194"/>
        <v>3.3573848971094569E-2</v>
      </c>
      <c r="AF854" s="13">
        <f t="shared" si="1195"/>
        <v>1.1331987152792648E-2</v>
      </c>
      <c r="AG854" s="13">
        <f t="shared" si="1196"/>
        <v>2.5498800756429147E-3</v>
      </c>
      <c r="AH854" s="13">
        <f t="shared" si="1197"/>
        <v>5.4878742284490104E-4</v>
      </c>
      <c r="AI854" s="13">
        <f t="shared" si="1198"/>
        <v>1.1430220221155965E-3</v>
      </c>
      <c r="AJ854" s="13">
        <f t="shared" si="1199"/>
        <v>1.1903510254192467E-3</v>
      </c>
      <c r="AK854" s="13">
        <f t="shared" si="1200"/>
        <v>8.264265174839319E-4</v>
      </c>
      <c r="AL854" s="13">
        <f t="shared" si="1201"/>
        <v>2.420137700289594E-5</v>
      </c>
      <c r="AM854" s="13">
        <f t="shared" si="1202"/>
        <v>2.0717943275749977E-2</v>
      </c>
      <c r="AN854" s="13">
        <f t="shared" si="1203"/>
        <v>1.3985615246867623E-2</v>
      </c>
      <c r="AO854" s="13">
        <f t="shared" si="1204"/>
        <v>4.7204838634334863E-3</v>
      </c>
      <c r="AP854" s="13">
        <f t="shared" si="1205"/>
        <v>1.0621850862049934E-3</v>
      </c>
      <c r="AQ854" s="13">
        <f t="shared" si="1206"/>
        <v>1.7925659582739405E-4</v>
      </c>
      <c r="AR854" s="13">
        <f t="shared" si="1207"/>
        <v>7.4091618517099211E-5</v>
      </c>
      <c r="AS854" s="13">
        <f t="shared" si="1208"/>
        <v>1.54319046125747E-4</v>
      </c>
      <c r="AT854" s="13">
        <f t="shared" si="1209"/>
        <v>1.607089200761922E-4</v>
      </c>
      <c r="AU854" s="13">
        <f t="shared" si="1210"/>
        <v>1.1157558594986162E-4</v>
      </c>
      <c r="AV854" s="13">
        <f t="shared" si="1211"/>
        <v>5.8097792771021196E-5</v>
      </c>
      <c r="AW854" s="13">
        <f t="shared" si="1212"/>
        <v>9.4519836383997384E-7</v>
      </c>
      <c r="AX854" s="13">
        <f t="shared" si="1213"/>
        <v>7.1919363890064689E-3</v>
      </c>
      <c r="AY854" s="13">
        <f t="shared" si="1214"/>
        <v>4.8549054255941767E-3</v>
      </c>
      <c r="AZ854" s="13">
        <f t="shared" si="1215"/>
        <v>1.638648162092537E-3</v>
      </c>
      <c r="BA854" s="13">
        <f t="shared" si="1216"/>
        <v>3.68722294084046E-4</v>
      </c>
      <c r="BB854" s="13">
        <f t="shared" si="1217"/>
        <v>6.2226352169302967E-5</v>
      </c>
      <c r="BC854" s="13">
        <f t="shared" si="1218"/>
        <v>8.4011603668651778E-6</v>
      </c>
      <c r="BD854" s="13">
        <f t="shared" si="1219"/>
        <v>8.3359052248099469E-6</v>
      </c>
      <c r="BE854" s="13">
        <f t="shared" si="1220"/>
        <v>1.7362138506805903E-5</v>
      </c>
      <c r="BF854" s="13">
        <f t="shared" si="1221"/>
        <v>1.8081050911683389E-5</v>
      </c>
      <c r="BG854" s="13">
        <f t="shared" si="1222"/>
        <v>1.2553154169064799E-5</v>
      </c>
      <c r="BH854" s="13">
        <f t="shared" si="1223"/>
        <v>6.5364707102209221E-6</v>
      </c>
      <c r="BI854" s="13">
        <f t="shared" si="1224"/>
        <v>2.7228502905423362E-6</v>
      </c>
      <c r="BJ854" s="14">
        <f t="shared" si="1225"/>
        <v>0.69629372833179137</v>
      </c>
      <c r="BK854" s="14">
        <f t="shared" si="1226"/>
        <v>0.19415862396987121</v>
      </c>
      <c r="BL854" s="14">
        <f t="shared" si="1227"/>
        <v>0.10552736775008557</v>
      </c>
      <c r="BM854" s="14">
        <f t="shared" si="1228"/>
        <v>0.51481937305515302</v>
      </c>
      <c r="BN854" s="14">
        <f t="shared" si="1229"/>
        <v>0.47955822703416617</v>
      </c>
    </row>
    <row r="855" spans="1:66" x14ac:dyDescent="0.25">
      <c r="A855" t="s">
        <v>343</v>
      </c>
      <c r="B855" t="s">
        <v>180</v>
      </c>
      <c r="C855" t="s">
        <v>193</v>
      </c>
      <c r="D855" s="11">
        <v>44451</v>
      </c>
      <c r="E855" s="10">
        <f>VLOOKUP(A855,home!$A$2:$E$405,3,FALSE)</f>
        <v>1.2842</v>
      </c>
      <c r="F855" s="10">
        <f>VLOOKUP(B855,home!$B$2:$E$405,3,FALSE)</f>
        <v>0.66749999999999998</v>
      </c>
      <c r="G855" s="10">
        <f>VLOOKUP(C855,away!$B$2:$E$405,4,FALSE)</f>
        <v>1.5573999999999999</v>
      </c>
      <c r="H855" s="10">
        <f>VLOOKUP(A855,away!$A$2:$E$405,3,FALSE)</f>
        <v>1.1267</v>
      </c>
      <c r="I855" s="10">
        <f>VLOOKUP(C855,away!$B$2:$E$405,3,FALSE)</f>
        <v>0.82840000000000003</v>
      </c>
      <c r="J855" s="10">
        <f>VLOOKUP(B855,home!$B$2:$E$405,4,FALSE)</f>
        <v>1.2044999999999999</v>
      </c>
      <c r="K855" s="12">
        <f t="shared" si="1174"/>
        <v>1.3350087308999998</v>
      </c>
      <c r="L855" s="12">
        <f t="shared" si="1175"/>
        <v>1.1242300482600001</v>
      </c>
      <c r="M855" s="13">
        <f t="shared" si="1176"/>
        <v>8.5500010591691294E-2</v>
      </c>
      <c r="N855" s="13">
        <f t="shared" si="1177"/>
        <v>0.11414326063195034</v>
      </c>
      <c r="O855" s="13">
        <f t="shared" si="1178"/>
        <v>9.6121681033727618E-2</v>
      </c>
      <c r="P855" s="13">
        <f t="shared" si="1179"/>
        <v>0.12832328340881127</v>
      </c>
      <c r="Q855" s="13">
        <f t="shared" si="1180"/>
        <v>7.6191124758523979E-2</v>
      </c>
      <c r="R855" s="13">
        <f t="shared" si="1181"/>
        <v>5.4031441053689969E-2</v>
      </c>
      <c r="S855" s="13">
        <f t="shared" si="1182"/>
        <v>4.8148722295065782E-2</v>
      </c>
      <c r="T855" s="13">
        <f t="shared" si="1183"/>
        <v>8.56563518642591E-2</v>
      </c>
      <c r="U855" s="13">
        <f t="shared" si="1184"/>
        <v>7.2132445549784791E-2</v>
      </c>
      <c r="V855" s="13">
        <f t="shared" si="1185"/>
        <v>8.0293715028463431E-3</v>
      </c>
      <c r="W855" s="13">
        <f t="shared" si="1186"/>
        <v>3.3905272256573561E-2</v>
      </c>
      <c r="X855" s="13">
        <f t="shared" si="1187"/>
        <v>3.8117325865276129E-2</v>
      </c>
      <c r="Y855" s="13">
        <f t="shared" si="1188"/>
        <v>2.1426321548530768E-2</v>
      </c>
      <c r="Z855" s="13">
        <f t="shared" si="1189"/>
        <v>2.0247923194449079E-2</v>
      </c>
      <c r="AA855" s="13">
        <f t="shared" si="1190"/>
        <v>2.7031154247182131E-2</v>
      </c>
      <c r="AB855" s="13">
        <f t="shared" si="1191"/>
        <v>1.8043413463146384E-2</v>
      </c>
      <c r="AC855" s="13">
        <f t="shared" si="1192"/>
        <v>7.5318361645801911E-4</v>
      </c>
      <c r="AD855" s="13">
        <f t="shared" si="1193"/>
        <v>1.1315958621516815E-2</v>
      </c>
      <c r="AE855" s="13">
        <f t="shared" si="1194"/>
        <v>1.2721740707176011E-2</v>
      </c>
      <c r="AF855" s="13">
        <f t="shared" si="1195"/>
        <v>7.151081584589848E-3</v>
      </c>
      <c r="AG855" s="13">
        <f t="shared" si="1196"/>
        <v>2.6798202649848811E-3</v>
      </c>
      <c r="AH855" s="13">
        <f t="shared" si="1197"/>
        <v>5.6908309175150605E-3</v>
      </c>
      <c r="AI855" s="13">
        <f t="shared" si="1198"/>
        <v>7.5973089609582623E-3</v>
      </c>
      <c r="AJ855" s="13">
        <f t="shared" si="1199"/>
        <v>5.0712368971120442E-3</v>
      </c>
      <c r="AK855" s="13">
        <f t="shared" si="1200"/>
        <v>2.2567151780356013E-3</v>
      </c>
      <c r="AL855" s="13">
        <f t="shared" si="1201"/>
        <v>4.5216834011951869E-5</v>
      </c>
      <c r="AM855" s="13">
        <f t="shared" si="1202"/>
        <v>3.0213807116456115E-3</v>
      </c>
      <c r="AN855" s="13">
        <f t="shared" si="1203"/>
        <v>3.3967269832651786E-3</v>
      </c>
      <c r="AO855" s="13">
        <f t="shared" si="1204"/>
        <v>1.9093512701611284E-3</v>
      </c>
      <c r="AP855" s="13">
        <f t="shared" si="1205"/>
        <v>7.1551669019951269E-4</v>
      </c>
      <c r="AQ855" s="13">
        <f t="shared" si="1206"/>
        <v>2.0110134078845824E-4</v>
      </c>
      <c r="AR855" s="13">
        <f t="shared" si="1207"/>
        <v>1.2795606234074926E-3</v>
      </c>
      <c r="AS855" s="13">
        <f t="shared" si="1208"/>
        <v>1.708224603964849E-3</v>
      </c>
      <c r="AT855" s="13">
        <f t="shared" si="1209"/>
        <v>1.1402473803156343E-3</v>
      </c>
      <c r="AU855" s="13">
        <f t="shared" si="1210"/>
        <v>5.0741340270240827E-4</v>
      </c>
      <c r="AV855" s="13">
        <f t="shared" si="1211"/>
        <v>1.693503306958482E-4</v>
      </c>
      <c r="AW855" s="13">
        <f t="shared" si="1212"/>
        <v>1.8851110743893274E-6</v>
      </c>
      <c r="AX855" s="13">
        <f t="shared" si="1213"/>
        <v>6.722616049032906E-4</v>
      </c>
      <c r="AY855" s="13">
        <f t="shared" si="1214"/>
        <v>7.5577669652377138E-4</v>
      </c>
      <c r="AZ855" s="13">
        <f t="shared" si="1215"/>
        <v>4.2483343600335154E-4</v>
      </c>
      <c r="BA855" s="13">
        <f t="shared" si="1216"/>
        <v>1.592035047535032E-4</v>
      </c>
      <c r="BB855" s="13">
        <f t="shared" si="1217"/>
        <v>4.4745340958047975E-5</v>
      </c>
      <c r="BC855" s="13">
        <f t="shared" si="1218"/>
        <v>1.0060811364935296E-5</v>
      </c>
      <c r="BD855" s="13">
        <f t="shared" si="1219"/>
        <v>2.3975341690083351E-4</v>
      </c>
      <c r="BE855" s="13">
        <f t="shared" si="1220"/>
        <v>3.2007290482572028E-4</v>
      </c>
      <c r="BF855" s="13">
        <f t="shared" si="1221"/>
        <v>2.136500612334307E-4</v>
      </c>
      <c r="BG855" s="13">
        <f t="shared" si="1222"/>
        <v>9.5074899034649872E-5</v>
      </c>
      <c r="BH855" s="13">
        <f t="shared" si="1223"/>
        <v>3.1731455075173398E-5</v>
      </c>
      <c r="BI855" s="13">
        <f t="shared" si="1224"/>
        <v>8.4723539139035101E-6</v>
      </c>
      <c r="BJ855" s="14">
        <f t="shared" si="1225"/>
        <v>0.41461921649394817</v>
      </c>
      <c r="BK855" s="14">
        <f t="shared" si="1226"/>
        <v>0.27155556494540839</v>
      </c>
      <c r="BL855" s="14">
        <f t="shared" si="1227"/>
        <v>0.29368977873322183</v>
      </c>
      <c r="BM855" s="14">
        <f t="shared" si="1228"/>
        <v>0.44504779030318359</v>
      </c>
      <c r="BN855" s="14">
        <f t="shared" si="1229"/>
        <v>0.5543108014783944</v>
      </c>
    </row>
    <row r="856" spans="1:66" x14ac:dyDescent="0.25">
      <c r="A856" t="s">
        <v>343</v>
      </c>
      <c r="B856" t="s">
        <v>179</v>
      </c>
      <c r="C856" t="s">
        <v>183</v>
      </c>
      <c r="D856" s="11">
        <v>44451</v>
      </c>
      <c r="E856" s="10">
        <f>VLOOKUP(A856,home!$A$2:$E$405,3,FALSE)</f>
        <v>1.2842</v>
      </c>
      <c r="F856" s="10">
        <f>VLOOKUP(B856,home!$B$2:$E$405,3,FALSE)</f>
        <v>1.3349</v>
      </c>
      <c r="G856" s="10">
        <f>VLOOKUP(C856,away!$B$2:$E$405,4,FALSE)</f>
        <v>0.83430000000000004</v>
      </c>
      <c r="H856" s="10">
        <f>VLOOKUP(A856,away!$A$2:$E$405,3,FALSE)</f>
        <v>1.1267</v>
      </c>
      <c r="I856" s="10">
        <f>VLOOKUP(C856,away!$B$2:$E$405,3,FALSE)</f>
        <v>0.76080000000000003</v>
      </c>
      <c r="J856" s="10">
        <f>VLOOKUP(B856,home!$B$2:$E$405,4,FALSE)</f>
        <v>1.2679</v>
      </c>
      <c r="K856" s="12">
        <f t="shared" si="1174"/>
        <v>1.430222619294</v>
      </c>
      <c r="L856" s="12">
        <f t="shared" si="1175"/>
        <v>1.0868354611440001</v>
      </c>
      <c r="M856" s="13">
        <f t="shared" si="1176"/>
        <v>8.0696660966826095E-2</v>
      </c>
      <c r="N856" s="13">
        <f t="shared" si="1177"/>
        <v>0.1154141898162539</v>
      </c>
      <c r="O856" s="13">
        <f t="shared" si="1178"/>
        <v>8.7703992734661465E-2</v>
      </c>
      <c r="P856" s="13">
        <f t="shared" si="1179"/>
        <v>0.12543623421150946</v>
      </c>
      <c r="Q856" s="13">
        <f t="shared" si="1180"/>
        <v>8.2533992431348777E-2</v>
      </c>
      <c r="R856" s="13">
        <f t="shared" si="1181"/>
        <v>4.765990469397291E-2</v>
      </c>
      <c r="S856" s="13">
        <f t="shared" si="1182"/>
        <v>4.8745043055848709E-2</v>
      </c>
      <c r="T856" s="13">
        <f t="shared" si="1183"/>
        <v>8.9700869724180357E-2</v>
      </c>
      <c r="U856" s="13">
        <f t="shared" si="1184"/>
        <v>6.8164273726716337E-2</v>
      </c>
      <c r="V856" s="13">
        <f t="shared" si="1185"/>
        <v>8.418900779711521E-3</v>
      </c>
      <c r="W856" s="13">
        <f t="shared" si="1186"/>
        <v>3.9347327611984957E-2</v>
      </c>
      <c r="X856" s="13">
        <f t="shared" si="1187"/>
        <v>4.276407094995572E-2</v>
      </c>
      <c r="Y856" s="13">
        <f t="shared" si="1188"/>
        <v>2.3238754385644926E-2</v>
      </c>
      <c r="Z856" s="13">
        <f t="shared" si="1189"/>
        <v>1.7266158165384383E-2</v>
      </c>
      <c r="AA856" s="13">
        <f t="shared" si="1190"/>
        <v>2.4694449956440542E-2</v>
      </c>
      <c r="AB856" s="13">
        <f t="shared" si="1191"/>
        <v>1.7659280449362495E-2</v>
      </c>
      <c r="AC856" s="13">
        <f t="shared" si="1192"/>
        <v>8.1790497691834781E-4</v>
      </c>
      <c r="AD856" s="13">
        <f t="shared" si="1193"/>
        <v>1.4068859489858065E-2</v>
      </c>
      <c r="AE856" s="13">
        <f t="shared" si="1194"/>
        <v>1.5290535391430033E-2</v>
      </c>
      <c r="AF856" s="13">
        <f t="shared" si="1195"/>
        <v>8.3091480416417549E-3</v>
      </c>
      <c r="AG856" s="13">
        <f t="shared" si="1196"/>
        <v>3.0102255811838285E-3</v>
      </c>
      <c r="AH856" s="13">
        <f t="shared" si="1197"/>
        <v>4.6913682429651936E-3</v>
      </c>
      <c r="AI856" s="13">
        <f t="shared" si="1198"/>
        <v>6.70970097652637E-3</v>
      </c>
      <c r="AJ856" s="13">
        <f t="shared" si="1199"/>
        <v>4.7981830526635273E-3</v>
      </c>
      <c r="AK856" s="13">
        <f t="shared" si="1200"/>
        <v>2.2874899778108377E-3</v>
      </c>
      <c r="AL856" s="13">
        <f t="shared" si="1201"/>
        <v>5.08546048960639E-5</v>
      </c>
      <c r="AM856" s="13">
        <f t="shared" si="1202"/>
        <v>4.0243202140128062E-3</v>
      </c>
      <c r="AN856" s="13">
        <f t="shared" si="1203"/>
        <v>4.3737739155877298E-3</v>
      </c>
      <c r="AO856" s="13">
        <f t="shared" si="1204"/>
        <v>2.3767862952436942E-3</v>
      </c>
      <c r="AP856" s="13">
        <f t="shared" si="1205"/>
        <v>8.6105854307730692E-4</v>
      </c>
      <c r="AQ856" s="13">
        <f t="shared" si="1206"/>
        <v>2.3395723968435136E-4</v>
      </c>
      <c r="AR856" s="13">
        <f t="shared" si="1207"/>
        <v>1.0197490735478793E-3</v>
      </c>
      <c r="AS856" s="13">
        <f t="shared" si="1208"/>
        <v>1.4584681909922776E-3</v>
      </c>
      <c r="AT856" s="13">
        <f t="shared" si="1209"/>
        <v>1.0429670981389786E-3</v>
      </c>
      <c r="AU856" s="13">
        <f t="shared" si="1210"/>
        <v>4.9722504497926436E-4</v>
      </c>
      <c r="AV856" s="13">
        <f t="shared" si="1211"/>
        <v>1.7778562655220513E-4</v>
      </c>
      <c r="AW856" s="13">
        <f t="shared" si="1212"/>
        <v>2.1958123635302798E-6</v>
      </c>
      <c r="AX856" s="13">
        <f t="shared" si="1213"/>
        <v>9.5927896622719866E-4</v>
      </c>
      <c r="AY856" s="13">
        <f t="shared" si="1214"/>
        <v>1.0425783976252771E-3</v>
      </c>
      <c r="AZ856" s="13">
        <f t="shared" si="1215"/>
        <v>5.6655558678092035E-4</v>
      </c>
      <c r="BA856" s="13">
        <f t="shared" si="1216"/>
        <v>2.0525090080758375E-4</v>
      </c>
      <c r="BB856" s="13">
        <f t="shared" si="1217"/>
        <v>5.5768489357357911E-5</v>
      </c>
      <c r="BC856" s="13">
        <f t="shared" si="1218"/>
        <v>1.2122234369601675E-5</v>
      </c>
      <c r="BD856" s="13">
        <f t="shared" si="1219"/>
        <v>1.8471657576676261E-4</v>
      </c>
      <c r="BE856" s="13">
        <f t="shared" si="1220"/>
        <v>2.6418582482015782E-4</v>
      </c>
      <c r="BF856" s="13">
        <f t="shared" si="1221"/>
        <v>1.8892227117731596E-4</v>
      </c>
      <c r="BG856" s="13">
        <f t="shared" si="1222"/>
        <v>9.0066968508730776E-5</v>
      </c>
      <c r="BH856" s="13">
        <f t="shared" si="1223"/>
        <v>3.2203953903106796E-5</v>
      </c>
      <c r="BI856" s="13">
        <f t="shared" si="1224"/>
        <v>9.2117646605849175E-6</v>
      </c>
      <c r="BJ856" s="14">
        <f t="shared" si="1225"/>
        <v>0.44838942420625622</v>
      </c>
      <c r="BK856" s="14">
        <f t="shared" si="1226"/>
        <v>0.26520817699333549</v>
      </c>
      <c r="BL856" s="14">
        <f t="shared" si="1227"/>
        <v>0.26933414620416701</v>
      </c>
      <c r="BM856" s="14">
        <f t="shared" si="1228"/>
        <v>0.45971254812930878</v>
      </c>
      <c r="BN856" s="14">
        <f t="shared" si="1229"/>
        <v>0.53944497485457266</v>
      </c>
    </row>
    <row r="857" spans="1:66" x14ac:dyDescent="0.25">
      <c r="A857" t="s">
        <v>344</v>
      </c>
      <c r="B857" t="s">
        <v>213</v>
      </c>
      <c r="C857" t="s">
        <v>200</v>
      </c>
      <c r="D857" s="11">
        <v>44451</v>
      </c>
      <c r="E857" s="10">
        <f>VLOOKUP(A857,home!$A$2:$E$405,3,FALSE)</f>
        <v>1.3976999999999999</v>
      </c>
      <c r="F857" s="10">
        <f>VLOOKUP(B857,home!$B$2:$E$405,3,FALSE)</f>
        <v>1.0544</v>
      </c>
      <c r="G857" s="10">
        <f>VLOOKUP(C857,away!$B$2:$E$405,4,FALSE)</f>
        <v>0.85860000000000003</v>
      </c>
      <c r="H857" s="10">
        <f>VLOOKUP(A857,away!$A$2:$E$405,3,FALSE)</f>
        <v>1.0585</v>
      </c>
      <c r="I857" s="10">
        <f>VLOOKUP(C857,away!$B$2:$E$405,3,FALSE)</f>
        <v>1.2282</v>
      </c>
      <c r="J857" s="10">
        <f>VLOOKUP(B857,home!$B$2:$E$405,4,FALSE)</f>
        <v>1.1933</v>
      </c>
      <c r="K857" s="12">
        <f t="shared" ref="K857:K908" si="1230">E857*F857*G857</f>
        <v>1.265348767968</v>
      </c>
      <c r="L857" s="12">
        <f t="shared" ref="L857:L908" si="1231">H857*I857*J857</f>
        <v>1.55134930701</v>
      </c>
      <c r="M857" s="13">
        <f t="shared" ref="M857:M908" si="1232">_xlfn.POISSON.DIST(0,K857,FALSE) * _xlfn.POISSON.DIST(0,L857,FALSE)</f>
        <v>5.9803082353679815E-2</v>
      </c>
      <c r="N857" s="13">
        <f t="shared" ref="N857:N908" si="1233">_xlfn.POISSON.DIST(1,K857,FALSE) * _xlfn.POISSON.DIST(0,L857,FALSE)</f>
        <v>7.5671756576917604E-2</v>
      </c>
      <c r="O857" s="13">
        <f t="shared" ref="O857:O908" si="1234">_xlfn.POISSON.DIST(0,K857,FALSE) * _xlfn.POISSON.DIST(1,L857,FALSE)</f>
        <v>9.2775470366443152E-2</v>
      </c>
      <c r="P857" s="13">
        <f t="shared" ref="P857:P908" si="1235">_xlfn.POISSON.DIST(1,K857,FALSE) * _xlfn.POISSON.DIST(1,L857,FALSE)</f>
        <v>0.11739332712583053</v>
      </c>
      <c r="Q857" s="13">
        <f t="shared" ref="Q857:Q908" si="1236">_xlfn.POISSON.DIST(2,K857,FALSE) * _xlfn.POISSON.DIST(0,L857,FALSE)</f>
        <v>4.7875581977288556E-2</v>
      </c>
      <c r="R857" s="13">
        <f t="shared" ref="R857:R908" si="1237">_xlfn.POISSON.DIST(0,K857,FALSE) * _xlfn.POISSON.DIST(2,L857,FALSE)</f>
        <v>7.1963580830254198E-2</v>
      </c>
      <c r="S857" s="13">
        <f t="shared" ref="S857:S908" si="1238">_xlfn.POISSON.DIST(2,K857,FALSE) * _xlfn.POISSON.DIST(2,L857,FALSE)</f>
        <v>5.7610714662537275E-2</v>
      </c>
      <c r="T857" s="13">
        <f t="shared" ref="T857:T908" si="1239">_xlfn.POISSON.DIST(2,K857,FALSE) * _xlfn.POISSON.DIST(1,L857,FALSE)</f>
        <v>7.4271750923167054E-2</v>
      </c>
      <c r="U857" s="13">
        <f t="shared" ref="U857:U908" si="1240">_xlfn.POISSON.DIST(1,K857,FALSE) * _xlfn.POISSON.DIST(2,L857,FALSE)</f>
        <v>9.1059028342127729E-2</v>
      </c>
      <c r="V857" s="13">
        <f t="shared" ref="V857:V908" si="1241">_xlfn.POISSON.DIST(3,K857,FALSE) * _xlfn.POISSON.DIST(3,L857,FALSE)</f>
        <v>1.2565523764095875E-2</v>
      </c>
      <c r="W857" s="13">
        <f t="shared" ref="W857:W908" si="1242">_xlfn.POISSON.DIST(3,K857,FALSE) * _xlfn.POISSON.DIST(0,L857,FALSE)</f>
        <v>2.0193102890237687E-2</v>
      </c>
      <c r="X857" s="13">
        <f t="shared" ref="X857:X908" si="1243">_xlfn.POISSON.DIST(3,K857,FALSE) * _xlfn.POISSON.DIST(1,L857,FALSE)</f>
        <v>3.1326556175151871E-2</v>
      </c>
      <c r="Y857" s="13">
        <f t="shared" ref="Y857:Y908" si="1244">_xlfn.POISSON.DIST(3,K857,FALSE) * _xlfn.POISSON.DIST(2,L857,FALSE)</f>
        <v>2.4299215606665845E-2</v>
      </c>
      <c r="Z857" s="13">
        <f t="shared" ref="Z857:Z908" si="1245">_xlfn.POISSON.DIST(0,K857,FALSE) * _xlfn.POISSON.DIST(3,L857,FALSE)</f>
        <v>3.7213550416990981E-2</v>
      </c>
      <c r="AA857" s="13">
        <f t="shared" ref="AA857:AA908" si="1246">_xlfn.POISSON.DIST(1,K857,FALSE) * _xlfn.POISSON.DIST(3,L857,FALSE)</f>
        <v>4.708812017185459E-2</v>
      </c>
      <c r="AB857" s="13">
        <f t="shared" ref="AB857:AB908" si="1247">_xlfn.POISSON.DIST(2,K857,FALSE) * _xlfn.POISSON.DIST(3,L857,FALSE)</f>
        <v>2.9791447422692678E-2</v>
      </c>
      <c r="AC857" s="13">
        <f t="shared" ref="AC857:AC908" si="1248">_xlfn.POISSON.DIST(4,K857,FALSE) * _xlfn.POISSON.DIST(4,L857,FALSE)</f>
        <v>1.5416310745301604E-3</v>
      </c>
      <c r="AD857" s="13">
        <f t="shared" ref="AD857:AD908" si="1249">_xlfn.POISSON.DIST(4,K857,FALSE) * _xlfn.POISSON.DIST(0,L857,FALSE)</f>
        <v>6.3878294659033335E-3</v>
      </c>
      <c r="AE857" s="13">
        <f t="shared" ref="AE857:AE908" si="1250">_xlfn.POISSON.DIST(4,K857,FALSE) * _xlfn.POISSON.DIST(1,L857,FALSE)</f>
        <v>9.9097548152271946E-3</v>
      </c>
      <c r="AF857" s="13">
        <f t="shared" ref="AF857:AF908" si="1251">_xlfn.POISSON.DIST(4,K857,FALSE) * _xlfn.POISSON.DIST(2,L857,FALSE)</f>
        <v>7.6867456326208602E-3</v>
      </c>
      <c r="AG857" s="13">
        <f t="shared" ref="AG857:AG908" si="1252">_xlfn.POISSON.DIST(4,K857,FALSE) * _xlfn.POISSON.DIST(3,L857,FALSE)</f>
        <v>3.9749425034428382E-3</v>
      </c>
      <c r="AH857" s="13">
        <f t="shared" ref="AH857:AH908" si="1253">_xlfn.POISSON.DIST(0,K857,FALSE) * _xlfn.POISSON.DIST(4,L857,FALSE)</f>
        <v>1.4432803912695163E-2</v>
      </c>
      <c r="AI857" s="13">
        <f t="shared" ref="AI857:AI908" si="1254">_xlfn.POISSON.DIST(1,K857,FALSE) * _xlfn.POISSON.DIST(4,L857,FALSE)</f>
        <v>1.8262530649252557E-2</v>
      </c>
      <c r="AJ857" s="13">
        <f t="shared" ref="AJ857:AJ908" si="1255">_xlfn.POISSON.DIST(2,K857,FALSE) * _xlfn.POISSON.DIST(4,L857,FALSE)</f>
        <v>1.1554235328504784E-2</v>
      </c>
      <c r="AK857" s="13">
        <f t="shared" ref="AK857:AK908" si="1256">_xlfn.POISSON.DIST(3,K857,FALSE) * _xlfn.POISSON.DIST(4,L857,FALSE)</f>
        <v>4.8733791459119559E-3</v>
      </c>
      <c r="AL857" s="13">
        <f t="shared" ref="AL857:AL908" si="1257">_xlfn.POISSON.DIST(5,K857,FALSE) * _xlfn.POISSON.DIST(5,L857,FALSE)</f>
        <v>1.2104874459102439E-4</v>
      </c>
      <c r="AM857" s="13">
        <f t="shared" ref="AM857:AM908" si="1258">_xlfn.POISSON.DIST(5,K857,FALSE) * _xlfn.POISSON.DIST(0,L857,FALSE)</f>
        <v>1.6165664289340934E-3</v>
      </c>
      <c r="AN857" s="13">
        <f t="shared" ref="AN857:AN908" si="1259">_xlfn.POISSON.DIST(5,K857,FALSE) * _xlfn.POISSON.DIST(1,L857,FALSE)</f>
        <v>2.5078592092625364E-3</v>
      </c>
      <c r="AO857" s="13">
        <f t="shared" ref="AO857:AO908" si="1260">_xlfn.POISSON.DIST(5,K857,FALSE) * _xlfn.POISSON.DIST(2,L857,FALSE)</f>
        <v>1.9452828231840415E-3</v>
      </c>
      <c r="AP857" s="13">
        <f t="shared" ref="AP857:AP908" si="1261">_xlfn.POISSON.DIST(5,K857,FALSE) * _xlfn.POISSON.DIST(3,L857,FALSE)</f>
        <v>1.0059377198950062E-3</v>
      </c>
      <c r="AQ857" s="13">
        <f t="shared" ref="AQ857:AQ908" si="1262">_xlfn.POISSON.DIST(5,K857,FALSE) * _xlfn.POISSON.DIST(4,L857,FALSE)</f>
        <v>3.9014019616358432E-4</v>
      </c>
      <c r="AR857" s="13">
        <f t="shared" ref="AR857:AR908" si="1263">_xlfn.POISSON.DIST(0,K857,FALSE) * _xlfn.POISSON.DIST(5,L857,FALSE)</f>
        <v>4.4780640696341712E-3</v>
      </c>
      <c r="AS857" s="13">
        <f t="shared" ref="AS857:AS908" si="1264">_xlfn.POISSON.DIST(1,K857,FALSE) * _xlfn.POISSON.DIST(5,L857,FALSE)</f>
        <v>5.666312853393367E-3</v>
      </c>
      <c r="AT857" s="13">
        <f t="shared" ref="AT857:AT908" si="1265">_xlfn.POISSON.DIST(2,K857,FALSE) * _xlfn.POISSON.DIST(5,L857,FALSE)</f>
        <v>3.5849309939812706E-3</v>
      </c>
      <c r="AU857" s="13">
        <f t="shared" ref="AU857:AU908" si="1266">_xlfn.POISSON.DIST(3,K857,FALSE) * _xlfn.POISSON.DIST(5,L857,FALSE)</f>
        <v>1.5120626721614996E-3</v>
      </c>
      <c r="AV857" s="13">
        <f t="shared" ref="AV857:AV908" si="1267">_xlfn.POISSON.DIST(4,K857,FALSE) * _xlfn.POISSON.DIST(5,L857,FALSE)</f>
        <v>4.7832165982748912E-4</v>
      </c>
      <c r="AW857" s="13">
        <f t="shared" ref="AW857:AW908" si="1268">_xlfn.POISSON.DIST(6,K857,FALSE) * _xlfn.POISSON.DIST(6,L857,FALSE)</f>
        <v>6.6005120995382417E-6</v>
      </c>
      <c r="AX857" s="13">
        <f t="shared" ref="AX857:AX908" si="1269">_xlfn.POISSON.DIST(6,K857,FALSE) * _xlfn.POISSON.DIST(0,L857,FALSE)</f>
        <v>3.4092005653169771E-4</v>
      </c>
      <c r="AY857" s="13">
        <f t="shared" ref="AY857:AY908" si="1270">_xlfn.POISSON.DIST(6,K857,FALSE) * _xlfn.POISSON.DIST(1,L857,FALSE)</f>
        <v>5.2888609344625931E-4</v>
      </c>
      <c r="AZ857" s="13">
        <f t="shared" ref="AZ857:AZ908" si="1271">_xlfn.POISSON.DIST(6,K857,FALSE) * _xlfn.POISSON.DIST(2,L857,FALSE)</f>
        <v>4.102435372775403E-4</v>
      </c>
      <c r="BA857" s="13">
        <f t="shared" ref="BA857:BA908" si="1272">_xlfn.POISSON.DIST(6,K857,FALSE) * _xlfn.POISSON.DIST(3,L857,FALSE)</f>
        <v>2.1214367575361437E-4</v>
      </c>
      <c r="BB857" s="13">
        <f t="shared" ref="BB857:BB908" si="1273">_xlfn.POISSON.DIST(6,K857,FALSE) * _xlfn.POISSON.DIST(4,L857,FALSE)</f>
        <v>8.2277236091730948E-5</v>
      </c>
      <c r="BC857" s="13">
        <f t="shared" ref="BC857:BC908" si="1274">_xlfn.POISSON.DIST(6,K857,FALSE) * _xlfn.POISSON.DIST(5,L857,FALSE)</f>
        <v>2.5528146638720989E-5</v>
      </c>
      <c r="BD857" s="13">
        <f t="shared" ref="BD857:BD908" si="1275">_xlfn.POISSON.DIST(0,K857,FALSE) * _xlfn.POISSON.DIST(6,L857,FALSE)</f>
        <v>1.157840265195558E-3</v>
      </c>
      <c r="BE857" s="13">
        <f t="shared" ref="BE857:BE908" si="1276">_xlfn.POISSON.DIST(1,K857,FALSE) * _xlfn.POISSON.DIST(6,L857,FALSE)</f>
        <v>1.4650717530689419E-3</v>
      </c>
      <c r="BF857" s="13">
        <f t="shared" ref="BF857:BF908" si="1277">_xlfn.POISSON.DIST(2,K857,FALSE) * _xlfn.POISSON.DIST(6,L857,FALSE)</f>
        <v>9.2691336886525206E-4</v>
      </c>
      <c r="BG857" s="13">
        <f t="shared" ref="BG857:BG908" si="1278">_xlfn.POISSON.DIST(3,K857,FALSE) * _xlfn.POISSON.DIST(6,L857,FALSE)</f>
        <v>3.9095622976890505E-4</v>
      </c>
      <c r="BH857" s="13">
        <f t="shared" ref="BH857:BH908" si="1279">_xlfn.POISSON.DIST(4,K857,FALSE) * _xlfn.POISSON.DIST(6,L857,FALSE)</f>
        <v>1.2367399591687464E-4</v>
      </c>
      <c r="BI857" s="13">
        <f t="shared" ref="BI857:BI908" si="1280">_xlfn.POISSON.DIST(5,K857,FALSE) * _xlfn.POISSON.DIST(6,L857,FALSE)</f>
        <v>3.1298147672619349E-5</v>
      </c>
      <c r="BJ857" s="14">
        <f t="shared" ref="BJ857:BJ908" si="1281">SUM(N857,Q857,T857,W857,X857,Y857,AD857,AE857,AF857,AG857,AM857,AN857,AO857,AP857,AQ857,AX857,AY857,AZ857,BA857,BB857,BC857)</f>
        <v>0.31066302168980159</v>
      </c>
      <c r="BK857" s="14">
        <f t="shared" ref="BK857:BK908" si="1282">SUM(M857,P857,S857,V857,AC857,AL857,AY857)</f>
        <v>0.24956421381871091</v>
      </c>
      <c r="BL857" s="14">
        <f t="shared" ref="BL857:BL908" si="1283">SUM(O857,R857,U857,AA857,AB857,AH857,AI857,AJ857,AK857,AR857,AS857,AT857,AU857,AV857,BD857,BE857,BF857,BG857,BH857,BI857)</f>
        <v>0.40161604217922275</v>
      </c>
      <c r="BM857" s="14">
        <f t="shared" ref="BM857:BM908" si="1284">SUM(S857:BI857)</f>
        <v>0.53305174329296612</v>
      </c>
      <c r="BN857" s="14">
        <f t="shared" ref="BN857:BN908" si="1285">SUM(M857:R857)</f>
        <v>0.46548279923041391</v>
      </c>
    </row>
    <row r="858" spans="1:66" x14ac:dyDescent="0.25">
      <c r="A858" t="s">
        <v>344</v>
      </c>
      <c r="B858" t="s">
        <v>199</v>
      </c>
      <c r="C858" t="s">
        <v>205</v>
      </c>
      <c r="D858" s="11">
        <v>44451</v>
      </c>
      <c r="E858" s="10">
        <f>VLOOKUP(A858,home!$A$2:$E$405,3,FALSE)</f>
        <v>1.3976999999999999</v>
      </c>
      <c r="F858" s="10">
        <f>VLOOKUP(B858,home!$B$2:$E$405,3,FALSE)</f>
        <v>1.4309000000000001</v>
      </c>
      <c r="G858" s="10">
        <f>VLOOKUP(C858,away!$B$2:$E$405,4,FALSE)</f>
        <v>1.4309000000000001</v>
      </c>
      <c r="H858" s="10">
        <f>VLOOKUP(A858,away!$A$2:$E$405,3,FALSE)</f>
        <v>1.0585</v>
      </c>
      <c r="I858" s="10">
        <f>VLOOKUP(C858,away!$B$2:$E$405,3,FALSE)</f>
        <v>1.1114999999999999</v>
      </c>
      <c r="J858" s="10">
        <f>VLOOKUP(B858,home!$B$2:$E$405,4,FALSE)</f>
        <v>0.89500000000000002</v>
      </c>
      <c r="K858" s="12">
        <f t="shared" si="1230"/>
        <v>2.8617555419370002</v>
      </c>
      <c r="L858" s="12">
        <f t="shared" si="1231"/>
        <v>1.0529878612499999</v>
      </c>
      <c r="M858" s="13">
        <f t="shared" si="1232"/>
        <v>1.9945665983399943E-2</v>
      </c>
      <c r="N858" s="13">
        <f t="shared" si="1233"/>
        <v>5.7079620165619085E-2</v>
      </c>
      <c r="O858" s="13">
        <f t="shared" si="1234"/>
        <v>2.1002544165067177E-2</v>
      </c>
      <c r="P858" s="13">
        <f t="shared" si="1235"/>
        <v>6.01041471591576E-2</v>
      </c>
      <c r="Q858" s="13">
        <f t="shared" si="1236"/>
        <v>8.1673959670309715E-2</v>
      </c>
      <c r="R858" s="13">
        <f t="shared" si="1237"/>
        <v>1.1057712030591376E-2</v>
      </c>
      <c r="S858" s="13">
        <f t="shared" si="1238"/>
        <v>4.5279366815029323E-2</v>
      </c>
      <c r="T858" s="13">
        <f t="shared" si="1239"/>
        <v>8.6001688113058167E-2</v>
      </c>
      <c r="U858" s="13">
        <f t="shared" si="1240"/>
        <v>3.1644468684688308E-2</v>
      </c>
      <c r="V858" s="13">
        <f t="shared" si="1241"/>
        <v>1.5160507264468645E-2</v>
      </c>
      <c r="W858" s="13">
        <f t="shared" si="1242"/>
        <v>7.7910302239482615E-2</v>
      </c>
      <c r="X858" s="13">
        <f t="shared" si="1243"/>
        <v>8.2038602524493867E-2</v>
      </c>
      <c r="Y858" s="13">
        <f t="shared" si="1244"/>
        <v>4.3192826306102813E-2</v>
      </c>
      <c r="Z858" s="13">
        <f t="shared" si="1245"/>
        <v>3.8812121804702683E-3</v>
      </c>
      <c r="AA858" s="13">
        <f t="shared" si="1246"/>
        <v>1.110708046689418E-2</v>
      </c>
      <c r="AB858" s="13">
        <f t="shared" si="1247"/>
        <v>1.5892874540437314E-2</v>
      </c>
      <c r="AC858" s="13">
        <f t="shared" si="1248"/>
        <v>2.8552862072563404E-3</v>
      </c>
      <c r="AD858" s="13">
        <f t="shared" si="1249"/>
        <v>5.574005980195651E-2</v>
      </c>
      <c r="AE858" s="13">
        <f t="shared" si="1250"/>
        <v>5.8693606356809272E-2</v>
      </c>
      <c r="AF858" s="13">
        <f t="shared" si="1251"/>
        <v>3.0901827513352992E-2</v>
      </c>
      <c r="AG858" s="13">
        <f t="shared" si="1252"/>
        <v>1.0846416420667323E-2</v>
      </c>
      <c r="AH858" s="13">
        <f t="shared" si="1253"/>
        <v>1.0217173282427089E-3</v>
      </c>
      <c r="AI858" s="13">
        <f t="shared" si="1254"/>
        <v>2.9239052263916373E-3</v>
      </c>
      <c r="AJ858" s="13">
        <f t="shared" si="1255"/>
        <v>4.1837509928624155E-3</v>
      </c>
      <c r="AK858" s="13">
        <f t="shared" si="1256"/>
        <v>3.9909575299694805E-3</v>
      </c>
      <c r="AL858" s="13">
        <f t="shared" si="1257"/>
        <v>3.4416407559472183E-4</v>
      </c>
      <c r="AM858" s="13">
        <f t="shared" si="1258"/>
        <v>3.1902885009229776E-2</v>
      </c>
      <c r="AN858" s="13">
        <f t="shared" si="1259"/>
        <v>3.3593350653573543E-2</v>
      </c>
      <c r="AO858" s="13">
        <f t="shared" si="1260"/>
        <v>1.7686695228463844E-2</v>
      </c>
      <c r="AP858" s="13">
        <f t="shared" si="1261"/>
        <v>6.2079584604002409E-3</v>
      </c>
      <c r="AQ858" s="13">
        <f t="shared" si="1262"/>
        <v>1.6342262254864226E-3</v>
      </c>
      <c r="AR858" s="13">
        <f t="shared" si="1263"/>
        <v>2.1517118885367096E-4</v>
      </c>
      <c r="AS858" s="13">
        <f t="shared" si="1264"/>
        <v>6.1576734216716572E-4</v>
      </c>
      <c r="AT858" s="13">
        <f t="shared" si="1265"/>
        <v>8.8108780199535209E-4</v>
      </c>
      <c r="AU858" s="13">
        <f t="shared" si="1266"/>
        <v>8.4048596676442955E-4</v>
      </c>
      <c r="AV858" s="13">
        <f t="shared" si="1267"/>
        <v>6.0131634332709588E-4</v>
      </c>
      <c r="AW858" s="13">
        <f t="shared" si="1268"/>
        <v>2.8808386331558811E-5</v>
      </c>
      <c r="AX858" s="13">
        <f t="shared" si="1269"/>
        <v>1.5216376329823691E-2</v>
      </c>
      <c r="AY858" s="13">
        <f t="shared" si="1270"/>
        <v>1.6022659567516171E-2</v>
      </c>
      <c r="AZ858" s="13">
        <f t="shared" si="1271"/>
        <v>8.4358330147678486E-3</v>
      </c>
      <c r="BA858" s="13">
        <f t="shared" si="1272"/>
        <v>2.9609432546941787E-3</v>
      </c>
      <c r="BB858" s="13">
        <f t="shared" si="1273"/>
        <v>7.7945932626075911E-4</v>
      </c>
      <c r="BC858" s="13">
        <f t="shared" si="1274"/>
        <v>1.6415224177813661E-4</v>
      </c>
      <c r="BD858" s="13">
        <f t="shared" si="1275"/>
        <v>3.7762108325607784E-5</v>
      </c>
      <c r="BE858" s="13">
        <f t="shared" si="1276"/>
        <v>1.080659227760334E-4</v>
      </c>
      <c r="BF858" s="13">
        <f t="shared" si="1277"/>
        <v>1.5462912669942481E-4</v>
      </c>
      <c r="BG858" s="13">
        <f t="shared" si="1278"/>
        <v>1.475035867589858E-4</v>
      </c>
      <c r="BH858" s="13">
        <f t="shared" si="1279"/>
        <v>1.0552980171577818E-4</v>
      </c>
      <c r="BI858" s="13">
        <f t="shared" si="1280"/>
        <v>6.0400098979928208E-5</v>
      </c>
      <c r="BJ858" s="14">
        <f t="shared" si="1281"/>
        <v>0.71868344842384679</v>
      </c>
      <c r="BK858" s="14">
        <f t="shared" si="1282"/>
        <v>0.15971179707242275</v>
      </c>
      <c r="BL858" s="14">
        <f t="shared" si="1283"/>
        <v>0.10659273025350803</v>
      </c>
      <c r="BM858" s="14">
        <f t="shared" si="1284"/>
        <v>0.72201168757491829</v>
      </c>
      <c r="BN858" s="14">
        <f t="shared" si="1285"/>
        <v>0.25086364917414489</v>
      </c>
    </row>
    <row r="859" spans="1:66" x14ac:dyDescent="0.25">
      <c r="A859" t="s">
        <v>344</v>
      </c>
      <c r="B859" t="s">
        <v>214</v>
      </c>
      <c r="C859" t="s">
        <v>203</v>
      </c>
      <c r="D859" s="11">
        <v>44451</v>
      </c>
      <c r="E859" s="10">
        <f>VLOOKUP(A859,home!$A$2:$E$405,3,FALSE)</f>
        <v>1.3976999999999999</v>
      </c>
      <c r="F859" s="10">
        <f>VLOOKUP(B859,home!$B$2:$E$405,3,FALSE)</f>
        <v>1.0731999999999999</v>
      </c>
      <c r="G859" s="10">
        <f>VLOOKUP(C859,away!$B$2:$E$405,4,FALSE)</f>
        <v>0.89429999999999998</v>
      </c>
      <c r="H859" s="10">
        <f>VLOOKUP(A859,away!$A$2:$E$405,3,FALSE)</f>
        <v>1.0585</v>
      </c>
      <c r="I859" s="10">
        <f>VLOOKUP(C859,away!$B$2:$E$405,3,FALSE)</f>
        <v>1.1809000000000001</v>
      </c>
      <c r="J859" s="10">
        <f>VLOOKUP(B859,home!$B$2:$E$405,4,FALSE)</f>
        <v>0.6613</v>
      </c>
      <c r="K859" s="12">
        <f t="shared" si="1230"/>
        <v>1.3414604096519998</v>
      </c>
      <c r="L859" s="12">
        <f t="shared" si="1231"/>
        <v>0.82661352644499997</v>
      </c>
      <c r="M859" s="13">
        <f t="shared" si="1232"/>
        <v>0.11439774221695186</v>
      </c>
      <c r="N859" s="13">
        <f t="shared" si="1233"/>
        <v>0.1534600421376161</v>
      </c>
      <c r="O859" s="13">
        <f t="shared" si="1234"/>
        <v>9.456272111130061E-2</v>
      </c>
      <c r="P859" s="13">
        <f t="shared" si="1235"/>
        <v>0.12685214659977312</v>
      </c>
      <c r="Q859" s="13">
        <f t="shared" si="1236"/>
        <v>0.10293028549556983</v>
      </c>
      <c r="R859" s="13">
        <f t="shared" si="1237"/>
        <v>3.9083412184023621E-2</v>
      </c>
      <c r="S859" s="13">
        <f t="shared" si="1238"/>
        <v>3.5165613379093963E-2</v>
      </c>
      <c r="T859" s="13">
        <f t="shared" si="1239"/>
        <v>8.5083566271483613E-2</v>
      </c>
      <c r="U859" s="13">
        <f t="shared" si="1240"/>
        <v>5.2428850118978285E-2</v>
      </c>
      <c r="V859" s="13">
        <f t="shared" si="1241"/>
        <v>4.3326744209261046E-3</v>
      </c>
      <c r="W859" s="13">
        <f t="shared" si="1242"/>
        <v>4.6025634315494807E-2</v>
      </c>
      <c r="X859" s="13">
        <f t="shared" si="1243"/>
        <v>3.8045411888399161E-2</v>
      </c>
      <c r="Y859" s="13">
        <f t="shared" si="1244"/>
        <v>1.5724426043061079E-2</v>
      </c>
      <c r="Z859" s="13">
        <f t="shared" si="1245"/>
        <v>1.0768959056979749E-2</v>
      </c>
      <c r="AA859" s="13">
        <f t="shared" si="1246"/>
        <v>1.4446132228101666E-2</v>
      </c>
      <c r="AB859" s="13">
        <f t="shared" si="1247"/>
        <v>9.6894572282981099E-3</v>
      </c>
      <c r="AC859" s="13">
        <f t="shared" si="1248"/>
        <v>3.0027310863033041E-4</v>
      </c>
      <c r="AD859" s="13">
        <f t="shared" si="1249"/>
        <v>1.5435391565839189E-2</v>
      </c>
      <c r="AE859" s="13">
        <f t="shared" si="1250"/>
        <v>1.2759103454297743E-2</v>
      </c>
      <c r="AF859" s="13">
        <f t="shared" si="1251"/>
        <v>5.2734237503168184E-3</v>
      </c>
      <c r="AG859" s="13">
        <f t="shared" si="1252"/>
        <v>1.4530278008960673E-3</v>
      </c>
      <c r="AH859" s="13">
        <f t="shared" si="1253"/>
        <v>2.2254418055579627E-3</v>
      </c>
      <c r="AI859" s="13">
        <f t="shared" si="1254"/>
        <v>2.9853420761404709E-3</v>
      </c>
      <c r="AJ859" s="13">
        <f t="shared" si="1255"/>
        <v>2.0023591022053739E-3</v>
      </c>
      <c r="AK859" s="13">
        <f t="shared" si="1256"/>
        <v>8.9536182050494394E-4</v>
      </c>
      <c r="AL859" s="13">
        <f t="shared" si="1257"/>
        <v>1.3318545508951467E-5</v>
      </c>
      <c r="AM859" s="13">
        <f t="shared" si="1258"/>
        <v>4.1411933386099331E-3</v>
      </c>
      <c r="AN859" s="13">
        <f t="shared" si="1259"/>
        <v>3.4231664293188995E-3</v>
      </c>
      <c r="AO859" s="13">
        <f t="shared" si="1260"/>
        <v>1.4148178368737171E-3</v>
      </c>
      <c r="AP859" s="13">
        <f t="shared" si="1261"/>
        <v>3.8983585380515667E-4</v>
      </c>
      <c r="AQ859" s="13">
        <f t="shared" si="1262"/>
        <v>8.0560897462144505E-5</v>
      </c>
      <c r="AR859" s="13">
        <f t="shared" si="1263"/>
        <v>3.6791605975807916E-4</v>
      </c>
      <c r="AS859" s="13">
        <f t="shared" si="1264"/>
        <v>4.9354482824062252E-4</v>
      </c>
      <c r="AT859" s="13">
        <f t="shared" si="1265"/>
        <v>3.3103542373664574E-4</v>
      </c>
      <c r="AU859" s="13">
        <f t="shared" si="1266"/>
        <v>1.4802363837836138E-4</v>
      </c>
      <c r="AV859" s="13">
        <f t="shared" si="1267"/>
        <v>4.9641962644304E-5</v>
      </c>
      <c r="AW859" s="13">
        <f t="shared" si="1268"/>
        <v>4.1023684720426337E-7</v>
      </c>
      <c r="AX859" s="13">
        <f t="shared" si="1269"/>
        <v>9.2587448540996963E-4</v>
      </c>
      <c r="AY859" s="13">
        <f t="shared" si="1270"/>
        <v>7.6534037343018466E-4</v>
      </c>
      <c r="AZ859" s="13">
        <f t="shared" si="1271"/>
        <v>3.1632035250592905E-4</v>
      </c>
      <c r="BA859" s="13">
        <f t="shared" si="1272"/>
        <v>8.7158227357083838E-5</v>
      </c>
      <c r="BB859" s="13">
        <f t="shared" si="1273"/>
        <v>1.8011542418583533E-5</v>
      </c>
      <c r="BC859" s="13">
        <f t="shared" si="1274"/>
        <v>2.9777169190678083E-6</v>
      </c>
      <c r="BD859" s="13">
        <f t="shared" si="1275"/>
        <v>5.0687398598729169E-5</v>
      </c>
      <c r="BE859" s="13">
        <f t="shared" si="1276"/>
        <v>6.7995138488445431E-5</v>
      </c>
      <c r="BF859" s="13">
        <f t="shared" si="1277"/>
        <v>4.5606393165527238E-5</v>
      </c>
      <c r="BG859" s="13">
        <f t="shared" si="1278"/>
        <v>2.0393056952859447E-5</v>
      </c>
      <c r="BH859" s="13">
        <f t="shared" si="1279"/>
        <v>6.8391196335098442E-6</v>
      </c>
      <c r="BI859" s="13">
        <f t="shared" si="1280"/>
        <v>1.8348816450454304E-6</v>
      </c>
      <c r="BJ859" s="14">
        <f t="shared" si="1281"/>
        <v>0.48775556977708506</v>
      </c>
      <c r="BK859" s="14">
        <f t="shared" si="1282"/>
        <v>0.28182710864431454</v>
      </c>
      <c r="BL859" s="14">
        <f t="shared" si="1283"/>
        <v>0.21990259557635325</v>
      </c>
      <c r="BM859" s="14">
        <f t="shared" si="1284"/>
        <v>0.3682029531729144</v>
      </c>
      <c r="BN859" s="14">
        <f t="shared" si="1285"/>
        <v>0.63128634974523523</v>
      </c>
    </row>
    <row r="860" spans="1:66" x14ac:dyDescent="0.25">
      <c r="A860" t="s">
        <v>345</v>
      </c>
      <c r="B860" t="s">
        <v>215</v>
      </c>
      <c r="C860" t="s">
        <v>222</v>
      </c>
      <c r="D860" s="11">
        <v>44451</v>
      </c>
      <c r="E860" s="10">
        <f>VLOOKUP(A860,home!$A$2:$E$405,3,FALSE)</f>
        <v>1.8543000000000001</v>
      </c>
      <c r="F860" s="10">
        <f>VLOOKUP(B860,home!$B$2:$E$405,3,FALSE)</f>
        <v>1.4020999999999999</v>
      </c>
      <c r="G860" s="10">
        <f>VLOOKUP(C860,away!$B$2:$E$405,4,FALSE)</f>
        <v>1.1863999999999999</v>
      </c>
      <c r="H860" s="10">
        <f>VLOOKUP(A860,away!$A$2:$E$405,3,FALSE)</f>
        <v>1.2583</v>
      </c>
      <c r="I860" s="10">
        <f>VLOOKUP(C860,away!$B$2:$E$405,3,FALSE)</f>
        <v>0.71530000000000005</v>
      </c>
      <c r="J860" s="10">
        <f>VLOOKUP(B860,home!$B$2:$E$405,4,FALSE)</f>
        <v>0.79469999999999996</v>
      </c>
      <c r="K860" s="12">
        <f t="shared" si="1230"/>
        <v>3.0845380051919995</v>
      </c>
      <c r="L860" s="12">
        <f t="shared" si="1231"/>
        <v>0.71527926345300008</v>
      </c>
      <c r="M860" s="13">
        <f t="shared" si="1232"/>
        <v>2.2374860071130431E-2</v>
      </c>
      <c r="N860" s="13">
        <f t="shared" si="1233"/>
        <v>6.9016106250254783E-2</v>
      </c>
      <c r="O860" s="13">
        <f t="shared" si="1234"/>
        <v>1.6004273431542114E-2</v>
      </c>
      <c r="P860" s="13">
        <f t="shared" si="1235"/>
        <v>4.9365789645076236E-2</v>
      </c>
      <c r="Q860" s="13">
        <f t="shared" si="1236"/>
        <v>0.10644140134964003</v>
      </c>
      <c r="R860" s="13">
        <f t="shared" si="1237"/>
        <v>5.7237624561069303E-3</v>
      </c>
      <c r="S860" s="13">
        <f t="shared" si="1238"/>
        <v>2.722901036626231E-2</v>
      </c>
      <c r="T860" s="13">
        <f t="shared" si="1239"/>
        <v>7.6135327158275687E-2</v>
      </c>
      <c r="U860" s="13">
        <f t="shared" si="1240"/>
        <v>1.7655162828552933E-2</v>
      </c>
      <c r="V860" s="13">
        <f t="shared" si="1241"/>
        <v>6.6750589908659728E-3</v>
      </c>
      <c r="W860" s="13">
        <f t="shared" si="1242"/>
        <v>0.10944084926295319</v>
      </c>
      <c r="X860" s="13">
        <f t="shared" si="1243"/>
        <v>7.8280770052475968E-2</v>
      </c>
      <c r="Y860" s="13">
        <f t="shared" si="1244"/>
        <v>2.7996305772834334E-2</v>
      </c>
      <c r="Z860" s="13">
        <f t="shared" si="1245"/>
        <v>1.3646961979280334E-3</v>
      </c>
      <c r="AA860" s="13">
        <f t="shared" si="1246"/>
        <v>4.2094572880500428E-3</v>
      </c>
      <c r="AB860" s="13">
        <f t="shared" si="1247"/>
        <v>6.4921154931114038E-3</v>
      </c>
      <c r="AC860" s="13">
        <f t="shared" si="1248"/>
        <v>9.2045144909289577E-4</v>
      </c>
      <c r="AD860" s="13">
        <f t="shared" si="1249"/>
        <v>8.4393614718016999E-2</v>
      </c>
      <c r="AE860" s="13">
        <f t="shared" si="1250"/>
        <v>6.0365002575639461E-2</v>
      </c>
      <c r="AF860" s="13">
        <f t="shared" si="1251"/>
        <v>2.1588917290320923E-2</v>
      </c>
      <c r="AG860" s="13">
        <f t="shared" si="1252"/>
        <v>5.1473682860561625E-3</v>
      </c>
      <c r="AH860" s="13">
        <f t="shared" si="1253"/>
        <v>2.4403472282276832E-4</v>
      </c>
      <c r="AI860" s="13">
        <f t="shared" si="1254"/>
        <v>7.5273437713332426E-4</v>
      </c>
      <c r="AJ860" s="13">
        <f t="shared" si="1255"/>
        <v>1.1609188970411336E-3</v>
      </c>
      <c r="AK860" s="13">
        <f t="shared" si="1256"/>
        <v>1.1936328196229845E-3</v>
      </c>
      <c r="AL860" s="13">
        <f t="shared" si="1257"/>
        <v>8.1231904861034187E-5</v>
      </c>
      <c r="AM860" s="13">
        <f t="shared" si="1258"/>
        <v>5.2063062398650849E-2</v>
      </c>
      <c r="AN860" s="13">
        <f t="shared" si="1259"/>
        <v>3.7239628925614561E-2</v>
      </c>
      <c r="AO860" s="13">
        <f t="shared" si="1260"/>
        <v>1.3318367174588308E-2</v>
      </c>
      <c r="AP860" s="13">
        <f t="shared" si="1261"/>
        <v>3.1754506210120467E-3</v>
      </c>
      <c r="AQ860" s="13">
        <f t="shared" si="1262"/>
        <v>5.6783349533221698E-4</v>
      </c>
      <c r="AR860" s="13">
        <f t="shared" si="1263"/>
        <v>3.4910595359525361E-5</v>
      </c>
      <c r="AS860" s="13">
        <f t="shared" si="1264"/>
        <v>1.0768305817033544E-4</v>
      </c>
      <c r="AT860" s="13">
        <f t="shared" si="1265"/>
        <v>1.6607624272085034E-4</v>
      </c>
      <c r="AU860" s="13">
        <f t="shared" si="1266"/>
        <v>1.707561608106513E-4</v>
      </c>
      <c r="AV860" s="13">
        <f t="shared" si="1267"/>
        <v>1.3167596691028268E-4</v>
      </c>
      <c r="AW860" s="13">
        <f t="shared" si="1268"/>
        <v>4.9784012492027079E-6</v>
      </c>
      <c r="AX860" s="13">
        <f t="shared" si="1269"/>
        <v>2.676508243922017E-2</v>
      </c>
      <c r="AY860" s="13">
        <f t="shared" si="1270"/>
        <v>1.9144508453384231E-2</v>
      </c>
      <c r="AZ860" s="13">
        <f t="shared" si="1271"/>
        <v>6.8468349528532021E-3</v>
      </c>
      <c r="BA860" s="13">
        <f t="shared" si="1272"/>
        <v>1.6324663540203651E-3</v>
      </c>
      <c r="BB860" s="13">
        <f t="shared" si="1273"/>
        <v>2.9191733282887274E-4</v>
      </c>
      <c r="BC860" s="13">
        <f t="shared" si="1274"/>
        <v>4.1760482963000091E-5</v>
      </c>
      <c r="BD860" s="13">
        <f t="shared" si="1275"/>
        <v>4.1618041559111682E-6</v>
      </c>
      <c r="BE860" s="13">
        <f t="shared" si="1276"/>
        <v>1.2837243089074009E-5</v>
      </c>
      <c r="BF860" s="13">
        <f t="shared" si="1277"/>
        <v>1.979848209506857E-5</v>
      </c>
      <c r="BG860" s="13">
        <f t="shared" si="1278"/>
        <v>2.0356390155784104E-5</v>
      </c>
      <c r="BH860" s="13">
        <f t="shared" si="1279"/>
        <v>1.569751477100809E-5</v>
      </c>
      <c r="BI860" s="13">
        <f t="shared" si="1280"/>
        <v>9.6839161796474458E-6</v>
      </c>
      <c r="BJ860" s="14">
        <f t="shared" si="1281"/>
        <v>0.79989257534693547</v>
      </c>
      <c r="BK860" s="14">
        <f t="shared" si="1282"/>
        <v>0.1257909108806731</v>
      </c>
      <c r="BL860" s="14">
        <f t="shared" si="1283"/>
        <v>5.4129729688401775E-2</v>
      </c>
      <c r="BM860" s="14">
        <f t="shared" si="1284"/>
        <v>0.69311218885805292</v>
      </c>
      <c r="BN860" s="14">
        <f t="shared" si="1285"/>
        <v>0.26892619320375055</v>
      </c>
    </row>
    <row r="861" spans="1:66" x14ac:dyDescent="0.25">
      <c r="A861" t="s">
        <v>345</v>
      </c>
      <c r="B861" t="s">
        <v>217</v>
      </c>
      <c r="C861" t="s">
        <v>225</v>
      </c>
      <c r="D861" s="11">
        <v>44451</v>
      </c>
      <c r="E861" s="10">
        <f>VLOOKUP(A861,home!$A$2:$E$405,3,FALSE)</f>
        <v>1.8543000000000001</v>
      </c>
      <c r="F861" s="10">
        <f>VLOOKUP(B861,home!$B$2:$E$405,3,FALSE)</f>
        <v>1.0786</v>
      </c>
      <c r="G861" s="10">
        <f>VLOOKUP(C861,away!$B$2:$E$405,4,FALSE)</f>
        <v>1.0786</v>
      </c>
      <c r="H861" s="10">
        <f>VLOOKUP(A861,away!$A$2:$E$405,3,FALSE)</f>
        <v>1.2583</v>
      </c>
      <c r="I861" s="10">
        <f>VLOOKUP(C861,away!$B$2:$E$405,3,FALSE)</f>
        <v>0.70640000000000003</v>
      </c>
      <c r="J861" s="10">
        <f>VLOOKUP(B861,home!$B$2:$E$405,4,FALSE)</f>
        <v>0.70640000000000003</v>
      </c>
      <c r="K861" s="12">
        <f t="shared" si="1230"/>
        <v>2.1572517512280003</v>
      </c>
      <c r="L861" s="12">
        <f t="shared" si="1231"/>
        <v>0.62789290796800001</v>
      </c>
      <c r="M861" s="13">
        <f t="shared" si="1232"/>
        <v>6.1720159996418805E-2</v>
      </c>
      <c r="N861" s="13">
        <f t="shared" si="1233"/>
        <v>0.13314592323834684</v>
      </c>
      <c r="O861" s="13">
        <f t="shared" si="1234"/>
        <v>3.8753650740401629E-2</v>
      </c>
      <c r="P861" s="13">
        <f t="shared" si="1235"/>
        <v>8.3601380926209695E-2</v>
      </c>
      <c r="Q861" s="13">
        <f t="shared" si="1236"/>
        <v>0.14361463803739632</v>
      </c>
      <c r="R861" s="13">
        <f t="shared" si="1237"/>
        <v>1.2166571228883505E-2</v>
      </c>
      <c r="S861" s="13">
        <f t="shared" si="1238"/>
        <v>2.8309999897824123E-2</v>
      </c>
      <c r="T861" s="13">
        <f t="shared" si="1239"/>
        <v>9.0174612704072524E-2</v>
      </c>
      <c r="U861" s="13">
        <f t="shared" si="1240"/>
        <v>2.6246357089949147E-2</v>
      </c>
      <c r="V861" s="13">
        <f t="shared" si="1241"/>
        <v>4.2607275692528616E-3</v>
      </c>
      <c r="W861" s="13">
        <f t="shared" si="1242"/>
        <v>0.10327097646938287</v>
      </c>
      <c r="X861" s="13">
        <f t="shared" si="1243"/>
        <v>6.4843113724055698E-2</v>
      </c>
      <c r="Y861" s="13">
        <f t="shared" si="1244"/>
        <v>2.0357265618948531E-2</v>
      </c>
      <c r="Z861" s="13">
        <f t="shared" si="1245"/>
        <v>2.5464345963011567E-3</v>
      </c>
      <c r="AA861" s="13">
        <f t="shared" si="1246"/>
        <v>5.4933004922582355E-3</v>
      </c>
      <c r="AB861" s="13">
        <f t="shared" si="1247"/>
        <v>5.9252160534728586E-3</v>
      </c>
      <c r="AC861" s="13">
        <f t="shared" si="1248"/>
        <v>3.6070336313185578E-4</v>
      </c>
      <c r="AD861" s="13">
        <f t="shared" si="1249"/>
        <v>5.569537370990043E-2</v>
      </c>
      <c r="AE861" s="13">
        <f t="shared" si="1250"/>
        <v>3.4970730159073878E-2</v>
      </c>
      <c r="AF861" s="13">
        <f t="shared" si="1251"/>
        <v>1.0978936726672568E-2</v>
      </c>
      <c r="AG861" s="13">
        <f t="shared" si="1252"/>
        <v>2.2978655025690381E-3</v>
      </c>
      <c r="AH861" s="13">
        <f t="shared" si="1253"/>
        <v>3.9972205590546329E-4</v>
      </c>
      <c r="AI861" s="13">
        <f t="shared" si="1254"/>
        <v>8.6230110510651724E-4</v>
      </c>
      <c r="AJ861" s="13">
        <f t="shared" si="1255"/>
        <v>9.301002845384373E-4</v>
      </c>
      <c r="AK861" s="13">
        <f t="shared" si="1256"/>
        <v>6.6882015587940171E-4</v>
      </c>
      <c r="AL861" s="13">
        <f t="shared" si="1257"/>
        <v>1.9543241147982068E-5</v>
      </c>
      <c r="AM861" s="13">
        <f t="shared" si="1258"/>
        <v>2.4029788494196118E-2</v>
      </c>
      <c r="AN861" s="13">
        <f t="shared" si="1259"/>
        <v>1.5088133775476789E-2</v>
      </c>
      <c r="AO861" s="13">
        <f t="shared" si="1260"/>
        <v>4.7368660960471591E-3</v>
      </c>
      <c r="AP861" s="13">
        <f t="shared" si="1261"/>
        <v>9.9141487590069305E-4</v>
      </c>
      <c r="AQ861" s="13">
        <f t="shared" si="1262"/>
        <v>1.5562559235800499E-4</v>
      </c>
      <c r="AR861" s="13">
        <f t="shared" si="1263"/>
        <v>5.0196528812285775E-5</v>
      </c>
      <c r="AS861" s="13">
        <f t="shared" si="1264"/>
        <v>1.0828654968587027E-4</v>
      </c>
      <c r="AT861" s="13">
        <f t="shared" si="1265"/>
        <v>1.1680067447214076E-4</v>
      </c>
      <c r="AU861" s="13">
        <f t="shared" si="1266"/>
        <v>8.3989486516545744E-5</v>
      </c>
      <c r="AV861" s="13">
        <f t="shared" si="1267"/>
        <v>4.5296616718139693E-5</v>
      </c>
      <c r="AW861" s="13">
        <f t="shared" si="1268"/>
        <v>7.3532697502909642E-7</v>
      </c>
      <c r="AX861" s="13">
        <f t="shared" si="1269"/>
        <v>8.6397172184571793E-3</v>
      </c>
      <c r="AY861" s="13">
        <f t="shared" si="1270"/>
        <v>5.4248171683182788E-3</v>
      </c>
      <c r="AZ861" s="13">
        <f t="shared" si="1271"/>
        <v>1.7031021135050475E-3</v>
      </c>
      <c r="BA861" s="13">
        <f t="shared" si="1272"/>
        <v>3.5645524620504381E-4</v>
      </c>
      <c r="BB861" s="13">
        <f t="shared" si="1273"/>
        <v>5.5953930275033578E-5</v>
      </c>
      <c r="BC861" s="13">
        <f t="shared" si="1274"/>
        <v>7.0266151985259118E-6</v>
      </c>
      <c r="BD861" s="13">
        <f t="shared" si="1275"/>
        <v>5.2530074076409335E-6</v>
      </c>
      <c r="BE861" s="13">
        <f t="shared" si="1276"/>
        <v>1.1332059429347063E-5</v>
      </c>
      <c r="BF861" s="13">
        <f t="shared" si="1277"/>
        <v>1.2223052524489364E-5</v>
      </c>
      <c r="BG861" s="13">
        <f t="shared" si="1278"/>
        <v>8.789400487935502E-6</v>
      </c>
      <c r="BH861" s="13">
        <f t="shared" si="1279"/>
        <v>4.7402373987107744E-6</v>
      </c>
      <c r="BI861" s="13">
        <f t="shared" si="1280"/>
        <v>2.0451770859210553E-6</v>
      </c>
      <c r="BJ861" s="14">
        <f t="shared" si="1281"/>
        <v>0.72053833701635683</v>
      </c>
      <c r="BK861" s="14">
        <f t="shared" si="1282"/>
        <v>0.18369733216230358</v>
      </c>
      <c r="BL861" s="14">
        <f t="shared" si="1283"/>
        <v>9.1894991996934239E-2</v>
      </c>
      <c r="BM861" s="14">
        <f t="shared" si="1284"/>
        <v>0.52025068976289557</v>
      </c>
      <c r="BN861" s="14">
        <f t="shared" si="1285"/>
        <v>0.47300232416765675</v>
      </c>
    </row>
    <row r="862" spans="1:66" x14ac:dyDescent="0.25">
      <c r="A862" t="s">
        <v>345</v>
      </c>
      <c r="B862" t="s">
        <v>221</v>
      </c>
      <c r="C862" t="s">
        <v>220</v>
      </c>
      <c r="D862" s="11">
        <v>44451</v>
      </c>
      <c r="E862" s="10">
        <f>VLOOKUP(A862,home!$A$2:$E$405,3,FALSE)</f>
        <v>1.8543000000000001</v>
      </c>
      <c r="F862" s="10">
        <f>VLOOKUP(B862,home!$B$2:$E$405,3,FALSE)</f>
        <v>1.8574999999999999</v>
      </c>
      <c r="G862" s="10">
        <f>VLOOKUP(C862,away!$B$2:$E$405,4,FALSE)</f>
        <v>0.83889999999999998</v>
      </c>
      <c r="H862" s="10">
        <f>VLOOKUP(A862,away!$A$2:$E$405,3,FALSE)</f>
        <v>1.2583</v>
      </c>
      <c r="I862" s="10">
        <f>VLOOKUP(C862,away!$B$2:$E$405,3,FALSE)</f>
        <v>0.79469999999999996</v>
      </c>
      <c r="J862" s="10">
        <f>VLOOKUP(B862,home!$B$2:$E$405,4,FALSE)</f>
        <v>0.79469999999999996</v>
      </c>
      <c r="K862" s="12">
        <f t="shared" si="1230"/>
        <v>2.8894754915250003</v>
      </c>
      <c r="L862" s="12">
        <f t="shared" si="1231"/>
        <v>0.79467696164699986</v>
      </c>
      <c r="M862" s="13">
        <f t="shared" si="1232"/>
        <v>2.5118454770887175E-2</v>
      </c>
      <c r="N862" s="13">
        <f t="shared" si="1233"/>
        <v>7.2579159445457703E-2</v>
      </c>
      <c r="O862" s="13">
        <f t="shared" si="1234"/>
        <v>1.9961057318596206E-2</v>
      </c>
      <c r="P862" s="13">
        <f t="shared" si="1235"/>
        <v>5.7676985907009468E-2</v>
      </c>
      <c r="Q862" s="13">
        <f t="shared" si="1236"/>
        <v>0.10485785120656764</v>
      </c>
      <c r="R862" s="13">
        <f t="shared" si="1237"/>
        <v>7.9312961906018217E-3</v>
      </c>
      <c r="S862" s="13">
        <f t="shared" si="1238"/>
        <v>3.3109468055067336E-2</v>
      </c>
      <c r="T862" s="13">
        <f t="shared" si="1239"/>
        <v>8.3328118601668361E-2</v>
      </c>
      <c r="U862" s="13">
        <f t="shared" si="1240"/>
        <v>2.2917285958769559E-2</v>
      </c>
      <c r="V862" s="13">
        <f t="shared" si="1241"/>
        <v>8.4473274942853289E-3</v>
      </c>
      <c r="W862" s="13">
        <f t="shared" si="1242"/>
        <v>0.10099473038511747</v>
      </c>
      <c r="X862" s="13">
        <f t="shared" si="1243"/>
        <v>8.0258185484803082E-2</v>
      </c>
      <c r="Y862" s="13">
        <f t="shared" si="1244"/>
        <v>3.1889665494182325E-2</v>
      </c>
      <c r="Z862" s="13">
        <f t="shared" si="1245"/>
        <v>2.1009394528899599E-3</v>
      </c>
      <c r="AA862" s="13">
        <f t="shared" si="1246"/>
        <v>6.0706130583034817E-3</v>
      </c>
      <c r="AB862" s="13">
        <f t="shared" si="1247"/>
        <v>8.7704438252497706E-3</v>
      </c>
      <c r="AC862" s="13">
        <f t="shared" si="1248"/>
        <v>1.2122968781415715E-3</v>
      </c>
      <c r="AD862" s="13">
        <f t="shared" si="1249"/>
        <v>7.2955449555243052E-2</v>
      </c>
      <c r="AE862" s="13">
        <f t="shared" si="1250"/>
        <v>5.7976014988151504E-2</v>
      </c>
      <c r="AF862" s="13">
        <f t="shared" si="1251"/>
        <v>2.3036101719592583E-2</v>
      </c>
      <c r="AG862" s="13">
        <f t="shared" si="1252"/>
        <v>6.1020864409056874E-3</v>
      </c>
      <c r="AH862" s="13">
        <f t="shared" si="1253"/>
        <v>4.1739204525672582E-4</v>
      </c>
      <c r="AI862" s="13">
        <f t="shared" si="1254"/>
        <v>1.206044085126803E-3</v>
      </c>
      <c r="AJ862" s="13">
        <f t="shared" si="1255"/>
        <v>1.7424174128362945E-3</v>
      </c>
      <c r="AK862" s="13">
        <f t="shared" si="1256"/>
        <v>1.6782241367989572E-3</v>
      </c>
      <c r="AL862" s="13">
        <f t="shared" si="1257"/>
        <v>1.1134702447815177E-4</v>
      </c>
      <c r="AM862" s="13">
        <f t="shared" si="1258"/>
        <v>4.2160596692612663E-2</v>
      </c>
      <c r="AN862" s="13">
        <f t="shared" si="1259"/>
        <v>3.3504054880909975E-2</v>
      </c>
      <c r="AO862" s="13">
        <f t="shared" si="1260"/>
        <v>1.3312450267807937E-2</v>
      </c>
      <c r="AP862" s="13">
        <f t="shared" si="1261"/>
        <v>3.5263658436328004E-3</v>
      </c>
      <c r="AQ862" s="13">
        <f t="shared" si="1262"/>
        <v>7.0058042356846829E-4</v>
      </c>
      <c r="AR862" s="13">
        <f t="shared" si="1263"/>
        <v>6.6338368468048418E-5</v>
      </c>
      <c r="AS862" s="13">
        <f t="shared" si="1264"/>
        <v>1.9168308983618079E-4</v>
      </c>
      <c r="AT862" s="13">
        <f t="shared" si="1265"/>
        <v>2.7693179511071464E-4</v>
      </c>
      <c r="AU862" s="13">
        <f t="shared" si="1266"/>
        <v>2.6672921159881101E-4</v>
      </c>
      <c r="AV862" s="13">
        <f t="shared" si="1267"/>
        <v>1.9267687994713756E-4</v>
      </c>
      <c r="AW862" s="13">
        <f t="shared" si="1268"/>
        <v>7.1020831542565127E-6</v>
      </c>
      <c r="AX862" s="13">
        <f t="shared" si="1269"/>
        <v>2.030366847522903E-2</v>
      </c>
      <c r="AY862" s="13">
        <f t="shared" si="1270"/>
        <v>1.6134857574182978E-2</v>
      </c>
      <c r="AZ862" s="13">
        <f t="shared" si="1271"/>
        <v>6.410999796829406E-3</v>
      </c>
      <c r="BA862" s="13">
        <f t="shared" si="1272"/>
        <v>1.6982246132213085E-3</v>
      </c>
      <c r="BB862" s="13">
        <f t="shared" si="1273"/>
        <v>3.3738499395721518E-4</v>
      </c>
      <c r="BC862" s="13">
        <f t="shared" si="1274"/>
        <v>5.3622416380642262E-5</v>
      </c>
      <c r="BD862" s="13">
        <f t="shared" si="1275"/>
        <v>8.7862621824679699E-6</v>
      </c>
      <c r="BE862" s="13">
        <f t="shared" si="1276"/>
        <v>2.5387689238354157E-5</v>
      </c>
      <c r="BF862" s="13">
        <f t="shared" si="1277"/>
        <v>3.6678552920338675E-5</v>
      </c>
      <c r="BG862" s="13">
        <f t="shared" si="1278"/>
        <v>3.5327259909307112E-5</v>
      </c>
      <c r="BH862" s="13">
        <f t="shared" si="1279"/>
        <v>2.5519312922669152E-5</v>
      </c>
      <c r="BI862" s="13">
        <f t="shared" si="1280"/>
        <v>1.4747485850121951E-5</v>
      </c>
      <c r="BJ862" s="14">
        <f t="shared" si="1281"/>
        <v>0.7721201693000217</v>
      </c>
      <c r="BK862" s="14">
        <f t="shared" si="1282"/>
        <v>0.141810737704052</v>
      </c>
      <c r="BL862" s="14">
        <f t="shared" si="1283"/>
        <v>7.1835579939523747E-2</v>
      </c>
      <c r="BM862" s="14">
        <f t="shared" si="1284"/>
        <v>0.6836148660663387</v>
      </c>
      <c r="BN862" s="14">
        <f t="shared" si="1285"/>
        <v>0.28812480483912006</v>
      </c>
    </row>
    <row r="863" spans="1:66" x14ac:dyDescent="0.25">
      <c r="A863" t="s">
        <v>345</v>
      </c>
      <c r="B863" t="s">
        <v>224</v>
      </c>
      <c r="C863" t="s">
        <v>229</v>
      </c>
      <c r="D863" s="11">
        <v>44451</v>
      </c>
      <c r="E863" s="10">
        <f>VLOOKUP(A863,home!$A$2:$E$405,3,FALSE)</f>
        <v>1.8543000000000001</v>
      </c>
      <c r="F863" s="10">
        <f>VLOOKUP(B863,home!$B$2:$E$405,3,FALSE)</f>
        <v>0.755</v>
      </c>
      <c r="G863" s="10">
        <f>VLOOKUP(C863,away!$B$2:$E$405,4,FALSE)</f>
        <v>0.89880000000000004</v>
      </c>
      <c r="H863" s="10">
        <f>VLOOKUP(A863,away!$A$2:$E$405,3,FALSE)</f>
        <v>1.2583</v>
      </c>
      <c r="I863" s="10">
        <f>VLOOKUP(C863,away!$B$2:$E$405,3,FALSE)</f>
        <v>1.1478999999999999</v>
      </c>
      <c r="J863" s="10">
        <f>VLOOKUP(B863,home!$B$2:$E$405,4,FALSE)</f>
        <v>0.87419999999999998</v>
      </c>
      <c r="K863" s="12">
        <f t="shared" si="1230"/>
        <v>1.2583168542000001</v>
      </c>
      <c r="L863" s="12">
        <f t="shared" si="1231"/>
        <v>1.2626967266939999</v>
      </c>
      <c r="M863" s="13">
        <f t="shared" si="1232"/>
        <v>8.037809574536893E-2</v>
      </c>
      <c r="N863" s="13">
        <f t="shared" si="1233"/>
        <v>0.10114111258489904</v>
      </c>
      <c r="O863" s="13">
        <f t="shared" si="1234"/>
        <v>0.10149315839557425</v>
      </c>
      <c r="P863" s="13">
        <f t="shared" si="1235"/>
        <v>0.12771055179514132</v>
      </c>
      <c r="Q863" s="13">
        <f t="shared" si="1236"/>
        <v>6.3633783309059097E-2</v>
      </c>
      <c r="R863" s="13">
        <f t="shared" si="1237"/>
        <v>6.4077539443963646E-2</v>
      </c>
      <c r="S863" s="13">
        <f t="shared" si="1238"/>
        <v>5.0728948255654584E-2</v>
      </c>
      <c r="T863" s="13">
        <f t="shared" si="1239"/>
        <v>8.0350169891504203E-2</v>
      </c>
      <c r="U863" s="13">
        <f t="shared" si="1240"/>
        <v>8.0629847858004769E-2</v>
      </c>
      <c r="V863" s="13">
        <f t="shared" si="1241"/>
        <v>8.955759393068365E-3</v>
      </c>
      <c r="W863" s="13">
        <f t="shared" si="1242"/>
        <v>2.6690487344766586E-2</v>
      </c>
      <c r="X863" s="13">
        <f t="shared" si="1243"/>
        <v>3.3701991004104391E-2</v>
      </c>
      <c r="Y863" s="13">
        <f t="shared" si="1244"/>
        <v>2.1277696861976628E-2</v>
      </c>
      <c r="Z863" s="13">
        <f t="shared" si="1245"/>
        <v>2.6970166436832869E-2</v>
      </c>
      <c r="AA863" s="13">
        <f t="shared" si="1246"/>
        <v>3.3937014988045959E-2</v>
      </c>
      <c r="AB863" s="13">
        <f t="shared" si="1247"/>
        <v>2.1351758970348123E-2</v>
      </c>
      <c r="AC863" s="13">
        <f t="shared" si="1248"/>
        <v>8.8934752934475398E-4</v>
      </c>
      <c r="AD863" s="13">
        <f t="shared" si="1249"/>
        <v>8.3962725181828922E-3</v>
      </c>
      <c r="AE863" s="13">
        <f t="shared" si="1250"/>
        <v>1.0601945825140324E-2</v>
      </c>
      <c r="AF863" s="13">
        <f t="shared" si="1251"/>
        <v>6.6935211449959042E-3</v>
      </c>
      <c r="AG863" s="13">
        <f t="shared" si="1252"/>
        <v>2.8172957466144686E-3</v>
      </c>
      <c r="AH863" s="13">
        <f t="shared" si="1253"/>
        <v>8.513785219545305E-3</v>
      </c>
      <c r="AI863" s="13">
        <f t="shared" si="1254"/>
        <v>1.0713039434792704E-2</v>
      </c>
      <c r="AJ863" s="13">
        <f t="shared" si="1255"/>
        <v>6.7401990402544514E-3</v>
      </c>
      <c r="AK863" s="13">
        <f t="shared" si="1256"/>
        <v>2.8271020176716152E-3</v>
      </c>
      <c r="AL863" s="13">
        <f t="shared" si="1257"/>
        <v>5.652239588759259E-5</v>
      </c>
      <c r="AM863" s="13">
        <f t="shared" si="1258"/>
        <v>2.1130342444171607E-3</v>
      </c>
      <c r="AN863" s="13">
        <f t="shared" si="1259"/>
        <v>2.6681214238178782E-3</v>
      </c>
      <c r="AO863" s="13">
        <f t="shared" si="1260"/>
        <v>1.6845140941384848E-3</v>
      </c>
      <c r="AP863" s="13">
        <f t="shared" si="1261"/>
        <v>7.0901014424619142E-4</v>
      </c>
      <c r="AQ863" s="13">
        <f t="shared" si="1262"/>
        <v>2.2381619708312651E-4</v>
      </c>
      <c r="AR863" s="13">
        <f t="shared" si="1263"/>
        <v>2.1500657456991223E-3</v>
      </c>
      <c r="AS863" s="13">
        <f t="shared" si="1264"/>
        <v>2.705463965451297E-3</v>
      </c>
      <c r="AT863" s="13">
        <f t="shared" si="1265"/>
        <v>1.7021654530790667E-3</v>
      </c>
      <c r="AU863" s="13">
        <f t="shared" si="1266"/>
        <v>7.1395449274879006E-4</v>
      </c>
      <c r="AV863" s="13">
        <f t="shared" si="1267"/>
        <v>2.2459524283940333E-4</v>
      </c>
      <c r="AW863" s="13">
        <f t="shared" si="1268"/>
        <v>2.4946356828549631E-6</v>
      </c>
      <c r="AX863" s="13">
        <f t="shared" si="1269"/>
        <v>4.4314443387531287E-4</v>
      </c>
      <c r="AY863" s="13">
        <f t="shared" si="1270"/>
        <v>5.5955702610702325E-4</v>
      </c>
      <c r="AZ863" s="13">
        <f t="shared" si="1271"/>
        <v>3.5327541263198371E-4</v>
      </c>
      <c r="BA863" s="13">
        <f t="shared" si="1272"/>
        <v>1.4869323571729272E-4</v>
      </c>
      <c r="BB863" s="13">
        <f t="shared" si="1273"/>
        <v>4.6938615505441188E-5</v>
      </c>
      <c r="BC863" s="13">
        <f t="shared" si="1274"/>
        <v>1.1853847230853761E-5</v>
      </c>
      <c r="BD863" s="13">
        <f t="shared" si="1275"/>
        <v>4.524801632118626E-4</v>
      </c>
      <c r="BE863" s="13">
        <f t="shared" si="1276"/>
        <v>5.6936341556065352E-4</v>
      </c>
      <c r="BF863" s="13">
        <f t="shared" si="1277"/>
        <v>3.5821979098242448E-4</v>
      </c>
      <c r="BG863" s="13">
        <f t="shared" si="1278"/>
        <v>1.5025133350039536E-4</v>
      </c>
      <c r="BH863" s="13">
        <f t="shared" si="1279"/>
        <v>4.7265946327393098E-5</v>
      </c>
      <c r="BI863" s="13">
        <f t="shared" si="1280"/>
        <v>1.189510737869426E-5</v>
      </c>
      <c r="BJ863" s="14">
        <f t="shared" si="1281"/>
        <v>0.36426623490601429</v>
      </c>
      <c r="BK863" s="14">
        <f t="shared" si="1282"/>
        <v>0.26927878214057266</v>
      </c>
      <c r="BL863" s="14">
        <f t="shared" si="1283"/>
        <v>0.33936916602497996</v>
      </c>
      <c r="BM863" s="14">
        <f t="shared" si="1284"/>
        <v>0.46089304584396923</v>
      </c>
      <c r="BN863" s="14">
        <f t="shared" si="1285"/>
        <v>0.5384342412740063</v>
      </c>
    </row>
    <row r="864" spans="1:66" x14ac:dyDescent="0.25">
      <c r="A864" t="s">
        <v>345</v>
      </c>
      <c r="B864" t="s">
        <v>227</v>
      </c>
      <c r="C864" t="s">
        <v>218</v>
      </c>
      <c r="D864" s="11">
        <v>44451</v>
      </c>
      <c r="E864" s="10">
        <f>VLOOKUP(A864,home!$A$2:$E$405,3,FALSE)</f>
        <v>1.8543000000000001</v>
      </c>
      <c r="F864" s="10">
        <f>VLOOKUP(B864,home!$B$2:$E$405,3,FALSE)</f>
        <v>1.1983999999999999</v>
      </c>
      <c r="G864" s="10">
        <f>VLOOKUP(C864,away!$B$2:$E$405,4,FALSE)</f>
        <v>0.83889999999999998</v>
      </c>
      <c r="H864" s="10">
        <f>VLOOKUP(A864,away!$A$2:$E$405,3,FALSE)</f>
        <v>1.2583</v>
      </c>
      <c r="I864" s="10">
        <f>VLOOKUP(C864,away!$B$2:$E$405,3,FALSE)</f>
        <v>0.61809999999999998</v>
      </c>
      <c r="J864" s="10">
        <f>VLOOKUP(B864,home!$B$2:$E$405,4,FALSE)</f>
        <v>0.70640000000000003</v>
      </c>
      <c r="K864" s="12">
        <f t="shared" si="1230"/>
        <v>1.864197808368</v>
      </c>
      <c r="L864" s="12">
        <f t="shared" si="1231"/>
        <v>0.54940629447199996</v>
      </c>
      <c r="M864" s="13">
        <f t="shared" si="1232"/>
        <v>8.9492173644297832E-2</v>
      </c>
      <c r="N864" s="13">
        <f t="shared" si="1233"/>
        <v>0.1668311139737885</v>
      </c>
      <c r="O864" s="13">
        <f t="shared" si="1234"/>
        <v>4.9167563506158446E-2</v>
      </c>
      <c r="P864" s="13">
        <f t="shared" si="1235"/>
        <v>9.1658064130975034E-2</v>
      </c>
      <c r="Q864" s="13">
        <f t="shared" si="1236"/>
        <v>0.15550309851876429</v>
      </c>
      <c r="R864" s="13">
        <f t="shared" si="1237"/>
        <v>1.3506484437067623E-2</v>
      </c>
      <c r="S864" s="13">
        <f t="shared" si="1238"/>
        <v>2.3469093380248988E-2</v>
      </c>
      <c r="T864" s="13">
        <f t="shared" si="1239"/>
        <v>8.5434381136108642E-2</v>
      </c>
      <c r="U864" s="13">
        <f t="shared" si="1240"/>
        <v>2.5178758686337961E-2</v>
      </c>
      <c r="V864" s="13">
        <f t="shared" si="1241"/>
        <v>2.6707880682551822E-3</v>
      </c>
      <c r="W864" s="13">
        <f t="shared" si="1242"/>
        <v>9.6629511817704544E-2</v>
      </c>
      <c r="X864" s="13">
        <f t="shared" si="1243"/>
        <v>5.3088862024403383E-2</v>
      </c>
      <c r="Y864" s="13">
        <f t="shared" si="1244"/>
        <v>1.458367748128137E-2</v>
      </c>
      <c r="Z864" s="13">
        <f t="shared" si="1245"/>
        <v>2.4735158553043529E-3</v>
      </c>
      <c r="AA864" s="13">
        <f t="shared" si="1246"/>
        <v>4.6111228364218732E-3</v>
      </c>
      <c r="AB864" s="13">
        <f t="shared" si="1247"/>
        <v>4.2980225428866474E-3</v>
      </c>
      <c r="AC864" s="13">
        <f t="shared" si="1248"/>
        <v>1.7096415674666536E-4</v>
      </c>
      <c r="AD864" s="13">
        <f t="shared" si="1249"/>
        <v>4.5034131038558647E-2</v>
      </c>
      <c r="AE864" s="13">
        <f t="shared" si="1250"/>
        <v>2.4742035058660985E-2</v>
      </c>
      <c r="AF864" s="13">
        <f t="shared" si="1251"/>
        <v>6.7967148996376219E-3</v>
      </c>
      <c r="AG864" s="13">
        <f t="shared" si="1252"/>
        <v>1.244719315864179E-3</v>
      </c>
      <c r="AH864" s="13">
        <f t="shared" si="1253"/>
        <v>3.3974129509512603E-4</v>
      </c>
      <c r="AI864" s="13">
        <f t="shared" si="1254"/>
        <v>6.3334497772843986E-4</v>
      </c>
      <c r="AJ864" s="13">
        <f t="shared" si="1255"/>
        <v>5.9034015971111886E-4</v>
      </c>
      <c r="AK864" s="13">
        <f t="shared" si="1256"/>
        <v>3.6683694397502764E-4</v>
      </c>
      <c r="AL864" s="13">
        <f t="shared" si="1257"/>
        <v>7.0040733195141861E-6</v>
      </c>
      <c r="AM864" s="13">
        <f t="shared" si="1258"/>
        <v>1.679050567676767E-2</v>
      </c>
      <c r="AN864" s="13">
        <f t="shared" si="1259"/>
        <v>9.2248095061840066E-3</v>
      </c>
      <c r="AO864" s="13">
        <f t="shared" si="1260"/>
        <v>2.5340842040013174E-3</v>
      </c>
      <c r="AP864" s="13">
        <f t="shared" si="1261"/>
        <v>4.6408060413346381E-4</v>
      </c>
      <c r="AQ864" s="13">
        <f t="shared" si="1262"/>
        <v>6.3742201263323364E-5</v>
      </c>
      <c r="AR864" s="13">
        <f t="shared" si="1263"/>
        <v>3.7331201203466301E-5</v>
      </c>
      <c r="AS864" s="13">
        <f t="shared" si="1264"/>
        <v>6.9592743467246718E-5</v>
      </c>
      <c r="AT864" s="13">
        <f t="shared" si="1265"/>
        <v>6.4867319924978898E-5</v>
      </c>
      <c r="AU864" s="13">
        <f t="shared" si="1266"/>
        <v>4.030850521295053E-5</v>
      </c>
      <c r="AV864" s="13">
        <f t="shared" si="1267"/>
        <v>1.878575676914312E-5</v>
      </c>
      <c r="AW864" s="13">
        <f t="shared" si="1268"/>
        <v>1.9926627701227899E-7</v>
      </c>
      <c r="AX864" s="13">
        <f t="shared" si="1269"/>
        <v>5.2168039806701283E-3</v>
      </c>
      <c r="AY864" s="13">
        <f t="shared" si="1270"/>
        <v>2.8661449440067544E-3</v>
      </c>
      <c r="AZ864" s="13">
        <f t="shared" si="1271"/>
        <v>7.8733903655320433E-4</v>
      </c>
      <c r="BA864" s="13">
        <f t="shared" si="1272"/>
        <v>1.4418967418861682E-4</v>
      </c>
      <c r="BB864" s="13">
        <f t="shared" si="1273"/>
        <v>1.9804678649273238E-5</v>
      </c>
      <c r="BC864" s="13">
        <f t="shared" si="1274"/>
        <v>2.176163021981189E-6</v>
      </c>
      <c r="BD864" s="13">
        <f t="shared" si="1275"/>
        <v>3.4183328202308461E-6</v>
      </c>
      <c r="BE864" s="13">
        <f t="shared" si="1276"/>
        <v>6.3724485517467474E-6</v>
      </c>
      <c r="BF864" s="13">
        <f t="shared" si="1277"/>
        <v>5.9397523120520621E-6</v>
      </c>
      <c r="BG864" s="13">
        <f t="shared" si="1278"/>
        <v>3.6909577474587391E-6</v>
      </c>
      <c r="BH864" s="13">
        <f t="shared" si="1279"/>
        <v>1.7201688358978678E-6</v>
      </c>
      <c r="BI864" s="13">
        <f t="shared" si="1280"/>
        <v>6.4134699478074786E-7</v>
      </c>
      <c r="BJ864" s="14">
        <f t="shared" si="1281"/>
        <v>0.68800192593421228</v>
      </c>
      <c r="BK864" s="14">
        <f t="shared" si="1282"/>
        <v>0.21033423239784999</v>
      </c>
      <c r="BL864" s="14">
        <f t="shared" si="1283"/>
        <v>9.894488391922221E-2</v>
      </c>
      <c r="BM864" s="14">
        <f t="shared" si="1284"/>
        <v>0.43073011421780694</v>
      </c>
      <c r="BN864" s="14">
        <f t="shared" si="1285"/>
        <v>0.56615849821105169</v>
      </c>
    </row>
    <row r="865" spans="1:66" x14ac:dyDescent="0.25">
      <c r="A865" t="s">
        <v>345</v>
      </c>
      <c r="B865" t="s">
        <v>223</v>
      </c>
      <c r="C865" t="s">
        <v>228</v>
      </c>
      <c r="D865" s="11">
        <v>44451</v>
      </c>
      <c r="E865" s="10">
        <f>VLOOKUP(A865,home!$A$2:$E$405,3,FALSE)</f>
        <v>1.8543000000000001</v>
      </c>
      <c r="F865" s="10">
        <f>VLOOKUP(B865,home!$B$2:$E$405,3,FALSE)</f>
        <v>1.3782000000000001</v>
      </c>
      <c r="G865" s="10">
        <f>VLOOKUP(C865,away!$B$2:$E$405,4,FALSE)</f>
        <v>0.91679999999999995</v>
      </c>
      <c r="H865" s="10">
        <f>VLOOKUP(A865,away!$A$2:$E$405,3,FALSE)</f>
        <v>1.2583</v>
      </c>
      <c r="I865" s="10">
        <f>VLOOKUP(C865,away!$B$2:$E$405,3,FALSE)</f>
        <v>0.95369999999999999</v>
      </c>
      <c r="J865" s="10">
        <f>VLOOKUP(B865,home!$B$2:$E$405,4,FALSE)</f>
        <v>0.88300000000000001</v>
      </c>
      <c r="K865" s="12">
        <f t="shared" si="1230"/>
        <v>2.3429706511680002</v>
      </c>
      <c r="L865" s="12">
        <f t="shared" si="1231"/>
        <v>1.0596359469299999</v>
      </c>
      <c r="M865" s="13">
        <f t="shared" si="1232"/>
        <v>3.3286392534779205E-2</v>
      </c>
      <c r="N865" s="13">
        <f t="shared" si="1233"/>
        <v>7.7989040792245293E-2</v>
      </c>
      <c r="O865" s="13">
        <f t="shared" si="1234"/>
        <v>3.527145807347444E-2</v>
      </c>
      <c r="P865" s="13">
        <f t="shared" si="1235"/>
        <v>8.2639991090053197E-2</v>
      </c>
      <c r="Q865" s="13">
        <f t="shared" si="1236"/>
        <v>9.1363016844487346E-2</v>
      </c>
      <c r="R865" s="13">
        <f t="shared" si="1237"/>
        <v>1.8687452437643935E-2</v>
      </c>
      <c r="S865" s="13">
        <f t="shared" si="1238"/>
        <v>5.129249227164244E-2</v>
      </c>
      <c r="T865" s="13">
        <f t="shared" si="1239"/>
        <v>9.6811536868389864E-2</v>
      </c>
      <c r="U865" s="13">
        <f t="shared" si="1240"/>
        <v>4.3784152606497637E-2</v>
      </c>
      <c r="V865" s="13">
        <f t="shared" si="1241"/>
        <v>1.4149295724926384E-2</v>
      </c>
      <c r="W865" s="13">
        <f t="shared" si="1242"/>
        <v>7.1353622356267174E-2</v>
      </c>
      <c r="X865" s="13">
        <f t="shared" si="1243"/>
        <v>7.5608863192368758E-2</v>
      </c>
      <c r="Y865" s="13">
        <f t="shared" si="1244"/>
        <v>4.0058934672573238E-2</v>
      </c>
      <c r="Z865" s="13">
        <f t="shared" si="1245"/>
        <v>6.6006321198240556E-3</v>
      </c>
      <c r="AA865" s="13">
        <f t="shared" si="1246"/>
        <v>1.5465087335904583E-2</v>
      </c>
      <c r="AB865" s="13">
        <f t="shared" si="1247"/>
        <v>1.8117122872887179E-2</v>
      </c>
      <c r="AC865" s="13">
        <f t="shared" si="1248"/>
        <v>2.195524926996646E-3</v>
      </c>
      <c r="AD865" s="13">
        <f t="shared" si="1249"/>
        <v>4.1794860758814736E-2</v>
      </c>
      <c r="AE865" s="13">
        <f t="shared" si="1250"/>
        <v>4.4287336856974134E-2</v>
      </c>
      <c r="AF865" s="13">
        <f t="shared" si="1251"/>
        <v>2.3464227063723836E-2</v>
      </c>
      <c r="AG865" s="13">
        <f t="shared" si="1252"/>
        <v>8.2878461545498449E-3</v>
      </c>
      <c r="AH865" s="13">
        <f t="shared" si="1253"/>
        <v>1.7485667666565839E-3</v>
      </c>
      <c r="AI865" s="13">
        <f t="shared" si="1254"/>
        <v>4.0968406158841007E-3</v>
      </c>
      <c r="AJ865" s="13">
        <f t="shared" si="1255"/>
        <v>4.7993886627647414E-3</v>
      </c>
      <c r="AK865" s="13">
        <f t="shared" si="1256"/>
        <v>3.7482755934687422E-3</v>
      </c>
      <c r="AL865" s="13">
        <f t="shared" si="1257"/>
        <v>2.1803283154270002E-4</v>
      </c>
      <c r="AM865" s="13">
        <f t="shared" si="1258"/>
        <v>1.9584826425511202E-2</v>
      </c>
      <c r="AN865" s="13">
        <f t="shared" si="1259"/>
        <v>2.075278609485624E-2</v>
      </c>
      <c r="AO865" s="13">
        <f t="shared" si="1260"/>
        <v>1.0995199072529363E-2</v>
      </c>
      <c r="AP865" s="13">
        <f t="shared" si="1261"/>
        <v>3.8836360603011696E-3</v>
      </c>
      <c r="AQ865" s="13">
        <f t="shared" si="1262"/>
        <v>1.028810093572181E-3</v>
      </c>
      <c r="AR865" s="13">
        <f t="shared" si="1263"/>
        <v>3.7056884031129558E-4</v>
      </c>
      <c r="AS865" s="13">
        <f t="shared" si="1264"/>
        <v>8.6823191708672667E-4</v>
      </c>
      <c r="AT865" s="13">
        <f t="shared" si="1265"/>
        <v>1.0171209500707647E-3</v>
      </c>
      <c r="AU865" s="13">
        <f t="shared" si="1266"/>
        <v>7.9436151156797173E-4</v>
      </c>
      <c r="AV865" s="13">
        <f t="shared" si="1267"/>
        <v>4.6529142700530205E-4</v>
      </c>
      <c r="AW865" s="13">
        <f t="shared" si="1268"/>
        <v>1.503636728598922E-5</v>
      </c>
      <c r="AX865" s="13">
        <f t="shared" si="1269"/>
        <v>7.6477789205320387E-3</v>
      </c>
      <c r="AY865" s="13">
        <f t="shared" si="1270"/>
        <v>8.1038614583692579E-3</v>
      </c>
      <c r="AZ865" s="13">
        <f t="shared" si="1271"/>
        <v>4.293571455114319E-3</v>
      </c>
      <c r="BA865" s="13">
        <f t="shared" si="1272"/>
        <v>1.5165408848505596E-3</v>
      </c>
      <c r="BB865" s="13">
        <f t="shared" si="1273"/>
        <v>4.0174530914417067E-4</v>
      </c>
      <c r="BC865" s="13">
        <f t="shared" si="1274"/>
        <v>8.5140754215933781E-5</v>
      </c>
      <c r="BD865" s="13">
        <f t="shared" si="1275"/>
        <v>6.5444677334335232E-5</v>
      </c>
      <c r="BE865" s="13">
        <f t="shared" si="1276"/>
        <v>1.5333495826950705E-4</v>
      </c>
      <c r="BF865" s="13">
        <f t="shared" si="1277"/>
        <v>1.7962965351176258E-4</v>
      </c>
      <c r="BG865" s="13">
        <f t="shared" si="1278"/>
        <v>1.4028900208584556E-4</v>
      </c>
      <c r="BH865" s="13">
        <f t="shared" si="1279"/>
        <v>8.2173253642195654E-5</v>
      </c>
      <c r="BI865" s="13">
        <f t="shared" si="1280"/>
        <v>3.8505904318929654E-5</v>
      </c>
      <c r="BJ865" s="14">
        <f t="shared" si="1281"/>
        <v>0.64931318208939048</v>
      </c>
      <c r="BK865" s="14">
        <f t="shared" si="1282"/>
        <v>0.19188559083830981</v>
      </c>
      <c r="BL865" s="14">
        <f t="shared" si="1283"/>
        <v>0.14989329706038659</v>
      </c>
      <c r="BM865" s="14">
        <f t="shared" si="1284"/>
        <v>0.65036652524414451</v>
      </c>
      <c r="BN865" s="14">
        <f t="shared" si="1285"/>
        <v>0.33923735177268338</v>
      </c>
    </row>
    <row r="866" spans="1:66" x14ac:dyDescent="0.25">
      <c r="A866" t="s">
        <v>346</v>
      </c>
      <c r="B866" t="s">
        <v>237</v>
      </c>
      <c r="C866" t="s">
        <v>245</v>
      </c>
      <c r="D866" s="11">
        <v>44451</v>
      </c>
      <c r="E866" s="10">
        <f>VLOOKUP(A866,home!$A$2:$E$405,3,FALSE)</f>
        <v>1.5146999999999999</v>
      </c>
      <c r="F866" s="10">
        <f>VLOOKUP(B866,home!$B$2:$E$405,3,FALSE)</f>
        <v>1.1553</v>
      </c>
      <c r="G866" s="10">
        <f>VLOOKUP(C866,away!$B$2:$E$405,4,FALSE)</f>
        <v>1.5405</v>
      </c>
      <c r="H866" s="10">
        <f>VLOOKUP(A866,away!$A$2:$E$405,3,FALSE)</f>
        <v>1.0882000000000001</v>
      </c>
      <c r="I866" s="10">
        <f>VLOOKUP(C866,away!$B$2:$E$405,3,FALSE)</f>
        <v>0.30630000000000002</v>
      </c>
      <c r="J866" s="10">
        <f>VLOOKUP(B866,home!$B$2:$E$405,4,FALSE)</f>
        <v>1.8379000000000001</v>
      </c>
      <c r="K866" s="12">
        <f t="shared" si="1230"/>
        <v>2.6957716478549996</v>
      </c>
      <c r="L866" s="12">
        <f t="shared" si="1231"/>
        <v>0.61260085151400001</v>
      </c>
      <c r="M866" s="13">
        <f t="shared" si="1232"/>
        <v>3.6575652237072237E-2</v>
      </c>
      <c r="N866" s="13">
        <f t="shared" si="1233"/>
        <v>9.8599606302503612E-2</v>
      </c>
      <c r="O866" s="13">
        <f t="shared" si="1234"/>
        <v>2.2406275705110393E-2</v>
      </c>
      <c r="P866" s="13">
        <f t="shared" si="1235"/>
        <v>6.0402202779858881E-2</v>
      </c>
      <c r="Q866" s="13">
        <f t="shared" si="1236"/>
        <v>0.13290101157997722</v>
      </c>
      <c r="R866" s="13">
        <f t="shared" si="1237"/>
        <v>6.8630517881040371E-3</v>
      </c>
      <c r="S866" s="13">
        <f t="shared" si="1238"/>
        <v>2.4937532740436218E-2</v>
      </c>
      <c r="T866" s="13">
        <f t="shared" si="1239"/>
        <v>8.1415272860966031E-2</v>
      </c>
      <c r="U866" s="13">
        <f t="shared" si="1240"/>
        <v>1.8501220428131418E-2</v>
      </c>
      <c r="V866" s="13">
        <f t="shared" si="1241"/>
        <v>4.5758488602500981E-3</v>
      </c>
      <c r="W866" s="13">
        <f t="shared" si="1242"/>
        <v>0.11942359299618385</v>
      </c>
      <c r="X866" s="13">
        <f t="shared" si="1243"/>
        <v>7.3158994760323601E-2</v>
      </c>
      <c r="Y866" s="13">
        <f t="shared" si="1244"/>
        <v>2.2408631243041245E-2</v>
      </c>
      <c r="Z866" s="13">
        <f t="shared" si="1245"/>
        <v>1.4014371231257381E-3</v>
      </c>
      <c r="AA866" s="13">
        <f t="shared" si="1246"/>
        <v>3.7779544627738406E-3</v>
      </c>
      <c r="AB866" s="13">
        <f t="shared" si="1247"/>
        <v>5.0922512638164946E-3</v>
      </c>
      <c r="AC866" s="13">
        <f t="shared" si="1248"/>
        <v>4.7229395417771366E-4</v>
      </c>
      <c r="AD866" s="13">
        <f t="shared" si="1249"/>
        <v>8.0484684021021838E-2</v>
      </c>
      <c r="AE866" s="13">
        <f t="shared" si="1250"/>
        <v>4.9304985965113214E-2</v>
      </c>
      <c r="AF866" s="13">
        <f t="shared" si="1251"/>
        <v>1.5102138193057082E-2</v>
      </c>
      <c r="AG866" s="13">
        <f t="shared" si="1252"/>
        <v>3.083860905582957E-3</v>
      </c>
      <c r="AH866" s="13">
        <f t="shared" si="1253"/>
        <v>2.1463039374253941E-4</v>
      </c>
      <c r="AI866" s="13">
        <f t="shared" si="1254"/>
        <v>5.7859453021909268E-4</v>
      </c>
      <c r="AJ866" s="13">
        <f t="shared" si="1255"/>
        <v>7.7987936508430679E-4</v>
      </c>
      <c r="AK866" s="13">
        <f t="shared" si="1256"/>
        <v>7.007922270471441E-4</v>
      </c>
      <c r="AL866" s="13">
        <f t="shared" si="1257"/>
        <v>3.1198454104972844E-5</v>
      </c>
      <c r="AM866" s="13">
        <f t="shared" si="1258"/>
        <v>4.3393665854087785E-2</v>
      </c>
      <c r="AN866" s="13">
        <f t="shared" si="1259"/>
        <v>2.6582996652528165E-2</v>
      </c>
      <c r="AO866" s="13">
        <f t="shared" si="1260"/>
        <v>8.1423831925662802E-3</v>
      </c>
      <c r="AP866" s="13">
        <f t="shared" si="1261"/>
        <v>1.6626769590397954E-3</v>
      </c>
      <c r="AQ866" s="13">
        <f t="shared" si="1262"/>
        <v>2.5463933022512169E-4</v>
      </c>
      <c r="AR866" s="13">
        <f t="shared" si="1263"/>
        <v>2.6296552393492954E-5</v>
      </c>
      <c r="AS866" s="13">
        <f t="shared" si="1264"/>
        <v>7.0889500378711818E-5</v>
      </c>
      <c r="AT866" s="13">
        <f t="shared" si="1265"/>
        <v>9.5550952625768828E-5</v>
      </c>
      <c r="AU866" s="13">
        <f t="shared" si="1266"/>
        <v>8.5861183004694606E-5</v>
      </c>
      <c r="AV866" s="13">
        <f t="shared" si="1267"/>
        <v>5.7865535698836313E-5</v>
      </c>
      <c r="AW866" s="13">
        <f t="shared" si="1268"/>
        <v>1.4311701576868569E-6</v>
      </c>
      <c r="AX866" s="13">
        <f t="shared" si="1269"/>
        <v>1.9496569017657259E-2</v>
      </c>
      <c r="AY866" s="13">
        <f t="shared" si="1270"/>
        <v>1.194361478181831E-2</v>
      </c>
      <c r="AZ866" s="13">
        <f t="shared" si="1271"/>
        <v>3.658334292748546E-3</v>
      </c>
      <c r="BA866" s="13">
        <f t="shared" si="1272"/>
        <v>7.4703290095354225E-4</v>
      </c>
      <c r="BB866" s="13">
        <f t="shared" si="1273"/>
        <v>1.1440824780827839E-4</v>
      </c>
      <c r="BC866" s="13">
        <f t="shared" si="1274"/>
        <v>1.4017318005515218E-5</v>
      </c>
      <c r="BD866" s="13">
        <f t="shared" si="1275"/>
        <v>2.6848817313560484E-6</v>
      </c>
      <c r="BE866" s="13">
        <f t="shared" si="1276"/>
        <v>7.2378280492334778E-6</v>
      </c>
      <c r="BF866" s="13">
        <f t="shared" si="1277"/>
        <v>9.7557658235866381E-6</v>
      </c>
      <c r="BG866" s="13">
        <f t="shared" si="1278"/>
        <v>8.7664389701125454E-6</v>
      </c>
      <c r="BH866" s="13">
        <f t="shared" si="1279"/>
        <v>5.9080794070701459E-6</v>
      </c>
      <c r="BI866" s="13">
        <f t="shared" si="1280"/>
        <v>3.1853665917711342E-6</v>
      </c>
      <c r="BJ866" s="14">
        <f t="shared" si="1281"/>
        <v>0.79189311737520929</v>
      </c>
      <c r="BK866" s="14">
        <f t="shared" si="1282"/>
        <v>0.13893834380771847</v>
      </c>
      <c r="BL866" s="14">
        <f t="shared" si="1283"/>
        <v>5.9288652248703909E-2</v>
      </c>
      <c r="BM866" s="14">
        <f t="shared" si="1284"/>
        <v>0.62183156655047045</v>
      </c>
      <c r="BN866" s="14">
        <f t="shared" si="1285"/>
        <v>0.35774780039262638</v>
      </c>
    </row>
    <row r="867" spans="1:66" x14ac:dyDescent="0.25">
      <c r="A867" t="s">
        <v>346</v>
      </c>
      <c r="B867" t="s">
        <v>243</v>
      </c>
      <c r="C867" t="s">
        <v>235</v>
      </c>
      <c r="D867" s="11">
        <v>44451</v>
      </c>
      <c r="E867" s="10">
        <f>VLOOKUP(A867,home!$A$2:$E$405,3,FALSE)</f>
        <v>1.5146999999999999</v>
      </c>
      <c r="F867" s="10">
        <f>VLOOKUP(B867,home!$B$2:$E$405,3,FALSE)</f>
        <v>1.1553</v>
      </c>
      <c r="G867" s="10">
        <f>VLOOKUP(C867,away!$B$2:$E$405,4,FALSE)</f>
        <v>0.99029999999999996</v>
      </c>
      <c r="H867" s="10">
        <f>VLOOKUP(A867,away!$A$2:$E$405,3,FALSE)</f>
        <v>1.0882000000000001</v>
      </c>
      <c r="I867" s="10">
        <f>VLOOKUP(C867,away!$B$2:$E$405,3,FALSE)</f>
        <v>0.91890000000000005</v>
      </c>
      <c r="J867" s="10">
        <f>VLOOKUP(B867,home!$B$2:$E$405,4,FALSE)</f>
        <v>0.91890000000000005</v>
      </c>
      <c r="K867" s="12">
        <f t="shared" si="1230"/>
        <v>1.7329585607729998</v>
      </c>
      <c r="L867" s="12">
        <f t="shared" si="1231"/>
        <v>0.91885127992200022</v>
      </c>
      <c r="M867" s="13">
        <f t="shared" si="1232"/>
        <v>7.0523461259956552E-2</v>
      </c>
      <c r="N867" s="13">
        <f t="shared" si="1233"/>
        <v>0.12221423592578472</v>
      </c>
      <c r="O867" s="13">
        <f t="shared" si="1234"/>
        <v>6.480057264324067E-2</v>
      </c>
      <c r="P867" s="13">
        <f t="shared" si="1235"/>
        <v>0.11229670710509657</v>
      </c>
      <c r="Q867" s="13">
        <f t="shared" si="1236"/>
        <v>0.10589610319795986</v>
      </c>
      <c r="R867" s="13">
        <f t="shared" si="1237"/>
        <v>2.9771044556460118E-2</v>
      </c>
      <c r="S867" s="13">
        <f t="shared" si="1238"/>
        <v>4.4703387359860618E-2</v>
      </c>
      <c r="T867" s="13">
        <f t="shared" si="1239"/>
        <v>9.7302769962197624E-2</v>
      </c>
      <c r="U867" s="13">
        <f t="shared" si="1240"/>
        <v>5.1591986527271969E-2</v>
      </c>
      <c r="V867" s="13">
        <f t="shared" si="1241"/>
        <v>7.9091775626767228E-3</v>
      </c>
      <c r="W867" s="13">
        <f t="shared" si="1242"/>
        <v>6.1171186196468524E-2</v>
      </c>
      <c r="X867" s="13">
        <f t="shared" si="1243"/>
        <v>5.6207222730972083E-2</v>
      </c>
      <c r="Y867" s="13">
        <f t="shared" si="1244"/>
        <v>2.582303927360732E-2</v>
      </c>
      <c r="Z867" s="13">
        <f t="shared" si="1245"/>
        <v>9.1183874651060929E-3</v>
      </c>
      <c r="AA867" s="13">
        <f t="shared" si="1246"/>
        <v>1.5801787618100818E-2</v>
      </c>
      <c r="AB867" s="13">
        <f t="shared" si="1247"/>
        <v>1.3691921564152301E-2</v>
      </c>
      <c r="AC867" s="13">
        <f t="shared" si="1248"/>
        <v>7.8712688331848994E-4</v>
      </c>
      <c r="AD867" s="13">
        <f t="shared" si="1249"/>
        <v>2.6501782697952333E-2</v>
      </c>
      <c r="AE867" s="13">
        <f t="shared" si="1250"/>
        <v>2.4351196952228215E-2</v>
      </c>
      <c r="AF867" s="13">
        <f t="shared" si="1251"/>
        <v>1.1187564243593804E-2</v>
      </c>
      <c r="AG867" s="13">
        <f t="shared" si="1252"/>
        <v>3.4265692414785906E-3</v>
      </c>
      <c r="AH867" s="13">
        <f t="shared" si="1253"/>
        <v>2.0946104982843636E-3</v>
      </c>
      <c r="AI867" s="13">
        <f t="shared" si="1254"/>
        <v>3.6298731944868871E-3</v>
      </c>
      <c r="AJ867" s="13">
        <f t="shared" si="1255"/>
        <v>3.1452099134532435E-3</v>
      </c>
      <c r="AK867" s="13">
        <f t="shared" si="1256"/>
        <v>1.8168394816489679E-3</v>
      </c>
      <c r="AL867" s="13">
        <f t="shared" si="1257"/>
        <v>5.0134667522765624E-5</v>
      </c>
      <c r="AM867" s="13">
        <f t="shared" si="1258"/>
        <v>9.1852982404324584E-3</v>
      </c>
      <c r="AN867" s="13">
        <f t="shared" si="1259"/>
        <v>8.4399230446866591E-3</v>
      </c>
      <c r="AO867" s="13">
        <f t="shared" si="1260"/>
        <v>3.877517046026761E-3</v>
      </c>
      <c r="AP867" s="13">
        <f t="shared" si="1261"/>
        <v>1.1876205002203544E-3</v>
      </c>
      <c r="AQ867" s="13">
        <f t="shared" si="1262"/>
        <v>2.7281165417226966E-4</v>
      </c>
      <c r="AR867" s="13">
        <f t="shared" si="1263"/>
        <v>3.8492710745732941E-4</v>
      </c>
      <c r="AS867" s="13">
        <f t="shared" si="1264"/>
        <v>6.6706272614176733E-4</v>
      </c>
      <c r="AT867" s="13">
        <f t="shared" si="1265"/>
        <v>5.7799603091997546E-4</v>
      </c>
      <c r="AU867" s="13">
        <f t="shared" si="1266"/>
        <v>3.3388105662519565E-4</v>
      </c>
      <c r="AV867" s="13">
        <f t="shared" si="1267"/>
        <v>1.4465050883964194E-4</v>
      </c>
      <c r="AW867" s="13">
        <f t="shared" si="1268"/>
        <v>2.2175276354972366E-6</v>
      </c>
      <c r="AX867" s="13">
        <f t="shared" si="1269"/>
        <v>2.6529568698350999E-3</v>
      </c>
      <c r="AY867" s="13">
        <f t="shared" si="1270"/>
        <v>2.4376728154258441E-3</v>
      </c>
      <c r="AZ867" s="13">
        <f t="shared" si="1271"/>
        <v>1.1199293932425513E-3</v>
      </c>
      <c r="BA867" s="13">
        <f t="shared" si="1272"/>
        <v>3.430161854677292E-4</v>
      </c>
      <c r="BB867" s="13">
        <f t="shared" si="1273"/>
        <v>7.8795215262746275E-5</v>
      </c>
      <c r="BC867" s="13">
        <f t="shared" si="1274"/>
        <v>1.4480216879180793E-5</v>
      </c>
      <c r="BD867" s="13">
        <f t="shared" si="1275"/>
        <v>5.8948460893973382E-5</v>
      </c>
      <c r="BE867" s="13">
        <f t="shared" si="1276"/>
        <v>1.0215523995060356E-4</v>
      </c>
      <c r="BF867" s="13">
        <f t="shared" si="1277"/>
        <v>8.8515398800109203E-5</v>
      </c>
      <c r="BG867" s="13">
        <f t="shared" si="1278"/>
        <v>5.1131172703628453E-5</v>
      </c>
      <c r="BH867" s="13">
        <f t="shared" si="1279"/>
        <v>2.2152050864778922E-5</v>
      </c>
      <c r="BI867" s="13">
        <f t="shared" si="1280"/>
        <v>7.6777172369595194E-6</v>
      </c>
      <c r="BJ867" s="14">
        <f t="shared" si="1281"/>
        <v>0.56369169160389476</v>
      </c>
      <c r="BK867" s="14">
        <f t="shared" si="1282"/>
        <v>0.23870766765385756</v>
      </c>
      <c r="BL867" s="14">
        <f t="shared" si="1283"/>
        <v>0.18878294346753322</v>
      </c>
      <c r="BM867" s="14">
        <f t="shared" si="1284"/>
        <v>0.49236311021410267</v>
      </c>
      <c r="BN867" s="14">
        <f t="shared" si="1285"/>
        <v>0.50550212468849842</v>
      </c>
    </row>
    <row r="868" spans="1:66" x14ac:dyDescent="0.25">
      <c r="A868" t="s">
        <v>346</v>
      </c>
      <c r="B868" t="s">
        <v>239</v>
      </c>
      <c r="C868" t="s">
        <v>234</v>
      </c>
      <c r="D868" s="11">
        <v>44451</v>
      </c>
      <c r="E868" s="10">
        <f>VLOOKUP(A868,home!$A$2:$E$405,3,FALSE)</f>
        <v>1.5146999999999999</v>
      </c>
      <c r="F868" s="10">
        <f>VLOOKUP(B868,home!$B$2:$E$405,3,FALSE)</f>
        <v>1.3204</v>
      </c>
      <c r="G868" s="10">
        <f>VLOOKUP(C868,away!$B$2:$E$405,4,FALSE)</f>
        <v>0.88029999999999997</v>
      </c>
      <c r="H868" s="10">
        <f>VLOOKUP(A868,away!$A$2:$E$405,3,FALSE)</f>
        <v>1.0882000000000001</v>
      </c>
      <c r="I868" s="10">
        <f>VLOOKUP(C868,away!$B$2:$E$405,3,FALSE)</f>
        <v>2.4504999999999999</v>
      </c>
      <c r="J868" s="10">
        <f>VLOOKUP(B868,home!$B$2:$E$405,4,FALSE)</f>
        <v>1.8379000000000001</v>
      </c>
      <c r="K868" s="12">
        <f t="shared" si="1230"/>
        <v>1.7606086973639998</v>
      </c>
      <c r="L868" s="12">
        <f t="shared" si="1231"/>
        <v>4.9010068123900004</v>
      </c>
      <c r="M868" s="13">
        <f t="shared" si="1232"/>
        <v>1.2790783368405098E-3</v>
      </c>
      <c r="N868" s="13">
        <f t="shared" si="1233"/>
        <v>2.2519564444512812E-3</v>
      </c>
      <c r="O868" s="13">
        <f t="shared" si="1234"/>
        <v>6.2687716424358097E-3</v>
      </c>
      <c r="P868" s="13">
        <f t="shared" si="1235"/>
        <v>1.1036853875461293E-2</v>
      </c>
      <c r="Q868" s="13">
        <f t="shared" si="1236"/>
        <v>1.9824070510929184E-3</v>
      </c>
      <c r="R868" s="13">
        <f t="shared" si="1237"/>
        <v>1.5361646262447582E-2</v>
      </c>
      <c r="S868" s="13">
        <f t="shared" si="1238"/>
        <v>2.380857762183216E-2</v>
      </c>
      <c r="T868" s="13">
        <f t="shared" si="1239"/>
        <v>9.7157904623363638E-3</v>
      </c>
      <c r="U868" s="13">
        <f t="shared" si="1240"/>
        <v>2.7045848015494395E-2</v>
      </c>
      <c r="V868" s="13">
        <f t="shared" si="1241"/>
        <v>2.2826487603203056E-2</v>
      </c>
      <c r="W868" s="13">
        <f t="shared" si="1242"/>
        <v>1.1634143652899703E-3</v>
      </c>
      <c r="X868" s="13">
        <f t="shared" si="1243"/>
        <v>5.7019017299185324E-3</v>
      </c>
      <c r="Y868" s="13">
        <f t="shared" si="1244"/>
        <v>1.3972529610954533E-2</v>
      </c>
      <c r="Z868" s="13">
        <f t="shared" si="1245"/>
        <v>2.5095844327260333E-2</v>
      </c>
      <c r="AA868" s="13">
        <f t="shared" si="1246"/>
        <v>4.418396179026754E-2</v>
      </c>
      <c r="AB868" s="13">
        <f t="shared" si="1247"/>
        <v>3.8895333705971848E-2</v>
      </c>
      <c r="AC868" s="13">
        <f t="shared" si="1248"/>
        <v>1.2310260878395804E-2</v>
      </c>
      <c r="AD868" s="13">
        <f t="shared" si="1249"/>
        <v>5.1207936254193465E-4</v>
      </c>
      <c r="AE868" s="13">
        <f t="shared" si="1250"/>
        <v>2.5097044443023507E-3</v>
      </c>
      <c r="AF868" s="13">
        <f t="shared" si="1251"/>
        <v>6.1500392893056423E-3</v>
      </c>
      <c r="AG868" s="13">
        <f t="shared" si="1252"/>
        <v>1.0047128151117704E-2</v>
      </c>
      <c r="AH868" s="13">
        <f t="shared" si="1253"/>
        <v>3.0748726002645457E-2</v>
      </c>
      <c r="AI868" s="13">
        <f t="shared" si="1254"/>
        <v>5.4136474433120169E-2</v>
      </c>
      <c r="AJ868" s="13">
        <f t="shared" si="1255"/>
        <v>4.7656573865787602E-2</v>
      </c>
      <c r="AK868" s="13">
        <f t="shared" si="1256"/>
        <v>2.7968192811558518E-2</v>
      </c>
      <c r="AL868" s="13">
        <f t="shared" si="1257"/>
        <v>4.2488891124298264E-3</v>
      </c>
      <c r="AM868" s="13">
        <f t="shared" si="1258"/>
        <v>1.8031427588638868E-4</v>
      </c>
      <c r="AN868" s="13">
        <f t="shared" si="1259"/>
        <v>8.8372149449036084E-4</v>
      </c>
      <c r="AO868" s="13">
        <f t="shared" si="1260"/>
        <v>2.1655625323763663E-3</v>
      </c>
      <c r="AP868" s="13">
        <f t="shared" si="1261"/>
        <v>3.537812241277704E-3</v>
      </c>
      <c r="AQ868" s="13">
        <f t="shared" si="1262"/>
        <v>4.3347104738646908E-3</v>
      </c>
      <c r="AR868" s="13">
        <f t="shared" si="1263"/>
        <v>3.0139943122255781E-2</v>
      </c>
      <c r="AS868" s="13">
        <f t="shared" si="1264"/>
        <v>5.306464599909979E-2</v>
      </c>
      <c r="AT868" s="13">
        <f t="shared" si="1265"/>
        <v>4.6713038634278448E-2</v>
      </c>
      <c r="AU868" s="13">
        <f t="shared" si="1266"/>
        <v>2.7414460699937058E-2</v>
      </c>
      <c r="AV868" s="13">
        <f t="shared" si="1267"/>
        <v>1.2066534485463186E-2</v>
      </c>
      <c r="AW868" s="13">
        <f t="shared" si="1268"/>
        <v>1.0184062251930551E-3</v>
      </c>
      <c r="AX868" s="13">
        <f t="shared" si="1269"/>
        <v>5.2910480397411216E-5</v>
      </c>
      <c r="AY868" s="13">
        <f t="shared" si="1270"/>
        <v>2.5931462487453993E-4</v>
      </c>
      <c r="AZ868" s="13">
        <f t="shared" si="1271"/>
        <v>6.3545137153123903E-4</v>
      </c>
      <c r="BA868" s="13">
        <f t="shared" si="1272"/>
        <v>1.0381171669390573E-3</v>
      </c>
      <c r="BB868" s="13">
        <f t="shared" si="1273"/>
        <v>1.2719548268068318E-3</v>
      </c>
      <c r="BC868" s="13">
        <f t="shared" si="1274"/>
        <v>1.2467718542465247E-3</v>
      </c>
      <c r="BD868" s="13">
        <f t="shared" si="1275"/>
        <v>2.4619344427870452E-2</v>
      </c>
      <c r="BE868" s="13">
        <f t="shared" si="1276"/>
        <v>4.3345031923108644E-2</v>
      </c>
      <c r="BF868" s="13">
        <f t="shared" si="1277"/>
        <v>3.8156820095672658E-2</v>
      </c>
      <c r="BG868" s="13">
        <f t="shared" si="1278"/>
        <v>2.2393076441398242E-2</v>
      </c>
      <c r="BH868" s="13">
        <f t="shared" si="1279"/>
        <v>9.8563612858656568E-3</v>
      </c>
      <c r="BI868" s="13">
        <f t="shared" si="1280"/>
        <v>3.4706390808513796E-3</v>
      </c>
      <c r="BJ868" s="14">
        <f t="shared" si="1281"/>
        <v>6.9613592254002349E-2</v>
      </c>
      <c r="BK868" s="14">
        <f t="shared" si="1282"/>
        <v>7.5769462053037182E-2</v>
      </c>
      <c r="BL868" s="14">
        <f t="shared" si="1283"/>
        <v>0.60350542472553026</v>
      </c>
      <c r="BM868" s="14">
        <f t="shared" si="1284"/>
        <v>0.73656270134741908</v>
      </c>
      <c r="BN868" s="14">
        <f t="shared" si="1285"/>
        <v>3.81807136127294E-2</v>
      </c>
    </row>
    <row r="869" spans="1:66" s="10" customFormat="1" x14ac:dyDescent="0.25">
      <c r="A869" t="s">
        <v>347</v>
      </c>
      <c r="B869" t="s">
        <v>255</v>
      </c>
      <c r="C869" t="s">
        <v>253</v>
      </c>
      <c r="D869" s="11">
        <v>44451</v>
      </c>
      <c r="E869" s="10">
        <f>VLOOKUP(A869,home!$A$2:$E$405,3,FALSE)</f>
        <v>1.2639</v>
      </c>
      <c r="F869" s="10">
        <f>VLOOKUP(B869,home!$B$2:$E$405,3,FALSE)</f>
        <v>0.63300000000000001</v>
      </c>
      <c r="G869" s="10">
        <f>VLOOKUP(C869,away!$B$2:$E$405,4,FALSE)</f>
        <v>1.7802</v>
      </c>
      <c r="H869" s="10">
        <f>VLOOKUP(A869,away!$A$2:$E$405,3,FALSE)</f>
        <v>0.81940000000000002</v>
      </c>
      <c r="I869" s="10">
        <f>VLOOKUP(C869,away!$B$2:$E$405,3,FALSE)</f>
        <v>1.2203999999999999</v>
      </c>
      <c r="J869" s="10">
        <f>VLOOKUP(B869,home!$B$2:$E$405,4,FALSE)</f>
        <v>1.4644999999999999</v>
      </c>
      <c r="K869" s="12">
        <f t="shared" si="1230"/>
        <v>1.4242466957400002</v>
      </c>
      <c r="L869" s="12">
        <f t="shared" si="1231"/>
        <v>1.4644937905199999</v>
      </c>
      <c r="M869" s="13">
        <f t="shared" si="1232"/>
        <v>5.564625571575095E-2</v>
      </c>
      <c r="N869" s="13">
        <f t="shared" si="1233"/>
        <v>7.9253995833461377E-2</v>
      </c>
      <c r="O869" s="13">
        <f t="shared" si="1234"/>
        <v>8.1493595961405305E-2</v>
      </c>
      <c r="P869" s="13">
        <f t="shared" si="1235"/>
        <v>0.11606698477200213</v>
      </c>
      <c r="Q869" s="13">
        <f t="shared" si="1236"/>
        <v>5.6438620844999565E-2</v>
      </c>
      <c r="R869" s="13">
        <f t="shared" si="1237"/>
        <v>5.9673432626311924E-2</v>
      </c>
      <c r="S869" s="13">
        <f t="shared" si="1238"/>
        <v>6.0523142037079564E-2</v>
      </c>
      <c r="T869" s="13">
        <f t="shared" si="1239"/>
        <v>8.2654009773014486E-2</v>
      </c>
      <c r="U869" s="13">
        <f t="shared" si="1240"/>
        <v>8.4989689241488267E-2</v>
      </c>
      <c r="V869" s="13">
        <f t="shared" si="1241"/>
        <v>1.4026577379666956E-2</v>
      </c>
      <c r="W869" s="13">
        <f t="shared" si="1242"/>
        <v>2.6794173083537778E-2</v>
      </c>
      <c r="X869" s="13">
        <f t="shared" si="1243"/>
        <v>3.9239900102959191E-2</v>
      </c>
      <c r="Y869" s="13">
        <f t="shared" si="1244"/>
        <v>2.873329502070443E-2</v>
      </c>
      <c r="Z869" s="13">
        <f t="shared" si="1245"/>
        <v>2.9130457180082458E-2</v>
      </c>
      <c r="AA869" s="13">
        <f t="shared" si="1246"/>
        <v>4.1488957384128007E-2</v>
      </c>
      <c r="AB869" s="13">
        <f t="shared" si="1247"/>
        <v>2.9545255232020999E-2</v>
      </c>
      <c r="AC869" s="13">
        <f t="shared" si="1248"/>
        <v>1.8285400812110436E-3</v>
      </c>
      <c r="AD869" s="13">
        <f t="shared" si="1249"/>
        <v>9.5403781198285902E-3</v>
      </c>
      <c r="AE869" s="13">
        <f t="shared" si="1250"/>
        <v>1.397182451570184E-2</v>
      </c>
      <c r="AF869" s="13">
        <f t="shared" si="1251"/>
        <v>1.0230825122740228E-2</v>
      </c>
      <c r="AG869" s="13">
        <f t="shared" si="1252"/>
        <v>4.9943266213830261E-3</v>
      </c>
      <c r="AH869" s="13">
        <f t="shared" si="1253"/>
        <v>1.0665343413809879E-2</v>
      </c>
      <c r="AI869" s="13">
        <f t="shared" si="1254"/>
        <v>1.5190080116051092E-2</v>
      </c>
      <c r="AJ869" s="13">
        <f t="shared" si="1255"/>
        <v>1.0817210706655825E-2</v>
      </c>
      <c r="AK869" s="13">
        <f t="shared" si="1256"/>
        <v>5.1354588686926377E-3</v>
      </c>
      <c r="AL869" s="13">
        <f t="shared" si="1257"/>
        <v>1.5255878839002922E-4</v>
      </c>
      <c r="AM869" s="13">
        <f t="shared" si="1258"/>
        <v>2.7175704026552098E-3</v>
      </c>
      <c r="AN869" s="13">
        <f t="shared" si="1259"/>
        <v>3.9798649799894902E-3</v>
      </c>
      <c r="AO869" s="13">
        <f t="shared" si="1260"/>
        <v>2.9142437751513068E-3</v>
      </c>
      <c r="AP869" s="13">
        <f t="shared" si="1261"/>
        <v>1.4226306375902172E-3</v>
      </c>
      <c r="AQ869" s="13">
        <f t="shared" si="1262"/>
        <v>5.2085843373859541E-4</v>
      </c>
      <c r="AR869" s="13">
        <f t="shared" si="1263"/>
        <v>3.12386584065759E-3</v>
      </c>
      <c r="AS869" s="13">
        <f t="shared" si="1264"/>
        <v>4.4491556014916306E-3</v>
      </c>
      <c r="AT869" s="13">
        <f t="shared" si="1265"/>
        <v>3.1683475821287842E-3</v>
      </c>
      <c r="AU869" s="13">
        <f t="shared" si="1266"/>
        <v>1.5041695249342468E-3</v>
      </c>
      <c r="AV869" s="13">
        <f t="shared" si="1267"/>
        <v>5.3557711893010207E-4</v>
      </c>
      <c r="AW869" s="13">
        <f t="shared" si="1268"/>
        <v>8.8390885629747228E-6</v>
      </c>
      <c r="AX869" s="13">
        <f t="shared" si="1269"/>
        <v>6.4508177773708398E-4</v>
      </c>
      <c r="AY869" s="13">
        <f t="shared" si="1270"/>
        <v>9.4471825787356212E-4</v>
      </c>
      <c r="AZ869" s="13">
        <f t="shared" si="1271"/>
        <v>6.9176701122335203E-4</v>
      </c>
      <c r="BA869" s="13">
        <f t="shared" si="1272"/>
        <v>3.3769616414105937E-4</v>
      </c>
      <c r="BB869" s="13">
        <f t="shared" si="1273"/>
        <v>1.2363848386675105E-4</v>
      </c>
      <c r="BC869" s="13">
        <f t="shared" si="1274"/>
        <v>3.6213558378432833E-5</v>
      </c>
      <c r="BD869" s="13">
        <f t="shared" si="1275"/>
        <v>7.6248035434342922E-4</v>
      </c>
      <c r="BE869" s="13">
        <f t="shared" si="1276"/>
        <v>1.0859601252402936E-3</v>
      </c>
      <c r="BF869" s="13">
        <f t="shared" si="1277"/>
        <v>7.7333756003944258E-4</v>
      </c>
      <c r="BG869" s="13">
        <f t="shared" si="1278"/>
        <v>3.6714115485927007E-4</v>
      </c>
      <c r="BH869" s="13">
        <f t="shared" si="1279"/>
        <v>1.3072489416962086E-4</v>
      </c>
      <c r="BI869" s="13">
        <f t="shared" si="1280"/>
        <v>3.7236899714408702E-5</v>
      </c>
      <c r="BJ869" s="14">
        <f t="shared" si="1281"/>
        <v>0.3661856325206756</v>
      </c>
      <c r="BK869" s="14">
        <f t="shared" si="1282"/>
        <v>0.24918877703197423</v>
      </c>
      <c r="BL869" s="14">
        <f t="shared" si="1283"/>
        <v>0.3549370202070728</v>
      </c>
      <c r="BM869" s="14">
        <f t="shared" si="1284"/>
        <v>0.54993312201656297</v>
      </c>
      <c r="BN869" s="14">
        <f t="shared" si="1285"/>
        <v>0.44857288575393123</v>
      </c>
    </row>
    <row r="870" spans="1:66" s="10" customFormat="1" x14ac:dyDescent="0.25">
      <c r="A870" t="s">
        <v>347</v>
      </c>
      <c r="B870" t="s">
        <v>252</v>
      </c>
      <c r="C870" t="s">
        <v>249</v>
      </c>
      <c r="D870" s="11">
        <v>44451</v>
      </c>
      <c r="E870" s="10">
        <f>VLOOKUP(A870,home!$A$2:$E$405,3,FALSE)</f>
        <v>1.2639</v>
      </c>
      <c r="F870" s="10">
        <f>VLOOKUP(B870,home!$B$2:$E$405,3,FALSE)</f>
        <v>2.5714000000000001</v>
      </c>
      <c r="G870" s="10">
        <f>VLOOKUP(C870,away!$B$2:$E$405,4,FALSE)</f>
        <v>2.1758000000000002</v>
      </c>
      <c r="H870" s="10">
        <f>VLOOKUP(A870,away!$A$2:$E$405,3,FALSE)</f>
        <v>0.81940000000000002</v>
      </c>
      <c r="I870" s="10">
        <f>VLOOKUP(C870,away!$B$2:$E$405,3,FALSE)</f>
        <v>0</v>
      </c>
      <c r="J870" s="10">
        <f>VLOOKUP(B870,home!$B$2:$E$405,4,FALSE)</f>
        <v>0.9153</v>
      </c>
      <c r="K870" s="12">
        <f t="shared" si="1230"/>
        <v>7.0713335944680011</v>
      </c>
      <c r="L870" s="12">
        <f t="shared" si="1231"/>
        <v>0</v>
      </c>
      <c r="M870" s="13">
        <f t="shared" si="1232"/>
        <v>8.4909999871867013E-4</v>
      </c>
      <c r="N870" s="13">
        <f t="shared" si="1233"/>
        <v>6.0042693460020686E-3</v>
      </c>
      <c r="O870" s="13">
        <f t="shared" si="1234"/>
        <v>0</v>
      </c>
      <c r="P870" s="13">
        <f t="shared" si="1235"/>
        <v>0</v>
      </c>
      <c r="Q870" s="13">
        <f t="shared" si="1236"/>
        <v>2.1229095768309416E-2</v>
      </c>
      <c r="R870" s="13">
        <f t="shared" si="1237"/>
        <v>0</v>
      </c>
      <c r="S870" s="13">
        <f t="shared" si="1238"/>
        <v>0</v>
      </c>
      <c r="T870" s="13">
        <f t="shared" si="1239"/>
        <v>0</v>
      </c>
      <c r="U870" s="13">
        <f t="shared" si="1240"/>
        <v>0</v>
      </c>
      <c r="V870" s="13">
        <f t="shared" si="1241"/>
        <v>0</v>
      </c>
      <c r="W870" s="13">
        <f t="shared" si="1242"/>
        <v>5.0039339362208307E-2</v>
      </c>
      <c r="X870" s="13">
        <f t="shared" si="1243"/>
        <v>0</v>
      </c>
      <c r="Y870" s="13">
        <f t="shared" si="1244"/>
        <v>0</v>
      </c>
      <c r="Z870" s="13">
        <f t="shared" si="1245"/>
        <v>0</v>
      </c>
      <c r="AA870" s="13">
        <f t="shared" si="1246"/>
        <v>0</v>
      </c>
      <c r="AB870" s="13">
        <f t="shared" si="1247"/>
        <v>0</v>
      </c>
      <c r="AC870" s="13">
        <f t="shared" si="1248"/>
        <v>0</v>
      </c>
      <c r="AD870" s="13">
        <f t="shared" si="1249"/>
        <v>8.8461215369242119E-2</v>
      </c>
      <c r="AE870" s="13">
        <f t="shared" si="1250"/>
        <v>0</v>
      </c>
      <c r="AF870" s="13">
        <f t="shared" si="1251"/>
        <v>0</v>
      </c>
      <c r="AG870" s="13">
        <f t="shared" si="1252"/>
        <v>0</v>
      </c>
      <c r="AH870" s="13">
        <f t="shared" si="1253"/>
        <v>0</v>
      </c>
      <c r="AI870" s="13">
        <f t="shared" si="1254"/>
        <v>0</v>
      </c>
      <c r="AJ870" s="13">
        <f t="shared" si="1255"/>
        <v>0</v>
      </c>
      <c r="AK870" s="13">
        <f t="shared" si="1256"/>
        <v>0</v>
      </c>
      <c r="AL870" s="13">
        <f t="shared" si="1257"/>
        <v>0</v>
      </c>
      <c r="AM870" s="13">
        <f t="shared" si="1258"/>
        <v>0.12510775280959821</v>
      </c>
      <c r="AN870" s="13">
        <f t="shared" si="1259"/>
        <v>0</v>
      </c>
      <c r="AO870" s="13">
        <f t="shared" si="1260"/>
        <v>0</v>
      </c>
      <c r="AP870" s="13">
        <f t="shared" si="1261"/>
        <v>0</v>
      </c>
      <c r="AQ870" s="13">
        <f t="shared" si="1262"/>
        <v>0</v>
      </c>
      <c r="AR870" s="13">
        <f t="shared" si="1263"/>
        <v>0</v>
      </c>
      <c r="AS870" s="13">
        <f t="shared" si="1264"/>
        <v>0</v>
      </c>
      <c r="AT870" s="13">
        <f t="shared" si="1265"/>
        <v>0</v>
      </c>
      <c r="AU870" s="13">
        <f t="shared" si="1266"/>
        <v>0</v>
      </c>
      <c r="AV870" s="13">
        <f t="shared" si="1267"/>
        <v>0</v>
      </c>
      <c r="AW870" s="13">
        <f t="shared" si="1268"/>
        <v>0</v>
      </c>
      <c r="AX870" s="13">
        <f t="shared" si="1269"/>
        <v>0.14744644256181835</v>
      </c>
      <c r="AY870" s="13">
        <f t="shared" si="1270"/>
        <v>0</v>
      </c>
      <c r="AZ870" s="13">
        <f t="shared" si="1271"/>
        <v>0</v>
      </c>
      <c r="BA870" s="13">
        <f t="shared" si="1272"/>
        <v>0</v>
      </c>
      <c r="BB870" s="13">
        <f t="shared" si="1273"/>
        <v>0</v>
      </c>
      <c r="BC870" s="13">
        <f t="shared" si="1274"/>
        <v>0</v>
      </c>
      <c r="BD870" s="13">
        <f t="shared" si="1275"/>
        <v>0</v>
      </c>
      <c r="BE870" s="13">
        <f t="shared" si="1276"/>
        <v>0</v>
      </c>
      <c r="BF870" s="13">
        <f t="shared" si="1277"/>
        <v>0</v>
      </c>
      <c r="BG870" s="13">
        <f t="shared" si="1278"/>
        <v>0</v>
      </c>
      <c r="BH870" s="13">
        <f t="shared" si="1279"/>
        <v>0</v>
      </c>
      <c r="BI870" s="13">
        <f t="shared" si="1280"/>
        <v>0</v>
      </c>
      <c r="BJ870" s="14">
        <f t="shared" si="1281"/>
        <v>0.43828811521717848</v>
      </c>
      <c r="BK870" s="14">
        <f t="shared" si="1282"/>
        <v>8.4909999871867013E-4</v>
      </c>
      <c r="BL870" s="14">
        <f t="shared" si="1283"/>
        <v>0</v>
      </c>
      <c r="BM870" s="14">
        <f t="shared" si="1284"/>
        <v>0.41105475010286696</v>
      </c>
      <c r="BN870" s="14">
        <f t="shared" si="1285"/>
        <v>2.8082465113030156E-2</v>
      </c>
    </row>
    <row r="871" spans="1:66" x14ac:dyDescent="0.25">
      <c r="A871" t="s">
        <v>348</v>
      </c>
      <c r="B871" t="s">
        <v>261</v>
      </c>
      <c r="C871" t="s">
        <v>262</v>
      </c>
      <c r="D871" s="11">
        <v>44451</v>
      </c>
      <c r="E871" s="10">
        <f>VLOOKUP(A871,home!$A$2:$E$405,3,FALSE)</f>
        <v>1.4218999999999999</v>
      </c>
      <c r="F871" s="10">
        <f>VLOOKUP(B871,home!$B$2:$E$405,3,FALSE)</f>
        <v>0.87909999999999999</v>
      </c>
      <c r="G871" s="10">
        <f>VLOOKUP(C871,away!$B$2:$E$405,4,FALSE)</f>
        <v>1.0548999999999999</v>
      </c>
      <c r="H871" s="10">
        <f>VLOOKUP(A871,away!$A$2:$E$405,3,FALSE)</f>
        <v>1.2968999999999999</v>
      </c>
      <c r="I871" s="10">
        <f>VLOOKUP(C871,away!$B$2:$E$405,3,FALSE)</f>
        <v>1.1566000000000001</v>
      </c>
      <c r="J871" s="10">
        <f>VLOOKUP(B871,home!$B$2:$E$405,4,FALSE)</f>
        <v>1.3493999999999999</v>
      </c>
      <c r="K871" s="12">
        <f t="shared" si="1230"/>
        <v>1.3186168667209999</v>
      </c>
      <c r="L871" s="12">
        <f t="shared" si="1231"/>
        <v>2.024092632276</v>
      </c>
      <c r="M871" s="13">
        <f t="shared" si="1232"/>
        <v>3.5341071280964198E-2</v>
      </c>
      <c r="N871" s="13">
        <f t="shared" si="1233"/>
        <v>4.6601332679068526E-2</v>
      </c>
      <c r="O871" s="13">
        <f t="shared" si="1234"/>
        <v>7.1533601996540561E-2</v>
      </c>
      <c r="P871" s="13">
        <f t="shared" si="1235"/>
        <v>9.432541412994537E-2</v>
      </c>
      <c r="Q871" s="13">
        <f t="shared" si="1236"/>
        <v>3.0724651641148144E-2</v>
      </c>
      <c r="R871" s="13">
        <f t="shared" si="1237"/>
        <v>7.2395318380680779E-2</v>
      </c>
      <c r="S871" s="13">
        <f t="shared" si="1238"/>
        <v>6.2938695887651677E-2</v>
      </c>
      <c r="T871" s="13">
        <f t="shared" si="1239"/>
        <v>6.2189541016094661E-2</v>
      </c>
      <c r="U871" s="13">
        <f t="shared" si="1240"/>
        <v>9.5461687888402508E-2</v>
      </c>
      <c r="V871" s="13">
        <f t="shared" si="1241"/>
        <v>1.8664838699691391E-2</v>
      </c>
      <c r="W871" s="13">
        <f t="shared" si="1242"/>
        <v>1.3504681292714997E-2</v>
      </c>
      <c r="X871" s="13">
        <f t="shared" si="1243"/>
        <v>2.7334725905819948E-2</v>
      </c>
      <c r="Y871" s="13">
        <f t="shared" si="1244"/>
        <v>2.7664008655627043E-2</v>
      </c>
      <c r="Z871" s="13">
        <f t="shared" si="1245"/>
        <v>4.8844943515203736E-2</v>
      </c>
      <c r="AA871" s="13">
        <f t="shared" si="1246"/>
        <v>6.4407766373182171E-2</v>
      </c>
      <c r="AB871" s="13">
        <f t="shared" si="1247"/>
        <v>4.2464583543751835E-2</v>
      </c>
      <c r="AC871" s="13">
        <f t="shared" si="1248"/>
        <v>3.1135315374645296E-3</v>
      </c>
      <c r="AD871" s="13">
        <f t="shared" si="1249"/>
        <v>4.4518751330663896E-3</v>
      </c>
      <c r="AE871" s="13">
        <f t="shared" si="1250"/>
        <v>9.0110076566524144E-3</v>
      </c>
      <c r="AF871" s="13">
        <f t="shared" si="1251"/>
        <v>9.1195571036063912E-3</v>
      </c>
      <c r="AG871" s="13">
        <f t="shared" si="1252"/>
        <v>6.1529427810099839E-3</v>
      </c>
      <c r="AH871" s="13">
        <f t="shared" si="1253"/>
        <v>2.4716672573265333E-2</v>
      </c>
      <c r="AI871" s="13">
        <f t="shared" si="1254"/>
        <v>3.2591821344328004E-2</v>
      </c>
      <c r="AJ871" s="13">
        <f t="shared" si="1255"/>
        <v>2.1488062670894204E-2</v>
      </c>
      <c r="AK871" s="13">
        <f t="shared" si="1256"/>
        <v>9.4448406236663316E-3</v>
      </c>
      <c r="AL871" s="13">
        <f t="shared" si="1257"/>
        <v>3.3240096129873105E-4</v>
      </c>
      <c r="AM871" s="13">
        <f t="shared" si="1258"/>
        <v>1.1740635277994261E-3</v>
      </c>
      <c r="AN871" s="13">
        <f t="shared" si="1259"/>
        <v>2.3764133364427864E-3</v>
      </c>
      <c r="AO871" s="13">
        <f t="shared" si="1260"/>
        <v>2.4050403627681365E-3</v>
      </c>
      <c r="AP871" s="13">
        <f t="shared" si="1261"/>
        <v>1.622674826201794E-3</v>
      </c>
      <c r="AQ871" s="13">
        <f t="shared" si="1262"/>
        <v>8.2111104007369807E-4</v>
      </c>
      <c r="AR871" s="13">
        <f t="shared" si="1263"/>
        <v>1.0005766969984925E-2</v>
      </c>
      <c r="AS871" s="13">
        <f t="shared" si="1264"/>
        <v>1.3193773091101996E-2</v>
      </c>
      <c r="AT871" s="13">
        <f t="shared" si="1265"/>
        <v>8.6987658668083792E-3</v>
      </c>
      <c r="AU871" s="13">
        <f t="shared" si="1266"/>
        <v>3.8234464638768157E-3</v>
      </c>
      <c r="AV871" s="13">
        <f t="shared" si="1267"/>
        <v>1.2604152490681838E-3</v>
      </c>
      <c r="AW871" s="13">
        <f t="shared" si="1268"/>
        <v>2.464386272531752E-5</v>
      </c>
      <c r="AX871" s="13">
        <f t="shared" si="1269"/>
        <v>2.580233283930472E-4</v>
      </c>
      <c r="AY871" s="13">
        <f t="shared" si="1270"/>
        <v>5.2226311795569764E-4</v>
      </c>
      <c r="AZ871" s="13">
        <f t="shared" si="1271"/>
        <v>5.2855446458180974E-4</v>
      </c>
      <c r="BA871" s="13">
        <f t="shared" si="1272"/>
        <v>3.566143991722089E-4</v>
      </c>
      <c r="BB871" s="13">
        <f t="shared" si="1273"/>
        <v>1.8045514448200025E-4</v>
      </c>
      <c r="BC871" s="13">
        <f t="shared" si="1274"/>
        <v>7.3051585680463535E-5</v>
      </c>
      <c r="BD871" s="13">
        <f t="shared" si="1275"/>
        <v>3.3754332007028391E-3</v>
      </c>
      <c r="BE871" s="13">
        <f t="shared" si="1276"/>
        <v>4.4509031509368134E-3</v>
      </c>
      <c r="BF871" s="13">
        <f t="shared" si="1277"/>
        <v>2.9345179834834637E-3</v>
      </c>
      <c r="BG871" s="13">
        <f t="shared" si="1278"/>
        <v>1.2898349695724639E-3</v>
      </c>
      <c r="BH871" s="13">
        <f t="shared" si="1279"/>
        <v>4.2519953654120482E-4</v>
      </c>
      <c r="BI871" s="13">
        <f t="shared" si="1280"/>
        <v>1.1213505612103682E-4</v>
      </c>
      <c r="BJ871" s="14">
        <f t="shared" si="1281"/>
        <v>0.2470725889983596</v>
      </c>
      <c r="BK871" s="14">
        <f t="shared" si="1282"/>
        <v>0.21523821561497156</v>
      </c>
      <c r="BL871" s="14">
        <f t="shared" si="1283"/>
        <v>0.48407454693290974</v>
      </c>
      <c r="BM871" s="14">
        <f t="shared" si="1284"/>
        <v>0.64381128569786661</v>
      </c>
      <c r="BN871" s="14">
        <f t="shared" si="1285"/>
        <v>0.35092139010834755</v>
      </c>
    </row>
    <row r="872" spans="1:66" x14ac:dyDescent="0.25">
      <c r="A872" t="s">
        <v>348</v>
      </c>
      <c r="B872" t="s">
        <v>269</v>
      </c>
      <c r="C872" t="s">
        <v>271</v>
      </c>
      <c r="D872" s="11">
        <v>44451</v>
      </c>
      <c r="E872" s="10">
        <f>VLOOKUP(A872,home!$A$2:$E$405,3,FALSE)</f>
        <v>1.4218999999999999</v>
      </c>
      <c r="F872" s="10">
        <f>VLOOKUP(B872,home!$B$2:$E$405,3,FALSE)</f>
        <v>1.4066000000000001</v>
      </c>
      <c r="G872" s="10">
        <f>VLOOKUP(C872,away!$B$2:$E$405,4,FALSE)</f>
        <v>1.1720999999999999</v>
      </c>
      <c r="H872" s="10">
        <f>VLOOKUP(A872,away!$A$2:$E$405,3,FALSE)</f>
        <v>1.2968999999999999</v>
      </c>
      <c r="I872" s="10">
        <f>VLOOKUP(C872,away!$B$2:$E$405,3,FALSE)</f>
        <v>0.77110000000000001</v>
      </c>
      <c r="J872" s="10">
        <f>VLOOKUP(B872,home!$B$2:$E$405,4,FALSE)</f>
        <v>0.38550000000000001</v>
      </c>
      <c r="K872" s="12">
        <f t="shared" si="1230"/>
        <v>2.344252205334</v>
      </c>
      <c r="L872" s="12">
        <f t="shared" si="1231"/>
        <v>0.38551526194499997</v>
      </c>
      <c r="M872" s="13">
        <f t="shared" si="1232"/>
        <v>6.5234457050403732E-2</v>
      </c>
      <c r="N872" s="13">
        <f t="shared" si="1233"/>
        <v>0.15292601980417506</v>
      </c>
      <c r="O872" s="13">
        <f t="shared" si="1234"/>
        <v>2.5148878797626246E-2</v>
      </c>
      <c r="P872" s="13">
        <f t="shared" si="1235"/>
        <v>5.8955314583012799E-2</v>
      </c>
      <c r="Q872" s="13">
        <f t="shared" si="1236"/>
        <v>0.17924857958944418</v>
      </c>
      <c r="R872" s="13">
        <f t="shared" si="1237"/>
        <v>4.8476382986449686E-3</v>
      </c>
      <c r="S872" s="13">
        <f t="shared" si="1238"/>
        <v>1.3320142738738754E-2</v>
      </c>
      <c r="T872" s="13">
        <f t="shared" si="1239"/>
        <v>6.9103063113693755E-2</v>
      </c>
      <c r="U872" s="13">
        <f t="shared" si="1240"/>
        <v>1.1364086772260027E-2</v>
      </c>
      <c r="V872" s="13">
        <f t="shared" si="1241"/>
        <v>1.3375569377157301E-3</v>
      </c>
      <c r="W872" s="13">
        <f t="shared" si="1242"/>
        <v>0.14006795933518049</v>
      </c>
      <c r="X872" s="13">
        <f t="shared" si="1243"/>
        <v>5.3998336033203718E-2</v>
      </c>
      <c r="Y872" s="13">
        <f t="shared" si="1244"/>
        <v>1.0408591330217329E-2</v>
      </c>
      <c r="Z872" s="13">
        <f t="shared" si="1245"/>
        <v>6.2294618283890979E-4</v>
      </c>
      <c r="AA872" s="13">
        <f t="shared" si="1246"/>
        <v>1.4603429629245117E-3</v>
      </c>
      <c r="AB872" s="13">
        <f t="shared" si="1247"/>
        <v>1.7117061056898873E-3</v>
      </c>
      <c r="AC872" s="13">
        <f t="shared" si="1248"/>
        <v>7.5550649918410451E-5</v>
      </c>
      <c r="AD872" s="13">
        <f t="shared" si="1249"/>
        <v>8.2088655642032521E-2</v>
      </c>
      <c r="AE872" s="13">
        <f t="shared" si="1250"/>
        <v>3.1646429582551067E-2</v>
      </c>
      <c r="AF872" s="13">
        <f t="shared" si="1251"/>
        <v>6.1000907950705847E-3</v>
      </c>
      <c r="AG872" s="13">
        <f t="shared" si="1252"/>
        <v>7.8389270024997336E-4</v>
      </c>
      <c r="AH872" s="13">
        <f t="shared" si="1253"/>
        <v>6.0038815213695035E-5</v>
      </c>
      <c r="AI872" s="13">
        <f t="shared" si="1254"/>
        <v>1.407461249703451E-4</v>
      </c>
      <c r="AJ872" s="13">
        <f t="shared" si="1255"/>
        <v>1.6497220692697316E-4</v>
      </c>
      <c r="AK872" s="13">
        <f t="shared" si="1256"/>
        <v>1.2891215330245793E-4</v>
      </c>
      <c r="AL872" s="13">
        <f t="shared" si="1257"/>
        <v>2.7311408935001717E-6</v>
      </c>
      <c r="AM872" s="13">
        <f t="shared" si="1258"/>
        <v>3.8487302404347591E-2</v>
      </c>
      <c r="AN872" s="13">
        <f t="shared" si="1259"/>
        <v>1.483744246796849E-2</v>
      </c>
      <c r="AO872" s="13">
        <f t="shared" si="1260"/>
        <v>2.8600302598163689E-3</v>
      </c>
      <c r="AP872" s="13">
        <f t="shared" si="1261"/>
        <v>3.6752843826124473E-4</v>
      </c>
      <c r="AQ872" s="13">
        <f t="shared" si="1262"/>
        <v>3.5421955537130125E-5</v>
      </c>
      <c r="AR872" s="13">
        <f t="shared" si="1263"/>
        <v>4.6291759147950168E-6</v>
      </c>
      <c r="AS872" s="13">
        <f t="shared" si="1264"/>
        <v>1.0851955847137257E-5</v>
      </c>
      <c r="AT872" s="13">
        <f t="shared" si="1265"/>
        <v>1.2719860713419355E-5</v>
      </c>
      <c r="AU872" s="13">
        <f t="shared" si="1266"/>
        <v>9.9395205096582099E-6</v>
      </c>
      <c r="AV872" s="13">
        <f t="shared" si="1267"/>
        <v>5.8251857186821976E-6</v>
      </c>
      <c r="AW872" s="13">
        <f t="shared" si="1268"/>
        <v>6.8562637083388087E-8</v>
      </c>
      <c r="AX872" s="13">
        <f t="shared" si="1269"/>
        <v>1.5037323923124721E-2</v>
      </c>
      <c r="AY872" s="13">
        <f t="shared" si="1270"/>
        <v>5.7971178711752414E-3</v>
      </c>
      <c r="AZ872" s="13">
        <f t="shared" si="1271"/>
        <v>1.1174387073160817E-3</v>
      </c>
      <c r="BA872" s="13">
        <f t="shared" si="1272"/>
        <v>1.4359655865281385E-4</v>
      </c>
      <c r="BB872" s="13">
        <f t="shared" si="1273"/>
        <v>1.3839666230860018E-5</v>
      </c>
      <c r="BC872" s="13">
        <f t="shared" si="1274"/>
        <v>1.0670805104442738E-6</v>
      </c>
      <c r="BD872" s="13">
        <f t="shared" si="1275"/>
        <v>2.9743632756361431E-7</v>
      </c>
      <c r="BE872" s="13">
        <f t="shared" si="1276"/>
        <v>6.9726576683744897E-7</v>
      </c>
      <c r="BF872" s="13">
        <f t="shared" si="1277"/>
        <v>8.1728340580629621E-7</v>
      </c>
      <c r="BG872" s="13">
        <f t="shared" si="1278"/>
        <v>6.3863947548143072E-7</v>
      </c>
      <c r="BH872" s="13">
        <f t="shared" si="1279"/>
        <v>3.742829997026734E-7</v>
      </c>
      <c r="BI872" s="13">
        <f t="shared" si="1280"/>
        <v>1.7548274949440334E-7</v>
      </c>
      <c r="BJ872" s="14">
        <f t="shared" si="1281"/>
        <v>0.80506972725875947</v>
      </c>
      <c r="BK872" s="14">
        <f t="shared" si="1282"/>
        <v>0.14472287097185815</v>
      </c>
      <c r="BL872" s="14">
        <f t="shared" si="1283"/>
        <v>4.5074288326987691E-2</v>
      </c>
      <c r="BM872" s="14">
        <f t="shared" si="1284"/>
        <v>0.50333189530859923</v>
      </c>
      <c r="BN872" s="14">
        <f t="shared" si="1285"/>
        <v>0.48636088812330702</v>
      </c>
    </row>
    <row r="873" spans="1:66" x14ac:dyDescent="0.25">
      <c r="A873" t="s">
        <v>348</v>
      </c>
      <c r="B873" t="s">
        <v>263</v>
      </c>
      <c r="C873" t="s">
        <v>327</v>
      </c>
      <c r="D873" s="11">
        <v>44451</v>
      </c>
      <c r="E873" s="10">
        <f>VLOOKUP(A873,home!$A$2:$E$405,3,FALSE)</f>
        <v>1.4218999999999999</v>
      </c>
      <c r="F873" s="10">
        <f>VLOOKUP(B873,home!$B$2:$E$405,3,FALSE)</f>
        <v>0.93769999999999998</v>
      </c>
      <c r="G873" s="10">
        <f>VLOOKUP(C873,away!$B$2:$E$405,4,FALSE)</f>
        <v>0.70330000000000004</v>
      </c>
      <c r="H873" s="10">
        <f>VLOOKUP(A873,away!$A$2:$E$405,3,FALSE)</f>
        <v>1.2968999999999999</v>
      </c>
      <c r="I873" s="10">
        <f>VLOOKUP(C873,away!$B$2:$E$405,3,FALSE)</f>
        <v>1.1566000000000001</v>
      </c>
      <c r="J873" s="10">
        <f>VLOOKUP(B873,home!$B$2:$E$405,4,FALSE)</f>
        <v>1.0281</v>
      </c>
      <c r="K873" s="12">
        <f t="shared" si="1230"/>
        <v>0.93772088257899999</v>
      </c>
      <c r="L873" s="12">
        <f t="shared" si="1231"/>
        <v>1.5421443865740001</v>
      </c>
      <c r="M873" s="13">
        <f t="shared" si="1232"/>
        <v>8.3754509148014952E-2</v>
      </c>
      <c r="N873" s="13">
        <f t="shared" si="1233"/>
        <v>7.8538352238247497E-2</v>
      </c>
      <c r="O873" s="13">
        <f t="shared" si="1234"/>
        <v>0.12916154613287198</v>
      </c>
      <c r="P873" s="13">
        <f t="shared" si="1235"/>
        <v>0.12111747903498492</v>
      </c>
      <c r="Q873" s="13">
        <f t="shared" si="1236"/>
        <v>3.6823526488574905E-2</v>
      </c>
      <c r="R873" s="13">
        <f t="shared" si="1237"/>
        <v>9.9592876665013666E-2</v>
      </c>
      <c r="S873" s="13">
        <f t="shared" si="1238"/>
        <v>4.3787026743436229E-2</v>
      </c>
      <c r="T873" s="13">
        <f t="shared" si="1239"/>
        <v>5.6787194668214788E-2</v>
      </c>
      <c r="U873" s="13">
        <f t="shared" si="1240"/>
        <v>9.3390320204898097E-2</v>
      </c>
      <c r="V873" s="13">
        <f t="shared" si="1241"/>
        <v>7.0356069947099635E-3</v>
      </c>
      <c r="W873" s="13">
        <f t="shared" si="1242"/>
        <v>1.1510063252845882E-2</v>
      </c>
      <c r="X873" s="13">
        <f t="shared" si="1243"/>
        <v>1.7750179434487954E-2</v>
      </c>
      <c r="Y873" s="13">
        <f t="shared" si="1244"/>
        <v>1.3686669787788432E-2</v>
      </c>
      <c r="Z873" s="13">
        <f t="shared" si="1245"/>
        <v>5.1195531897235851E-2</v>
      </c>
      <c r="AA873" s="13">
        <f t="shared" si="1246"/>
        <v>4.800711935477734E-2</v>
      </c>
      <c r="AB873" s="13">
        <f t="shared" si="1247"/>
        <v>2.2508639165718599E-2</v>
      </c>
      <c r="AC873" s="13">
        <f t="shared" si="1248"/>
        <v>6.3588739232403938E-4</v>
      </c>
      <c r="AD873" s="13">
        <f t="shared" si="1249"/>
        <v>2.6983066679996891E-3</v>
      </c>
      <c r="AE873" s="13">
        <f t="shared" si="1250"/>
        <v>4.1611784813109145E-3</v>
      </c>
      <c r="AF873" s="13">
        <f t="shared" si="1251"/>
        <v>3.2085690182430755E-3</v>
      </c>
      <c r="AG873" s="13">
        <f t="shared" si="1252"/>
        <v>1.6493589001396031E-3</v>
      </c>
      <c r="AH873" s="13">
        <f t="shared" si="1253"/>
        <v>1.973772553324812E-2</v>
      </c>
      <c r="AI873" s="13">
        <f t="shared" si="1254"/>
        <v>1.8508477407139488E-2</v>
      </c>
      <c r="AJ873" s="13">
        <f t="shared" si="1255"/>
        <v>8.6778928847081604E-3</v>
      </c>
      <c r="AK873" s="13">
        <f t="shared" si="1256"/>
        <v>2.7124804582581872E-3</v>
      </c>
      <c r="AL873" s="13">
        <f t="shared" si="1257"/>
        <v>3.6782295636076059E-5</v>
      </c>
      <c r="AM873" s="13">
        <f t="shared" si="1258"/>
        <v>5.0605170203709391E-4</v>
      </c>
      <c r="AN873" s="13">
        <f t="shared" si="1259"/>
        <v>7.8040479161272281E-4</v>
      </c>
      <c r="AO873" s="13">
        <f t="shared" si="1260"/>
        <v>6.0174843432050657E-4</v>
      </c>
      <c r="AP873" s="13">
        <f t="shared" si="1261"/>
        <v>3.0932765670568753E-4</v>
      </c>
      <c r="AQ873" s="13">
        <f t="shared" si="1262"/>
        <v>1.1925697735019142E-4</v>
      </c>
      <c r="AR873" s="13">
        <f t="shared" si="1263"/>
        <v>6.087684526967378E-3</v>
      </c>
      <c r="AS873" s="13">
        <f t="shared" si="1264"/>
        <v>5.708548907490371E-3</v>
      </c>
      <c r="AT873" s="13">
        <f t="shared" si="1265"/>
        <v>2.676512759888628E-3</v>
      </c>
      <c r="AU873" s="13">
        <f t="shared" si="1266"/>
        <v>8.3660730247890657E-4</v>
      </c>
      <c r="AV873" s="13">
        <f t="shared" si="1267"/>
        <v>1.9612603451313917E-4</v>
      </c>
      <c r="AW873" s="13">
        <f t="shared" si="1268"/>
        <v>1.4775253979619594E-6</v>
      </c>
      <c r="AX873" s="13">
        <f t="shared" si="1269"/>
        <v>7.9089208110804781E-5</v>
      </c>
      <c r="AY873" s="13">
        <f t="shared" si="1270"/>
        <v>1.2196697832666046E-4</v>
      </c>
      <c r="AZ873" s="13">
        <f t="shared" si="1271"/>
        <v>9.4045345486926108E-5</v>
      </c>
      <c r="BA873" s="13">
        <f t="shared" si="1272"/>
        <v>4.8343833875358522E-5</v>
      </c>
      <c r="BB873" s="13">
        <f t="shared" si="1273"/>
        <v>1.8638293009087547E-5</v>
      </c>
      <c r="BC873" s="13">
        <f t="shared" si="1274"/>
        <v>5.7485877878571552E-6</v>
      </c>
      <c r="BD873" s="13">
        <f t="shared" si="1275"/>
        <v>1.5646814200826892E-3</v>
      </c>
      <c r="BE873" s="13">
        <f t="shared" si="1276"/>
        <v>1.467234442194902E-3</v>
      </c>
      <c r="BF873" s="13">
        <f t="shared" si="1277"/>
        <v>6.879281880426551E-4</v>
      </c>
      <c r="BG873" s="13">
        <f t="shared" si="1278"/>
        <v>2.1502820921411028E-4</v>
      </c>
      <c r="BH873" s="13">
        <f t="shared" si="1279"/>
        <v>5.0409110530909334E-5</v>
      </c>
      <c r="BI873" s="13">
        <f t="shared" si="1280"/>
        <v>9.4539351234133341E-6</v>
      </c>
      <c r="BJ873" s="14">
        <f t="shared" si="1281"/>
        <v>0.22949802074647566</v>
      </c>
      <c r="BK873" s="14">
        <f t="shared" si="1282"/>
        <v>0.25648925858743288</v>
      </c>
      <c r="BL873" s="14">
        <f t="shared" si="1283"/>
        <v>0.46179729264316072</v>
      </c>
      <c r="BM873" s="14">
        <f t="shared" si="1284"/>
        <v>0.44987132471366842</v>
      </c>
      <c r="BN873" s="14">
        <f t="shared" si="1285"/>
        <v>0.54898828970770797</v>
      </c>
    </row>
    <row r="874" spans="1:66" x14ac:dyDescent="0.25">
      <c r="A874" t="s">
        <v>349</v>
      </c>
      <c r="B874" t="s">
        <v>276</v>
      </c>
      <c r="C874" t="s">
        <v>281</v>
      </c>
      <c r="D874" s="11">
        <v>44451</v>
      </c>
      <c r="E874" s="10">
        <f>VLOOKUP(A874,home!$A$2:$E$405,3,FALSE)</f>
        <v>1.4875</v>
      </c>
      <c r="F874" s="10">
        <f>VLOOKUP(B874,home!$B$2:$E$405,3,FALSE)</f>
        <v>1.4668000000000001</v>
      </c>
      <c r="G874" s="10">
        <f>VLOOKUP(C874,away!$B$2:$E$405,4,FALSE)</f>
        <v>1.1204000000000001</v>
      </c>
      <c r="H874" s="10">
        <f>VLOOKUP(A874,away!$A$2:$E$405,3,FALSE)</f>
        <v>1.05</v>
      </c>
      <c r="I874" s="10">
        <f>VLOOKUP(C874,away!$B$2:$E$405,3,FALSE)</f>
        <v>1.2698</v>
      </c>
      <c r="J874" s="10">
        <f>VLOOKUP(B874,home!$B$2:$E$405,4,FALSE)</f>
        <v>0.86580000000000001</v>
      </c>
      <c r="K874" s="12">
        <f t="shared" si="1230"/>
        <v>2.4445615460000005</v>
      </c>
      <c r="L874" s="12">
        <f t="shared" si="1231"/>
        <v>1.154362482</v>
      </c>
      <c r="M874" s="13">
        <f t="shared" si="1232"/>
        <v>2.7353137829807694E-2</v>
      </c>
      <c r="N874" s="13">
        <f t="shared" si="1233"/>
        <v>6.6866428901185798E-2</v>
      </c>
      <c r="O874" s="13">
        <f t="shared" si="1234"/>
        <v>3.1575436075704906E-2</v>
      </c>
      <c r="P874" s="13">
        <f t="shared" si="1235"/>
        <v>7.7188096828849362E-2</v>
      </c>
      <c r="Q874" s="13">
        <f t="shared" si="1236"/>
        <v>8.1729550405090945E-2</v>
      </c>
      <c r="R874" s="13">
        <f t="shared" si="1237"/>
        <v>1.8224749379291531E-2</v>
      </c>
      <c r="S874" s="13">
        <f t="shared" si="1238"/>
        <v>5.4454468159473648E-2</v>
      </c>
      <c r="T874" s="13">
        <f t="shared" si="1239"/>
        <v>9.4345526658364889E-2</v>
      </c>
      <c r="U874" s="13">
        <f t="shared" si="1240"/>
        <v>4.4551521518103453E-2</v>
      </c>
      <c r="V874" s="13">
        <f t="shared" si="1241"/>
        <v>1.707395728014684E-2</v>
      </c>
      <c r="W874" s="13">
        <f t="shared" si="1242"/>
        <v>6.6597638697384692E-2</v>
      </c>
      <c r="X874" s="13">
        <f t="shared" si="1243"/>
        <v>7.6877815502052235E-2</v>
      </c>
      <c r="Y874" s="13">
        <f t="shared" si="1244"/>
        <v>4.4372432956843559E-2</v>
      </c>
      <c r="Z874" s="13">
        <f t="shared" si="1245"/>
        <v>7.0126556424356433E-3</v>
      </c>
      <c r="AA874" s="13">
        <f t="shared" si="1246"/>
        <v>1.71428683188381E-2</v>
      </c>
      <c r="AB874" s="13">
        <f t="shared" si="1247"/>
        <v>2.0953398340186655E-2</v>
      </c>
      <c r="AC874" s="13">
        <f t="shared" si="1248"/>
        <v>3.0113233168889007E-3</v>
      </c>
      <c r="AD874" s="13">
        <f t="shared" si="1249"/>
        <v>4.0700506653507038E-2</v>
      </c>
      <c r="AE874" s="13">
        <f t="shared" si="1250"/>
        <v>4.6983137879199902E-2</v>
      </c>
      <c r="AF874" s="13">
        <f t="shared" si="1251"/>
        <v>2.7117785827190714E-2</v>
      </c>
      <c r="AG874" s="13">
        <f t="shared" si="1252"/>
        <v>1.043458485127343E-2</v>
      </c>
      <c r="AH874" s="13">
        <f t="shared" si="1253"/>
        <v>2.0237866432033292E-3</v>
      </c>
      <c r="AI874" s="13">
        <f t="shared" si="1254"/>
        <v>4.9472710052832812E-3</v>
      </c>
      <c r="AJ874" s="13">
        <f t="shared" si="1255"/>
        <v>6.0469542285781393E-3</v>
      </c>
      <c r="AK874" s="13">
        <f t="shared" si="1256"/>
        <v>4.927383925868071E-3</v>
      </c>
      <c r="AL874" s="13">
        <f t="shared" si="1257"/>
        <v>3.3990735134408731E-4</v>
      </c>
      <c r="AM874" s="13">
        <f t="shared" si="1258"/>
        <v>1.9898978693576097E-2</v>
      </c>
      <c r="AN874" s="13">
        <f t="shared" si="1259"/>
        <v>2.2970634433981622E-2</v>
      </c>
      <c r="AO874" s="13">
        <f t="shared" si="1260"/>
        <v>1.3258219289162848E-2</v>
      </c>
      <c r="AP874" s="13">
        <f t="shared" si="1261"/>
        <v>5.1015969751794336E-3</v>
      </c>
      <c r="AQ874" s="13">
        <f t="shared" si="1262"/>
        <v>1.4722730366079563E-3</v>
      </c>
      <c r="AR874" s="13">
        <f t="shared" si="1263"/>
        <v>4.6723667449732848E-4</v>
      </c>
      <c r="AS874" s="13">
        <f t="shared" si="1264"/>
        <v>1.1421888073570882E-3</v>
      </c>
      <c r="AT874" s="13">
        <f t="shared" si="1265"/>
        <v>1.3960754183683704E-3</v>
      </c>
      <c r="AU874" s="13">
        <f t="shared" si="1266"/>
        <v>1.1375974276863936E-3</v>
      </c>
      <c r="AV874" s="13">
        <f t="shared" si="1267"/>
        <v>6.9523173163766846E-4</v>
      </c>
      <c r="AW874" s="13">
        <f t="shared" si="1268"/>
        <v>2.664411109048331E-5</v>
      </c>
      <c r="AX874" s="13">
        <f t="shared" si="1269"/>
        <v>8.1073796864982433E-3</v>
      </c>
      <c r="AY874" s="13">
        <f t="shared" si="1270"/>
        <v>9.3588549374224936E-3</v>
      </c>
      <c r="AZ874" s="13">
        <f t="shared" si="1271"/>
        <v>5.4017555071204934E-3</v>
      </c>
      <c r="BA874" s="13">
        <f t="shared" si="1272"/>
        <v>2.0785279647855936E-3</v>
      </c>
      <c r="BB874" s="13">
        <f t="shared" si="1273"/>
        <v>5.9984367508407683E-4</v>
      </c>
      <c r="BC874" s="13">
        <f t="shared" si="1274"/>
        <v>1.3848740671641125E-4</v>
      </c>
      <c r="BD874" s="13">
        <f t="shared" si="1275"/>
        <v>8.989341454236032E-5</v>
      </c>
      <c r="BE874" s="13">
        <f t="shared" si="1276"/>
        <v>2.1974998442889125E-4</v>
      </c>
      <c r="BF874" s="13">
        <f t="shared" si="1277"/>
        <v>2.6859618083448325E-4</v>
      </c>
      <c r="BG874" s="13">
        <f t="shared" si="1278"/>
        <v>2.1886663169014668E-4</v>
      </c>
      <c r="BH874" s="13">
        <f t="shared" si="1279"/>
        <v>1.3375823788306941E-4</v>
      </c>
      <c r="BI874" s="13">
        <f t="shared" si="1280"/>
        <v>6.5396048957934409E-5</v>
      </c>
      <c r="BJ874" s="14">
        <f t="shared" si="1281"/>
        <v>0.64441195993822842</v>
      </c>
      <c r="BK874" s="14">
        <f t="shared" si="1282"/>
        <v>0.18877974570393305</v>
      </c>
      <c r="BL874" s="14">
        <f t="shared" si="1283"/>
        <v>0.1562279599929412</v>
      </c>
      <c r="BM874" s="14">
        <f t="shared" si="1284"/>
        <v>0.68416271103127591</v>
      </c>
      <c r="BN874" s="14">
        <f t="shared" si="1285"/>
        <v>0.30293739941993025</v>
      </c>
    </row>
    <row r="875" spans="1:66" x14ac:dyDescent="0.25">
      <c r="A875" t="s">
        <v>349</v>
      </c>
      <c r="B875" t="s">
        <v>282</v>
      </c>
      <c r="C875" t="s">
        <v>275</v>
      </c>
      <c r="D875" s="11">
        <v>44451</v>
      </c>
      <c r="E875" s="10">
        <f>VLOOKUP(A875,home!$A$2:$E$405,3,FALSE)</f>
        <v>1.4875</v>
      </c>
      <c r="F875" s="10">
        <f>VLOOKUP(B875,home!$B$2:$E$405,3,FALSE)</f>
        <v>0.73340000000000005</v>
      </c>
      <c r="G875" s="10">
        <f>VLOOKUP(C875,away!$B$2:$E$405,4,FALSE)</f>
        <v>1.589</v>
      </c>
      <c r="H875" s="10">
        <f>VLOOKUP(A875,away!$A$2:$E$405,3,FALSE)</f>
        <v>1.05</v>
      </c>
      <c r="I875" s="10">
        <f>VLOOKUP(C875,away!$B$2:$E$405,3,FALSE)</f>
        <v>0.69259999999999999</v>
      </c>
      <c r="J875" s="10">
        <f>VLOOKUP(B875,home!$B$2:$E$405,4,FALSE)</f>
        <v>0.95240000000000002</v>
      </c>
      <c r="K875" s="12">
        <f t="shared" si="1230"/>
        <v>1.7334917425</v>
      </c>
      <c r="L875" s="12">
        <f t="shared" si="1231"/>
        <v>0.69261385200000003</v>
      </c>
      <c r="M875" s="13">
        <f t="shared" si="1232"/>
        <v>8.8380352175517679E-2</v>
      </c>
      <c r="N875" s="13">
        <f t="shared" si="1233"/>
        <v>0.15320661069550182</v>
      </c>
      <c r="O875" s="13">
        <f t="shared" si="1234"/>
        <v>6.1213456161401884E-2</v>
      </c>
      <c r="P875" s="13">
        <f t="shared" si="1235"/>
        <v>0.10611302078567592</v>
      </c>
      <c r="Q875" s="13">
        <f t="shared" si="1236"/>
        <v>0.13279119726853233</v>
      </c>
      <c r="R875" s="13">
        <f t="shared" si="1237"/>
        <v>2.1198643833090846E-2</v>
      </c>
      <c r="S875" s="13">
        <f t="shared" si="1238"/>
        <v>3.1850894749490564E-2</v>
      </c>
      <c r="T875" s="13">
        <f t="shared" si="1239"/>
        <v>9.1973022651850048E-2</v>
      </c>
      <c r="U875" s="13">
        <f t="shared" si="1240"/>
        <v>3.6747674036861529E-2</v>
      </c>
      <c r="V875" s="13">
        <f t="shared" si="1241"/>
        <v>4.2490523105847139E-3</v>
      </c>
      <c r="W875" s="13">
        <f t="shared" si="1242"/>
        <v>7.6730814647229778E-2</v>
      </c>
      <c r="X875" s="13">
        <f t="shared" si="1243"/>
        <v>5.3144825099915839E-2</v>
      </c>
      <c r="Y875" s="13">
        <f t="shared" si="1244"/>
        <v>1.8404421013159498E-2</v>
      </c>
      <c r="Z875" s="13">
        <f t="shared" si="1245"/>
        <v>4.8941581208043657E-3</v>
      </c>
      <c r="AA875" s="13">
        <f t="shared" si="1246"/>
        <v>8.4839826889036851E-3</v>
      </c>
      <c r="AB875" s="13">
        <f t="shared" si="1247"/>
        <v>7.3534569673637442E-3</v>
      </c>
      <c r="AC875" s="13">
        <f t="shared" si="1248"/>
        <v>3.1884898980225404E-4</v>
      </c>
      <c r="AD875" s="13">
        <f t="shared" si="1249"/>
        <v>3.3253058396567725E-2</v>
      </c>
      <c r="AE875" s="13">
        <f t="shared" si="1250"/>
        <v>2.3031528866827716E-2</v>
      </c>
      <c r="AF875" s="13">
        <f t="shared" si="1251"/>
        <v>7.9759779629513701E-3</v>
      </c>
      <c r="AG875" s="13">
        <f t="shared" si="1252"/>
        <v>1.8414242734622875E-3</v>
      </c>
      <c r="AH875" s="13">
        <f t="shared" si="1253"/>
        <v>8.4744042708684818E-4</v>
      </c>
      <c r="AI875" s="13">
        <f t="shared" si="1254"/>
        <v>1.4690309826157248E-3</v>
      </c>
      <c r="AJ875" s="13">
        <f t="shared" si="1255"/>
        <v>1.2732765389205103E-3</v>
      </c>
      <c r="AK875" s="13">
        <f t="shared" si="1256"/>
        <v>7.3573812204589476E-4</v>
      </c>
      <c r="AL875" s="13">
        <f t="shared" si="1257"/>
        <v>1.5312919059288721E-5</v>
      </c>
      <c r="AM875" s="13">
        <f t="shared" si="1258"/>
        <v>1.1528780428664084E-2</v>
      </c>
      <c r="AN875" s="13">
        <f t="shared" si="1259"/>
        <v>7.9849930215592432E-3</v>
      </c>
      <c r="AO875" s="13">
        <f t="shared" si="1260"/>
        <v>2.765258387427633E-3</v>
      </c>
      <c r="AP875" s="13">
        <f t="shared" si="1261"/>
        <v>6.3841875449718714E-4</v>
      </c>
      <c r="AQ875" s="13">
        <f t="shared" si="1262"/>
        <v>1.1054441818533477E-4</v>
      </c>
      <c r="AR875" s="13">
        <f t="shared" si="1263"/>
        <v>1.1738979570902947E-4</v>
      </c>
      <c r="AS875" s="13">
        <f t="shared" si="1264"/>
        <v>2.0349424151536451E-4</v>
      </c>
      <c r="AT875" s="13">
        <f t="shared" si="1265"/>
        <v>1.7637779365659259E-4</v>
      </c>
      <c r="AU875" s="13">
        <f t="shared" si="1266"/>
        <v>1.019164829546907E-4</v>
      </c>
      <c r="AV875" s="13">
        <f t="shared" si="1267"/>
        <v>4.4167845406649599E-5</v>
      </c>
      <c r="AW875" s="13">
        <f t="shared" si="1268"/>
        <v>5.1070303222571218E-7</v>
      </c>
      <c r="AX875" s="13">
        <f t="shared" si="1269"/>
        <v>3.3308409456974655E-3</v>
      </c>
      <c r="AY875" s="13">
        <f t="shared" si="1270"/>
        <v>2.3069865777988448E-3</v>
      </c>
      <c r="AZ875" s="13">
        <f t="shared" si="1271"/>
        <v>7.9892543008077777E-4</v>
      </c>
      <c r="BA875" s="13">
        <f t="shared" si="1272"/>
        <v>1.844489398630014E-4</v>
      </c>
      <c r="BB875" s="13">
        <f t="shared" si="1273"/>
        <v>3.1937972683957436E-5</v>
      </c>
      <c r="BC875" s="13">
        <f t="shared" si="1274"/>
        <v>4.4241364571413089E-6</v>
      </c>
      <c r="BD875" s="13">
        <f t="shared" si="1275"/>
        <v>1.3550966431920653E-5</v>
      </c>
      <c r="BE875" s="13">
        <f t="shared" si="1276"/>
        <v>2.3490488412629141E-5</v>
      </c>
      <c r="BF875" s="13">
        <f t="shared" si="1277"/>
        <v>2.036028384529228E-5</v>
      </c>
      <c r="BG875" s="13">
        <f t="shared" si="1278"/>
        <v>1.1764794640256772E-5</v>
      </c>
      <c r="BH875" s="13">
        <f t="shared" si="1279"/>
        <v>5.0985435902733446E-6</v>
      </c>
      <c r="BI875" s="13">
        <f t="shared" si="1280"/>
        <v>1.7676566425030284E-6</v>
      </c>
      <c r="BJ875" s="14">
        <f t="shared" si="1281"/>
        <v>0.62203843988891294</v>
      </c>
      <c r="BK875" s="14">
        <f t="shared" si="1282"/>
        <v>0.23323446850792925</v>
      </c>
      <c r="BL875" s="14">
        <f t="shared" si="1283"/>
        <v>0.14004207865109583</v>
      </c>
      <c r="BM875" s="14">
        <f t="shared" si="1284"/>
        <v>0.43499938837425539</v>
      </c>
      <c r="BN875" s="14">
        <f t="shared" si="1285"/>
        <v>0.56290328091972053</v>
      </c>
    </row>
    <row r="876" spans="1:66" x14ac:dyDescent="0.25">
      <c r="A876" t="s">
        <v>349</v>
      </c>
      <c r="B876" t="s">
        <v>278</v>
      </c>
      <c r="C876" t="s">
        <v>280</v>
      </c>
      <c r="D876" s="11">
        <v>44451</v>
      </c>
      <c r="E876" s="10">
        <f>VLOOKUP(A876,home!$A$2:$E$405,3,FALSE)</f>
        <v>1.4875</v>
      </c>
      <c r="F876" s="10">
        <f>VLOOKUP(B876,home!$B$2:$E$405,3,FALSE)</f>
        <v>0.94120000000000004</v>
      </c>
      <c r="G876" s="10">
        <f>VLOOKUP(C876,away!$B$2:$E$405,4,FALSE)</f>
        <v>0.73340000000000005</v>
      </c>
      <c r="H876" s="10">
        <f>VLOOKUP(A876,away!$A$2:$E$405,3,FALSE)</f>
        <v>1.05</v>
      </c>
      <c r="I876" s="10">
        <f>VLOOKUP(C876,away!$B$2:$E$405,3,FALSE)</f>
        <v>0.60609999999999997</v>
      </c>
      <c r="J876" s="10">
        <f>VLOOKUP(B876,home!$B$2:$E$405,4,FALSE)</f>
        <v>1.2381</v>
      </c>
      <c r="K876" s="12">
        <f t="shared" si="1230"/>
        <v>1.0267856690000001</v>
      </c>
      <c r="L876" s="12">
        <f t="shared" si="1231"/>
        <v>0.78793303049999996</v>
      </c>
      <c r="M876" s="13">
        <f t="shared" si="1232"/>
        <v>0.16288372121852973</v>
      </c>
      <c r="N876" s="13">
        <f t="shared" si="1233"/>
        <v>0.16724667066057755</v>
      </c>
      <c r="O876" s="13">
        <f t="shared" si="1234"/>
        <v>0.12834146407883329</v>
      </c>
      <c r="P876" s="13">
        <f t="shared" si="1235"/>
        <v>0.1317791760546243</v>
      </c>
      <c r="Q876" s="13">
        <f t="shared" si="1236"/>
        <v>8.5863242311121912E-2</v>
      </c>
      <c r="R876" s="13">
        <f t="shared" si="1237"/>
        <v>5.0562239365220987E-2</v>
      </c>
      <c r="S876" s="13">
        <f t="shared" si="1238"/>
        <v>2.6653601587259365E-2</v>
      </c>
      <c r="T876" s="13">
        <f t="shared" si="1239"/>
        <v>6.7654484722758118E-2</v>
      </c>
      <c r="U876" s="13">
        <f t="shared" si="1240"/>
        <v>5.191658277275657E-2</v>
      </c>
      <c r="V876" s="13">
        <f t="shared" si="1241"/>
        <v>2.3959761873079033E-3</v>
      </c>
      <c r="W876" s="13">
        <f t="shared" si="1242"/>
        <v>2.9387715566311475E-2</v>
      </c>
      <c r="X876" s="13">
        <f t="shared" si="1243"/>
        <v>2.3155551785635824E-2</v>
      </c>
      <c r="Y876" s="13">
        <f t="shared" si="1244"/>
        <v>9.1225120456778584E-3</v>
      </c>
      <c r="Z876" s="13">
        <f t="shared" si="1245"/>
        <v>1.3279886163968324E-2</v>
      </c>
      <c r="AA876" s="13">
        <f t="shared" si="1246"/>
        <v>1.3635596799114059E-2</v>
      </c>
      <c r="AB876" s="13">
        <f t="shared" si="1247"/>
        <v>7.0004176907962944E-3</v>
      </c>
      <c r="AC876" s="13">
        <f t="shared" si="1248"/>
        <v>1.2115228790509765E-4</v>
      </c>
      <c r="AD876" s="13">
        <f t="shared" si="1249"/>
        <v>7.5437212970342112E-3</v>
      </c>
      <c r="AE876" s="13">
        <f t="shared" si="1250"/>
        <v>5.943947182819557E-3</v>
      </c>
      <c r="AF876" s="13">
        <f t="shared" si="1251"/>
        <v>2.3417161584454748E-3</v>
      </c>
      <c r="AG876" s="13">
        <f t="shared" si="1252"/>
        <v>6.1503850309825375E-4</v>
      </c>
      <c r="AH876" s="13">
        <f t="shared" si="1253"/>
        <v>2.6159152374676448E-3</v>
      </c>
      <c r="AI876" s="13">
        <f t="shared" si="1254"/>
        <v>2.6859842771505098E-3</v>
      </c>
      <c r="AJ876" s="13">
        <f t="shared" si="1255"/>
        <v>1.3789650814687339E-3</v>
      </c>
      <c r="AK876" s="13">
        <f t="shared" si="1256"/>
        <v>4.7196719456783786E-4</v>
      </c>
      <c r="AL876" s="13">
        <f t="shared" si="1257"/>
        <v>3.9206738544109785E-6</v>
      </c>
      <c r="AM876" s="13">
        <f t="shared" si="1258"/>
        <v>1.5491569837449649E-3</v>
      </c>
      <c r="AN876" s="13">
        <f t="shared" si="1259"/>
        <v>1.2206319569224094E-3</v>
      </c>
      <c r="AO876" s="13">
        <f t="shared" si="1260"/>
        <v>4.8088811847150963E-4</v>
      </c>
      <c r="AP876" s="13">
        <f t="shared" si="1261"/>
        <v>1.2630254417289987E-4</v>
      </c>
      <c r="AQ876" s="13">
        <f t="shared" si="1262"/>
        <v>2.4879486597503275E-5</v>
      </c>
      <c r="AR876" s="13">
        <f t="shared" si="1263"/>
        <v>4.1223320411780178E-4</v>
      </c>
      <c r="AS876" s="13">
        <f t="shared" si="1264"/>
        <v>4.2327514627411064E-4</v>
      </c>
      <c r="AT876" s="13">
        <f t="shared" si="1265"/>
        <v>2.173064271190678E-4</v>
      </c>
      <c r="AU876" s="13">
        <f t="shared" si="1266"/>
        <v>7.437570838248393E-5</v>
      </c>
      <c r="AV876" s="13">
        <f t="shared" si="1267"/>
        <v>1.909197787221442E-5</v>
      </c>
      <c r="AW876" s="13">
        <f t="shared" si="1268"/>
        <v>8.8110430054035538E-8</v>
      </c>
      <c r="AX876" s="13">
        <f t="shared" si="1269"/>
        <v>2.6510869832343256E-4</v>
      </c>
      <c r="AY876" s="13">
        <f t="shared" si="1270"/>
        <v>2.0888790008189248E-4</v>
      </c>
      <c r="AZ876" s="13">
        <f t="shared" si="1271"/>
        <v>8.2294838073153337E-5</v>
      </c>
      <c r="BA876" s="13">
        <f t="shared" si="1272"/>
        <v>2.1614273719162167E-5</v>
      </c>
      <c r="BB876" s="13">
        <f t="shared" si="1273"/>
        <v>4.2576500483989872E-6</v>
      </c>
      <c r="BC876" s="13">
        <f t="shared" si="1274"/>
        <v>6.7094862108869714E-7</v>
      </c>
      <c r="BD876" s="13">
        <f t="shared" si="1275"/>
        <v>5.4135359632210753E-5</v>
      </c>
      <c r="BE876" s="13">
        <f t="shared" si="1276"/>
        <v>5.5585411456515117E-5</v>
      </c>
      <c r="BF876" s="13">
        <f t="shared" si="1277"/>
        <v>2.853715194450907E-5</v>
      </c>
      <c r="BG876" s="13">
        <f t="shared" si="1278"/>
        <v>9.7671795502324665E-6</v>
      </c>
      <c r="BH876" s="13">
        <f t="shared" si="1279"/>
        <v>2.5071999971821411E-6</v>
      </c>
      <c r="BI876" s="13">
        <f t="shared" si="1280"/>
        <v>5.1487140528469282E-7</v>
      </c>
      <c r="BJ876" s="14">
        <f t="shared" si="1281"/>
        <v>0.40285929363225675</v>
      </c>
      <c r="BK876" s="14">
        <f t="shared" si="1282"/>
        <v>0.32404643590956272</v>
      </c>
      <c r="BL876" s="14">
        <f t="shared" si="1283"/>
        <v>0.25990646213512753</v>
      </c>
      <c r="BM876" s="14">
        <f t="shared" si="1284"/>
        <v>0.27320676436235558</v>
      </c>
      <c r="BN876" s="14">
        <f t="shared" si="1285"/>
        <v>0.72667651368890773</v>
      </c>
    </row>
    <row r="877" spans="1:66" x14ac:dyDescent="0.25">
      <c r="A877" t="s">
        <v>357</v>
      </c>
      <c r="B877" t="s">
        <v>337</v>
      </c>
      <c r="C877" t="s">
        <v>331</v>
      </c>
      <c r="D877" s="11">
        <v>44451</v>
      </c>
      <c r="E877" s="10">
        <f>VLOOKUP(A877,home!$A$2:$E$405,3,FALSE)</f>
        <v>1.8529</v>
      </c>
      <c r="F877" s="10">
        <f>VLOOKUP(B877,home!$B$2:$E$405,3,FALSE)</f>
        <v>1.6191</v>
      </c>
      <c r="G877" s="10">
        <f>VLOOKUP(C877,away!$B$2:$E$405,4,FALSE)</f>
        <v>1.4392</v>
      </c>
      <c r="H877" s="10">
        <f>VLOOKUP(A877,away!$A$2:$E$405,3,FALSE)</f>
        <v>1.5588</v>
      </c>
      <c r="I877" s="10">
        <f>VLOOKUP(C877,away!$B$2:$E$405,3,FALSE)</f>
        <v>0.85540000000000005</v>
      </c>
      <c r="J877" s="10">
        <f>VLOOKUP(B877,home!$B$2:$E$405,4,FALSE)</f>
        <v>0.85540000000000005</v>
      </c>
      <c r="K877" s="12">
        <f t="shared" si="1230"/>
        <v>4.3176437372879999</v>
      </c>
      <c r="L877" s="12">
        <f t="shared" si="1231"/>
        <v>1.1405882386080002</v>
      </c>
      <c r="M877" s="13">
        <f t="shared" si="1232"/>
        <v>4.2610827859339943E-3</v>
      </c>
      <c r="N877" s="13">
        <f t="shared" si="1233"/>
        <v>1.8397837404753613E-2</v>
      </c>
      <c r="O877" s="13">
        <f t="shared" si="1234"/>
        <v>4.8601409093713245E-3</v>
      </c>
      <c r="P877" s="13">
        <f t="shared" si="1235"/>
        <v>2.09843569596843E-2</v>
      </c>
      <c r="Q877" s="13">
        <f t="shared" si="1236"/>
        <v>3.9717653725138684E-2</v>
      </c>
      <c r="R877" s="13">
        <f t="shared" si="1237"/>
        <v>2.7717097796032615E-3</v>
      </c>
      <c r="S877" s="13">
        <f t="shared" si="1238"/>
        <v>2.583517260360688E-2</v>
      </c>
      <c r="T877" s="13">
        <f t="shared" si="1239"/>
        <v>4.5301488703998409E-2</v>
      </c>
      <c r="U877" s="13">
        <f t="shared" si="1240"/>
        <v>1.1967255371483923E-2</v>
      </c>
      <c r="V877" s="13">
        <f t="shared" si="1241"/>
        <v>1.413658638385819E-2</v>
      </c>
      <c r="W877" s="13">
        <f t="shared" si="1242"/>
        <v>5.7162226288706146E-2</v>
      </c>
      <c r="X877" s="13">
        <f t="shared" si="1243"/>
        <v>6.5198562997547255E-2</v>
      </c>
      <c r="Y877" s="13">
        <f t="shared" si="1244"/>
        <v>3.7182357064572583E-2</v>
      </c>
      <c r="Z877" s="13">
        <f t="shared" si="1245"/>
        <v>1.0537931918167508E-3</v>
      </c>
      <c r="AA877" s="13">
        <f t="shared" si="1246"/>
        <v>4.5499035750443248E-3</v>
      </c>
      <c r="AB877" s="13">
        <f t="shared" si="1247"/>
        <v>9.8224313380272099E-3</v>
      </c>
      <c r="AC877" s="13">
        <f t="shared" si="1248"/>
        <v>4.3511119968370655E-3</v>
      </c>
      <c r="AD877" s="13">
        <f t="shared" si="1249"/>
        <v>6.1701532086217876E-2</v>
      </c>
      <c r="AE877" s="13">
        <f t="shared" si="1250"/>
        <v>7.0376041801634245E-2</v>
      </c>
      <c r="AF877" s="13">
        <f t="shared" si="1251"/>
        <v>4.0135042779364499E-2</v>
      </c>
      <c r="AG877" s="13">
        <f t="shared" si="1252"/>
        <v>1.5259185916724028E-2</v>
      </c>
      <c r="AH877" s="13">
        <f t="shared" si="1253"/>
        <v>3.0048603012784248E-4</v>
      </c>
      <c r="AI877" s="13">
        <f t="shared" si="1254"/>
        <v>1.2973916261240122E-3</v>
      </c>
      <c r="AJ877" s="13">
        <f t="shared" si="1255"/>
        <v>2.8008374146721192E-3</v>
      </c>
      <c r="AK877" s="13">
        <f t="shared" si="1256"/>
        <v>4.0310060408736623E-3</v>
      </c>
      <c r="AL877" s="13">
        <f t="shared" si="1257"/>
        <v>8.5710878572550807E-4</v>
      </c>
      <c r="AM877" s="13">
        <f t="shared" si="1258"/>
        <v>5.3281046718626643E-2</v>
      </c>
      <c r="AN877" s="13">
        <f t="shared" si="1259"/>
        <v>6.0771735227988927E-2</v>
      </c>
      <c r="AO877" s="13">
        <f t="shared" si="1260"/>
        <v>3.4657763220421821E-2</v>
      </c>
      <c r="AP877" s="13">
        <f t="shared" si="1261"/>
        <v>1.3176745701891351E-2</v>
      </c>
      <c r="AQ877" s="13">
        <f t="shared" si="1262"/>
        <v>3.7573102926764476E-3</v>
      </c>
      <c r="AR877" s="13">
        <f t="shared" si="1263"/>
        <v>6.8546166365965292E-5</v>
      </c>
      <c r="AS877" s="13">
        <f t="shared" si="1264"/>
        <v>2.9595792592511134E-4</v>
      </c>
      <c r="AT877" s="13">
        <f t="shared" si="1265"/>
        <v>6.3892044268565166E-4</v>
      </c>
      <c r="AU877" s="13">
        <f t="shared" si="1266"/>
        <v>9.1954361599566007E-4</v>
      </c>
      <c r="AV877" s="13">
        <f t="shared" si="1267"/>
        <v>9.9256543369170554E-4</v>
      </c>
      <c r="AW877" s="13">
        <f t="shared" si="1268"/>
        <v>1.1724899786503488E-4</v>
      </c>
      <c r="AX877" s="13">
        <f t="shared" si="1269"/>
        <v>3.8341429613471277E-2</v>
      </c>
      <c r="AY877" s="13">
        <f t="shared" si="1270"/>
        <v>4.3731783668541815E-2</v>
      </c>
      <c r="AZ877" s="13">
        <f t="shared" si="1271"/>
        <v>2.4939979052844112E-2</v>
      </c>
      <c r="BA877" s="13">
        <f t="shared" si="1272"/>
        <v>9.4820822596012929E-3</v>
      </c>
      <c r="BB877" s="13">
        <f t="shared" si="1273"/>
        <v>2.703787875703701E-3</v>
      </c>
      <c r="BC877" s="13">
        <f t="shared" si="1274"/>
        <v>6.1678173014371041E-4</v>
      </c>
      <c r="BD877" s="13">
        <f t="shared" si="1275"/>
        <v>1.3030491859781212E-5</v>
      </c>
      <c r="BE877" s="13">
        <f t="shared" si="1276"/>
        <v>5.6261021572166602E-5</v>
      </c>
      <c r="BF877" s="13">
        <f t="shared" si="1277"/>
        <v>1.2145752372224515E-4</v>
      </c>
      <c r="BG877" s="13">
        <f t="shared" si="1278"/>
        <v>1.7480343888195347E-4</v>
      </c>
      <c r="BH877" s="13">
        <f t="shared" si="1279"/>
        <v>1.8868474328626798E-4</v>
      </c>
      <c r="BI877" s="13">
        <f t="shared" si="1280"/>
        <v>1.6293470003434979E-4</v>
      </c>
      <c r="BJ877" s="14">
        <f t="shared" si="1281"/>
        <v>0.73589237413056841</v>
      </c>
      <c r="BK877" s="14">
        <f t="shared" si="1282"/>
        <v>0.11415720318418775</v>
      </c>
      <c r="BL877" s="14">
        <f t="shared" si="1283"/>
        <v>4.6033867589348534E-2</v>
      </c>
      <c r="BM877" s="14">
        <f t="shared" si="1284"/>
        <v>0.76252992186075963</v>
      </c>
      <c r="BN877" s="14">
        <f t="shared" si="1285"/>
        <v>9.099278156448519E-2</v>
      </c>
    </row>
    <row r="878" spans="1:66" x14ac:dyDescent="0.25">
      <c r="A878" t="s">
        <v>357</v>
      </c>
      <c r="B878" t="s">
        <v>330</v>
      </c>
      <c r="C878" t="s">
        <v>336</v>
      </c>
      <c r="D878" s="11">
        <v>44451</v>
      </c>
      <c r="E878" s="10">
        <f>VLOOKUP(A878,home!$A$2:$E$405,3,FALSE)</f>
        <v>1.8529</v>
      </c>
      <c r="F878" s="10">
        <f>VLOOKUP(B878,home!$B$2:$E$405,3,FALSE)</f>
        <v>0.67459999999999998</v>
      </c>
      <c r="G878" s="10">
        <f>VLOOKUP(C878,away!$B$2:$E$405,4,FALSE)</f>
        <v>1.4392</v>
      </c>
      <c r="H878" s="10">
        <f>VLOOKUP(A878,away!$A$2:$E$405,3,FALSE)</f>
        <v>1.5588</v>
      </c>
      <c r="I878" s="10">
        <f>VLOOKUP(C878,away!$B$2:$E$405,3,FALSE)</f>
        <v>0.64149999999999996</v>
      </c>
      <c r="J878" s="10">
        <f>VLOOKUP(B878,home!$B$2:$E$405,4,FALSE)</f>
        <v>1.7642</v>
      </c>
      <c r="K878" s="12">
        <f t="shared" si="1230"/>
        <v>1.7989515565279999</v>
      </c>
      <c r="L878" s="12">
        <f t="shared" si="1231"/>
        <v>1.7641474268399999</v>
      </c>
      <c r="M878" s="13">
        <f t="shared" si="1232"/>
        <v>2.8350829687375186E-2</v>
      </c>
      <c r="N878" s="13">
        <f t="shared" si="1233"/>
        <v>5.1001769194963825E-2</v>
      </c>
      <c r="O878" s="13">
        <f t="shared" si="1234"/>
        <v>5.0015043241762008E-2</v>
      </c>
      <c r="P878" s="13">
        <f t="shared" si="1235"/>
        <v>8.9974639889582986E-2</v>
      </c>
      <c r="Q878" s="13">
        <f t="shared" si="1236"/>
        <v>4.5874856039480993E-2</v>
      </c>
      <c r="R878" s="13">
        <f t="shared" si="1237"/>
        <v>4.4116954919122903E-2</v>
      </c>
      <c r="S878" s="13">
        <f t="shared" si="1238"/>
        <v>7.1386233776300156E-2</v>
      </c>
      <c r="T878" s="13">
        <f t="shared" si="1239"/>
        <v>8.0930009238705816E-2</v>
      </c>
      <c r="U878" s="13">
        <f t="shared" si="1240"/>
        <v>7.9364264721031752E-2</v>
      </c>
      <c r="V878" s="13">
        <f t="shared" si="1241"/>
        <v>2.5172497391207558E-2</v>
      </c>
      <c r="W878" s="13">
        <f t="shared" si="1242"/>
        <v>2.7508881225907424E-2</v>
      </c>
      <c r="X878" s="13">
        <f t="shared" si="1243"/>
        <v>4.8529722029931756E-2</v>
      </c>
      <c r="Y878" s="13">
        <f t="shared" si="1244"/>
        <v>4.2806792122182295E-2</v>
      </c>
      <c r="Z878" s="13">
        <f t="shared" si="1245"/>
        <v>2.5942937500195648E-2</v>
      </c>
      <c r="AA878" s="13">
        <f t="shared" si="1246"/>
        <v>4.6670087796885577E-2</v>
      </c>
      <c r="AB878" s="13">
        <f t="shared" si="1247"/>
        <v>4.1978613542752868E-2</v>
      </c>
      <c r="AC878" s="13">
        <f t="shared" si="1248"/>
        <v>4.9929896516043024E-3</v>
      </c>
      <c r="AD878" s="13">
        <f t="shared" si="1249"/>
        <v>1.2371786174922498E-2</v>
      </c>
      <c r="AE878" s="13">
        <f t="shared" si="1250"/>
        <v>2.1825654745904206E-2</v>
      </c>
      <c r="AF878" s="13">
        <f t="shared" si="1251"/>
        <v>1.9251836329542575E-2</v>
      </c>
      <c r="AG878" s="13">
        <f t="shared" si="1252"/>
        <v>1.1321025840902454E-2</v>
      </c>
      <c r="AH878" s="13">
        <f t="shared" si="1253"/>
        <v>1.1441791608910273E-2</v>
      </c>
      <c r="AI878" s="13">
        <f t="shared" si="1254"/>
        <v>2.0583228824318144E-2</v>
      </c>
      <c r="AJ878" s="13">
        <f t="shared" si="1255"/>
        <v>1.8514115765939563E-2</v>
      </c>
      <c r="AK878" s="13">
        <f t="shared" si="1256"/>
        <v>1.1101999124958857E-2</v>
      </c>
      <c r="AL878" s="13">
        <f t="shared" si="1257"/>
        <v>6.3383322580582227E-4</v>
      </c>
      <c r="AM878" s="13">
        <f t="shared" si="1258"/>
        <v>4.4512487992816882E-3</v>
      </c>
      <c r="AN878" s="13">
        <f t="shared" si="1259"/>
        <v>7.8526591154774294E-3</v>
      </c>
      <c r="AO878" s="13">
        <f t="shared" si="1260"/>
        <v>6.9266241862105905E-3</v>
      </c>
      <c r="AP878" s="13">
        <f t="shared" si="1261"/>
        <v>4.0731954115970402E-3</v>
      </c>
      <c r="AQ878" s="13">
        <f t="shared" si="1262"/>
        <v>1.7964293010963534E-3</v>
      </c>
      <c r="AR878" s="13">
        <f t="shared" si="1263"/>
        <v>4.0370014450597123E-3</v>
      </c>
      <c r="AS878" s="13">
        <f t="shared" si="1264"/>
        <v>7.2623700332959543E-3</v>
      </c>
      <c r="AT878" s="13">
        <f t="shared" si="1265"/>
        <v>6.5323259377400309E-3</v>
      </c>
      <c r="AU878" s="13">
        <f t="shared" si="1266"/>
        <v>3.9171126378152194E-3</v>
      </c>
      <c r="AV878" s="13">
        <f t="shared" si="1267"/>
        <v>1.7616739692232956E-3</v>
      </c>
      <c r="AW878" s="13">
        <f t="shared" si="1268"/>
        <v>5.5876197619052522E-5</v>
      </c>
      <c r="AX878" s="13">
        <f t="shared" si="1269"/>
        <v>1.3345968259935318E-3</v>
      </c>
      <c r="AY878" s="13">
        <f t="shared" si="1270"/>
        <v>2.3544255564453198E-3</v>
      </c>
      <c r="AZ878" s="13">
        <f t="shared" si="1271"/>
        <v>2.0767768935446734E-3</v>
      </c>
      <c r="BA878" s="13">
        <f t="shared" si="1272"/>
        <v>1.221246870955868E-3</v>
      </c>
      <c r="BB878" s="13">
        <f t="shared" si="1273"/>
        <v>5.3861488123329898E-4</v>
      </c>
      <c r="BC878" s="13">
        <f t="shared" si="1274"/>
        <v>1.9003921135709131E-4</v>
      </c>
      <c r="BD878" s="13">
        <f t="shared" si="1275"/>
        <v>1.1869776185752406E-3</v>
      </c>
      <c r="BE878" s="13">
        <f t="shared" si="1276"/>
        <v>2.1353152344998276E-3</v>
      </c>
      <c r="BF878" s="13">
        <f t="shared" si="1277"/>
        <v>1.9206643323907084E-3</v>
      </c>
      <c r="BG878" s="13">
        <f t="shared" si="1278"/>
        <v>1.1517273634406924E-3</v>
      </c>
      <c r="BH878" s="13">
        <f t="shared" si="1279"/>
        <v>5.1797543328938034E-4</v>
      </c>
      <c r="BI878" s="13">
        <f t="shared" si="1280"/>
        <v>1.8636254239183943E-4</v>
      </c>
      <c r="BJ878" s="14">
        <f t="shared" si="1281"/>
        <v>0.39423818999563681</v>
      </c>
      <c r="BK878" s="14">
        <f t="shared" si="1282"/>
        <v>0.22286544917832132</v>
      </c>
      <c r="BL878" s="14">
        <f t="shared" si="1283"/>
        <v>0.35439560609340381</v>
      </c>
      <c r="BM878" s="14">
        <f t="shared" si="1284"/>
        <v>0.68580954043644338</v>
      </c>
      <c r="BN878" s="14">
        <f t="shared" si="1285"/>
        <v>0.30933409297228787</v>
      </c>
    </row>
    <row r="879" spans="1:66" x14ac:dyDescent="0.25">
      <c r="A879" t="s">
        <v>357</v>
      </c>
      <c r="B879" t="s">
        <v>332</v>
      </c>
      <c r="C879" t="s">
        <v>335</v>
      </c>
      <c r="D879" s="11">
        <v>44451</v>
      </c>
      <c r="E879" s="10">
        <f>VLOOKUP(A879,home!$A$2:$E$405,3,FALSE)</f>
        <v>1.8529</v>
      </c>
      <c r="F879" s="10">
        <f>VLOOKUP(B879,home!$B$2:$E$405,3,FALSE)</f>
        <v>0.53969999999999996</v>
      </c>
      <c r="G879" s="10">
        <f>VLOOKUP(C879,away!$B$2:$E$405,4,FALSE)</f>
        <v>0.40479999999999999</v>
      </c>
      <c r="H879" s="10">
        <f>VLOOKUP(A879,away!$A$2:$E$405,3,FALSE)</f>
        <v>1.5588</v>
      </c>
      <c r="I879" s="10">
        <f>VLOOKUP(C879,away!$B$2:$E$405,3,FALSE)</f>
        <v>1.1227</v>
      </c>
      <c r="J879" s="10">
        <f>VLOOKUP(B879,home!$B$2:$E$405,4,FALSE)</f>
        <v>0.80189999999999995</v>
      </c>
      <c r="K879" s="12">
        <f t="shared" si="1230"/>
        <v>0.40480410062399996</v>
      </c>
      <c r="L879" s="12">
        <f t="shared" si="1231"/>
        <v>1.4033769310440001</v>
      </c>
      <c r="M879" s="13">
        <f t="shared" si="1232"/>
        <v>0.16395208939596315</v>
      </c>
      <c r="N879" s="13">
        <f t="shared" si="1233"/>
        <v>6.6368478093358482E-2</v>
      </c>
      <c r="O879" s="13">
        <f t="shared" si="1234"/>
        <v>0.23008658005475832</v>
      </c>
      <c r="P879" s="13">
        <f t="shared" si="1235"/>
        <v>9.3139991104718392E-2</v>
      </c>
      <c r="Q879" s="13">
        <f t="shared" si="1236"/>
        <v>1.3433116042182815E-2</v>
      </c>
      <c r="R879" s="13">
        <f t="shared" si="1237"/>
        <v>0.16144909929582821</v>
      </c>
      <c r="S879" s="13">
        <f t="shared" si="1238"/>
        <v>1.322803810391791E-2</v>
      </c>
      <c r="T879" s="13">
        <f t="shared" si="1239"/>
        <v>1.8851725165636445E-2</v>
      </c>
      <c r="U879" s="13">
        <f t="shared" si="1240"/>
        <v>6.5355257437002587E-2</v>
      </c>
      <c r="V879" s="13">
        <f t="shared" si="1241"/>
        <v>8.3497248486228033E-4</v>
      </c>
      <c r="W879" s="13">
        <f t="shared" si="1242"/>
        <v>1.8125934860112134E-3</v>
      </c>
      <c r="X879" s="13">
        <f t="shared" si="1243"/>
        <v>2.5437518836287625E-3</v>
      </c>
      <c r="Y879" s="13">
        <f t="shared" si="1244"/>
        <v>1.7849213558921637E-3</v>
      </c>
      <c r="Z879" s="13">
        <f t="shared" si="1245"/>
        <v>7.5524647163199163E-2</v>
      </c>
      <c r="AA879" s="13">
        <f t="shared" si="1246"/>
        <v>3.0572686869843758E-2</v>
      </c>
      <c r="AB879" s="13">
        <f t="shared" si="1247"/>
        <v>6.1879745060031384E-3</v>
      </c>
      <c r="AC879" s="13">
        <f t="shared" si="1248"/>
        <v>2.9646362734411224E-5</v>
      </c>
      <c r="AD879" s="13">
        <f t="shared" si="1249"/>
        <v>1.834363189754225E-4</v>
      </c>
      <c r="AE879" s="13">
        <f t="shared" si="1250"/>
        <v>2.5743029836573675E-4</v>
      </c>
      <c r="AF879" s="13">
        <f t="shared" si="1251"/>
        <v>1.8063587103912446E-4</v>
      </c>
      <c r="AG879" s="13">
        <f t="shared" si="1252"/>
        <v>8.4500071445115443E-5</v>
      </c>
      <c r="AH879" s="13">
        <f t="shared" si="1253"/>
        <v>2.6497386888517854E-2</v>
      </c>
      <c r="AI879" s="13">
        <f t="shared" si="1254"/>
        <v>1.0726250868292635E-2</v>
      </c>
      <c r="AJ879" s="13">
        <f t="shared" si="1255"/>
        <v>2.1710151679032999E-3</v>
      </c>
      <c r="AK879" s="13">
        <f t="shared" si="1256"/>
        <v>2.9294528082805251E-4</v>
      </c>
      <c r="AL879" s="13">
        <f t="shared" si="1257"/>
        <v>6.7367533321311878E-7</v>
      </c>
      <c r="AM879" s="13">
        <f t="shared" si="1258"/>
        <v>1.4851154824924617E-5</v>
      </c>
      <c r="AN879" s="13">
        <f t="shared" si="1259"/>
        <v>2.0841768080662006E-5</v>
      </c>
      <c r="AO879" s="13">
        <f t="shared" si="1260"/>
        <v>1.4624428263285125E-5</v>
      </c>
      <c r="AP879" s="13">
        <f t="shared" si="1261"/>
        <v>6.8411950848007394E-6</v>
      </c>
      <c r="AQ879" s="13">
        <f t="shared" si="1262"/>
        <v>2.4001938406952404E-6</v>
      </c>
      <c r="AR879" s="13">
        <f t="shared" si="1263"/>
        <v>7.4371642984587321E-3</v>
      </c>
      <c r="AS879" s="13">
        <f t="shared" si="1264"/>
        <v>3.010594605030508E-3</v>
      </c>
      <c r="AT879" s="13">
        <f t="shared" si="1265"/>
        <v>6.0935052071642065E-4</v>
      </c>
      <c r="AU879" s="13">
        <f t="shared" si="1266"/>
        <v>8.2222529834458899E-5</v>
      </c>
      <c r="AV879" s="13">
        <f t="shared" si="1267"/>
        <v>8.3210043101670343E-6</v>
      </c>
      <c r="AW879" s="13">
        <f t="shared" si="1268"/>
        <v>1.0630835097095383E-8</v>
      </c>
      <c r="AX879" s="13">
        <f t="shared" si="1269"/>
        <v>1.0019680620218976E-6</v>
      </c>
      <c r="AY879" s="13">
        <f t="shared" si="1270"/>
        <v>1.406138863884395E-6</v>
      </c>
      <c r="AZ879" s="13">
        <f t="shared" si="1271"/>
        <v>9.8667142170988963E-7</v>
      </c>
      <c r="BA879" s="13">
        <f t="shared" si="1272"/>
        <v>4.6155730391601528E-7</v>
      </c>
      <c r="BB879" s="13">
        <f t="shared" si="1273"/>
        <v>1.6193471816765014E-7</v>
      </c>
      <c r="BC879" s="13">
        <f t="shared" si="1274"/>
        <v>4.545108956231832E-8</v>
      </c>
      <c r="BD879" s="13">
        <f t="shared" si="1275"/>
        <v>1.7395241348068375E-3</v>
      </c>
      <c r="BE879" s="13">
        <f t="shared" si="1276"/>
        <v>7.0416650290422336E-4</v>
      </c>
      <c r="BF879" s="13">
        <f t="shared" si="1277"/>
        <v>1.4252474394884569E-4</v>
      </c>
      <c r="BG879" s="13">
        <f t="shared" si="1278"/>
        <v>1.9231533596959454E-5</v>
      </c>
      <c r="BH879" s="13">
        <f t="shared" si="1279"/>
        <v>1.9462509153343525E-6</v>
      </c>
      <c r="BI879" s="13">
        <f t="shared" si="1280"/>
        <v>1.5757007027411187E-7</v>
      </c>
      <c r="BJ879" s="14">
        <f t="shared" si="1281"/>
        <v>0.10556421104808893</v>
      </c>
      <c r="BK879" s="14">
        <f t="shared" si="1282"/>
        <v>0.27118681726639332</v>
      </c>
      <c r="BL879" s="14">
        <f t="shared" si="1283"/>
        <v>0.54709440006357046</v>
      </c>
      <c r="BM879" s="14">
        <f t="shared" si="1284"/>
        <v>0.2709393260464138</v>
      </c>
      <c r="BN879" s="14">
        <f t="shared" si="1285"/>
        <v>0.7284293539868093</v>
      </c>
    </row>
    <row r="880" spans="1:66" x14ac:dyDescent="0.25">
      <c r="A880" t="s">
        <v>290</v>
      </c>
      <c r="B880" t="s">
        <v>306</v>
      </c>
      <c r="C880" t="s">
        <v>307</v>
      </c>
      <c r="D880" s="11">
        <v>44451</v>
      </c>
      <c r="E880" s="10">
        <f>VLOOKUP(A880,home!$A$2:$E$405,3,FALSE)</f>
        <v>1.6083000000000001</v>
      </c>
      <c r="F880" s="10">
        <f>VLOOKUP(B880,home!$B$2:$E$405,3,FALSE)</f>
        <v>1.2435</v>
      </c>
      <c r="G880" s="10">
        <f>VLOOKUP(C880,away!$B$2:$E$405,4,FALSE)</f>
        <v>0.8609</v>
      </c>
      <c r="H880" s="10">
        <f>VLOOKUP(A880,away!$A$2:$E$405,3,FALSE)</f>
        <v>1.1513</v>
      </c>
      <c r="I880" s="10">
        <f>VLOOKUP(C880,away!$B$2:$E$405,3,FALSE)</f>
        <v>1.0022</v>
      </c>
      <c r="J880" s="10">
        <f>VLOOKUP(B880,home!$B$2:$E$405,4,FALSE)</f>
        <v>0.93540000000000001</v>
      </c>
      <c r="K880" s="12">
        <f t="shared" si="1230"/>
        <v>1.7217320319450002</v>
      </c>
      <c r="L880" s="12">
        <f t="shared" si="1231"/>
        <v>1.079295257244</v>
      </c>
      <c r="M880" s="13">
        <f t="shared" si="1232"/>
        <v>6.0747625181447107E-2</v>
      </c>
      <c r="N880" s="13">
        <f t="shared" si="1233"/>
        <v>0.10459113213948619</v>
      </c>
      <c r="O880" s="13">
        <f t="shared" si="1234"/>
        <v>6.5564623747172049E-2</v>
      </c>
      <c r="P880" s="13">
        <f t="shared" si="1235"/>
        <v>0.11288471286792795</v>
      </c>
      <c r="Q880" s="13">
        <f t="shared" si="1236"/>
        <v>9.0038951230972816E-2</v>
      </c>
      <c r="R880" s="13">
        <f t="shared" si="1237"/>
        <v>3.5381793726655057E-2</v>
      </c>
      <c r="S880" s="13">
        <f t="shared" si="1238"/>
        <v>5.2442208074853086E-2</v>
      </c>
      <c r="T880" s="13">
        <f t="shared" si="1239"/>
        <v>9.7178613030812766E-2</v>
      </c>
      <c r="U880" s="13">
        <f t="shared" si="1240"/>
        <v>6.0917967606852669E-2</v>
      </c>
      <c r="V880" s="13">
        <f t="shared" si="1241"/>
        <v>1.0827901288336059E-2</v>
      </c>
      <c r="W880" s="13">
        <f t="shared" si="1242"/>
        <v>5.1674315485699861E-2</v>
      </c>
      <c r="X880" s="13">
        <f t="shared" si="1243"/>
        <v>5.5771843625046044E-2</v>
      </c>
      <c r="Y880" s="13">
        <f t="shared" si="1244"/>
        <v>3.0097143156133099E-2</v>
      </c>
      <c r="Z880" s="13">
        <f t="shared" si="1245"/>
        <v>1.2729134053988107E-2</v>
      </c>
      <c r="AA880" s="13">
        <f t="shared" si="1246"/>
        <v>2.1916157839673243E-2</v>
      </c>
      <c r="AB880" s="13">
        <f t="shared" si="1247"/>
        <v>1.8866875484863984E-2</v>
      </c>
      <c r="AC880" s="13">
        <f t="shared" si="1248"/>
        <v>1.2575641066679365E-3</v>
      </c>
      <c r="AD880" s="13">
        <f t="shared" si="1249"/>
        <v>2.224233105014025E-2</v>
      </c>
      <c r="AE880" s="13">
        <f t="shared" si="1250"/>
        <v>2.4006042412467329E-2</v>
      </c>
      <c r="AF880" s="13">
        <f t="shared" si="1251"/>
        <v>1.2954803860487148E-2</v>
      </c>
      <c r="AG880" s="13">
        <f t="shared" si="1252"/>
        <v>4.6606861217166817E-3</v>
      </c>
      <c r="AH880" s="13">
        <f t="shared" si="1253"/>
        <v>3.4346235033231136E-3</v>
      </c>
      <c r="AI880" s="13">
        <f t="shared" si="1254"/>
        <v>5.9135013033425601E-3</v>
      </c>
      <c r="AJ880" s="13">
        <f t="shared" si="1255"/>
        <v>5.0907323074566978E-3</v>
      </c>
      <c r="AK880" s="13">
        <f t="shared" si="1256"/>
        <v>2.9216256266018262E-3</v>
      </c>
      <c r="AL880" s="13">
        <f t="shared" si="1257"/>
        <v>9.3475103048195067E-5</v>
      </c>
      <c r="AM880" s="13">
        <f t="shared" si="1258"/>
        <v>7.6590667668302746E-3</v>
      </c>
      <c r="AN880" s="13">
        <f t="shared" si="1259"/>
        <v>8.2663944363550526E-3</v>
      </c>
      <c r="AO880" s="13">
        <f t="shared" si="1260"/>
        <v>4.4609401548330969E-3</v>
      </c>
      <c r="AP880" s="13">
        <f t="shared" si="1261"/>
        <v>1.604890517320226E-3</v>
      </c>
      <c r="AQ880" s="13">
        <f t="shared" si="1262"/>
        <v>4.3303768093489738E-4</v>
      </c>
      <c r="AR880" s="13">
        <f t="shared" si="1263"/>
        <v>7.4139457151108188E-4</v>
      </c>
      <c r="AS880" s="13">
        <f t="shared" si="1264"/>
        <v>1.2764827820807678E-3</v>
      </c>
      <c r="AT880" s="13">
        <f t="shared" si="1265"/>
        <v>1.0988806470673639E-3</v>
      </c>
      <c r="AU880" s="13">
        <f t="shared" si="1266"/>
        <v>6.3065933644677625E-4</v>
      </c>
      <c r="AV880" s="13">
        <f t="shared" si="1267"/>
        <v>2.7145659520139837E-4</v>
      </c>
      <c r="AW880" s="13">
        <f t="shared" si="1268"/>
        <v>4.8250217996076025E-6</v>
      </c>
      <c r="AX880" s="13">
        <f t="shared" si="1269"/>
        <v>2.1978100978761838E-3</v>
      </c>
      <c r="AY880" s="13">
        <f t="shared" si="1270"/>
        <v>2.3720860149607369E-3</v>
      </c>
      <c r="AZ880" s="13">
        <f t="shared" si="1271"/>
        <v>1.2800905928609713E-3</v>
      </c>
      <c r="BA880" s="13">
        <f t="shared" si="1272"/>
        <v>4.6053190190583563E-4</v>
      </c>
      <c r="BB880" s="13">
        <f t="shared" si="1273"/>
        <v>1.2426247438413184E-4</v>
      </c>
      <c r="BC880" s="13">
        <f t="shared" si="1274"/>
        <v>2.6823179851239513E-5</v>
      </c>
      <c r="BD880" s="13">
        <f t="shared" si="1275"/>
        <v>1.3336394079639297E-4</v>
      </c>
      <c r="BE880" s="13">
        <f t="shared" si="1276"/>
        <v>2.2961696877556639E-4</v>
      </c>
      <c r="BF880" s="13">
        <f t="shared" si="1277"/>
        <v>1.9766944510950384E-4</v>
      </c>
      <c r="BG880" s="13">
        <f t="shared" si="1278"/>
        <v>1.1344460512727558E-4</v>
      </c>
      <c r="BH880" s="13">
        <f t="shared" si="1279"/>
        <v>4.883030262474558E-5</v>
      </c>
      <c r="BI880" s="13">
        <f t="shared" si="1280"/>
        <v>1.681453923171851E-5</v>
      </c>
      <c r="BJ880" s="14">
        <f t="shared" si="1281"/>
        <v>0.52210179593107497</v>
      </c>
      <c r="BK880" s="14">
        <f t="shared" si="1282"/>
        <v>0.24062557263724108</v>
      </c>
      <c r="BL880" s="14">
        <f t="shared" si="1283"/>
        <v>0.22476651487991378</v>
      </c>
      <c r="BM880" s="14">
        <f t="shared" si="1284"/>
        <v>0.52864691761539584</v>
      </c>
      <c r="BN880" s="14">
        <f t="shared" si="1285"/>
        <v>0.46920883889366116</v>
      </c>
    </row>
    <row r="881" spans="1:66" x14ac:dyDescent="0.25">
      <c r="A881" t="s">
        <v>290</v>
      </c>
      <c r="B881" t="s">
        <v>308</v>
      </c>
      <c r="C881" t="s">
        <v>297</v>
      </c>
      <c r="D881" s="11">
        <v>44451</v>
      </c>
      <c r="E881" s="10">
        <f>VLOOKUP(A881,home!$A$2:$E$405,3,FALSE)</f>
        <v>1.6083000000000001</v>
      </c>
      <c r="F881" s="10">
        <f>VLOOKUP(B881,home!$B$2:$E$405,3,FALSE)</f>
        <v>0.7772</v>
      </c>
      <c r="G881" s="10">
        <f>VLOOKUP(C881,away!$B$2:$E$405,4,FALSE)</f>
        <v>1.2435</v>
      </c>
      <c r="H881" s="10">
        <f>VLOOKUP(A881,away!$A$2:$E$405,3,FALSE)</f>
        <v>1.1513</v>
      </c>
      <c r="I881" s="10">
        <f>VLOOKUP(C881,away!$B$2:$E$405,3,FALSE)</f>
        <v>1.2407999999999999</v>
      </c>
      <c r="J881" s="10">
        <f>VLOOKUP(B881,home!$B$2:$E$405,4,FALSE)</f>
        <v>0.7238</v>
      </c>
      <c r="K881" s="12">
        <f t="shared" si="1230"/>
        <v>1.5543386400600001</v>
      </c>
      <c r="L881" s="12">
        <f t="shared" si="1231"/>
        <v>1.0339722143519998</v>
      </c>
      <c r="M881" s="13">
        <f t="shared" si="1232"/>
        <v>7.5146866939403853E-2</v>
      </c>
      <c r="N881" s="13">
        <f t="shared" si="1233"/>
        <v>0.11680367896336276</v>
      </c>
      <c r="O881" s="13">
        <f t="shared" si="1234"/>
        <v>7.7699772410950482E-2</v>
      </c>
      <c r="P881" s="13">
        <f t="shared" si="1235"/>
        <v>0.12077175858220827</v>
      </c>
      <c r="Q881" s="13">
        <f t="shared" si="1236"/>
        <v>9.0776235756959076E-2</v>
      </c>
      <c r="R881" s="13">
        <f t="shared" si="1237"/>
        <v>4.016970286719844E-2</v>
      </c>
      <c r="S881" s="13">
        <f t="shared" si="1238"/>
        <v>4.8524370559589546E-2</v>
      </c>
      <c r="T881" s="13">
        <f t="shared" si="1239"/>
        <v>9.3860105496162152E-2</v>
      </c>
      <c r="U881" s="13">
        <f t="shared" si="1240"/>
        <v>6.243732132621551E-2</v>
      </c>
      <c r="V881" s="13">
        <f t="shared" si="1241"/>
        <v>8.6650667556580178E-3</v>
      </c>
      <c r="W881" s="13">
        <f t="shared" si="1242"/>
        <v>4.7032336945412583E-2</v>
      </c>
      <c r="X881" s="13">
        <f t="shared" si="1243"/>
        <v>4.8630129577597617E-2</v>
      </c>
      <c r="Y881" s="13">
        <f t="shared" si="1244"/>
        <v>2.514110138178664E-2</v>
      </c>
      <c r="Z881" s="13">
        <f t="shared" si="1245"/>
        <v>1.3844785541153017E-2</v>
      </c>
      <c r="AA881" s="13">
        <f t="shared" si="1246"/>
        <v>2.1519485129958132E-2</v>
      </c>
      <c r="AB881" s="13">
        <f t="shared" si="1247"/>
        <v>1.6724283625845261E-2</v>
      </c>
      <c r="AC881" s="13">
        <f t="shared" si="1248"/>
        <v>8.703750676299914E-4</v>
      </c>
      <c r="AD881" s="13">
        <f t="shared" si="1249"/>
        <v>1.8276044661644078E-2</v>
      </c>
      <c r="AE881" s="13">
        <f t="shared" si="1250"/>
        <v>1.8896922368396171E-2</v>
      </c>
      <c r="AF881" s="13">
        <f t="shared" si="1251"/>
        <v>9.7694463328442116E-3</v>
      </c>
      <c r="AG881" s="13">
        <f t="shared" si="1252"/>
        <v>3.3671120192546511E-3</v>
      </c>
      <c r="AH881" s="13">
        <f t="shared" si="1253"/>
        <v>3.5787808908036337E-3</v>
      </c>
      <c r="AI881" s="13">
        <f t="shared" si="1254"/>
        <v>5.5626374228844354E-3</v>
      </c>
      <c r="AJ881" s="13">
        <f t="shared" si="1255"/>
        <v>4.3231111435165295E-3</v>
      </c>
      <c r="AK881" s="13">
        <f t="shared" si="1256"/>
        <v>2.2398595652139055E-3</v>
      </c>
      <c r="AL881" s="13">
        <f t="shared" si="1257"/>
        <v>5.5952686692072172E-5</v>
      </c>
      <c r="AM881" s="13">
        <f t="shared" si="1258"/>
        <v>5.6814324810111339E-3</v>
      </c>
      <c r="AN881" s="13">
        <f t="shared" si="1259"/>
        <v>5.8744433230824575E-3</v>
      </c>
      <c r="AO881" s="13">
        <f t="shared" si="1260"/>
        <v>3.037005585426444E-3</v>
      </c>
      <c r="AP881" s="13">
        <f t="shared" si="1261"/>
        <v>1.0467264633875907E-3</v>
      </c>
      <c r="AQ881" s="13">
        <f t="shared" si="1262"/>
        <v>2.7057151979242616E-4</v>
      </c>
      <c r="AR881" s="13">
        <f t="shared" si="1263"/>
        <v>7.4007200046897125E-4</v>
      </c>
      <c r="AS881" s="13">
        <f t="shared" si="1264"/>
        <v>1.1503225067554246E-3</v>
      </c>
      <c r="AT881" s="13">
        <f t="shared" si="1265"/>
        <v>8.9399536039031868E-4</v>
      </c>
      <c r="AU881" s="13">
        <f t="shared" si="1266"/>
        <v>4.6319051089634589E-4</v>
      </c>
      <c r="AV881" s="13">
        <f t="shared" si="1267"/>
        <v>1.7998872719883079E-4</v>
      </c>
      <c r="AW881" s="13">
        <f t="shared" si="1268"/>
        <v>2.4978879671907903E-6</v>
      </c>
      <c r="AX881" s="13">
        <f t="shared" si="1269"/>
        <v>1.4718116726879257E-3</v>
      </c>
      <c r="AY881" s="13">
        <f t="shared" si="1270"/>
        <v>1.5218123743182552E-3</v>
      </c>
      <c r="AZ881" s="13">
        <f t="shared" si="1271"/>
        <v>7.8675585525106028E-4</v>
      </c>
      <c r="BA881" s="13">
        <f t="shared" si="1272"/>
        <v>2.7116123126944675E-4</v>
      </c>
      <c r="BB881" s="13">
        <f t="shared" si="1273"/>
        <v>7.0093294685521151E-5</v>
      </c>
      <c r="BC881" s="13">
        <f t="shared" si="1274"/>
        <v>1.4494903823443116E-5</v>
      </c>
      <c r="BD881" s="13">
        <f t="shared" si="1275"/>
        <v>1.2753564751746935E-4</v>
      </c>
      <c r="BE881" s="13">
        <f t="shared" si="1276"/>
        <v>1.9823358492147486E-4</v>
      </c>
      <c r="BF881" s="13">
        <f t="shared" si="1277"/>
        <v>1.5406106040053192E-4</v>
      </c>
      <c r="BG881" s="13">
        <f t="shared" si="1278"/>
        <v>7.9821019703054787E-5</v>
      </c>
      <c r="BH881" s="13">
        <f t="shared" si="1279"/>
        <v>3.1017223803362166E-5</v>
      </c>
      <c r="BI881" s="13">
        <f t="shared" si="1280"/>
        <v>9.6422538929909193E-6</v>
      </c>
      <c r="BJ881" s="14">
        <f t="shared" si="1281"/>
        <v>0.49259942220815572</v>
      </c>
      <c r="BK881" s="14">
        <f t="shared" si="1282"/>
        <v>0.25555620296550002</v>
      </c>
      <c r="BL881" s="14">
        <f t="shared" si="1283"/>
        <v>0.23828283427853508</v>
      </c>
      <c r="BM881" s="14">
        <f t="shared" si="1284"/>
        <v>0.47739591498690997</v>
      </c>
      <c r="BN881" s="14">
        <f t="shared" si="1285"/>
        <v>0.52136801552008294</v>
      </c>
    </row>
    <row r="882" spans="1:66" x14ac:dyDescent="0.25">
      <c r="A882" t="s">
        <v>290</v>
      </c>
      <c r="B882" t="s">
        <v>294</v>
      </c>
      <c r="C882" t="s">
        <v>305</v>
      </c>
      <c r="D882" s="11">
        <v>44451</v>
      </c>
      <c r="E882" s="10">
        <f>VLOOKUP(A882,home!$A$2:$E$405,3,FALSE)</f>
        <v>1.6083000000000001</v>
      </c>
      <c r="F882" s="10">
        <f>VLOOKUP(B882,home!$B$2:$E$405,3,FALSE)</f>
        <v>1.1398999999999999</v>
      </c>
      <c r="G882" s="10">
        <f>VLOOKUP(C882,away!$B$2:$E$405,4,FALSE)</f>
        <v>0.56520000000000004</v>
      </c>
      <c r="H882" s="10">
        <f>VLOOKUP(A882,away!$A$2:$E$405,3,FALSE)</f>
        <v>1.1513</v>
      </c>
      <c r="I882" s="10">
        <f>VLOOKUP(C882,away!$B$2:$E$405,3,FALSE)</f>
        <v>1.0265</v>
      </c>
      <c r="J882" s="10">
        <f>VLOOKUP(B882,home!$B$2:$E$405,4,FALSE)</f>
        <v>1.0133000000000001</v>
      </c>
      <c r="K882" s="12">
        <f t="shared" si="1230"/>
        <v>1.0361818212839999</v>
      </c>
      <c r="L882" s="12">
        <f t="shared" si="1231"/>
        <v>1.197527515685</v>
      </c>
      <c r="M882" s="13">
        <f t="shared" si="1232"/>
        <v>0.10713030979241167</v>
      </c>
      <c r="N882" s="13">
        <f t="shared" si="1233"/>
        <v>0.11100647951542024</v>
      </c>
      <c r="O882" s="13">
        <f t="shared" si="1234"/>
        <v>0.12829149374027118</v>
      </c>
      <c r="P882" s="13">
        <f t="shared" si="1235"/>
        <v>0.13293331363903907</v>
      </c>
      <c r="Q882" s="13">
        <f t="shared" si="1236"/>
        <v>5.7511448059306587E-2</v>
      </c>
      <c r="R882" s="13">
        <f t="shared" si="1237"/>
        <v>7.6816296891152352E-2</v>
      </c>
      <c r="S882" s="13">
        <f t="shared" si="1238"/>
        <v>4.123778300766856E-2</v>
      </c>
      <c r="T882" s="13">
        <f t="shared" si="1239"/>
        <v>6.8871541517908336E-2</v>
      </c>
      <c r="U882" s="13">
        <f t="shared" si="1240"/>
        <v>7.9595650416966701E-2</v>
      </c>
      <c r="V882" s="13">
        <f t="shared" si="1241"/>
        <v>5.6855733845790945E-3</v>
      </c>
      <c r="W882" s="13">
        <f t="shared" si="1242"/>
        <v>1.9864105664924154E-2</v>
      </c>
      <c r="X882" s="13">
        <f t="shared" si="1243"/>
        <v>2.3787813108220961E-2</v>
      </c>
      <c r="Y882" s="13">
        <f t="shared" si="1244"/>
        <v>1.4243280367533466E-2</v>
      </c>
      <c r="Z882" s="13">
        <f t="shared" si="1245"/>
        <v>3.0663209726727689E-2</v>
      </c>
      <c r="AA882" s="13">
        <f t="shared" si="1246"/>
        <v>3.1772660501053956E-2</v>
      </c>
      <c r="AB882" s="13">
        <f t="shared" si="1247"/>
        <v>1.6461126612510146E-2</v>
      </c>
      <c r="AC882" s="13">
        <f t="shared" si="1248"/>
        <v>4.4093620156060242E-4</v>
      </c>
      <c r="AD882" s="13">
        <f t="shared" si="1249"/>
        <v>5.1457062965147328E-3</v>
      </c>
      <c r="AE882" s="13">
        <f t="shared" si="1250"/>
        <v>6.1621248777099505E-3</v>
      </c>
      <c r="AF882" s="13">
        <f t="shared" si="1251"/>
        <v>3.6896570480723667E-3</v>
      </c>
      <c r="AG882" s="13">
        <f t="shared" si="1252"/>
        <v>1.4728219461692504E-3</v>
      </c>
      <c r="AH882" s="13">
        <f t="shared" si="1253"/>
        <v>9.1800093417440855E-3</v>
      </c>
      <c r="AI882" s="13">
        <f t="shared" si="1254"/>
        <v>9.5121587991325203E-3</v>
      </c>
      <c r="AJ882" s="13">
        <f t="shared" si="1255"/>
        <v>4.92816301441388E-3</v>
      </c>
      <c r="AK882" s="13">
        <f t="shared" si="1256"/>
        <v>1.7021576426199405E-3</v>
      </c>
      <c r="AL882" s="13">
        <f t="shared" si="1257"/>
        <v>2.1885537525446034E-5</v>
      </c>
      <c r="AM882" s="13">
        <f t="shared" si="1258"/>
        <v>1.0663774644230366E-3</v>
      </c>
      <c r="AN882" s="13">
        <f t="shared" si="1259"/>
        <v>1.2770163557529887E-3</v>
      </c>
      <c r="AO882" s="13">
        <f t="shared" si="1260"/>
        <v>7.6463111199699446E-4</v>
      </c>
      <c r="AP882" s="13">
        <f t="shared" si="1261"/>
        <v>3.0522226532173991E-4</v>
      </c>
      <c r="AQ882" s="13">
        <f t="shared" si="1262"/>
        <v>9.1378015280622801E-5</v>
      </c>
      <c r="AR882" s="13">
        <f t="shared" si="1263"/>
        <v>2.1986627561967772E-3</v>
      </c>
      <c r="AS882" s="13">
        <f t="shared" si="1264"/>
        <v>2.2782143791052756E-3</v>
      </c>
      <c r="AT882" s="13">
        <f t="shared" si="1265"/>
        <v>1.1803221623083507E-3</v>
      </c>
      <c r="AU882" s="13">
        <f t="shared" si="1266"/>
        <v>4.0767612261417857E-4</v>
      </c>
      <c r="AV882" s="13">
        <f t="shared" si="1267"/>
        <v>1.056066468060897E-4</v>
      </c>
      <c r="AW882" s="13">
        <f t="shared" si="1268"/>
        <v>7.5435571814532059E-7</v>
      </c>
      <c r="AX882" s="13">
        <f t="shared" si="1269"/>
        <v>1.8416015721034592E-4</v>
      </c>
      <c r="AY882" s="13">
        <f t="shared" si="1270"/>
        <v>2.2053685555226463E-4</v>
      </c>
      <c r="AZ882" s="13">
        <f t="shared" si="1271"/>
        <v>1.3204947637324261E-4</v>
      </c>
      <c r="BA882" s="13">
        <f t="shared" si="1272"/>
        <v>5.2710960462918103E-5</v>
      </c>
      <c r="BB882" s="13">
        <f t="shared" si="1273"/>
        <v>1.5780706383132148E-5</v>
      </c>
      <c r="BC882" s="13">
        <f t="shared" si="1274"/>
        <v>3.7795660221493315E-6</v>
      </c>
      <c r="BD882" s="13">
        <f t="shared" si="1275"/>
        <v>4.3882652470957659E-4</v>
      </c>
      <c r="BE882" s="13">
        <f t="shared" si="1276"/>
        <v>4.5470406760129723E-4</v>
      </c>
      <c r="BF882" s="13">
        <f t="shared" si="1277"/>
        <v>2.3557804445617758E-4</v>
      </c>
      <c r="BG882" s="13">
        <f t="shared" si="1278"/>
        <v>8.1367229053041734E-5</v>
      </c>
      <c r="BH882" s="13">
        <f t="shared" si="1279"/>
        <v>2.1077810898253295E-5</v>
      </c>
      <c r="BI882" s="13">
        <f t="shared" si="1280"/>
        <v>4.3680888970463687E-6</v>
      </c>
      <c r="BJ882" s="14">
        <f t="shared" si="1281"/>
        <v>0.31586862133655969</v>
      </c>
      <c r="BK882" s="14">
        <f t="shared" si="1282"/>
        <v>0.28767033841833672</v>
      </c>
      <c r="BL882" s="14">
        <f t="shared" si="1283"/>
        <v>0.36566612079251076</v>
      </c>
      <c r="BM882" s="14">
        <f t="shared" si="1284"/>
        <v>0.38595916613669973</v>
      </c>
      <c r="BN882" s="14">
        <f t="shared" si="1285"/>
        <v>0.61368934163760114</v>
      </c>
    </row>
    <row r="883" spans="1:66" x14ac:dyDescent="0.25">
      <c r="A883" t="s">
        <v>290</v>
      </c>
      <c r="B883" t="s">
        <v>298</v>
      </c>
      <c r="C883" t="s">
        <v>316</v>
      </c>
      <c r="D883" s="11">
        <v>44451</v>
      </c>
      <c r="E883" s="10">
        <f>VLOOKUP(A883,home!$A$2:$E$405,3,FALSE)</f>
        <v>1.6083000000000001</v>
      </c>
      <c r="F883" s="10">
        <f>VLOOKUP(B883,home!$B$2:$E$405,3,FALSE)</f>
        <v>0.50870000000000004</v>
      </c>
      <c r="G883" s="10">
        <f>VLOOKUP(C883,away!$B$2:$E$405,4,FALSE)</f>
        <v>1.5544</v>
      </c>
      <c r="H883" s="10">
        <f>VLOOKUP(A883,away!$A$2:$E$405,3,FALSE)</f>
        <v>1.1513</v>
      </c>
      <c r="I883" s="10">
        <f>VLOOKUP(C883,away!$B$2:$E$405,3,FALSE)</f>
        <v>0.86860000000000004</v>
      </c>
      <c r="J883" s="10">
        <f>VLOOKUP(B883,home!$B$2:$E$405,4,FALSE)</f>
        <v>1.0265</v>
      </c>
      <c r="K883" s="12">
        <f t="shared" si="1230"/>
        <v>1.2717202512240002</v>
      </c>
      <c r="L883" s="12">
        <f t="shared" si="1231"/>
        <v>1.0265196882700001</v>
      </c>
      <c r="M883" s="13">
        <f t="shared" si="1232"/>
        <v>0.10043546073673902</v>
      </c>
      <c r="N883" s="13">
        <f t="shared" si="1233"/>
        <v>0.12772580935992398</v>
      </c>
      <c r="O883" s="13">
        <f t="shared" si="1234"/>
        <v>0.10309897784673117</v>
      </c>
      <c r="P883" s="13">
        <f t="shared" si="1235"/>
        <v>0.1311130580081826</v>
      </c>
      <c r="Q883" s="13">
        <f t="shared" si="1236"/>
        <v>8.1215749183495653E-2</v>
      </c>
      <c r="R883" s="13">
        <f t="shared" si="1237"/>
        <v>5.2916565300091062E-2</v>
      </c>
      <c r="S883" s="13">
        <f t="shared" si="1238"/>
        <v>4.2790250211817794E-2</v>
      </c>
      <c r="T883" s="13">
        <f t="shared" si="1239"/>
        <v>8.3369565534456458E-2</v>
      </c>
      <c r="U883" s="13">
        <f t="shared" si="1240"/>
        <v>6.7295067717343018E-2</v>
      </c>
      <c r="V883" s="13">
        <f t="shared" si="1241"/>
        <v>6.2067061850822275E-3</v>
      </c>
      <c r="W883" s="13">
        <f t="shared" si="1242"/>
        <v>3.4427904318326812E-2</v>
      </c>
      <c r="X883" s="13">
        <f t="shared" si="1243"/>
        <v>3.5340921608638227E-2</v>
      </c>
      <c r="Y883" s="13">
        <f t="shared" si="1244"/>
        <v>1.813907591643691E-2</v>
      </c>
      <c r="Z883" s="13">
        <f t="shared" si="1245"/>
        <v>1.8106632038722859E-2</v>
      </c>
      <c r="AA883" s="13">
        <f t="shared" si="1246"/>
        <v>2.3026570645105167E-2</v>
      </c>
      <c r="AB883" s="13">
        <f t="shared" si="1247"/>
        <v>1.4641678102810168E-2</v>
      </c>
      <c r="AC883" s="13">
        <f t="shared" si="1248"/>
        <v>5.0640743699672316E-4</v>
      </c>
      <c r="AD883" s="13">
        <f t="shared" si="1249"/>
        <v>1.0945665782204614E-2</v>
      </c>
      <c r="AE883" s="13">
        <f t="shared" si="1250"/>
        <v>1.1235941426656286E-2</v>
      </c>
      <c r="AF883" s="13">
        <f t="shared" si="1251"/>
        <v>5.7669575453555954E-3</v>
      </c>
      <c r="AG883" s="13">
        <f t="shared" si="1252"/>
        <v>1.9732984872415835E-3</v>
      </c>
      <c r="AH883" s="13">
        <f t="shared" si="1253"/>
        <v>4.6467035690023464E-3</v>
      </c>
      <c r="AI883" s="13">
        <f t="shared" si="1254"/>
        <v>5.9093070301351218E-3</v>
      </c>
      <c r="AJ883" s="13">
        <f t="shared" si="1255"/>
        <v>3.7574927104615948E-3</v>
      </c>
      <c r="AK883" s="13">
        <f t="shared" si="1256"/>
        <v>1.5928265245735223E-3</v>
      </c>
      <c r="AL883" s="13">
        <f t="shared" si="1257"/>
        <v>2.6443500005148553E-5</v>
      </c>
      <c r="AM883" s="13">
        <f t="shared" si="1258"/>
        <v>2.7839649676718353E-3</v>
      </c>
      <c r="AN883" s="13">
        <f t="shared" si="1259"/>
        <v>2.8577948507690931E-3</v>
      </c>
      <c r="AO883" s="13">
        <f t="shared" si="1260"/>
        <v>1.4667913396755503E-3</v>
      </c>
      <c r="AP883" s="13">
        <f t="shared" si="1261"/>
        <v>5.0189672958696056E-4</v>
      </c>
      <c r="AQ883" s="13">
        <f t="shared" si="1262"/>
        <v>1.2880171859983483E-4</v>
      </c>
      <c r="AR883" s="13">
        <f t="shared" si="1263"/>
        <v>9.5398653982707734E-4</v>
      </c>
      <c r="AS883" s="13">
        <f t="shared" si="1264"/>
        <v>1.2132040020932057E-3</v>
      </c>
      <c r="AT883" s="13">
        <f t="shared" si="1265"/>
        <v>7.7142804916396706E-4</v>
      </c>
      <c r="AU883" s="13">
        <f t="shared" si="1266"/>
        <v>3.2701355749468011E-4</v>
      </c>
      <c r="AV883" s="13">
        <f t="shared" si="1267"/>
        <v>1.0396744087269724E-4</v>
      </c>
      <c r="AW883" s="13">
        <f t="shared" si="1268"/>
        <v>9.5890438957896627E-7</v>
      </c>
      <c r="AX883" s="13">
        <f t="shared" si="1269"/>
        <v>5.9007077134774061E-4</v>
      </c>
      <c r="AY883" s="13">
        <f t="shared" si="1270"/>
        <v>6.0571926426112113E-4</v>
      </c>
      <c r="AZ883" s="13">
        <f t="shared" si="1271"/>
        <v>3.1089137516422991E-4</v>
      </c>
      <c r="BA883" s="13">
        <f t="shared" si="1272"/>
        <v>1.0637870583980565E-4</v>
      </c>
      <c r="BB883" s="13">
        <f t="shared" si="1273"/>
        <v>2.7299958989310831E-5</v>
      </c>
      <c r="BC883" s="13">
        <f t="shared" si="1274"/>
        <v>5.6047890782982306E-6</v>
      </c>
      <c r="BD883" s="13">
        <f t="shared" si="1275"/>
        <v>1.6321432757951114E-4</v>
      </c>
      <c r="BE883" s="13">
        <f t="shared" si="1276"/>
        <v>2.0756296567277219E-4</v>
      </c>
      <c r="BF883" s="13">
        <f t="shared" si="1277"/>
        <v>1.3198101342508823E-4</v>
      </c>
      <c r="BG883" s="13">
        <f t="shared" si="1278"/>
        <v>5.5947642516583759E-5</v>
      </c>
      <c r="BH883" s="13">
        <f t="shared" si="1279"/>
        <v>1.7787437499145128E-5</v>
      </c>
      <c r="BI883" s="13">
        <f t="shared" si="1280"/>
        <v>4.5241288970088038E-6</v>
      </c>
      <c r="BJ883" s="14">
        <f t="shared" si="1281"/>
        <v>0.41952610363371995</v>
      </c>
      <c r="BK883" s="14">
        <f t="shared" si="1282"/>
        <v>0.28168404534308461</v>
      </c>
      <c r="BL883" s="14">
        <f t="shared" si="1283"/>
        <v>0.28083580655129492</v>
      </c>
      <c r="BM883" s="14">
        <f t="shared" si="1284"/>
        <v>0.40304220677178737</v>
      </c>
      <c r="BN883" s="14">
        <f t="shared" si="1285"/>
        <v>0.59650562043516342</v>
      </c>
    </row>
    <row r="884" spans="1:66" x14ac:dyDescent="0.25">
      <c r="A884" t="s">
        <v>290</v>
      </c>
      <c r="B884" t="s">
        <v>301</v>
      </c>
      <c r="C884" t="s">
        <v>296</v>
      </c>
      <c r="D884" s="11">
        <v>44451</v>
      </c>
      <c r="E884" s="10">
        <f>VLOOKUP(A884,home!$A$2:$E$405,3,FALSE)</f>
        <v>1.6083000000000001</v>
      </c>
      <c r="F884" s="10">
        <f>VLOOKUP(B884,home!$B$2:$E$405,3,FALSE)</f>
        <v>0.755</v>
      </c>
      <c r="G884" s="10">
        <f>VLOOKUP(C884,away!$B$2:$E$405,4,FALSE)</f>
        <v>0.7994</v>
      </c>
      <c r="H884" s="10">
        <f>VLOOKUP(A884,away!$A$2:$E$405,3,FALSE)</f>
        <v>1.1513</v>
      </c>
      <c r="I884" s="10">
        <f>VLOOKUP(C884,away!$B$2:$E$405,3,FALSE)</f>
        <v>0.55840000000000001</v>
      </c>
      <c r="J884" s="10">
        <f>VLOOKUP(B884,home!$B$2:$E$405,4,FALSE)</f>
        <v>1.9233</v>
      </c>
      <c r="K884" s="12">
        <f t="shared" si="1230"/>
        <v>0.97068464010000011</v>
      </c>
      <c r="L884" s="12">
        <f t="shared" si="1231"/>
        <v>1.2364624899359999</v>
      </c>
      <c r="M884" s="13">
        <f t="shared" si="1232"/>
        <v>0.11001405704501693</v>
      </c>
      <c r="N884" s="13">
        <f t="shared" si="1233"/>
        <v>0.10678895536868314</v>
      </c>
      <c r="O884" s="13">
        <f t="shared" si="1234"/>
        <v>0.13602825490184278</v>
      </c>
      <c r="P884" s="13">
        <f t="shared" si="1235"/>
        <v>0.13204053765282633</v>
      </c>
      <c r="Q884" s="13">
        <f t="shared" si="1236"/>
        <v>5.1829199354352574E-2</v>
      </c>
      <c r="R884" s="13">
        <f t="shared" si="1237"/>
        <v>8.4096917378790728E-2</v>
      </c>
      <c r="S884" s="13">
        <f t="shared" si="1238"/>
        <v>3.9619263328579221E-2</v>
      </c>
      <c r="T884" s="13">
        <f t="shared" si="1239"/>
        <v>6.4084860885072106E-2</v>
      </c>
      <c r="U884" s="13">
        <f t="shared" si="1240"/>
        <v>8.1631585979350912E-2</v>
      </c>
      <c r="V884" s="13">
        <f t="shared" si="1241"/>
        <v>5.2835155512837781E-3</v>
      </c>
      <c r="W884" s="13">
        <f t="shared" si="1242"/>
        <v>1.6769935907316968E-2</v>
      </c>
      <c r="X884" s="13">
        <f t="shared" si="1243"/>
        <v>2.0735396708028268E-2</v>
      </c>
      <c r="Y884" s="13">
        <f t="shared" si="1244"/>
        <v>1.2819270121709688E-2</v>
      </c>
      <c r="Z884" s="13">
        <f t="shared" si="1245"/>
        <v>3.466089461937389E-2</v>
      </c>
      <c r="AA884" s="13">
        <f t="shared" si="1246"/>
        <v>3.3644798019150976E-2</v>
      </c>
      <c r="AB884" s="13">
        <f t="shared" si="1247"/>
        <v>1.6329244328228378E-2</v>
      </c>
      <c r="AC884" s="13">
        <f t="shared" si="1248"/>
        <v>3.9633471214223475E-4</v>
      </c>
      <c r="AD884" s="13">
        <f t="shared" si="1249"/>
        <v>4.0695798001735084E-3</v>
      </c>
      <c r="AE884" s="13">
        <f t="shared" si="1250"/>
        <v>5.0318827727157851E-3</v>
      </c>
      <c r="AF884" s="13">
        <f t="shared" si="1251"/>
        <v>3.1108671511091124E-3</v>
      </c>
      <c r="AG884" s="13">
        <f t="shared" si="1252"/>
        <v>1.2821568478401616E-3</v>
      </c>
      <c r="AH884" s="13">
        <f t="shared" si="1253"/>
        <v>1.0714224016120086E-2</v>
      </c>
      <c r="AI884" s="13">
        <f t="shared" si="1254"/>
        <v>1.0400132683038302E-2</v>
      </c>
      <c r="AJ884" s="13">
        <f t="shared" si="1255"/>
        <v>5.0476245252136405E-3</v>
      </c>
      <c r="AK884" s="13">
        <f t="shared" si="1256"/>
        <v>1.6332171985389793E-3</v>
      </c>
      <c r="AL884" s="13">
        <f t="shared" si="1257"/>
        <v>1.902747699244466E-5</v>
      </c>
      <c r="AM884" s="13">
        <f t="shared" si="1258"/>
        <v>7.9005572073793083E-4</v>
      </c>
      <c r="AN884" s="13">
        <f t="shared" si="1259"/>
        <v>9.7687426365180305E-4</v>
      </c>
      <c r="AO884" s="13">
        <f t="shared" si="1260"/>
        <v>6.0393419219465254E-4</v>
      </c>
      <c r="AP884" s="13">
        <f t="shared" si="1261"/>
        <v>2.4891399167949565E-4</v>
      </c>
      <c r="AQ884" s="13">
        <f t="shared" si="1262"/>
        <v>7.6943203482984489E-5</v>
      </c>
      <c r="AR884" s="13">
        <f t="shared" si="1263"/>
        <v>2.6495472209407856E-3</v>
      </c>
      <c r="AS884" s="13">
        <f t="shared" si="1264"/>
        <v>2.5718747905868616E-3</v>
      </c>
      <c r="AT884" s="13">
        <f t="shared" si="1265"/>
        <v>1.2482396777415354E-3</v>
      </c>
      <c r="AU884" s="13">
        <f t="shared" si="1266"/>
        <v>4.0388236078236085E-4</v>
      </c>
      <c r="AV884" s="13">
        <f t="shared" si="1267"/>
        <v>9.8010601004691061E-5</v>
      </c>
      <c r="AW884" s="13">
        <f t="shared" si="1268"/>
        <v>6.3436294711944548E-7</v>
      </c>
      <c r="AX884" s="13">
        <f t="shared" si="1269"/>
        <v>1.2781582549057402E-4</v>
      </c>
      <c r="AY884" s="13">
        <f t="shared" si="1270"/>
        <v>1.5803947383930041E-4</v>
      </c>
      <c r="AZ884" s="13">
        <f t="shared" si="1271"/>
        <v>9.7704940665758379E-5</v>
      </c>
      <c r="BA884" s="13">
        <f t="shared" si="1272"/>
        <v>4.0269498071544264E-5</v>
      </c>
      <c r="BB884" s="13">
        <f t="shared" si="1273"/>
        <v>1.244793096350364E-5</v>
      </c>
      <c r="BC884" s="13">
        <f t="shared" si="1274"/>
        <v>3.078279942737028E-6</v>
      </c>
      <c r="BD884" s="13">
        <f t="shared" si="1275"/>
        <v>5.4601095900124212E-4</v>
      </c>
      <c r="BE884" s="13">
        <f t="shared" si="1276"/>
        <v>5.3000445122877661E-4</v>
      </c>
      <c r="BF884" s="13">
        <f t="shared" si="1277"/>
        <v>2.5723358999620152E-4</v>
      </c>
      <c r="BG884" s="13">
        <f t="shared" si="1278"/>
        <v>8.3230898242364631E-5</v>
      </c>
      <c r="BH884" s="13">
        <f t="shared" si="1279"/>
        <v>2.0197738626397357E-5</v>
      </c>
      <c r="BI884" s="13">
        <f t="shared" si="1280"/>
        <v>3.9211269298796795E-6</v>
      </c>
      <c r="BJ884" s="14">
        <f t="shared" si="1281"/>
        <v>0.28965818223772161</v>
      </c>
      <c r="BK884" s="14">
        <f t="shared" si="1282"/>
        <v>0.28753077524068021</v>
      </c>
      <c r="BL884" s="14">
        <f t="shared" si="1283"/>
        <v>0.38793815244535573</v>
      </c>
      <c r="BM884" s="14">
        <f t="shared" si="1284"/>
        <v>0.37883267773072682</v>
      </c>
      <c r="BN884" s="14">
        <f t="shared" si="1285"/>
        <v>0.6207979217015126</v>
      </c>
    </row>
    <row r="885" spans="1:66" x14ac:dyDescent="0.25">
      <c r="A885" t="s">
        <v>290</v>
      </c>
      <c r="B885" t="s">
        <v>299</v>
      </c>
      <c r="C885" t="s">
        <v>313</v>
      </c>
      <c r="D885" s="11">
        <v>44451</v>
      </c>
      <c r="E885" s="10">
        <f>VLOOKUP(A885,home!$A$2:$E$405,3,FALSE)</f>
        <v>1.6083000000000001</v>
      </c>
      <c r="F885" s="10">
        <f>VLOOKUP(B885,home!$B$2:$E$405,3,FALSE)</f>
        <v>0.98450000000000004</v>
      </c>
      <c r="G885" s="10">
        <f>VLOOKUP(C885,away!$B$2:$E$405,4,FALSE)</f>
        <v>0.90869999999999995</v>
      </c>
      <c r="H885" s="10">
        <f>VLOOKUP(A885,away!$A$2:$E$405,3,FALSE)</f>
        <v>1.1513</v>
      </c>
      <c r="I885" s="10">
        <f>VLOOKUP(C885,away!$B$2:$E$405,3,FALSE)</f>
        <v>1.069</v>
      </c>
      <c r="J885" s="10">
        <f>VLOOKUP(B885,home!$B$2:$E$405,4,FALSE)</f>
        <v>0.86860000000000004</v>
      </c>
      <c r="K885" s="12">
        <f t="shared" si="1230"/>
        <v>1.4388095457450001</v>
      </c>
      <c r="L885" s="12">
        <f t="shared" si="1231"/>
        <v>1.06902050342</v>
      </c>
      <c r="M885" s="13">
        <f t="shared" si="1232"/>
        <v>8.1444778796296829E-2</v>
      </c>
      <c r="N885" s="13">
        <f t="shared" si="1233"/>
        <v>0.11718352518320184</v>
      </c>
      <c r="O885" s="13">
        <f t="shared" si="1234"/>
        <v>8.706613842974778E-2</v>
      </c>
      <c r="P885" s="13">
        <f t="shared" si="1235"/>
        <v>0.12527159108387667</v>
      </c>
      <c r="Q885" s="13">
        <f t="shared" si="1236"/>
        <v>8.4302387318820227E-2</v>
      </c>
      <c r="R885" s="13">
        <f t="shared" si="1237"/>
        <v>4.6537743567502184E-2</v>
      </c>
      <c r="S885" s="13">
        <f t="shared" si="1238"/>
        <v>4.8170587988015851E-2</v>
      </c>
      <c r="T885" s="13">
        <f t="shared" si="1239"/>
        <v>9.0120980531073022E-2</v>
      </c>
      <c r="U885" s="13">
        <f t="shared" si="1240"/>
        <v>6.6958949682355107E-2</v>
      </c>
      <c r="V885" s="13">
        <f t="shared" si="1241"/>
        <v>8.2324439671331746E-3</v>
      </c>
      <c r="W885" s="13">
        <f t="shared" si="1242"/>
        <v>4.0431693201136952E-2</v>
      </c>
      <c r="X885" s="13">
        <f t="shared" si="1243"/>
        <v>4.3222309020002417E-2</v>
      </c>
      <c r="Y885" s="13">
        <f t="shared" si="1244"/>
        <v>2.3102767273768893E-2</v>
      </c>
      <c r="Z885" s="13">
        <f t="shared" si="1245"/>
        <v>1.6583267352187351E-2</v>
      </c>
      <c r="AA885" s="13">
        <f t="shared" si="1246"/>
        <v>2.3860163365968568E-2</v>
      </c>
      <c r="AB885" s="13">
        <f t="shared" si="1247"/>
        <v>1.716511540699537E-2</v>
      </c>
      <c r="AC885" s="13">
        <f t="shared" si="1248"/>
        <v>7.9140382716476603E-4</v>
      </c>
      <c r="AD885" s="13">
        <f t="shared" si="1249"/>
        <v>1.4543376532107253E-2</v>
      </c>
      <c r="AE885" s="13">
        <f t="shared" si="1250"/>
        <v>1.5547167701779909E-2</v>
      </c>
      <c r="AF885" s="13">
        <f t="shared" si="1251"/>
        <v>8.3101205216559604E-3</v>
      </c>
      <c r="AG885" s="13">
        <f t="shared" si="1252"/>
        <v>2.9612297411805094E-3</v>
      </c>
      <c r="AH885" s="13">
        <f t="shared" si="1253"/>
        <v>4.4319632032959423E-3</v>
      </c>
      <c r="AI885" s="13">
        <f t="shared" si="1254"/>
        <v>6.3767509632927898E-3</v>
      </c>
      <c r="AJ885" s="13">
        <f t="shared" si="1255"/>
        <v>4.5874650784121463E-3</v>
      </c>
      <c r="AK885" s="13">
        <f t="shared" si="1256"/>
        <v>2.2001628485304116E-3</v>
      </c>
      <c r="AL885" s="13">
        <f t="shared" si="1257"/>
        <v>4.8690864207151529E-5</v>
      </c>
      <c r="AM885" s="13">
        <f t="shared" si="1258"/>
        <v>4.1850297963519443E-3</v>
      </c>
      <c r="AN885" s="13">
        <f t="shared" si="1259"/>
        <v>4.4738826597238556E-3</v>
      </c>
      <c r="AO885" s="13">
        <f t="shared" si="1260"/>
        <v>2.3913361465700022E-3</v>
      </c>
      <c r="AP885" s="13">
        <f t="shared" si="1261"/>
        <v>8.5212912375090218E-4</v>
      </c>
      <c r="AQ885" s="13">
        <f t="shared" si="1262"/>
        <v>2.2773587621275821E-4</v>
      </c>
      <c r="AR885" s="13">
        <f t="shared" si="1263"/>
        <v>9.4757190694526913E-4</v>
      </c>
      <c r="AS885" s="13">
        <f t="shared" si="1264"/>
        <v>1.363375504992646E-3</v>
      </c>
      <c r="AT885" s="13">
        <f t="shared" si="1265"/>
        <v>9.8081884550916469E-4</v>
      </c>
      <c r="AU885" s="13">
        <f t="shared" si="1266"/>
        <v>4.7040383918839254E-4</v>
      </c>
      <c r="AV885" s="13">
        <f t="shared" si="1267"/>
        <v>1.6920538354483862E-4</v>
      </c>
      <c r="AW885" s="13">
        <f t="shared" si="1268"/>
        <v>2.0803400375577183E-6</v>
      </c>
      <c r="AX885" s="13">
        <f t="shared" si="1269"/>
        <v>1.0035768033697392E-3</v>
      </c>
      <c r="AY885" s="13">
        <f t="shared" si="1270"/>
        <v>1.0728441795589529E-3</v>
      </c>
      <c r="AZ885" s="13">
        <f t="shared" si="1271"/>
        <v>5.7344621246166428E-4</v>
      </c>
      <c r="BA885" s="13">
        <f t="shared" si="1272"/>
        <v>2.0434191957668685E-4</v>
      </c>
      <c r="BB885" s="13">
        <f t="shared" si="1273"/>
        <v>5.4611425433919731E-5</v>
      </c>
      <c r="BC885" s="13">
        <f t="shared" si="1274"/>
        <v>1.1676146701970536E-5</v>
      </c>
      <c r="BD885" s="13">
        <f t="shared" si="1275"/>
        <v>1.6882896616488011E-4</v>
      </c>
      <c r="BE885" s="13">
        <f t="shared" si="1276"/>
        <v>2.4291272811628907E-4</v>
      </c>
      <c r="BF885" s="13">
        <f t="shared" si="1277"/>
        <v>1.7475257599833835E-4</v>
      </c>
      <c r="BG885" s="13">
        <f t="shared" si="1278"/>
        <v>8.3811891496645983E-5</v>
      </c>
      <c r="BH885" s="13">
        <f t="shared" si="1279"/>
        <v>3.0147337383079581E-5</v>
      </c>
      <c r="BI885" s="13">
        <f t="shared" si="1280"/>
        <v>8.6752553611139945E-6</v>
      </c>
      <c r="BJ885" s="14">
        <f t="shared" si="1281"/>
        <v>0.45477616731443932</v>
      </c>
      <c r="BK885" s="14">
        <f t="shared" si="1282"/>
        <v>0.26503234070625342</v>
      </c>
      <c r="BL885" s="14">
        <f t="shared" si="1283"/>
        <v>0.26382495678080098</v>
      </c>
      <c r="BM885" s="14">
        <f t="shared" si="1284"/>
        <v>0.45733980393471407</v>
      </c>
      <c r="BN885" s="14">
        <f t="shared" si="1285"/>
        <v>0.54180616437944551</v>
      </c>
    </row>
    <row r="886" spans="1:66" x14ac:dyDescent="0.25">
      <c r="A886" t="s">
        <v>290</v>
      </c>
      <c r="B886" t="s">
        <v>300</v>
      </c>
      <c r="C886" t="s">
        <v>292</v>
      </c>
      <c r="D886" s="11">
        <v>44451</v>
      </c>
      <c r="E886" s="10">
        <f>VLOOKUP(A886,home!$A$2:$E$405,3,FALSE)</f>
        <v>1.6083000000000001</v>
      </c>
      <c r="F886" s="10">
        <f>VLOOKUP(B886,home!$B$2:$E$405,3,FALSE)</f>
        <v>0.90869999999999995</v>
      </c>
      <c r="G886" s="10">
        <f>VLOOKUP(C886,away!$B$2:$E$405,4,FALSE)</f>
        <v>0.90869999999999995</v>
      </c>
      <c r="H886" s="10">
        <f>VLOOKUP(A886,away!$A$2:$E$405,3,FALSE)</f>
        <v>1.1513</v>
      </c>
      <c r="I886" s="10">
        <f>VLOOKUP(C886,away!$B$2:$E$405,3,FALSE)</f>
        <v>0.4677</v>
      </c>
      <c r="J886" s="10">
        <f>VLOOKUP(B886,home!$B$2:$E$405,4,FALSE)</f>
        <v>1.1357999999999999</v>
      </c>
      <c r="K886" s="12">
        <f t="shared" si="1230"/>
        <v>1.3280307102269999</v>
      </c>
      <c r="L886" s="12">
        <f t="shared" si="1231"/>
        <v>0.61158628675799986</v>
      </c>
      <c r="M886" s="13">
        <f t="shared" si="1232"/>
        <v>0.14375899936514125</v>
      </c>
      <c r="N886" s="13">
        <f t="shared" si="1233"/>
        <v>0.19091636602841133</v>
      </c>
      <c r="O886" s="13">
        <f t="shared" si="1234"/>
        <v>8.7921032609772409E-2</v>
      </c>
      <c r="P886" s="13">
        <f t="shared" si="1235"/>
        <v>0.11676183138064726</v>
      </c>
      <c r="Q886" s="13">
        <f t="shared" si="1236"/>
        <v>0.12677139858533454</v>
      </c>
      <c r="R886" s="13">
        <f t="shared" si="1237"/>
        <v>2.6885648930869858E-2</v>
      </c>
      <c r="S886" s="13">
        <f t="shared" si="1238"/>
        <v>2.3708646637026671E-2</v>
      </c>
      <c r="T886" s="13">
        <f t="shared" si="1239"/>
        <v>7.7531648927923108E-2</v>
      </c>
      <c r="U886" s="13">
        <f t="shared" si="1240"/>
        <v>3.5704967444576872E-2</v>
      </c>
      <c r="V886" s="13">
        <f t="shared" si="1241"/>
        <v>2.1395877924712597E-3</v>
      </c>
      <c r="W886" s="13">
        <f t="shared" si="1242"/>
        <v>5.6118770166583974E-2</v>
      </c>
      <c r="X886" s="13">
        <f t="shared" si="1243"/>
        <v>3.432147026360672E-2</v>
      </c>
      <c r="Y886" s="13">
        <f t="shared" si="1244"/>
        <v>1.0495270277297171E-2</v>
      </c>
      <c r="Z886" s="13">
        <f t="shared" si="1245"/>
        <v>5.4809647322366277E-3</v>
      </c>
      <c r="AA886" s="13">
        <f t="shared" si="1246"/>
        <v>7.2788894860813464E-3</v>
      </c>
      <c r="AB886" s="13">
        <f t="shared" si="1247"/>
        <v>4.8332943869322268E-3</v>
      </c>
      <c r="AC886" s="13">
        <f t="shared" si="1248"/>
        <v>1.0861154351721819E-4</v>
      </c>
      <c r="AD886" s="13">
        <f t="shared" si="1249"/>
        <v>1.8631862550348575E-2</v>
      </c>
      <c r="AE886" s="13">
        <f t="shared" si="1250"/>
        <v>1.1394991632553123E-2</v>
      </c>
      <c r="AF886" s="13">
        <f t="shared" si="1251"/>
        <v>3.4845103100958207E-3</v>
      </c>
      <c r="AG886" s="13">
        <f t="shared" si="1252"/>
        <v>7.1035957390715642E-4</v>
      </c>
      <c r="AH886" s="13">
        <f t="shared" si="1253"/>
        <v>8.3802071711003843E-4</v>
      </c>
      <c r="AI886" s="13">
        <f t="shared" si="1254"/>
        <v>1.112917248128584E-3</v>
      </c>
      <c r="AJ886" s="13">
        <f t="shared" si="1255"/>
        <v>7.3899414172804107E-4</v>
      </c>
      <c r="AK886" s="13">
        <f t="shared" si="1256"/>
        <v>3.271356382975609E-4</v>
      </c>
      <c r="AL886" s="13">
        <f t="shared" si="1257"/>
        <v>3.5285951588848707E-6</v>
      </c>
      <c r="AM886" s="13">
        <f t="shared" si="1258"/>
        <v>4.9487371311182507E-3</v>
      </c>
      <c r="AN886" s="13">
        <f t="shared" si="1259"/>
        <v>3.0265797661620485E-3</v>
      </c>
      <c r="AO886" s="13">
        <f t="shared" si="1260"/>
        <v>9.255073403819712E-4</v>
      </c>
      <c r="AP886" s="13">
        <f t="shared" si="1261"/>
        <v>1.8867586589049398E-4</v>
      </c>
      <c r="AQ886" s="13">
        <f t="shared" si="1262"/>
        <v>2.8847893055204393E-5</v>
      </c>
      <c r="AR886" s="13">
        <f t="shared" si="1263"/>
        <v>1.0250439572072097E-4</v>
      </c>
      <c r="AS886" s="13">
        <f t="shared" si="1264"/>
        <v>1.3612898545037851E-4</v>
      </c>
      <c r="AT886" s="13">
        <f t="shared" si="1265"/>
        <v>9.039173661507358E-5</v>
      </c>
      <c r="AU886" s="13">
        <f t="shared" si="1266"/>
        <v>4.0014334058522699E-5</v>
      </c>
      <c r="AV886" s="13">
        <f t="shared" si="1267"/>
        <v>1.3285066119750082E-5</v>
      </c>
      <c r="AW886" s="13">
        <f t="shared" si="1268"/>
        <v>7.960955386981623E-8</v>
      </c>
      <c r="AX886" s="13">
        <f t="shared" si="1269"/>
        <v>1.0953458144942827E-3</v>
      </c>
      <c r="AY886" s="13">
        <f t="shared" si="1270"/>
        <v>6.6989847940247544E-4</v>
      </c>
      <c r="AZ886" s="13">
        <f t="shared" si="1271"/>
        <v>2.0485036176129515E-4</v>
      </c>
      <c r="BA886" s="13">
        <f t="shared" si="1272"/>
        <v>4.1761224030207819E-5</v>
      </c>
      <c r="BB886" s="13">
        <f t="shared" si="1273"/>
        <v>6.3851479837759383E-6</v>
      </c>
      <c r="BC886" s="13">
        <f t="shared" si="1274"/>
        <v>7.8101378915957144E-7</v>
      </c>
      <c r="BD886" s="13">
        <f t="shared" si="1275"/>
        <v>1.0448380459201384E-5</v>
      </c>
      <c r="BE886" s="13">
        <f t="shared" si="1276"/>
        <v>1.3875770121955121E-5</v>
      </c>
      <c r="BF886" s="13">
        <f t="shared" si="1277"/>
        <v>9.2137244250033233E-6</v>
      </c>
      <c r="BG886" s="13">
        <f t="shared" si="1278"/>
        <v>4.078702997324341E-6</v>
      </c>
      <c r="BH886" s="13">
        <f t="shared" si="1279"/>
        <v>1.3541607095854094E-6</v>
      </c>
      <c r="BI886" s="13">
        <f t="shared" si="1280"/>
        <v>3.5967340178244186E-7</v>
      </c>
      <c r="BJ886" s="14">
        <f t="shared" si="1281"/>
        <v>0.54151401835413071</v>
      </c>
      <c r="BK886" s="14">
        <f t="shared" si="1282"/>
        <v>0.287151103793365</v>
      </c>
      <c r="BL886" s="14">
        <f t="shared" si="1283"/>
        <v>0.16606255553357624</v>
      </c>
      <c r="BM886" s="14">
        <f t="shared" si="1284"/>
        <v>0.30652354664328352</v>
      </c>
      <c r="BN886" s="14">
        <f t="shared" si="1285"/>
        <v>0.69301527690017661</v>
      </c>
    </row>
    <row r="887" spans="1:66" x14ac:dyDescent="0.25">
      <c r="A887" t="s">
        <v>290</v>
      </c>
      <c r="B887" t="s">
        <v>315</v>
      </c>
      <c r="C887" t="s">
        <v>293</v>
      </c>
      <c r="D887" s="11">
        <v>44451</v>
      </c>
      <c r="E887" s="10">
        <f>VLOOKUP(A887,home!$A$2:$E$405,3,FALSE)</f>
        <v>1.6083000000000001</v>
      </c>
      <c r="F887" s="10">
        <f>VLOOKUP(B887,home!$B$2:$E$405,3,FALSE)</f>
        <v>1.1957</v>
      </c>
      <c r="G887" s="10">
        <f>VLOOKUP(C887,away!$B$2:$E$405,4,FALSE)</f>
        <v>1.2954000000000001</v>
      </c>
      <c r="H887" s="10">
        <f>VLOOKUP(A887,away!$A$2:$E$405,3,FALSE)</f>
        <v>1.1513</v>
      </c>
      <c r="I887" s="10">
        <f>VLOOKUP(C887,away!$B$2:$E$405,3,FALSE)</f>
        <v>0.43430000000000002</v>
      </c>
      <c r="J887" s="10">
        <f>VLOOKUP(B887,home!$B$2:$E$405,4,FALSE)</f>
        <v>0.80179999999999996</v>
      </c>
      <c r="K887" s="12">
        <f t="shared" si="1230"/>
        <v>2.4911115991740003</v>
      </c>
      <c r="L887" s="12">
        <f t="shared" si="1231"/>
        <v>0.40090768926199999</v>
      </c>
      <c r="M887" s="13">
        <f t="shared" si="1232"/>
        <v>5.5464101438532233E-2</v>
      </c>
      <c r="N887" s="13">
        <f t="shared" si="1233"/>
        <v>0.13816726643129101</v>
      </c>
      <c r="O887" s="13">
        <f t="shared" si="1234"/>
        <v>2.2235984744715127E-2</v>
      </c>
      <c r="P887" s="13">
        <f t="shared" si="1235"/>
        <v>5.5392319516615982E-2</v>
      </c>
      <c r="Q887" s="13">
        <f t="shared" si="1236"/>
        <v>0.17209504001657674</v>
      </c>
      <c r="R887" s="13">
        <f t="shared" si="1237"/>
        <v>4.4572886312344113E-3</v>
      </c>
      <c r="S887" s="13">
        <f t="shared" si="1238"/>
        <v>1.3830157623806951E-2</v>
      </c>
      <c r="T887" s="13">
        <f t="shared" si="1239"/>
        <v>6.8994224826497211E-2</v>
      </c>
      <c r="U887" s="13">
        <f t="shared" si="1240"/>
        <v>1.1103603410134446E-2</v>
      </c>
      <c r="V887" s="13">
        <f t="shared" si="1241"/>
        <v>1.5346953959482063E-3</v>
      </c>
      <c r="W887" s="13">
        <f t="shared" si="1242"/>
        <v>0.1429026501152027</v>
      </c>
      <c r="X887" s="13">
        <f t="shared" si="1243"/>
        <v>5.7290771247101996E-2</v>
      </c>
      <c r="Y887" s="13">
        <f t="shared" si="1244"/>
        <v>1.1484155358356743E-2</v>
      </c>
      <c r="Z887" s="13">
        <f t="shared" si="1245"/>
        <v>5.956537618406571E-4</v>
      </c>
      <c r="AA887" s="13">
        <f t="shared" si="1246"/>
        <v>1.4838399952128885E-3</v>
      </c>
      <c r="AB887" s="13">
        <f t="shared" si="1247"/>
        <v>1.8482055116965598E-3</v>
      </c>
      <c r="AC887" s="13">
        <f t="shared" si="1248"/>
        <v>9.5794324085524393E-5</v>
      </c>
      <c r="AD887" s="13">
        <f t="shared" si="1249"/>
        <v>8.8996612313671328E-2</v>
      </c>
      <c r="AE887" s="13">
        <f t="shared" si="1250"/>
        <v>3.5679426194820028E-2</v>
      </c>
      <c r="AF887" s="13">
        <f t="shared" si="1251"/>
        <v>7.1520781549796837E-3</v>
      </c>
      <c r="AG887" s="13">
        <f t="shared" si="1252"/>
        <v>9.5577437551137812E-4</v>
      </c>
      <c r="AH887" s="13">
        <f t="shared" si="1253"/>
        <v>5.9700543314938857E-5</v>
      </c>
      <c r="AI887" s="13">
        <f t="shared" si="1254"/>
        <v>1.4872071592883401E-4</v>
      </c>
      <c r="AJ887" s="13">
        <f t="shared" si="1255"/>
        <v>1.8523995024388997E-4</v>
      </c>
      <c r="AK887" s="13">
        <f t="shared" si="1256"/>
        <v>1.5381779622765634E-4</v>
      </c>
      <c r="AL887" s="13">
        <f t="shared" si="1257"/>
        <v>3.8268138633810009E-6</v>
      </c>
      <c r="AM887" s="13">
        <f t="shared" si="1258"/>
        <v>4.4340098644355667E-2</v>
      </c>
      <c r="AN887" s="13">
        <f t="shared" si="1259"/>
        <v>1.7776286489157769E-2</v>
      </c>
      <c r="AO887" s="13">
        <f t="shared" si="1260"/>
        <v>3.5633249700137751E-3</v>
      </c>
      <c r="AP887" s="13">
        <f t="shared" si="1261"/>
        <v>4.7618812660593613E-4</v>
      </c>
      <c r="AQ887" s="13">
        <f t="shared" si="1262"/>
        <v>4.7726870372896623E-5</v>
      </c>
      <c r="AR887" s="13">
        <f t="shared" si="1263"/>
        <v>4.7868813736156184E-6</v>
      </c>
      <c r="AS887" s="13">
        <f t="shared" si="1264"/>
        <v>1.1924655713683839E-5</v>
      </c>
      <c r="AT887" s="13">
        <f t="shared" si="1265"/>
        <v>1.4852824082257164E-5</v>
      </c>
      <c r="AU887" s="13">
        <f t="shared" si="1266"/>
        <v>1.2333347450600582E-5</v>
      </c>
      <c r="AV887" s="13">
        <f t="shared" si="1267"/>
        <v>7.6809362227085497E-6</v>
      </c>
      <c r="AW887" s="13">
        <f t="shared" si="1268"/>
        <v>1.061628105953747E-7</v>
      </c>
      <c r="AX887" s="13">
        <f t="shared" si="1269"/>
        <v>1.8409355673578945E-2</v>
      </c>
      <c r="AY887" s="13">
        <f t="shared" si="1270"/>
        <v>7.3804522438968246E-3</v>
      </c>
      <c r="AZ887" s="13">
        <f t="shared" si="1271"/>
        <v>1.479440027404609E-3</v>
      </c>
      <c r="BA887" s="13">
        <f t="shared" si="1272"/>
        <v>1.9770629426283065E-4</v>
      </c>
      <c r="BB887" s="13">
        <f t="shared" si="1273"/>
        <v>1.9815493396366104E-5</v>
      </c>
      <c r="BC887" s="13">
        <f t="shared" si="1274"/>
        <v>1.5888367338247118E-6</v>
      </c>
      <c r="BD887" s="13">
        <f t="shared" si="1275"/>
        <v>3.1984959171125748E-7</v>
      </c>
      <c r="BE887" s="13">
        <f t="shared" si="1276"/>
        <v>7.9678102790298173E-7</v>
      </c>
      <c r="BF887" s="13">
        <f t="shared" si="1277"/>
        <v>9.9243523030545016E-7</v>
      </c>
      <c r="BG887" s="13">
        <f t="shared" si="1278"/>
        <v>8.2408897121427593E-7</v>
      </c>
      <c r="BH887" s="13">
        <f t="shared" si="1279"/>
        <v>5.1322439873581297E-7</v>
      </c>
      <c r="BI887" s="13">
        <f t="shared" si="1280"/>
        <v>2.5569985053397717E-7</v>
      </c>
      <c r="BJ887" s="14">
        <f t="shared" si="1281"/>
        <v>0.81740998270378817</v>
      </c>
      <c r="BK887" s="14">
        <f t="shared" si="1282"/>
        <v>0.1337013473567491</v>
      </c>
      <c r="BL887" s="14">
        <f t="shared" si="1283"/>
        <v>4.1731682022622008E-2</v>
      </c>
      <c r="BM887" s="14">
        <f t="shared" si="1284"/>
        <v>0.53824631898494835</v>
      </c>
      <c r="BN887" s="14">
        <f t="shared" si="1285"/>
        <v>0.44781200077896555</v>
      </c>
    </row>
    <row r="888" spans="1:66" x14ac:dyDescent="0.25">
      <c r="A888" t="s">
        <v>338</v>
      </c>
      <c r="B888" t="s">
        <v>71</v>
      </c>
      <c r="C888" t="s">
        <v>82</v>
      </c>
      <c r="D888" s="11">
        <v>44452</v>
      </c>
      <c r="E888" s="10">
        <f>VLOOKUP(A888,home!$A$2:$E$405,3,FALSE)</f>
        <v>1.2436</v>
      </c>
      <c r="F888" s="10">
        <f>VLOOKUP(B888,home!$B$2:$E$405,3,FALSE)</f>
        <v>0.93810000000000004</v>
      </c>
      <c r="G888" s="10">
        <f>VLOOKUP(C888,away!$B$2:$E$405,4,FALSE)</f>
        <v>1.4474</v>
      </c>
      <c r="H888" s="10">
        <f>VLOOKUP(A888,away!$A$2:$E$405,3,FALSE)</f>
        <v>0.89739999999999998</v>
      </c>
      <c r="I888" s="10">
        <f>VLOOKUP(C888,away!$B$2:$E$405,3,FALSE)</f>
        <v>1.5601</v>
      </c>
      <c r="J888" s="10">
        <f>VLOOKUP(B888,home!$B$2:$E$405,4,FALSE)</f>
        <v>2.0428999999999999</v>
      </c>
      <c r="K888" s="12">
        <f t="shared" si="1230"/>
        <v>1.6885674669840001</v>
      </c>
      <c r="L888" s="12">
        <f t="shared" si="1231"/>
        <v>2.860128927446</v>
      </c>
      <c r="M888" s="13">
        <f t="shared" si="1232"/>
        <v>1.0580988833137111E-2</v>
      </c>
      <c r="N888" s="13">
        <f t="shared" si="1233"/>
        <v>1.786671351215632E-2</v>
      </c>
      <c r="O888" s="13">
        <f t="shared" si="1234"/>
        <v>3.0262992242638547E-2</v>
      </c>
      <c r="P888" s="13">
        <f t="shared" si="1235"/>
        <v>5.1101104154508609E-2</v>
      </c>
      <c r="Q888" s="13">
        <f t="shared" si="1236"/>
        <v>1.5084575589275307E-2</v>
      </c>
      <c r="R888" s="13">
        <f t="shared" si="1237"/>
        <v>4.3278029772122216E-2</v>
      </c>
      <c r="S888" s="13">
        <f t="shared" si="1238"/>
        <v>6.1698459543589733E-2</v>
      </c>
      <c r="T888" s="13">
        <f t="shared" si="1239"/>
        <v>4.3143831001132095E-2</v>
      </c>
      <c r="U888" s="13">
        <f t="shared" si="1240"/>
        <v>7.307787310837055E-2</v>
      </c>
      <c r="V888" s="13">
        <f t="shared" si="1241"/>
        <v>3.3108220549878185E-2</v>
      </c>
      <c r="W888" s="13">
        <f t="shared" si="1242"/>
        <v>8.4904411977704299E-3</v>
      </c>
      <c r="X888" s="13">
        <f t="shared" si="1243"/>
        <v>2.4283756476522471E-2</v>
      </c>
      <c r="Y888" s="13">
        <f t="shared" si="1244"/>
        <v>3.4727337182778047E-2</v>
      </c>
      <c r="Z888" s="13">
        <f t="shared" si="1245"/>
        <v>4.1260248291371988E-2</v>
      </c>
      <c r="AA888" s="13">
        <f t="shared" si="1246"/>
        <v>6.967071294449291E-2</v>
      </c>
      <c r="AB888" s="13">
        <f t="shared" si="1247"/>
        <v>5.8821849639825903E-2</v>
      </c>
      <c r="AC888" s="13">
        <f t="shared" si="1248"/>
        <v>9.9935521940022354E-3</v>
      </c>
      <c r="AD888" s="13">
        <f t="shared" si="1249"/>
        <v>3.5841706967239544E-3</v>
      </c>
      <c r="AE888" s="13">
        <f t="shared" si="1250"/>
        <v>1.0251190290604466E-2</v>
      </c>
      <c r="AF888" s="13">
        <f t="shared" si="1251"/>
        <v>1.4659862945455706E-2</v>
      </c>
      <c r="AG888" s="13">
        <f t="shared" si="1252"/>
        <v>1.3976366027563861E-2</v>
      </c>
      <c r="AH888" s="13">
        <f t="shared" si="1253"/>
        <v>2.9502407422939355E-2</v>
      </c>
      <c r="AI888" s="13">
        <f t="shared" si="1254"/>
        <v>4.9816805372082662E-2</v>
      </c>
      <c r="AJ888" s="13">
        <f t="shared" si="1255"/>
        <v>4.2059518430186286E-2</v>
      </c>
      <c r="AK888" s="13">
        <f t="shared" si="1256"/>
        <v>2.3673444832742179E-2</v>
      </c>
      <c r="AL888" s="13">
        <f t="shared" si="1257"/>
        <v>1.9305626708153937E-3</v>
      </c>
      <c r="AM888" s="13">
        <f t="shared" si="1258"/>
        <v>1.2104228069210884E-3</v>
      </c>
      <c r="AN888" s="13">
        <f t="shared" si="1259"/>
        <v>3.4619652845153896E-3</v>
      </c>
      <c r="AO888" s="13">
        <f t="shared" si="1260"/>
        <v>4.9508335280281455E-3</v>
      </c>
      <c r="AP888" s="13">
        <f t="shared" si="1261"/>
        <v>4.7200073961609443E-3</v>
      </c>
      <c r="AQ888" s="13">
        <f t="shared" si="1262"/>
        <v>3.3749574228797478E-3</v>
      </c>
      <c r="AR888" s="13">
        <f t="shared" si="1263"/>
        <v>1.6876137779929291E-2</v>
      </c>
      <c r="AS888" s="13">
        <f t="shared" si="1264"/>
        <v>2.8496497223528181E-2</v>
      </c>
      <c r="AT888" s="13">
        <f t="shared" si="1265"/>
        <v>2.4059129067324794E-2</v>
      </c>
      <c r="AU888" s="13">
        <f t="shared" si="1266"/>
        <v>1.3541820875684587E-2</v>
      </c>
      <c r="AV888" s="13">
        <f t="shared" si="1267"/>
        <v>5.7165695436014463E-3</v>
      </c>
      <c r="AW888" s="13">
        <f t="shared" si="1268"/>
        <v>2.5899145279940287E-4</v>
      </c>
      <c r="AX888" s="13">
        <f t="shared" si="1269"/>
        <v>3.4064676217706772E-4</v>
      </c>
      <c r="AY888" s="13">
        <f t="shared" si="1270"/>
        <v>9.7429365854344936E-4</v>
      </c>
      <c r="AZ888" s="13">
        <f t="shared" si="1271"/>
        <v>1.3933027383136582E-3</v>
      </c>
      <c r="BA888" s="13">
        <f t="shared" si="1272"/>
        <v>1.3283418221802059E-3</v>
      </c>
      <c r="BB888" s="13">
        <f t="shared" si="1273"/>
        <v>9.498072177884844E-4</v>
      </c>
      <c r="BC888" s="13">
        <f t="shared" si="1274"/>
        <v>5.4331421981876945E-4</v>
      </c>
      <c r="BD888" s="13">
        <f t="shared" si="1275"/>
        <v>8.0446549746566801E-3</v>
      </c>
      <c r="BE888" s="13">
        <f t="shared" si="1276"/>
        <v>1.3583942673316262E-2</v>
      </c>
      <c r="BF888" s="13">
        <f t="shared" si="1277"/>
        <v>1.1468701835768758E-2</v>
      </c>
      <c r="BG888" s="13">
        <f t="shared" si="1278"/>
        <v>6.4552256028062686E-3</v>
      </c>
      <c r="BH888" s="13">
        <f t="shared" si="1279"/>
        <v>2.7250209862352123E-3</v>
      </c>
      <c r="BI888" s="13">
        <f t="shared" si="1280"/>
        <v>9.2027635684108612E-4</v>
      </c>
      <c r="BJ888" s="14">
        <f t="shared" si="1281"/>
        <v>0.20931613777730959</v>
      </c>
      <c r="BK888" s="14">
        <f t="shared" si="1282"/>
        <v>0.16938718160447475</v>
      </c>
      <c r="BL888" s="14">
        <f t="shared" si="1283"/>
        <v>0.55205161068509323</v>
      </c>
      <c r="BM888" s="14">
        <f t="shared" si="1284"/>
        <v>0.80312547204866713</v>
      </c>
      <c r="BN888" s="14">
        <f t="shared" si="1285"/>
        <v>0.1681744041038381</v>
      </c>
    </row>
    <row r="889" spans="1:66" x14ac:dyDescent="0.25">
      <c r="A889" t="s">
        <v>338</v>
      </c>
      <c r="B889" t="s">
        <v>93</v>
      </c>
      <c r="C889" t="s">
        <v>83</v>
      </c>
      <c r="D889" s="11">
        <v>44452</v>
      </c>
      <c r="E889" s="10">
        <f>VLOOKUP(A889,home!$A$2:$E$405,3,FALSE)</f>
        <v>1.2436</v>
      </c>
      <c r="F889" s="10">
        <f>VLOOKUP(B889,home!$B$2:$E$405,3,FALSE)</f>
        <v>0.80410000000000004</v>
      </c>
      <c r="G889" s="10">
        <f>VLOOKUP(C889,away!$B$2:$E$405,4,FALSE)</f>
        <v>0.48249999999999998</v>
      </c>
      <c r="H889" s="10">
        <f>VLOOKUP(A889,away!$A$2:$E$405,3,FALSE)</f>
        <v>0.89739999999999998</v>
      </c>
      <c r="I889" s="10">
        <f>VLOOKUP(C889,away!$B$2:$E$405,3,FALSE)</f>
        <v>0.44569999999999999</v>
      </c>
      <c r="J889" s="10">
        <f>VLOOKUP(B889,home!$B$2:$E$405,4,FALSE)</f>
        <v>0.92859999999999998</v>
      </c>
      <c r="K889" s="12">
        <f t="shared" si="1230"/>
        <v>0.48248975170000002</v>
      </c>
      <c r="L889" s="12">
        <f t="shared" si="1231"/>
        <v>0.371413237748</v>
      </c>
      <c r="M889" s="13">
        <f t="shared" si="1232"/>
        <v>0.42574998722381291</v>
      </c>
      <c r="N889" s="13">
        <f t="shared" si="1233"/>
        <v>0.20542000562189566</v>
      </c>
      <c r="O889" s="13">
        <f t="shared" si="1234"/>
        <v>0.15812918122596603</v>
      </c>
      <c r="P889" s="13">
        <f t="shared" si="1235"/>
        <v>7.629570938624064E-2</v>
      </c>
      <c r="Q889" s="13">
        <f t="shared" si="1236"/>
        <v>4.9556523753360532E-2</v>
      </c>
      <c r="R889" s="13">
        <f t="shared" si="1237"/>
        <v>2.9365635590788145E-2</v>
      </c>
      <c r="S889" s="13">
        <f t="shared" si="1238"/>
        <v>3.4181065445867075E-3</v>
      </c>
      <c r="T889" s="13">
        <f t="shared" si="1239"/>
        <v>1.8405948938771309E-2</v>
      </c>
      <c r="U889" s="13">
        <f t="shared" si="1240"/>
        <v>1.4168618224712054E-2</v>
      </c>
      <c r="V889" s="13">
        <f t="shared" si="1241"/>
        <v>6.8059469277186466E-5</v>
      </c>
      <c r="W889" s="13">
        <f t="shared" si="1242"/>
        <v>7.9701716136246908E-3</v>
      </c>
      <c r="X889" s="13">
        <f t="shared" si="1243"/>
        <v>2.9602272444235488E-3</v>
      </c>
      <c r="Y889" s="13">
        <f t="shared" si="1244"/>
        <v>5.497337926605951E-4</v>
      </c>
      <c r="Z889" s="13">
        <f t="shared" si="1245"/>
        <v>3.6355952644341765E-3</v>
      </c>
      <c r="AA889" s="13">
        <f t="shared" si="1246"/>
        <v>1.7541374564185414E-3</v>
      </c>
      <c r="AB889" s="13">
        <f t="shared" si="1247"/>
        <v>4.2317667289752594E-4</v>
      </c>
      <c r="AC889" s="13">
        <f t="shared" si="1248"/>
        <v>7.6227916100680103E-7</v>
      </c>
      <c r="AD889" s="13">
        <f t="shared" si="1249"/>
        <v>9.6138153071604129E-4</v>
      </c>
      <c r="AE889" s="13">
        <f t="shared" si="1250"/>
        <v>3.5706982703437328E-4</v>
      </c>
      <c r="AF889" s="13">
        <f t="shared" si="1251"/>
        <v>6.631023028047746E-5</v>
      </c>
      <c r="AG889" s="13">
        <f t="shared" si="1252"/>
        <v>8.2094991080958685E-6</v>
      </c>
      <c r="AH889" s="13">
        <f t="shared" si="1253"/>
        <v>3.3757705207619837E-4</v>
      </c>
      <c r="AI889" s="13">
        <f t="shared" si="1254"/>
        <v>1.6287746803586291E-4</v>
      </c>
      <c r="AJ889" s="13">
        <f t="shared" si="1255"/>
        <v>3.92933545550741E-5</v>
      </c>
      <c r="AK889" s="13">
        <f t="shared" si="1256"/>
        <v>6.3195469609125877E-6</v>
      </c>
      <c r="AL889" s="13">
        <f t="shared" si="1257"/>
        <v>5.4641109650851348E-9</v>
      </c>
      <c r="AM889" s="13">
        <f t="shared" si="1258"/>
        <v>9.2771347208829799E-5</v>
      </c>
      <c r="AN889" s="13">
        <f t="shared" si="1259"/>
        <v>3.4456506437075365E-5</v>
      </c>
      <c r="AO889" s="13">
        <f t="shared" si="1260"/>
        <v>6.3988013086394816E-6</v>
      </c>
      <c r="AP889" s="13">
        <f t="shared" si="1261"/>
        <v>7.9219983724930991E-7</v>
      </c>
      <c r="AQ889" s="13">
        <f t="shared" si="1262"/>
        <v>7.3558376624051196E-8</v>
      </c>
      <c r="AR889" s="13">
        <f t="shared" si="1263"/>
        <v>2.5076117180209229E-5</v>
      </c>
      <c r="AS889" s="13">
        <f t="shared" si="1264"/>
        <v>1.2098969551879254E-5</v>
      </c>
      <c r="AT889" s="13">
        <f t="shared" si="1265"/>
        <v>2.9188144074560414E-6</v>
      </c>
      <c r="AU889" s="13">
        <f t="shared" si="1266"/>
        <v>4.6943267957061599E-7</v>
      </c>
      <c r="AV889" s="13">
        <f t="shared" si="1267"/>
        <v>5.6624114251473039E-8</v>
      </c>
      <c r="AW889" s="13">
        <f t="shared" si="1268"/>
        <v>2.7199597752760689E-11</v>
      </c>
      <c r="AX889" s="13">
        <f t="shared" si="1269"/>
        <v>7.4602040466104573E-6</v>
      </c>
      <c r="AY889" s="13">
        <f t="shared" si="1270"/>
        <v>2.7708185392123222E-6</v>
      </c>
      <c r="AZ889" s="13">
        <f t="shared" si="1271"/>
        <v>5.1455934243051605E-7</v>
      </c>
      <c r="BA889" s="13">
        <f t="shared" si="1272"/>
        <v>6.3704717128533272E-8</v>
      </c>
      <c r="BB889" s="13">
        <f t="shared" si="1273"/>
        <v>5.9151938121322532E-9</v>
      </c>
      <c r="BC889" s="13">
        <f t="shared" si="1274"/>
        <v>4.3939625713419533E-10</v>
      </c>
      <c r="BD889" s="13">
        <f t="shared" si="1275"/>
        <v>1.5522669786749584E-6</v>
      </c>
      <c r="BE889" s="13">
        <f t="shared" si="1276"/>
        <v>7.4895290911298986E-7</v>
      </c>
      <c r="BF889" s="13">
        <f t="shared" si="1277"/>
        <v>1.806810515764596E-7</v>
      </c>
      <c r="BG889" s="13">
        <f t="shared" si="1278"/>
        <v>2.9058918570673628E-8</v>
      </c>
      <c r="BH889" s="13">
        <f t="shared" si="1279"/>
        <v>3.5051576014587094E-9</v>
      </c>
      <c r="BI889" s="13">
        <f t="shared" si="1280"/>
        <v>3.3824052415943625E-10</v>
      </c>
      <c r="BJ889" s="14">
        <f t="shared" si="1281"/>
        <v>0.28640089010627912</v>
      </c>
      <c r="BK889" s="14">
        <f t="shared" si="1282"/>
        <v>0.50553540118572859</v>
      </c>
      <c r="BL889" s="14">
        <f t="shared" si="1283"/>
        <v>0.20442995135359976</v>
      </c>
      <c r="BM889" s="14">
        <f t="shared" si="1284"/>
        <v>5.5482024316638248E-2</v>
      </c>
      <c r="BN889" s="14">
        <f t="shared" si="1285"/>
        <v>0.94451704280206394</v>
      </c>
    </row>
    <row r="890" spans="1:66" x14ac:dyDescent="0.25">
      <c r="A890" t="s">
        <v>338</v>
      </c>
      <c r="B890" t="s">
        <v>84</v>
      </c>
      <c r="C890" t="s">
        <v>85</v>
      </c>
      <c r="D890" s="11">
        <v>44452</v>
      </c>
      <c r="E890" s="10">
        <f>VLOOKUP(A890,home!$A$2:$E$405,3,FALSE)</f>
        <v>1.2436</v>
      </c>
      <c r="F890" s="10">
        <f>VLOOKUP(B890,home!$B$2:$E$405,3,FALSE)</f>
        <v>0.80410000000000004</v>
      </c>
      <c r="G890" s="10">
        <f>VLOOKUP(C890,away!$B$2:$E$405,4,FALSE)</f>
        <v>1.2866</v>
      </c>
      <c r="H890" s="10">
        <f>VLOOKUP(A890,away!$A$2:$E$405,3,FALSE)</f>
        <v>0.89739999999999998</v>
      </c>
      <c r="I890" s="10">
        <f>VLOOKUP(C890,away!$B$2:$E$405,3,FALSE)</f>
        <v>2.2286999999999999</v>
      </c>
      <c r="J890" s="10">
        <f>VLOOKUP(B890,home!$B$2:$E$405,4,FALSE)</f>
        <v>0.1857</v>
      </c>
      <c r="K890" s="12">
        <f t="shared" si="1230"/>
        <v>1.2865726726160001</v>
      </c>
      <c r="L890" s="12">
        <f t="shared" si="1231"/>
        <v>0.37140657006599997</v>
      </c>
      <c r="M890" s="13">
        <f t="shared" si="1232"/>
        <v>0.19052359331109728</v>
      </c>
      <c r="N890" s="13">
        <f t="shared" si="1233"/>
        <v>0.24512244864266231</v>
      </c>
      <c r="O890" s="13">
        <f t="shared" si="1234"/>
        <v>7.0761714308324133E-2</v>
      </c>
      <c r="P890" s="13">
        <f t="shared" si="1235"/>
        <v>9.1040087896550437E-2</v>
      </c>
      <c r="Q890" s="13">
        <f t="shared" si="1236"/>
        <v>0.15768392193418415</v>
      </c>
      <c r="R890" s="13">
        <f t="shared" si="1237"/>
        <v>1.3140682801622427E-2</v>
      </c>
      <c r="S890" s="13">
        <f t="shared" si="1238"/>
        <v>1.0875684029691335E-2</v>
      </c>
      <c r="T890" s="13">
        <f t="shared" si="1239"/>
        <v>5.8564844600130242E-2</v>
      </c>
      <c r="U890" s="13">
        <f t="shared" si="1240"/>
        <v>1.6906443392082474E-2</v>
      </c>
      <c r="V890" s="13">
        <f t="shared" si="1241"/>
        <v>5.7742818256837562E-4</v>
      </c>
      <c r="W890" s="13">
        <f t="shared" si="1242"/>
        <v>6.7623941623812009E-2</v>
      </c>
      <c r="X890" s="13">
        <f t="shared" si="1243"/>
        <v>2.5115976212843425E-2</v>
      </c>
      <c r="Y890" s="13">
        <f t="shared" si="1244"/>
        <v>4.6641192895357092E-3</v>
      </c>
      <c r="Z890" s="13">
        <f t="shared" si="1245"/>
        <v>1.6268453092252873E-3</v>
      </c>
      <c r="AA890" s="13">
        <f t="shared" si="1246"/>
        <v>2.0930547174227809E-3</v>
      </c>
      <c r="AB890" s="13">
        <f t="shared" si="1247"/>
        <v>1.3464335008630773E-3</v>
      </c>
      <c r="AC890" s="13">
        <f t="shared" si="1248"/>
        <v>1.7244948375347851E-5</v>
      </c>
      <c r="AD890" s="13">
        <f t="shared" si="1249"/>
        <v>2.1750778826944046E-2</v>
      </c>
      <c r="AE890" s="13">
        <f t="shared" si="1250"/>
        <v>8.0783821603794617E-3</v>
      </c>
      <c r="AF890" s="13">
        <f t="shared" si="1251"/>
        <v>1.5001821049344492E-3</v>
      </c>
      <c r="AG890" s="13">
        <f t="shared" si="1252"/>
        <v>1.8572583002269863E-4</v>
      </c>
      <c r="AH890" s="13">
        <f t="shared" si="1253"/>
        <v>1.5105525908183122E-4</v>
      </c>
      <c r="AI890" s="13">
        <f t="shared" si="1254"/>
        <v>1.9434356838961392E-4</v>
      </c>
      <c r="AJ890" s="13">
        <f t="shared" si="1255"/>
        <v>1.25018562094378E-4</v>
      </c>
      <c r="AK890" s="13">
        <f t="shared" si="1256"/>
        <v>5.3615155186791092E-5</v>
      </c>
      <c r="AL890" s="13">
        <f t="shared" si="1257"/>
        <v>3.2961410995426528E-7</v>
      </c>
      <c r="AM890" s="13">
        <f t="shared" si="1258"/>
        <v>5.5967915293721783E-3</v>
      </c>
      <c r="AN890" s="13">
        <f t="shared" si="1259"/>
        <v>2.0786851452985634E-3</v>
      </c>
      <c r="AO890" s="13">
        <f t="shared" si="1260"/>
        <v>3.8601866003124197E-4</v>
      </c>
      <c r="AP890" s="13">
        <f t="shared" si="1261"/>
        <v>4.7789955501225646E-5</v>
      </c>
      <c r="AQ890" s="13">
        <f t="shared" si="1262"/>
        <v>4.4373758640792448E-6</v>
      </c>
      <c r="AR890" s="13">
        <f t="shared" si="1263"/>
        <v>1.1220583133202793E-5</v>
      </c>
      <c r="AS890" s="13">
        <f t="shared" si="1264"/>
        <v>1.4436095629994731E-5</v>
      </c>
      <c r="AT890" s="13">
        <f t="shared" si="1265"/>
        <v>9.286543068411242E-6</v>
      </c>
      <c r="AU890" s="13">
        <f t="shared" si="1266"/>
        <v>3.9826041782964805E-6</v>
      </c>
      <c r="AV890" s="13">
        <f t="shared" si="1267"/>
        <v>1.2809774254106378E-6</v>
      </c>
      <c r="AW890" s="13">
        <f t="shared" si="1268"/>
        <v>4.3750920847869159E-9</v>
      </c>
      <c r="AX890" s="13">
        <f t="shared" si="1269"/>
        <v>1.2001131726698266E-3</v>
      </c>
      <c r="AY890" s="13">
        <f t="shared" si="1270"/>
        <v>4.4572991715232545E-4</v>
      </c>
      <c r="AZ890" s="13">
        <f t="shared" si="1271"/>
        <v>8.2773509852673754E-5</v>
      </c>
      <c r="BA890" s="13">
        <f t="shared" si="1272"/>
        <v>1.0247541795568606E-5</v>
      </c>
      <c r="BB890" s="13">
        <f t="shared" si="1273"/>
        <v>9.515010874750284E-7</v>
      </c>
      <c r="BC890" s="13">
        <f t="shared" si="1274"/>
        <v>7.0678751062633908E-8</v>
      </c>
      <c r="BD890" s="13">
        <f t="shared" si="1275"/>
        <v>6.9456638260720966E-7</v>
      </c>
      <c r="BE890" s="13">
        <f t="shared" si="1276"/>
        <v>8.9361012718018509E-7</v>
      </c>
      <c r="BF890" s="13">
        <f t="shared" si="1277"/>
        <v>5.7484718480146738E-7</v>
      </c>
      <c r="BG890" s="13">
        <f t="shared" si="1278"/>
        <v>2.4652755963193582E-7</v>
      </c>
      <c r="BH890" s="13">
        <f t="shared" si="1279"/>
        <v>7.929390531729E-8</v>
      </c>
      <c r="BI890" s="13">
        <f t="shared" si="1280"/>
        <v>2.0403474337245162E-8</v>
      </c>
      <c r="BJ890" s="14">
        <f t="shared" si="1281"/>
        <v>0.60014393021282486</v>
      </c>
      <c r="BK890" s="14">
        <f t="shared" si="1282"/>
        <v>0.2934800978995451</v>
      </c>
      <c r="BL890" s="14">
        <f t="shared" si="1283"/>
        <v>0.10481507731713668</v>
      </c>
      <c r="BM890" s="14">
        <f t="shared" si="1284"/>
        <v>0.2313477763022308</v>
      </c>
      <c r="BN890" s="14">
        <f t="shared" si="1285"/>
        <v>0.76827244889444068</v>
      </c>
    </row>
    <row r="891" spans="1:66" x14ac:dyDescent="0.25">
      <c r="A891" t="s">
        <v>338</v>
      </c>
      <c r="B891" t="s">
        <v>92</v>
      </c>
      <c r="C891" t="s">
        <v>89</v>
      </c>
      <c r="D891" s="11">
        <v>44452</v>
      </c>
      <c r="E891" s="10">
        <f>VLOOKUP(A891,home!$A$2:$E$405,3,FALSE)</f>
        <v>1.2436</v>
      </c>
      <c r="F891" s="10">
        <f>VLOOKUP(B891,home!$B$2:$E$405,3,FALSE)</f>
        <v>0.96489999999999998</v>
      </c>
      <c r="G891" s="10">
        <f>VLOOKUP(C891,away!$B$2:$E$405,4,FALSE)</f>
        <v>0.26800000000000002</v>
      </c>
      <c r="H891" s="10">
        <f>VLOOKUP(A891,away!$A$2:$E$405,3,FALSE)</f>
        <v>0.89739999999999998</v>
      </c>
      <c r="I891" s="10">
        <f>VLOOKUP(C891,away!$B$2:$E$405,3,FALSE)</f>
        <v>1.1143000000000001</v>
      </c>
      <c r="J891" s="10">
        <f>VLOOKUP(B891,home!$B$2:$E$405,4,FALSE)</f>
        <v>0.66859999999999997</v>
      </c>
      <c r="K891" s="12">
        <f t="shared" si="1230"/>
        <v>0.32158650352000001</v>
      </c>
      <c r="L891" s="12">
        <f t="shared" si="1231"/>
        <v>0.66858182745200001</v>
      </c>
      <c r="M891" s="13">
        <f t="shared" si="1232"/>
        <v>0.37151414842054958</v>
      </c>
      <c r="N891" s="13">
        <f t="shared" si="1233"/>
        <v>0.11947393599877486</v>
      </c>
      <c r="O891" s="13">
        <f t="shared" si="1234"/>
        <v>0.24838760827528458</v>
      </c>
      <c r="P891" s="13">
        <f t="shared" si="1235"/>
        <v>7.9878102462944175E-2</v>
      </c>
      <c r="Q891" s="13">
        <f t="shared" si="1236"/>
        <v>1.9210602669809129E-2</v>
      </c>
      <c r="R891" s="13">
        <f t="shared" si="1237"/>
        <v>8.3033720528560631E-2</v>
      </c>
      <c r="S891" s="13">
        <f t="shared" si="1238"/>
        <v>4.2935856414934876E-3</v>
      </c>
      <c r="T891" s="13">
        <f t="shared" si="1239"/>
        <v>1.2843859839435257E-2</v>
      </c>
      <c r="U891" s="13">
        <f t="shared" si="1240"/>
        <v>2.670252385903666E-2</v>
      </c>
      <c r="V891" s="13">
        <f t="shared" si="1241"/>
        <v>1.0257227835593385E-4</v>
      </c>
      <c r="W891" s="13">
        <f t="shared" si="1242"/>
        <v>2.059290181031966E-3</v>
      </c>
      <c r="X891" s="13">
        <f t="shared" si="1243"/>
        <v>1.3768039924883116E-3</v>
      </c>
      <c r="Y891" s="13">
        <f t="shared" si="1244"/>
        <v>4.602530646705225E-4</v>
      </c>
      <c r="Z891" s="13">
        <f t="shared" si="1245"/>
        <v>1.8504945537041243E-2</v>
      </c>
      <c r="AA891" s="13">
        <f t="shared" si="1246"/>
        <v>5.9509407330851213E-3</v>
      </c>
      <c r="AB891" s="13">
        <f t="shared" si="1247"/>
        <v>9.5687111150379478E-4</v>
      </c>
      <c r="AC891" s="13">
        <f t="shared" si="1248"/>
        <v>1.3783591747457178E-6</v>
      </c>
      <c r="AD891" s="13">
        <f t="shared" si="1249"/>
        <v>1.6555998226278434E-4</v>
      </c>
      <c r="AE891" s="13">
        <f t="shared" si="1250"/>
        <v>1.1069039549417305E-4</v>
      </c>
      <c r="AF891" s="13">
        <f t="shared" si="1251"/>
        <v>3.7002793450439421E-5</v>
      </c>
      <c r="AG891" s="13">
        <f t="shared" si="1252"/>
        <v>8.2464650886412312E-6</v>
      </c>
      <c r="AH891" s="13">
        <f t="shared" si="1253"/>
        <v>3.0930175760136903E-3</v>
      </c>
      <c r="AI891" s="13">
        <f t="shared" si="1254"/>
        <v>9.9467270759614839E-4</v>
      </c>
      <c r="AJ891" s="13">
        <f t="shared" si="1255"/>
        <v>1.5993665909130831E-4</v>
      </c>
      <c r="AK891" s="13">
        <f t="shared" si="1256"/>
        <v>1.7144490327281362E-5</v>
      </c>
      <c r="AL891" s="13">
        <f t="shared" si="1257"/>
        <v>1.1854268900299862E-8</v>
      </c>
      <c r="AM891" s="13">
        <f t="shared" si="1258"/>
        <v>1.0648371163744408E-5</v>
      </c>
      <c r="AN891" s="13">
        <f t="shared" si="1259"/>
        <v>7.1193074520434156E-6</v>
      </c>
      <c r="AO891" s="13">
        <f t="shared" si="1260"/>
        <v>2.3799197932399144E-6</v>
      </c>
      <c r="AP891" s="13">
        <f t="shared" si="1261"/>
        <v>5.3039037485117606E-7</v>
      </c>
      <c r="AQ891" s="13">
        <f t="shared" si="1262"/>
        <v>8.8652341520237616E-8</v>
      </c>
      <c r="AR891" s="13">
        <f t="shared" si="1263"/>
        <v>4.1358706866247787E-4</v>
      </c>
      <c r="AS891" s="13">
        <f t="shared" si="1264"/>
        <v>1.3300401931225242E-4</v>
      </c>
      <c r="AT891" s="13">
        <f t="shared" si="1265"/>
        <v>2.1386148762366901E-5</v>
      </c>
      <c r="AU891" s="13">
        <f t="shared" si="1266"/>
        <v>2.2924989347493834E-6</v>
      </c>
      <c r="AV891" s="13">
        <f t="shared" si="1267"/>
        <v>1.843091791873446E-7</v>
      </c>
      <c r="AW891" s="13">
        <f t="shared" si="1268"/>
        <v>7.0798597656753568E-11</v>
      </c>
      <c r="AX891" s="13">
        <f t="shared" si="1269"/>
        <v>5.7072874178862639E-7</v>
      </c>
      <c r="AY891" s="13">
        <f t="shared" si="1270"/>
        <v>3.8157886516442044E-7</v>
      </c>
      <c r="AZ891" s="13">
        <f t="shared" si="1271"/>
        <v>1.2755834749434425E-7</v>
      </c>
      <c r="BA891" s="13">
        <f t="shared" si="1272"/>
        <v>2.8427731024841983E-8</v>
      </c>
      <c r="BB891" s="13">
        <f t="shared" si="1273"/>
        <v>4.7515660897256905E-9</v>
      </c>
      <c r="BC891" s="13">
        <f t="shared" si="1274"/>
        <v>6.3536214790555153E-10</v>
      </c>
      <c r="BD891" s="13">
        <f t="shared" si="1275"/>
        <v>4.6086133029479196E-5</v>
      </c>
      <c r="BE891" s="13">
        <f t="shared" si="1276"/>
        <v>1.4820678381707798E-5</v>
      </c>
      <c r="BF891" s="13">
        <f t="shared" si="1277"/>
        <v>2.3830650702839308E-6</v>
      </c>
      <c r="BG891" s="13">
        <f t="shared" si="1278"/>
        <v>2.5545385453775092E-7</v>
      </c>
      <c r="BH891" s="13">
        <f t="shared" si="1279"/>
        <v>2.0537627972875489E-8</v>
      </c>
      <c r="BI891" s="13">
        <f t="shared" si="1280"/>
        <v>1.3209247940783148E-9</v>
      </c>
      <c r="BJ891" s="14">
        <f t="shared" si="1281"/>
        <v>0.1557681257042452</v>
      </c>
      <c r="BK891" s="14">
        <f t="shared" si="1282"/>
        <v>0.45579018059565202</v>
      </c>
      <c r="BL891" s="14">
        <f t="shared" si="1283"/>
        <v>0.369930457174239</v>
      </c>
      <c r="BM891" s="14">
        <f t="shared" si="1284"/>
        <v>7.8495209147187911E-2</v>
      </c>
      <c r="BN891" s="14">
        <f t="shared" si="1285"/>
        <v>0.92149811835592288</v>
      </c>
    </row>
    <row r="892" spans="1:66" x14ac:dyDescent="0.25">
      <c r="A892" t="s">
        <v>339</v>
      </c>
      <c r="B892" t="s">
        <v>120</v>
      </c>
      <c r="C892" t="s">
        <v>127</v>
      </c>
      <c r="D892" s="11">
        <v>44452</v>
      </c>
      <c r="E892" s="10">
        <f>VLOOKUP(A892,home!$A$2:$E$405,3,FALSE)</f>
        <v>1.1578999999999999</v>
      </c>
      <c r="F892" s="10">
        <f>VLOOKUP(B892,home!$B$2:$E$405,3,FALSE)</f>
        <v>0.86360000000000003</v>
      </c>
      <c r="G892" s="10">
        <f>VLOOKUP(C892,away!$B$2:$E$405,4,FALSE)</f>
        <v>1.2235</v>
      </c>
      <c r="H892" s="10">
        <f>VLOOKUP(A892,away!$A$2:$E$405,3,FALSE)</f>
        <v>1.0478000000000001</v>
      </c>
      <c r="I892" s="10">
        <f>VLOOKUP(C892,away!$B$2:$E$405,3,FALSE)</f>
        <v>0.79530000000000001</v>
      </c>
      <c r="J892" s="10">
        <f>VLOOKUP(B892,home!$B$2:$E$405,4,FALSE)</f>
        <v>0.8589</v>
      </c>
      <c r="K892" s="12">
        <f t="shared" si="1230"/>
        <v>1.22345404534</v>
      </c>
      <c r="L892" s="12">
        <f t="shared" si="1231"/>
        <v>0.71573454552600002</v>
      </c>
      <c r="M892" s="13">
        <f t="shared" si="1232"/>
        <v>0.14382059979418879</v>
      </c>
      <c r="N892" s="13">
        <f t="shared" si="1233"/>
        <v>0.17595789462142544</v>
      </c>
      <c r="O892" s="13">
        <f t="shared" si="1234"/>
        <v>0.10293737163097044</v>
      </c>
      <c r="P892" s="13">
        <f t="shared" si="1235"/>
        <v>0.12593914373857773</v>
      </c>
      <c r="Q892" s="13">
        <f t="shared" si="1236"/>
        <v>0.10763819899204621</v>
      </c>
      <c r="R892" s="13">
        <f t="shared" si="1237"/>
        <v>3.6837916450966797E-2</v>
      </c>
      <c r="S892" s="13">
        <f t="shared" si="1238"/>
        <v>2.7570229765943123E-2</v>
      </c>
      <c r="T892" s="13">
        <f t="shared" si="1239"/>
        <v>7.7040377436809346E-2</v>
      </c>
      <c r="U892" s="13">
        <f t="shared" si="1240"/>
        <v>4.5069497903832266E-2</v>
      </c>
      <c r="V892" s="13">
        <f t="shared" si="1241"/>
        <v>2.682486324681582E-3</v>
      </c>
      <c r="W892" s="13">
        <f t="shared" si="1242"/>
        <v>4.3896796663310297E-2</v>
      </c>
      <c r="X892" s="13">
        <f t="shared" si="1243"/>
        <v>3.1418453809861628E-2</v>
      </c>
      <c r="Y892" s="13">
        <f t="shared" si="1244"/>
        <v>1.1243636379365469E-2</v>
      </c>
      <c r="Z892" s="13">
        <f t="shared" si="1245"/>
        <v>8.7887231297191625E-3</v>
      </c>
      <c r="AA892" s="13">
        <f t="shared" si="1246"/>
        <v>1.0752598866428136E-2</v>
      </c>
      <c r="AB892" s="13">
        <f t="shared" si="1247"/>
        <v>6.5776552905249018E-3</v>
      </c>
      <c r="AC892" s="13">
        <f t="shared" si="1248"/>
        <v>1.4681051919209013E-4</v>
      </c>
      <c r="AD892" s="13">
        <f t="shared" si="1249"/>
        <v>1.3426428363798596E-2</v>
      </c>
      <c r="AE892" s="13">
        <f t="shared" si="1250"/>
        <v>9.6097586030007842E-3</v>
      </c>
      <c r="AF892" s="13">
        <f t="shared" si="1251"/>
        <v>3.4390181031666673E-3</v>
      </c>
      <c r="AG892" s="13">
        <f t="shared" si="1252"/>
        <v>8.2047468637522734E-4</v>
      </c>
      <c r="AH892" s="13">
        <f t="shared" si="1253"/>
        <v>1.5725981887508469E-3</v>
      </c>
      <c r="AI892" s="13">
        <f t="shared" si="1254"/>
        <v>1.9240016157215803E-3</v>
      </c>
      <c r="AJ892" s="13">
        <f t="shared" si="1255"/>
        <v>1.1769637799976321E-3</v>
      </c>
      <c r="AK892" s="13">
        <f t="shared" si="1256"/>
        <v>4.7998703261892039E-4</v>
      </c>
      <c r="AL892" s="13">
        <f t="shared" si="1257"/>
        <v>5.1422928579984813E-6</v>
      </c>
      <c r="AM892" s="13">
        <f t="shared" si="1258"/>
        <v>3.2853236192314224E-3</v>
      </c>
      <c r="AN892" s="13">
        <f t="shared" si="1259"/>
        <v>2.3514196075164356E-3</v>
      </c>
      <c r="AO892" s="13">
        <f t="shared" si="1260"/>
        <v>8.4149612206335059E-4</v>
      </c>
      <c r="AP892" s="13">
        <f t="shared" si="1261"/>
        <v>2.0076261482896796E-4</v>
      </c>
      <c r="AQ892" s="13">
        <f t="shared" si="1262"/>
        <v>3.5923184720805683E-5</v>
      </c>
      <c r="AR892" s="13">
        <f t="shared" si="1263"/>
        <v>2.2511256998411969E-4</v>
      </c>
      <c r="AS892" s="13">
        <f t="shared" si="1264"/>
        <v>2.754148844039551E-4</v>
      </c>
      <c r="AT892" s="13">
        <f t="shared" si="1265"/>
        <v>1.6847872723543369E-4</v>
      </c>
      <c r="AU892" s="13">
        <f t="shared" si="1266"/>
        <v>6.870866012997528E-5</v>
      </c>
      <c r="AV892" s="13">
        <f t="shared" si="1267"/>
        <v>2.1015472046477354E-5</v>
      </c>
      <c r="AW892" s="13">
        <f t="shared" si="1268"/>
        <v>1.2508174928349933E-7</v>
      </c>
      <c r="AX892" s="13">
        <f t="shared" si="1269"/>
        <v>6.6990707869995483E-4</v>
      </c>
      <c r="AY892" s="13">
        <f t="shared" si="1270"/>
        <v>4.794756385179625E-4</v>
      </c>
      <c r="AZ892" s="13">
        <f t="shared" si="1271"/>
        <v>1.7158863911272127E-4</v>
      </c>
      <c r="BA892" s="13">
        <f t="shared" si="1272"/>
        <v>4.093730554425614E-5</v>
      </c>
      <c r="BB892" s="13">
        <f t="shared" si="1273"/>
        <v>7.3250609446942902E-6</v>
      </c>
      <c r="BC892" s="13">
        <f t="shared" si="1274"/>
        <v>1.0485598332402042E-6</v>
      </c>
      <c r="BD892" s="13">
        <f t="shared" si="1275"/>
        <v>2.6853473828295632E-5</v>
      </c>
      <c r="BE892" s="13">
        <f t="shared" si="1276"/>
        <v>3.2853991186660105E-5</v>
      </c>
      <c r="BF892" s="13">
        <f t="shared" si="1277"/>
        <v>2.009767421144201E-5</v>
      </c>
      <c r="BG892" s="13">
        <f t="shared" si="1278"/>
        <v>8.1961936053047099E-6</v>
      </c>
      <c r="BH892" s="13">
        <f t="shared" si="1279"/>
        <v>2.5069165556999712E-6</v>
      </c>
      <c r="BI892" s="13">
        <f t="shared" si="1280"/>
        <v>6.1341944028018985E-7</v>
      </c>
      <c r="BJ892" s="14">
        <f t="shared" si="1281"/>
        <v>0.48257624509017355</v>
      </c>
      <c r="BK892" s="14">
        <f t="shared" si="1282"/>
        <v>0.30064388807395931</v>
      </c>
      <c r="BL892" s="14">
        <f t="shared" si="1283"/>
        <v>0.20817844274243918</v>
      </c>
      <c r="BM892" s="14">
        <f t="shared" si="1284"/>
        <v>0.30657682325134705</v>
      </c>
      <c r="BN892" s="14">
        <f t="shared" si="1285"/>
        <v>0.69313112522817533</v>
      </c>
    </row>
    <row r="893" spans="1:66" x14ac:dyDescent="0.25">
      <c r="A893" t="s">
        <v>341</v>
      </c>
      <c r="B893" t="s">
        <v>151</v>
      </c>
      <c r="C893" t="s">
        <v>153</v>
      </c>
      <c r="D893" s="11">
        <v>44452</v>
      </c>
      <c r="E893" s="10">
        <f>VLOOKUP(A893,home!$A$2:$E$405,3,FALSE)</f>
        <v>1.2963</v>
      </c>
      <c r="F893" s="10">
        <f>VLOOKUP(B893,home!$B$2:$E$405,3,FALSE)</f>
        <v>0.96430000000000005</v>
      </c>
      <c r="G893" s="10">
        <f>VLOOKUP(C893,away!$B$2:$E$405,4,FALSE)</f>
        <v>0.96430000000000005</v>
      </c>
      <c r="H893" s="10">
        <f>VLOOKUP(A893,away!$A$2:$E$405,3,FALSE)</f>
        <v>1.1852</v>
      </c>
      <c r="I893" s="10">
        <f>VLOOKUP(C893,away!$B$2:$E$405,3,FALSE)</f>
        <v>0.2109</v>
      </c>
      <c r="J893" s="10">
        <f>VLOOKUP(B893,home!$B$2:$E$405,4,FALSE)</f>
        <v>1.2656000000000001</v>
      </c>
      <c r="K893" s="12">
        <f t="shared" si="1230"/>
        <v>1.2053963013870002</v>
      </c>
      <c r="L893" s="12">
        <f t="shared" si="1231"/>
        <v>0.31634770540800006</v>
      </c>
      <c r="M893" s="13">
        <f t="shared" si="1232"/>
        <v>0.21833078435457823</v>
      </c>
      <c r="N893" s="13">
        <f t="shared" si="1233"/>
        <v>0.26317511993993131</v>
      </c>
      <c r="O893" s="13">
        <f t="shared" si="1234"/>
        <v>6.906844265049969E-2</v>
      </c>
      <c r="P893" s="13">
        <f t="shared" si="1235"/>
        <v>8.3254845313472464E-2</v>
      </c>
      <c r="Q893" s="13">
        <f t="shared" si="1236"/>
        <v>0.15861515809633672</v>
      </c>
      <c r="R893" s="13">
        <f t="shared" si="1237"/>
        <v>1.0924821674294812E-2</v>
      </c>
      <c r="S893" s="13">
        <f t="shared" si="1238"/>
        <v>7.9367750276953617E-3</v>
      </c>
      <c r="T893" s="13">
        <f t="shared" si="1239"/>
        <v>5.0177541306703273E-2</v>
      </c>
      <c r="U893" s="13">
        <f t="shared" si="1240"/>
        <v>1.3168739639507501E-2</v>
      </c>
      <c r="V893" s="13">
        <f t="shared" si="1241"/>
        <v>3.3627617896495304E-4</v>
      </c>
      <c r="W893" s="13">
        <f t="shared" si="1242"/>
        <v>6.3731374971079516E-2</v>
      </c>
      <c r="X893" s="13">
        <f t="shared" si="1243"/>
        <v>2.0161274234597851E-2</v>
      </c>
      <c r="Y893" s="13">
        <f t="shared" si="1244"/>
        <v>3.1889864211082316E-3</v>
      </c>
      <c r="Z893" s="13">
        <f t="shared" si="1245"/>
        <v>1.152014089551583E-3</v>
      </c>
      <c r="AA893" s="13">
        <f t="shared" si="1246"/>
        <v>1.3886335226911907E-3</v>
      </c>
      <c r="AB893" s="13">
        <f t="shared" si="1247"/>
        <v>8.3692685611698122E-4</v>
      </c>
      <c r="AC893" s="13">
        <f t="shared" si="1248"/>
        <v>8.0143935454107454E-6</v>
      </c>
      <c r="AD893" s="13">
        <f t="shared" si="1249"/>
        <v>1.9205390918111822E-2</v>
      </c>
      <c r="AE893" s="13">
        <f t="shared" si="1250"/>
        <v>6.0755813484083179E-3</v>
      </c>
      <c r="AF893" s="13">
        <f t="shared" si="1251"/>
        <v>9.6099810929430713E-4</v>
      </c>
      <c r="AG893" s="13">
        <f t="shared" si="1252"/>
        <v>1.0133651559222684E-4</v>
      </c>
      <c r="AH893" s="13">
        <f t="shared" si="1253"/>
        <v>9.1109253456832397E-5</v>
      </c>
      <c r="AI893" s="13">
        <f t="shared" si="1254"/>
        <v>1.0982275713899654E-4</v>
      </c>
      <c r="AJ893" s="13">
        <f t="shared" si="1255"/>
        <v>6.6189972631734606E-5</v>
      </c>
      <c r="AK893" s="13">
        <f t="shared" si="1256"/>
        <v>2.6595049399733221E-5</v>
      </c>
      <c r="AL893" s="13">
        <f t="shared" si="1257"/>
        <v>1.2224333767259196E-7</v>
      </c>
      <c r="AM893" s="13">
        <f t="shared" si="1258"/>
        <v>4.6300214358766939E-3</v>
      </c>
      <c r="AN893" s="13">
        <f t="shared" si="1259"/>
        <v>1.4646966572294455E-3</v>
      </c>
      <c r="AO893" s="13">
        <f t="shared" si="1260"/>
        <v>2.3167671331665154E-4</v>
      </c>
      <c r="AP893" s="13">
        <f t="shared" si="1261"/>
        <v>2.4430132218063255E-5</v>
      </c>
      <c r="AQ893" s="13">
        <f t="shared" si="1262"/>
        <v>1.9321040674995916E-6</v>
      </c>
      <c r="AR893" s="13">
        <f t="shared" si="1263"/>
        <v>5.7644406545009689E-6</v>
      </c>
      <c r="AS893" s="13">
        <f t="shared" si="1264"/>
        <v>6.9484354445003268E-6</v>
      </c>
      <c r="AT893" s="13">
        <f t="shared" si="1265"/>
        <v>4.1878091926135155E-6</v>
      </c>
      <c r="AU893" s="13">
        <f t="shared" si="1266"/>
        <v>1.6826565705636039E-6</v>
      </c>
      <c r="AV893" s="13">
        <f t="shared" si="1267"/>
        <v>5.0706700166547549E-7</v>
      </c>
      <c r="AW893" s="13">
        <f t="shared" si="1268"/>
        <v>1.2948433826402116E-9</v>
      </c>
      <c r="AX893" s="13">
        <f t="shared" si="1269"/>
        <v>9.3016845235804901E-4</v>
      </c>
      <c r="AY893" s="13">
        <f t="shared" si="1270"/>
        <v>2.942566555463794E-4</v>
      </c>
      <c r="AZ893" s="13">
        <f t="shared" si="1271"/>
        <v>4.654370889156469E-5</v>
      </c>
      <c r="BA893" s="13">
        <f t="shared" si="1272"/>
        <v>4.9079985030081396E-6</v>
      </c>
      <c r="BB893" s="13">
        <f t="shared" si="1273"/>
        <v>3.8815851614313106E-7</v>
      </c>
      <c r="BC893" s="13">
        <f t="shared" si="1274"/>
        <v>2.455861118329075E-8</v>
      </c>
      <c r="BD893" s="13">
        <f t="shared" si="1275"/>
        <v>3.0392792900199498E-7</v>
      </c>
      <c r="BE893" s="13">
        <f t="shared" si="1276"/>
        <v>3.6635360150721554E-7</v>
      </c>
      <c r="BF893" s="13">
        <f t="shared" si="1277"/>
        <v>2.2080063812830231E-7</v>
      </c>
      <c r="BG893" s="13">
        <f t="shared" si="1278"/>
        <v>8.8717424181248351E-8</v>
      </c>
      <c r="BH893" s="13">
        <f t="shared" si="1279"/>
        <v>2.673491374416459E-8</v>
      </c>
      <c r="BI893" s="13">
        <f t="shared" si="1280"/>
        <v>6.4452332290232935E-9</v>
      </c>
      <c r="BJ893" s="14">
        <f t="shared" si="1281"/>
        <v>0.59302180843629826</v>
      </c>
      <c r="BK893" s="14">
        <f t="shared" si="1282"/>
        <v>0.3101610741671405</v>
      </c>
      <c r="BL893" s="14">
        <f t="shared" si="1283"/>
        <v>9.5701384764341146E-2</v>
      </c>
      <c r="BM893" s="14">
        <f t="shared" si="1284"/>
        <v>0.1963728540675152</v>
      </c>
      <c r="BN893" s="14">
        <f t="shared" si="1285"/>
        <v>0.80336917202911329</v>
      </c>
    </row>
    <row r="894" spans="1:66" x14ac:dyDescent="0.25">
      <c r="A894" t="s">
        <v>344</v>
      </c>
      <c r="B894" t="s">
        <v>210</v>
      </c>
      <c r="C894" t="s">
        <v>207</v>
      </c>
      <c r="D894" s="11">
        <v>44452</v>
      </c>
      <c r="E894" s="10">
        <f>VLOOKUP(A894,home!$A$2:$E$405,3,FALSE)</f>
        <v>1.3976999999999999</v>
      </c>
      <c r="F894" s="10">
        <f>VLOOKUP(B894,home!$B$2:$E$405,3,FALSE)</f>
        <v>1.1783999999999999</v>
      </c>
      <c r="G894" s="10">
        <f>VLOOKUP(C894,away!$B$2:$E$405,4,FALSE)</f>
        <v>1.0731999999999999</v>
      </c>
      <c r="H894" s="10">
        <f>VLOOKUP(A894,away!$A$2:$E$405,3,FALSE)</f>
        <v>1.0585</v>
      </c>
      <c r="I894" s="10">
        <f>VLOOKUP(C894,away!$B$2:$E$405,3,FALSE)</f>
        <v>0.73480000000000001</v>
      </c>
      <c r="J894" s="10">
        <f>VLOOKUP(B894,home!$B$2:$E$405,4,FALSE)</f>
        <v>0.94469999999999998</v>
      </c>
      <c r="K894" s="12">
        <f t="shared" si="1230"/>
        <v>1.7676137165759997</v>
      </c>
      <c r="L894" s="12">
        <f t="shared" si="1231"/>
        <v>0.73477424526000001</v>
      </c>
      <c r="M894" s="13">
        <f t="shared" si="1232"/>
        <v>8.1889216632873171E-2</v>
      </c>
      <c r="N894" s="13">
        <f t="shared" si="1233"/>
        <v>0.14474850255993016</v>
      </c>
      <c r="O894" s="13">
        <f t="shared" si="1234"/>
        <v>6.0170087346352021E-2</v>
      </c>
      <c r="P894" s="13">
        <f t="shared" si="1235"/>
        <v>0.10635747172098785</v>
      </c>
      <c r="Q894" s="13">
        <f t="shared" si="1236"/>
        <v>0.1279297192893844</v>
      </c>
      <c r="R894" s="13">
        <f t="shared" si="1237"/>
        <v>2.210571525857204E-2</v>
      </c>
      <c r="S894" s="13">
        <f t="shared" si="1238"/>
        <v>3.4534192217256281E-2</v>
      </c>
      <c r="T894" s="13">
        <f t="shared" si="1239"/>
        <v>9.3999462937181075E-2</v>
      </c>
      <c r="U894" s="13">
        <f t="shared" si="1240"/>
        <v>3.9074365505775317E-2</v>
      </c>
      <c r="V894" s="13">
        <f t="shared" si="1241"/>
        <v>4.9836562712126586E-3</v>
      </c>
      <c r="W894" s="13">
        <f t="shared" si="1242"/>
        <v>7.5376775524544359E-2</v>
      </c>
      <c r="X894" s="13">
        <f t="shared" si="1243"/>
        <v>5.5384913346179517E-2</v>
      </c>
      <c r="Y894" s="13">
        <f t="shared" si="1244"/>
        <v>2.0347703951364777E-2</v>
      </c>
      <c r="Z894" s="13">
        <f t="shared" si="1245"/>
        <v>5.4142367483499135E-3</v>
      </c>
      <c r="AA894" s="13">
        <f t="shared" si="1246"/>
        <v>9.5702791411731471E-3</v>
      </c>
      <c r="AB894" s="13">
        <f t="shared" si="1247"/>
        <v>8.458278340699418E-3</v>
      </c>
      <c r="AC894" s="13">
        <f t="shared" si="1248"/>
        <v>4.0454737412874751E-4</v>
      </c>
      <c r="AD894" s="13">
        <f t="shared" si="1249"/>
        <v>3.330925558211368E-2</v>
      </c>
      <c r="AE894" s="13">
        <f t="shared" si="1250"/>
        <v>2.4474783130520018E-2</v>
      </c>
      <c r="AF894" s="13">
        <f t="shared" si="1251"/>
        <v>8.9917201513150143E-3</v>
      </c>
      <c r="AG894" s="13">
        <f t="shared" si="1252"/>
        <v>2.2022947959238742E-3</v>
      </c>
      <c r="AH894" s="13">
        <f t="shared" si="1253"/>
        <v>9.9456043010694075E-4</v>
      </c>
      <c r="AI894" s="13">
        <f t="shared" si="1254"/>
        <v>1.7579986582207546E-3</v>
      </c>
      <c r="AJ894" s="13">
        <f t="shared" si="1255"/>
        <v>1.5537312709966047E-3</v>
      </c>
      <c r="AK894" s="13">
        <f t="shared" si="1256"/>
        <v>9.1546556882888663E-4</v>
      </c>
      <c r="AL894" s="13">
        <f t="shared" si="1257"/>
        <v>2.101699719346237E-5</v>
      </c>
      <c r="AM894" s="13">
        <f t="shared" si="1258"/>
        <v>1.1775579411175971E-2</v>
      </c>
      <c r="AN894" s="13">
        <f t="shared" si="1259"/>
        <v>8.6523924743460191E-3</v>
      </c>
      <c r="AO894" s="13">
        <f t="shared" si="1260"/>
        <v>3.1787775750154496E-3</v>
      </c>
      <c r="AP894" s="13">
        <f t="shared" si="1261"/>
        <v>7.7856129784379681E-4</v>
      </c>
      <c r="AQ894" s="13">
        <f t="shared" si="1262"/>
        <v>1.4301669750295545E-4</v>
      </c>
      <c r="AR894" s="13">
        <f t="shared" si="1263"/>
        <v>1.4615547787945774E-4</v>
      </c>
      <c r="AS894" s="13">
        <f t="shared" si="1264"/>
        <v>2.5834642745244964E-4</v>
      </c>
      <c r="AT894" s="13">
        <f t="shared" si="1265"/>
        <v>2.2832834439667825E-4</v>
      </c>
      <c r="AU894" s="13">
        <f t="shared" si="1266"/>
        <v>1.345321044795524E-4</v>
      </c>
      <c r="AV894" s="13">
        <f t="shared" si="1267"/>
        <v>5.9450198299473089E-5</v>
      </c>
      <c r="AW894" s="13">
        <f t="shared" si="1268"/>
        <v>7.5824482303164723E-7</v>
      </c>
      <c r="AX894" s="13">
        <f t="shared" si="1269"/>
        <v>3.4691126146374285E-3</v>
      </c>
      <c r="AY894" s="13">
        <f t="shared" si="1270"/>
        <v>2.5490146031421617E-3</v>
      </c>
      <c r="AZ894" s="13">
        <f t="shared" si="1271"/>
        <v>9.3647514059025014E-4</v>
      </c>
      <c r="BA894" s="13">
        <f t="shared" si="1272"/>
        <v>2.2936593821065119E-4</v>
      </c>
      <c r="BB894" s="13">
        <f t="shared" si="1273"/>
        <v>4.2133046034270747E-5</v>
      </c>
      <c r="BC894" s="13">
        <f t="shared" si="1274"/>
        <v>6.1916554200672273E-6</v>
      </c>
      <c r="BD894" s="13">
        <f t="shared" si="1275"/>
        <v>1.7898546824915525E-5</v>
      </c>
      <c r="BE894" s="13">
        <f t="shared" si="1276"/>
        <v>3.1637716874498493E-5</v>
      </c>
      <c r="BF894" s="13">
        <f t="shared" si="1277"/>
        <v>2.7961631154255757E-5</v>
      </c>
      <c r="BG894" s="13">
        <f t="shared" si="1278"/>
        <v>1.647512092203376E-5</v>
      </c>
      <c r="BH894" s="13">
        <f t="shared" si="1279"/>
        <v>7.2804124310087766E-6</v>
      </c>
      <c r="BI894" s="13">
        <f t="shared" si="1280"/>
        <v>2.5737913750763075E-6</v>
      </c>
      <c r="BJ894" s="14">
        <f t="shared" si="1281"/>
        <v>0.618525751722376</v>
      </c>
      <c r="BK894" s="14">
        <f t="shared" si="1282"/>
        <v>0.23073911581679435</v>
      </c>
      <c r="BL894" s="14">
        <f t="shared" si="1283"/>
        <v>0.14553112129281456</v>
      </c>
      <c r="BM894" s="14">
        <f t="shared" si="1284"/>
        <v>0.45446125641391583</v>
      </c>
      <c r="BN894" s="14">
        <f t="shared" si="1285"/>
        <v>0.54320071280809967</v>
      </c>
    </row>
    <row r="895" spans="1:66" x14ac:dyDescent="0.25">
      <c r="A895" t="s">
        <v>346</v>
      </c>
      <c r="B895" t="s">
        <v>322</v>
      </c>
      <c r="C895" t="s">
        <v>244</v>
      </c>
      <c r="D895" s="11">
        <v>44452</v>
      </c>
      <c r="E895" s="10">
        <f>VLOOKUP(A895,home!$A$2:$E$405,3,FALSE)</f>
        <v>1.5146999999999999</v>
      </c>
      <c r="F895" s="10">
        <f>VLOOKUP(B895,home!$B$2:$E$405,3,FALSE)</f>
        <v>0.82520000000000004</v>
      </c>
      <c r="G895" s="10">
        <f>VLOOKUP(C895,away!$B$2:$E$405,4,FALSE)</f>
        <v>1.4854000000000001</v>
      </c>
      <c r="H895" s="10">
        <f>VLOOKUP(A895,away!$A$2:$E$405,3,FALSE)</f>
        <v>1.0882000000000001</v>
      </c>
      <c r="I895" s="10">
        <f>VLOOKUP(C895,away!$B$2:$E$405,3,FALSE)</f>
        <v>1.1487000000000001</v>
      </c>
      <c r="J895" s="10">
        <f>VLOOKUP(B895,home!$B$2:$E$405,4,FALSE)</f>
        <v>2.2974000000000001</v>
      </c>
      <c r="K895" s="12">
        <f t="shared" si="1230"/>
        <v>1.856646675576</v>
      </c>
      <c r="L895" s="12">
        <f t="shared" si="1231"/>
        <v>2.8717852421160002</v>
      </c>
      <c r="M895" s="13">
        <f t="shared" si="1232"/>
        <v>8.8403225301064304E-3</v>
      </c>
      <c r="N895" s="13">
        <f t="shared" si="1233"/>
        <v>1.6413355436541717E-2</v>
      </c>
      <c r="O895" s="13">
        <f t="shared" si="1234"/>
        <v>2.5387507777505227E-2</v>
      </c>
      <c r="P895" s="13">
        <f t="shared" si="1235"/>
        <v>4.7135631916264929E-2</v>
      </c>
      <c r="Q895" s="13">
        <f t="shared" si="1236"/>
        <v>1.5236900903151229E-2</v>
      </c>
      <c r="R895" s="13">
        <f t="shared" si="1237"/>
        <v>3.6453735084772343E-2</v>
      </c>
      <c r="S895" s="13">
        <f t="shared" si="1238"/>
        <v>6.2830507274457589E-2</v>
      </c>
      <c r="T895" s="13">
        <f t="shared" si="1239"/>
        <v>4.3757107149253655E-2</v>
      </c>
      <c r="U895" s="13">
        <f t="shared" si="1240"/>
        <v>6.7681706057470772E-2</v>
      </c>
      <c r="V895" s="13">
        <f t="shared" si="1241"/>
        <v>3.7222820697312059E-2</v>
      </c>
      <c r="W895" s="13">
        <f t="shared" si="1242"/>
        <v>9.4298471359722247E-3</v>
      </c>
      <c r="X895" s="13">
        <f t="shared" si="1243"/>
        <v>2.7080495840494868E-2</v>
      </c>
      <c r="Y895" s="13">
        <f t="shared" si="1244"/>
        <v>3.8884684151958449E-2</v>
      </c>
      <c r="Z895" s="13">
        <f t="shared" si="1245"/>
        <v>3.489576614548516E-2</v>
      </c>
      <c r="AA895" s="13">
        <f t="shared" si="1246"/>
        <v>6.4789108205692558E-2</v>
      </c>
      <c r="AB895" s="13">
        <f t="shared" si="1247"/>
        <v>6.0145241181816432E-2</v>
      </c>
      <c r="AC895" s="13">
        <f t="shared" si="1248"/>
        <v>1.2404250306609759E-2</v>
      </c>
      <c r="AD895" s="13">
        <f t="shared" si="1249"/>
        <v>4.3769735840481763E-3</v>
      </c>
      <c r="AE895" s="13">
        <f t="shared" si="1250"/>
        <v>1.2569728143801128E-2</v>
      </c>
      <c r="AF895" s="13">
        <f t="shared" si="1251"/>
        <v>1.8048779890389114E-2</v>
      </c>
      <c r="AG895" s="13">
        <f t="shared" si="1252"/>
        <v>1.7277406575806498E-2</v>
      </c>
      <c r="AH895" s="13">
        <f t="shared" si="1253"/>
        <v>2.5053286557233857E-2</v>
      </c>
      <c r="AI895" s="13">
        <f t="shared" si="1254"/>
        <v>4.6515101198741131E-2</v>
      </c>
      <c r="AJ895" s="13">
        <f t="shared" si="1255"/>
        <v>4.3181054002361982E-2</v>
      </c>
      <c r="AK895" s="13">
        <f t="shared" si="1256"/>
        <v>2.6723986787117696E-2</v>
      </c>
      <c r="AL895" s="13">
        <f t="shared" si="1257"/>
        <v>2.6455241860617274E-3</v>
      </c>
      <c r="AM895" s="13">
        <f t="shared" si="1258"/>
        <v>1.6252986907814033E-3</v>
      </c>
      <c r="AN895" s="13">
        <f t="shared" si="1259"/>
        <v>4.6675087942164902E-3</v>
      </c>
      <c r="AO895" s="13">
        <f t="shared" si="1260"/>
        <v>6.7020414363387825E-3</v>
      </c>
      <c r="AP895" s="13">
        <f t="shared" si="1261"/>
        <v>6.415607896309212E-3</v>
      </c>
      <c r="AQ895" s="13">
        <f t="shared" si="1262"/>
        <v>4.6060620189559186E-3</v>
      </c>
      <c r="AR895" s="13">
        <f t="shared" si="1263"/>
        <v>1.4389531720313476E-2</v>
      </c>
      <c r="AS895" s="13">
        <f t="shared" si="1264"/>
        <v>2.6716276231615415E-2</v>
      </c>
      <c r="AT895" s="13">
        <f t="shared" si="1265"/>
        <v>2.480134272459944E-2</v>
      </c>
      <c r="AU895" s="13">
        <f t="shared" si="1266"/>
        <v>1.534911017314952E-2</v>
      </c>
      <c r="AV895" s="13">
        <f t="shared" si="1267"/>
        <v>7.1244685940069566E-3</v>
      </c>
      <c r="AW895" s="13">
        <f t="shared" si="1268"/>
        <v>3.918234815374891E-4</v>
      </c>
      <c r="AX895" s="13">
        <f t="shared" si="1269"/>
        <v>5.0293423517621901E-4</v>
      </c>
      <c r="AY895" s="13">
        <f t="shared" si="1270"/>
        <v>1.4443191143339634E-3</v>
      </c>
      <c r="AZ895" s="13">
        <f t="shared" si="1271"/>
        <v>2.073887158725164E-3</v>
      </c>
      <c r="BA895" s="13">
        <f t="shared" si="1272"/>
        <v>1.9852528454136031E-3</v>
      </c>
      <c r="BB895" s="13">
        <f t="shared" si="1273"/>
        <v>1.4253049558318957E-3</v>
      </c>
      <c r="BC895" s="13">
        <f t="shared" si="1274"/>
        <v>8.1863394753456723E-4</v>
      </c>
      <c r="BD895" s="13">
        <f t="shared" si="1275"/>
        <v>6.8872741392260513E-3</v>
      </c>
      <c r="BE895" s="13">
        <f t="shared" si="1276"/>
        <v>1.2787234634374605E-2</v>
      </c>
      <c r="BF895" s="13">
        <f t="shared" si="1277"/>
        <v>1.1870688336860953E-2</v>
      </c>
      <c r="BG895" s="13">
        <f t="shared" si="1278"/>
        <v>7.3465580124772271E-3</v>
      </c>
      <c r="BH895" s="13">
        <f t="shared" si="1279"/>
        <v>3.4099906276980189E-3</v>
      </c>
      <c r="BI895" s="13">
        <f t="shared" si="1280"/>
        <v>1.2662295525321689E-3</v>
      </c>
      <c r="BJ895" s="14">
        <f t="shared" si="1281"/>
        <v>0.23534212990503428</v>
      </c>
      <c r="BK895" s="14">
        <f t="shared" si="1282"/>
        <v>0.17252337602514647</v>
      </c>
      <c r="BL895" s="14">
        <f t="shared" si="1283"/>
        <v>0.52787943159956585</v>
      </c>
      <c r="BM895" s="14">
        <f t="shared" si="1284"/>
        <v>0.82012075439409338</v>
      </c>
      <c r="BN895" s="14">
        <f t="shared" si="1285"/>
        <v>0.14946745364834185</v>
      </c>
    </row>
    <row r="896" spans="1:66" x14ac:dyDescent="0.25">
      <c r="A896" t="s">
        <v>346</v>
      </c>
      <c r="B896" t="s">
        <v>321</v>
      </c>
      <c r="C896" t="s">
        <v>238</v>
      </c>
      <c r="D896" s="11">
        <v>44452</v>
      </c>
      <c r="E896" s="10">
        <f>VLOOKUP(A896,home!$A$2:$E$405,3,FALSE)</f>
        <v>1.5146999999999999</v>
      </c>
      <c r="F896" s="10">
        <f>VLOOKUP(B896,home!$B$2:$E$405,3,FALSE)</f>
        <v>0.99029999999999996</v>
      </c>
      <c r="G896" s="10">
        <f>VLOOKUP(C896,away!$B$2:$E$405,4,FALSE)</f>
        <v>0.82520000000000004</v>
      </c>
      <c r="H896" s="10">
        <f>VLOOKUP(A896,away!$A$2:$E$405,3,FALSE)</f>
        <v>1.0882000000000001</v>
      </c>
      <c r="I896" s="10">
        <f>VLOOKUP(C896,away!$B$2:$E$405,3,FALSE)</f>
        <v>0.68920000000000003</v>
      </c>
      <c r="J896" s="10">
        <f>VLOOKUP(B896,home!$B$2:$E$405,4,FALSE)</f>
        <v>0.68920000000000003</v>
      </c>
      <c r="K896" s="12">
        <f t="shared" si="1230"/>
        <v>1.2378061147319999</v>
      </c>
      <c r="L896" s="12">
        <f t="shared" si="1231"/>
        <v>0.51689134364800005</v>
      </c>
      <c r="M896" s="13">
        <f t="shared" si="1232"/>
        <v>0.17295956184293085</v>
      </c>
      <c r="N896" s="13">
        <f t="shared" si="1233"/>
        <v>0.21409040325054732</v>
      </c>
      <c r="O896" s="13">
        <f t="shared" si="1234"/>
        <v>8.9401300317761889E-2</v>
      </c>
      <c r="P896" s="13">
        <f t="shared" si="1235"/>
        <v>0.11066147619831757</v>
      </c>
      <c r="Q896" s="13">
        <f t="shared" si="1236"/>
        <v>0.13250120512448357</v>
      </c>
      <c r="R896" s="13">
        <f t="shared" si="1237"/>
        <v>2.3105379122563156E-2</v>
      </c>
      <c r="S896" s="13">
        <f t="shared" si="1238"/>
        <v>1.7700614790975948E-2</v>
      </c>
      <c r="T896" s="13">
        <f t="shared" si="1239"/>
        <v>6.8488725951773591E-2</v>
      </c>
      <c r="U896" s="13">
        <f t="shared" si="1240"/>
        <v>2.8599979561109767E-2</v>
      </c>
      <c r="V896" s="13">
        <f t="shared" si="1241"/>
        <v>1.2583391950220313E-3</v>
      </c>
      <c r="W896" s="13">
        <f t="shared" si="1242"/>
        <v>5.4670267304148229E-2</v>
      </c>
      <c r="X896" s="13">
        <f t="shared" si="1243"/>
        <v>2.8258587924436505E-2</v>
      </c>
      <c r="Y896" s="13">
        <f t="shared" si="1244"/>
        <v>7.3033097409285659E-3</v>
      </c>
      <c r="Z896" s="13">
        <f t="shared" si="1245"/>
        <v>3.9809901533860402E-3</v>
      </c>
      <c r="AA896" s="13">
        <f t="shared" si="1246"/>
        <v>4.9276939545491233E-3</v>
      </c>
      <c r="AB896" s="13">
        <f t="shared" si="1247"/>
        <v>3.049764854234408E-3</v>
      </c>
      <c r="AC896" s="13">
        <f t="shared" si="1248"/>
        <v>5.0318724574836242E-5</v>
      </c>
      <c r="AD896" s="13">
        <f t="shared" si="1249"/>
        <v>1.6917797790776914E-2</v>
      </c>
      <c r="AE896" s="13">
        <f t="shared" si="1250"/>
        <v>8.7446632316398459E-3</v>
      </c>
      <c r="AF896" s="13">
        <f t="shared" si="1251"/>
        <v>2.2600203637757909E-3</v>
      </c>
      <c r="AG896" s="13">
        <f t="shared" si="1252"/>
        <v>3.8939498750130354E-4</v>
      </c>
      <c r="AH896" s="13">
        <f t="shared" si="1253"/>
        <v>5.14434837358292E-4</v>
      </c>
      <c r="AI896" s="13">
        <f t="shared" si="1254"/>
        <v>6.3677058731325569E-4</v>
      </c>
      <c r="AJ896" s="13">
        <f t="shared" si="1255"/>
        <v>3.940992633289175E-4</v>
      </c>
      <c r="AK896" s="13">
        <f t="shared" si="1256"/>
        <v>1.6260615931997012E-4</v>
      </c>
      <c r="AL896" s="13">
        <f t="shared" si="1257"/>
        <v>1.2877794745860166E-6</v>
      </c>
      <c r="AM896" s="13">
        <f t="shared" si="1258"/>
        <v>4.1881907106446296E-3</v>
      </c>
      <c r="AN896" s="13">
        <f t="shared" si="1259"/>
        <v>2.1648395238791748E-3</v>
      </c>
      <c r="AO896" s="13">
        <f t="shared" si="1260"/>
        <v>5.5949340514010169E-4</v>
      </c>
      <c r="AP896" s="13">
        <f t="shared" si="1261"/>
        <v>9.6399099315020695E-5</v>
      </c>
      <c r="AQ896" s="13">
        <f t="shared" si="1262"/>
        <v>1.2456964992849509E-5</v>
      </c>
      <c r="AR896" s="13">
        <f t="shared" si="1263"/>
        <v>5.318138286029359E-5</v>
      </c>
      <c r="AS896" s="13">
        <f t="shared" si="1264"/>
        <v>6.5828240894374985E-5</v>
      </c>
      <c r="AT896" s="13">
        <f t="shared" si="1265"/>
        <v>4.0741299550554231E-5</v>
      </c>
      <c r="AU896" s="13">
        <f t="shared" si="1266"/>
        <v>1.6809943235268027E-5</v>
      </c>
      <c r="AV896" s="13">
        <f t="shared" si="1267"/>
        <v>5.2018626312281489E-6</v>
      </c>
      <c r="AW896" s="13">
        <f t="shared" si="1268"/>
        <v>2.2887105992535918E-8</v>
      </c>
      <c r="AX896" s="13">
        <f t="shared" si="1269"/>
        <v>8.6402801188328003E-4</v>
      </c>
      <c r="AY896" s="13">
        <f t="shared" si="1270"/>
        <v>4.4660860001185875E-4</v>
      </c>
      <c r="AZ896" s="13">
        <f t="shared" si="1271"/>
        <v>1.1542405967244094E-4</v>
      </c>
      <c r="BA896" s="13">
        <f t="shared" si="1272"/>
        <v>1.9887232431131648E-5</v>
      </c>
      <c r="BB896" s="13">
        <f t="shared" si="1273"/>
        <v>2.5698845731919296E-6</v>
      </c>
      <c r="BC896" s="13">
        <f t="shared" si="1274"/>
        <v>2.6567021801148875E-7</v>
      </c>
      <c r="BD896" s="13">
        <f t="shared" si="1275"/>
        <v>4.581499407285978E-6</v>
      </c>
      <c r="BE896" s="13">
        <f t="shared" si="1276"/>
        <v>5.6710079809796175E-6</v>
      </c>
      <c r="BF896" s="13">
        <f t="shared" si="1277"/>
        <v>3.5098041777752724E-6</v>
      </c>
      <c r="BG896" s="13">
        <f t="shared" si="1278"/>
        <v>1.4481523575873831E-6</v>
      </c>
      <c r="BH896" s="13">
        <f t="shared" si="1279"/>
        <v>4.4813296082130646E-7</v>
      </c>
      <c r="BI896" s="13">
        <f t="shared" si="1280"/>
        <v>1.1094034382351359E-7</v>
      </c>
      <c r="BJ896" s="14">
        <f t="shared" si="1281"/>
        <v>0.54209453883277336</v>
      </c>
      <c r="BK896" s="14">
        <f t="shared" si="1282"/>
        <v>0.30307820713130768</v>
      </c>
      <c r="BL896" s="14">
        <f t="shared" si="1283"/>
        <v>0.15098956092393884</v>
      </c>
      <c r="BM896" s="14">
        <f t="shared" si="1284"/>
        <v>0.25697738547189569</v>
      </c>
      <c r="BN896" s="14">
        <f t="shared" si="1285"/>
        <v>0.74271932585660438</v>
      </c>
    </row>
    <row r="897" spans="1:66" x14ac:dyDescent="0.25">
      <c r="A897" t="s">
        <v>347</v>
      </c>
      <c r="B897" t="s">
        <v>324</v>
      </c>
      <c r="C897" t="s">
        <v>246</v>
      </c>
      <c r="D897" s="11">
        <v>44452</v>
      </c>
      <c r="E897" s="10">
        <f>VLOOKUP(A897,home!$A$2:$E$405,3,FALSE)</f>
        <v>1.2639</v>
      </c>
      <c r="F897" s="10">
        <f>VLOOKUP(B897,home!$B$2:$E$405,3,FALSE)</f>
        <v>2.1758000000000002</v>
      </c>
      <c r="G897" s="10">
        <f>VLOOKUP(C897,away!$B$2:$E$405,4,FALSE)</f>
        <v>2.0571000000000002</v>
      </c>
      <c r="H897" s="10">
        <f>VLOOKUP(A897,away!$A$2:$E$405,3,FALSE)</f>
        <v>0.81940000000000002</v>
      </c>
      <c r="I897" s="10">
        <f>VLOOKUP(C897,away!$B$2:$E$405,3,FALSE)</f>
        <v>0.73219999999999996</v>
      </c>
      <c r="J897" s="10">
        <f>VLOOKUP(B897,home!$B$2:$E$405,4,FALSE)</f>
        <v>0</v>
      </c>
      <c r="K897" s="12">
        <f t="shared" si="1230"/>
        <v>5.6570118757020005</v>
      </c>
      <c r="L897" s="12">
        <f t="shared" si="1231"/>
        <v>0</v>
      </c>
      <c r="M897" s="13">
        <f t="shared" si="1232"/>
        <v>3.4929386545705502E-3</v>
      </c>
      <c r="N897" s="13">
        <f t="shared" si="1233"/>
        <v>1.9759595450004171E-2</v>
      </c>
      <c r="O897" s="13">
        <f t="shared" si="1234"/>
        <v>0</v>
      </c>
      <c r="P897" s="13">
        <f t="shared" si="1235"/>
        <v>0</v>
      </c>
      <c r="Q897" s="13">
        <f t="shared" si="1236"/>
        <v>5.5890133059870423E-2</v>
      </c>
      <c r="R897" s="13">
        <f t="shared" si="1237"/>
        <v>0</v>
      </c>
      <c r="S897" s="13">
        <f t="shared" si="1238"/>
        <v>0</v>
      </c>
      <c r="T897" s="13">
        <f t="shared" si="1239"/>
        <v>0</v>
      </c>
      <c r="U897" s="13">
        <f t="shared" si="1240"/>
        <v>0</v>
      </c>
      <c r="V897" s="13">
        <f t="shared" si="1241"/>
        <v>0</v>
      </c>
      <c r="W897" s="13">
        <f t="shared" si="1242"/>
        <v>0.10539038215141727</v>
      </c>
      <c r="X897" s="13">
        <f t="shared" si="1243"/>
        <v>0</v>
      </c>
      <c r="Y897" s="13">
        <f t="shared" si="1244"/>
        <v>0</v>
      </c>
      <c r="Z897" s="13">
        <f t="shared" si="1245"/>
        <v>0</v>
      </c>
      <c r="AA897" s="13">
        <f t="shared" si="1246"/>
        <v>0</v>
      </c>
      <c r="AB897" s="13">
        <f t="shared" si="1247"/>
        <v>0</v>
      </c>
      <c r="AC897" s="13">
        <f t="shared" si="1248"/>
        <v>0</v>
      </c>
      <c r="AD897" s="13">
        <f t="shared" si="1249"/>
        <v>0.14904866085383497</v>
      </c>
      <c r="AE897" s="13">
        <f t="shared" si="1250"/>
        <v>0</v>
      </c>
      <c r="AF897" s="13">
        <f t="shared" si="1251"/>
        <v>0</v>
      </c>
      <c r="AG897" s="13">
        <f t="shared" si="1252"/>
        <v>0</v>
      </c>
      <c r="AH897" s="13">
        <f t="shared" si="1253"/>
        <v>0</v>
      </c>
      <c r="AI897" s="13">
        <f t="shared" si="1254"/>
        <v>0</v>
      </c>
      <c r="AJ897" s="13">
        <f t="shared" si="1255"/>
        <v>0</v>
      </c>
      <c r="AK897" s="13">
        <f t="shared" si="1256"/>
        <v>0</v>
      </c>
      <c r="AL897" s="13">
        <f t="shared" si="1257"/>
        <v>0</v>
      </c>
      <c r="AM897" s="13">
        <f t="shared" si="1258"/>
        <v>0.16863400890152483</v>
      </c>
      <c r="AN897" s="13">
        <f t="shared" si="1259"/>
        <v>0</v>
      </c>
      <c r="AO897" s="13">
        <f t="shared" si="1260"/>
        <v>0</v>
      </c>
      <c r="AP897" s="13">
        <f t="shared" si="1261"/>
        <v>0</v>
      </c>
      <c r="AQ897" s="13">
        <f t="shared" si="1262"/>
        <v>0</v>
      </c>
      <c r="AR897" s="13">
        <f t="shared" si="1263"/>
        <v>0</v>
      </c>
      <c r="AS897" s="13">
        <f t="shared" si="1264"/>
        <v>0</v>
      </c>
      <c r="AT897" s="13">
        <f t="shared" si="1265"/>
        <v>0</v>
      </c>
      <c r="AU897" s="13">
        <f t="shared" si="1266"/>
        <v>0</v>
      </c>
      <c r="AV897" s="13">
        <f t="shared" si="1267"/>
        <v>0</v>
      </c>
      <c r="AW897" s="13">
        <f t="shared" si="1268"/>
        <v>0</v>
      </c>
      <c r="AX897" s="13">
        <f t="shared" si="1269"/>
        <v>0.15899409850052712</v>
      </c>
      <c r="AY897" s="13">
        <f t="shared" si="1270"/>
        <v>0</v>
      </c>
      <c r="AZ897" s="13">
        <f t="shared" si="1271"/>
        <v>0</v>
      </c>
      <c r="BA897" s="13">
        <f t="shared" si="1272"/>
        <v>0</v>
      </c>
      <c r="BB897" s="13">
        <f t="shared" si="1273"/>
        <v>0</v>
      </c>
      <c r="BC897" s="13">
        <f t="shared" si="1274"/>
        <v>0</v>
      </c>
      <c r="BD897" s="13">
        <f t="shared" si="1275"/>
        <v>0</v>
      </c>
      <c r="BE897" s="13">
        <f t="shared" si="1276"/>
        <v>0</v>
      </c>
      <c r="BF897" s="13">
        <f t="shared" si="1277"/>
        <v>0</v>
      </c>
      <c r="BG897" s="13">
        <f t="shared" si="1278"/>
        <v>0</v>
      </c>
      <c r="BH897" s="13">
        <f t="shared" si="1279"/>
        <v>0</v>
      </c>
      <c r="BI897" s="13">
        <f t="shared" si="1280"/>
        <v>0</v>
      </c>
      <c r="BJ897" s="14">
        <f t="shared" si="1281"/>
        <v>0.65771687891717878</v>
      </c>
      <c r="BK897" s="14">
        <f t="shared" si="1282"/>
        <v>3.4929386545705502E-3</v>
      </c>
      <c r="BL897" s="14">
        <f t="shared" si="1283"/>
        <v>0</v>
      </c>
      <c r="BM897" s="14">
        <f t="shared" si="1284"/>
        <v>0.58206715040730417</v>
      </c>
      <c r="BN897" s="14">
        <f t="shared" si="1285"/>
        <v>7.9142667164445152E-2</v>
      </c>
    </row>
    <row r="898" spans="1:66" x14ac:dyDescent="0.25">
      <c r="A898" t="s">
        <v>347</v>
      </c>
      <c r="B898" t="s">
        <v>258</v>
      </c>
      <c r="C898" t="s">
        <v>257</v>
      </c>
      <c r="D898" s="11">
        <v>44452</v>
      </c>
      <c r="E898" s="10">
        <f>VLOOKUP(A898,home!$A$2:$E$405,3,FALSE)</f>
        <v>1.2639</v>
      </c>
      <c r="F898" s="10">
        <f>VLOOKUP(B898,home!$B$2:$E$405,3,FALSE)</f>
        <v>1.1076999999999999</v>
      </c>
      <c r="G898" s="10">
        <f>VLOOKUP(C898,away!$B$2:$E$405,4,FALSE)</f>
        <v>0.79120000000000001</v>
      </c>
      <c r="H898" s="10">
        <f>VLOOKUP(A898,away!$A$2:$E$405,3,FALSE)</f>
        <v>0.81940000000000002</v>
      </c>
      <c r="I898" s="10">
        <f>VLOOKUP(C898,away!$B$2:$E$405,3,FALSE)</f>
        <v>0.9153</v>
      </c>
      <c r="J898" s="10">
        <f>VLOOKUP(B898,home!$B$2:$E$405,4,FALSE)</f>
        <v>0.73219999999999996</v>
      </c>
      <c r="K898" s="12">
        <f t="shared" si="1230"/>
        <v>1.1076974301359999</v>
      </c>
      <c r="L898" s="12">
        <f t="shared" si="1231"/>
        <v>0.54914767160400002</v>
      </c>
      <c r="M898" s="13">
        <f t="shared" si="1232"/>
        <v>0.19073979649795664</v>
      </c>
      <c r="N898" s="13">
        <f t="shared" si="1233"/>
        <v>0.21128198240545012</v>
      </c>
      <c r="O898" s="13">
        <f t="shared" si="1234"/>
        <v>0.1047443151290737</v>
      </c>
      <c r="P898" s="13">
        <f t="shared" si="1235"/>
        <v>0.11602500868983025</v>
      </c>
      <c r="Q898" s="13">
        <f t="shared" si="1236"/>
        <v>0.11701825447227836</v>
      </c>
      <c r="R898" s="13">
        <f t="shared" si="1237"/>
        <v>2.8760048383443225E-2</v>
      </c>
      <c r="S898" s="13">
        <f t="shared" si="1238"/>
        <v>1.7644197604063452E-2</v>
      </c>
      <c r="T898" s="13">
        <f t="shared" si="1239"/>
        <v>6.4260301978616027E-2</v>
      </c>
      <c r="U898" s="13">
        <f t="shared" si="1240"/>
        <v>3.1857431684927072E-2</v>
      </c>
      <c r="V898" s="13">
        <f t="shared" si="1241"/>
        <v>1.19253105709873E-3</v>
      </c>
      <c r="W898" s="13">
        <f t="shared" si="1242"/>
        <v>4.3206939919314388E-2</v>
      </c>
      <c r="X898" s="13">
        <f t="shared" si="1243"/>
        <v>2.3726990453825422E-2</v>
      </c>
      <c r="Y898" s="13">
        <f t="shared" si="1244"/>
        <v>6.5148107809442826E-3</v>
      </c>
      <c r="Z898" s="13">
        <f t="shared" si="1245"/>
        <v>5.2645045349954114E-3</v>
      </c>
      <c r="AA898" s="13">
        <f t="shared" si="1246"/>
        <v>5.8314781443537331E-3</v>
      </c>
      <c r="AB898" s="13">
        <f t="shared" si="1247"/>
        <v>3.2297566771974408E-3</v>
      </c>
      <c r="AC898" s="13">
        <f t="shared" si="1248"/>
        <v>4.5337754890159642E-5</v>
      </c>
      <c r="AD898" s="13">
        <f t="shared" si="1249"/>
        <v>1.1965054078166277E-2</v>
      </c>
      <c r="AE898" s="13">
        <f t="shared" si="1250"/>
        <v>6.5705815876409565E-3</v>
      </c>
      <c r="AF898" s="13">
        <f t="shared" si="1251"/>
        <v>1.8041097899685725E-3</v>
      </c>
      <c r="AG898" s="13">
        <f t="shared" si="1252"/>
        <v>3.3024089682640772E-4</v>
      </c>
      <c r="AH898" s="13">
        <f t="shared" si="1253"/>
        <v>7.2274760188535713E-4</v>
      </c>
      <c r="AI898" s="13">
        <f t="shared" si="1254"/>
        <v>8.0058566124536666E-4</v>
      </c>
      <c r="AJ898" s="13">
        <f t="shared" si="1255"/>
        <v>4.4340333978261154E-4</v>
      </c>
      <c r="AK898" s="13">
        <f t="shared" si="1256"/>
        <v>1.6371891333030606E-4</v>
      </c>
      <c r="AL898" s="13">
        <f t="shared" si="1257"/>
        <v>1.1031391459337167E-6</v>
      </c>
      <c r="AM898" s="13">
        <f t="shared" si="1258"/>
        <v>2.6507319307646107E-3</v>
      </c>
      <c r="AN898" s="13">
        <f t="shared" si="1259"/>
        <v>1.4556432678257615E-3</v>
      </c>
      <c r="AO898" s="13">
        <f t="shared" si="1260"/>
        <v>3.9968155560627733E-4</v>
      </c>
      <c r="AP898" s="13">
        <f t="shared" si="1261"/>
        <v>7.3161398548083953E-5</v>
      </c>
      <c r="AQ898" s="13">
        <f t="shared" si="1262"/>
        <v>1.0044102915993142E-5</v>
      </c>
      <c r="AR898" s="13">
        <f t="shared" si="1263"/>
        <v>7.9379032546543775E-5</v>
      </c>
      <c r="AS898" s="13">
        <f t="shared" si="1264"/>
        <v>8.7927950358488412E-5</v>
      </c>
      <c r="AT898" s="13">
        <f t="shared" si="1265"/>
        <v>4.8698782324611709E-5</v>
      </c>
      <c r="AU898" s="13">
        <f t="shared" si="1266"/>
        <v>1.7981172010574942E-5</v>
      </c>
      <c r="AV898" s="13">
        <f t="shared" si="1267"/>
        <v>4.9794245067368093E-6</v>
      </c>
      <c r="AW898" s="13">
        <f t="shared" si="1268"/>
        <v>1.8639664457231504E-8</v>
      </c>
      <c r="AX898" s="13">
        <f t="shared" si="1269"/>
        <v>4.8936815794789869E-4</v>
      </c>
      <c r="AY898" s="13">
        <f t="shared" si="1270"/>
        <v>2.6873538449422713E-4</v>
      </c>
      <c r="AZ898" s="13">
        <f t="shared" si="1271"/>
        <v>7.3787705336305248E-5</v>
      </c>
      <c r="BA898" s="13">
        <f t="shared" si="1272"/>
        <v>1.350678219281136E-5</v>
      </c>
      <c r="BB898" s="13">
        <f t="shared" si="1273"/>
        <v>1.8543044980111817E-6</v>
      </c>
      <c r="BC898" s="13">
        <f t="shared" si="1274"/>
        <v>2.0365739950553301E-7</v>
      </c>
      <c r="BD898" s="13">
        <f t="shared" si="1275"/>
        <v>7.2651351495187709E-6</v>
      </c>
      <c r="BE898" s="13">
        <f t="shared" si="1276"/>
        <v>8.0475715347126648E-6</v>
      </c>
      <c r="BF898" s="13">
        <f t="shared" si="1277"/>
        <v>4.4571371539184231E-6</v>
      </c>
      <c r="BG898" s="13">
        <f t="shared" si="1278"/>
        <v>1.6457197903863732E-6</v>
      </c>
      <c r="BH898" s="13">
        <f t="shared" si="1279"/>
        <v>4.5573989563373562E-7</v>
      </c>
      <c r="BI898" s="13">
        <f t="shared" si="1280"/>
        <v>1.0096438224078758E-7</v>
      </c>
      <c r="BJ898" s="14">
        <f t="shared" si="1281"/>
        <v>0.49211598461056033</v>
      </c>
      <c r="BK898" s="14">
        <f t="shared" si="1282"/>
        <v>0.32591671012747936</v>
      </c>
      <c r="BL898" s="14">
        <f t="shared" si="1283"/>
        <v>0.17681442416489215</v>
      </c>
      <c r="BM898" s="14">
        <f t="shared" si="1284"/>
        <v>0.23127350111506517</v>
      </c>
      <c r="BN898" s="14">
        <f t="shared" si="1285"/>
        <v>0.76856940557803222</v>
      </c>
    </row>
    <row r="899" spans="1:66" x14ac:dyDescent="0.25">
      <c r="A899" t="s">
        <v>348</v>
      </c>
      <c r="B899" t="s">
        <v>268</v>
      </c>
      <c r="C899" t="s">
        <v>272</v>
      </c>
      <c r="D899" s="11">
        <v>44452</v>
      </c>
      <c r="E899" s="10">
        <f>VLOOKUP(A899,home!$A$2:$E$405,3,FALSE)</f>
        <v>1.4218999999999999</v>
      </c>
      <c r="F899" s="10">
        <f>VLOOKUP(B899,home!$B$2:$E$405,3,FALSE)</f>
        <v>1.2659</v>
      </c>
      <c r="G899" s="10">
        <f>VLOOKUP(C899,away!$B$2:$E$405,4,FALSE)</f>
        <v>1.641</v>
      </c>
      <c r="H899" s="10">
        <f>VLOOKUP(A899,away!$A$2:$E$405,3,FALSE)</f>
        <v>1.2968999999999999</v>
      </c>
      <c r="I899" s="10">
        <f>VLOOKUP(C899,away!$B$2:$E$405,3,FALSE)</f>
        <v>0</v>
      </c>
      <c r="J899" s="10">
        <f>VLOOKUP(B899,home!$B$2:$E$405,4,FALSE)</f>
        <v>0.77110000000000001</v>
      </c>
      <c r="K899" s="12">
        <f t="shared" si="1230"/>
        <v>2.95377244761</v>
      </c>
      <c r="L899" s="12">
        <f t="shared" si="1231"/>
        <v>0</v>
      </c>
      <c r="M899" s="13">
        <f t="shared" si="1232"/>
        <v>5.2142629114557172E-2</v>
      </c>
      <c r="N899" s="13">
        <f t="shared" si="1233"/>
        <v>0.15401746122452598</v>
      </c>
      <c r="O899" s="13">
        <f t="shared" si="1234"/>
        <v>0</v>
      </c>
      <c r="P899" s="13">
        <f t="shared" si="1235"/>
        <v>0</v>
      </c>
      <c r="Q899" s="13">
        <f t="shared" si="1236"/>
        <v>0.22746626670792325</v>
      </c>
      <c r="R899" s="13">
        <f t="shared" si="1237"/>
        <v>0</v>
      </c>
      <c r="S899" s="13">
        <f t="shared" si="1238"/>
        <v>0</v>
      </c>
      <c r="T899" s="13">
        <f t="shared" si="1239"/>
        <v>0</v>
      </c>
      <c r="U899" s="13">
        <f t="shared" si="1240"/>
        <v>0</v>
      </c>
      <c r="V899" s="13">
        <f t="shared" si="1241"/>
        <v>0</v>
      </c>
      <c r="W899" s="13">
        <f t="shared" si="1242"/>
        <v>0.22396119712085713</v>
      </c>
      <c r="X899" s="13">
        <f t="shared" si="1243"/>
        <v>0</v>
      </c>
      <c r="Y899" s="13">
        <f t="shared" si="1244"/>
        <v>0</v>
      </c>
      <c r="Z899" s="13">
        <f t="shared" si="1245"/>
        <v>0</v>
      </c>
      <c r="AA899" s="13">
        <f t="shared" si="1246"/>
        <v>0</v>
      </c>
      <c r="AB899" s="13">
        <f t="shared" si="1247"/>
        <v>0</v>
      </c>
      <c r="AC899" s="13">
        <f t="shared" si="1248"/>
        <v>0</v>
      </c>
      <c r="AD899" s="13">
        <f t="shared" si="1249"/>
        <v>0.16538260334733498</v>
      </c>
      <c r="AE899" s="13">
        <f t="shared" si="1250"/>
        <v>0</v>
      </c>
      <c r="AF899" s="13">
        <f t="shared" si="1251"/>
        <v>0</v>
      </c>
      <c r="AG899" s="13">
        <f t="shared" si="1252"/>
        <v>0</v>
      </c>
      <c r="AH899" s="13">
        <f t="shared" si="1253"/>
        <v>0</v>
      </c>
      <c r="AI899" s="13">
        <f t="shared" si="1254"/>
        <v>0</v>
      </c>
      <c r="AJ899" s="13">
        <f t="shared" si="1255"/>
        <v>0</v>
      </c>
      <c r="AK899" s="13">
        <f t="shared" si="1256"/>
        <v>0</v>
      </c>
      <c r="AL899" s="13">
        <f t="shared" si="1257"/>
        <v>0</v>
      </c>
      <c r="AM899" s="13">
        <f t="shared" si="1258"/>
        <v>9.7700515416274281E-2</v>
      </c>
      <c r="AN899" s="13">
        <f t="shared" si="1259"/>
        <v>0</v>
      </c>
      <c r="AO899" s="13">
        <f t="shared" si="1260"/>
        <v>0</v>
      </c>
      <c r="AP899" s="13">
        <f t="shared" si="1261"/>
        <v>0</v>
      </c>
      <c r="AQ899" s="13">
        <f t="shared" si="1262"/>
        <v>0</v>
      </c>
      <c r="AR899" s="13">
        <f t="shared" si="1263"/>
        <v>0</v>
      </c>
      <c r="AS899" s="13">
        <f t="shared" si="1264"/>
        <v>0</v>
      </c>
      <c r="AT899" s="13">
        <f t="shared" si="1265"/>
        <v>0</v>
      </c>
      <c r="AU899" s="13">
        <f t="shared" si="1266"/>
        <v>0</v>
      </c>
      <c r="AV899" s="13">
        <f t="shared" si="1267"/>
        <v>0</v>
      </c>
      <c r="AW899" s="13">
        <f t="shared" si="1268"/>
        <v>0</v>
      </c>
      <c r="AX899" s="13">
        <f t="shared" si="1269"/>
        <v>4.8097515092314538E-2</v>
      </c>
      <c r="AY899" s="13">
        <f t="shared" si="1270"/>
        <v>0</v>
      </c>
      <c r="AZ899" s="13">
        <f t="shared" si="1271"/>
        <v>0</v>
      </c>
      <c r="BA899" s="13">
        <f t="shared" si="1272"/>
        <v>0</v>
      </c>
      <c r="BB899" s="13">
        <f t="shared" si="1273"/>
        <v>0</v>
      </c>
      <c r="BC899" s="13">
        <f t="shared" si="1274"/>
        <v>0</v>
      </c>
      <c r="BD899" s="13">
        <f t="shared" si="1275"/>
        <v>0</v>
      </c>
      <c r="BE899" s="13">
        <f t="shared" si="1276"/>
        <v>0</v>
      </c>
      <c r="BF899" s="13">
        <f t="shared" si="1277"/>
        <v>0</v>
      </c>
      <c r="BG899" s="13">
        <f t="shared" si="1278"/>
        <v>0</v>
      </c>
      <c r="BH899" s="13">
        <f t="shared" si="1279"/>
        <v>0</v>
      </c>
      <c r="BI899" s="13">
        <f t="shared" si="1280"/>
        <v>0</v>
      </c>
      <c r="BJ899" s="14">
        <f t="shared" si="1281"/>
        <v>0.91662555890923014</v>
      </c>
      <c r="BK899" s="14">
        <f t="shared" si="1282"/>
        <v>5.2142629114557172E-2</v>
      </c>
      <c r="BL899" s="14">
        <f t="shared" si="1283"/>
        <v>0</v>
      </c>
      <c r="BM899" s="14">
        <f t="shared" si="1284"/>
        <v>0.53514183097678092</v>
      </c>
      <c r="BN899" s="14">
        <f t="shared" si="1285"/>
        <v>0.43362635704700636</v>
      </c>
    </row>
    <row r="900" spans="1:66" x14ac:dyDescent="0.25">
      <c r="A900" t="s">
        <v>348</v>
      </c>
      <c r="B900" t="s">
        <v>264</v>
      </c>
      <c r="C900" t="s">
        <v>266</v>
      </c>
      <c r="D900" s="11">
        <v>44452</v>
      </c>
      <c r="E900" s="10">
        <f>VLOOKUP(A900,home!$A$2:$E$405,3,FALSE)</f>
        <v>1.4218999999999999</v>
      </c>
      <c r="F900" s="10">
        <f>VLOOKUP(B900,home!$B$2:$E$405,3,FALSE)</f>
        <v>0.70330000000000004</v>
      </c>
      <c r="G900" s="10">
        <f>VLOOKUP(C900,away!$B$2:$E$405,4,FALSE)</f>
        <v>0.84389999999999998</v>
      </c>
      <c r="H900" s="10">
        <f>VLOOKUP(A900,away!$A$2:$E$405,3,FALSE)</f>
        <v>1.2968999999999999</v>
      </c>
      <c r="I900" s="10">
        <f>VLOOKUP(C900,away!$B$2:$E$405,3,FALSE)</f>
        <v>1.3878999999999999</v>
      </c>
      <c r="J900" s="10">
        <f>VLOOKUP(B900,home!$B$2:$E$405,4,FALSE)</f>
        <v>1.9277</v>
      </c>
      <c r="K900" s="12">
        <f t="shared" si="1230"/>
        <v>0.84391879365300004</v>
      </c>
      <c r="L900" s="12">
        <f t="shared" si="1231"/>
        <v>3.4697973690269999</v>
      </c>
      <c r="M900" s="13">
        <f t="shared" si="1232"/>
        <v>1.3383720981542562E-2</v>
      </c>
      <c r="N900" s="13">
        <f t="shared" si="1233"/>
        <v>1.1294773665331744E-2</v>
      </c>
      <c r="O900" s="13">
        <f t="shared" si="1234"/>
        <v>4.6438799849547838E-2</v>
      </c>
      <c r="P900" s="13">
        <f t="shared" si="1235"/>
        <v>3.919057594772353E-2</v>
      </c>
      <c r="Q900" s="13">
        <f t="shared" si="1236"/>
        <v>4.7659358831152188E-3</v>
      </c>
      <c r="R900" s="13">
        <f t="shared" si="1237"/>
        <v>8.0566612769366275E-2</v>
      </c>
      <c r="S900" s="13">
        <f t="shared" si="1238"/>
        <v>2.8689727715342422E-2</v>
      </c>
      <c r="T900" s="13">
        <f t="shared" si="1239"/>
        <v>1.6536831788184558E-2</v>
      </c>
      <c r="U900" s="13">
        <f t="shared" si="1240"/>
        <v>6.799167865703197E-2</v>
      </c>
      <c r="V900" s="13">
        <f t="shared" si="1241"/>
        <v>9.3344490378211142E-3</v>
      </c>
      <c r="W900" s="13">
        <f t="shared" si="1242"/>
        <v>1.3406876203687138E-3</v>
      </c>
      <c r="X900" s="13">
        <f t="shared" si="1243"/>
        <v>4.6519143778424327E-3</v>
      </c>
      <c r="Y900" s="13">
        <f t="shared" si="1244"/>
        <v>8.0706001345882735E-3</v>
      </c>
      <c r="Z900" s="13">
        <f t="shared" si="1245"/>
        <v>9.3183273672854727E-2</v>
      </c>
      <c r="AA900" s="13">
        <f t="shared" si="1246"/>
        <v>7.8639115906632917E-2</v>
      </c>
      <c r="AB900" s="13">
        <f t="shared" si="1247"/>
        <v>3.3182513914932044E-2</v>
      </c>
      <c r="AC900" s="13">
        <f t="shared" si="1248"/>
        <v>1.7083367288672352E-3</v>
      </c>
      <c r="AD900" s="13">
        <f t="shared" si="1249"/>
        <v>2.8285786981176902E-4</v>
      </c>
      <c r="AE900" s="13">
        <f t="shared" si="1250"/>
        <v>9.8145949248145781E-4</v>
      </c>
      <c r="AF900" s="13">
        <f t="shared" si="1251"/>
        <v>1.7027327824093688E-3</v>
      </c>
      <c r="AG900" s="13">
        <f t="shared" si="1252"/>
        <v>1.9693792428533501E-3</v>
      </c>
      <c r="AH900" s="13">
        <f t="shared" si="1253"/>
        <v>8.0831769456848571E-2</v>
      </c>
      <c r="AI900" s="13">
        <f t="shared" si="1254"/>
        <v>6.8215449368861064E-2</v>
      </c>
      <c r="AJ900" s="13">
        <f t="shared" si="1255"/>
        <v>2.8784149869933259E-2</v>
      </c>
      <c r="AK900" s="13">
        <f t="shared" si="1256"/>
        <v>8.0971616781870797E-3</v>
      </c>
      <c r="AL900" s="13">
        <f t="shared" si="1257"/>
        <v>2.0009592372491453E-4</v>
      </c>
      <c r="AM900" s="13">
        <f t="shared" si="1258"/>
        <v>4.7741814453361113E-5</v>
      </c>
      <c r="AN900" s="13">
        <f t="shared" si="1259"/>
        <v>1.6565442218284757E-4</v>
      </c>
      <c r="AO900" s="13">
        <f t="shared" si="1260"/>
        <v>2.8739363912886625E-4</v>
      </c>
      <c r="AP900" s="13">
        <f t="shared" si="1261"/>
        <v>3.3239923097481169E-4</v>
      </c>
      <c r="AQ900" s="13">
        <f t="shared" si="1262"/>
        <v>2.8833949427574997E-4</v>
      </c>
      <c r="AR900" s="13">
        <f t="shared" si="1263"/>
        <v>5.6093972199034017E-2</v>
      </c>
      <c r="AS900" s="13">
        <f t="shared" si="1264"/>
        <v>4.7338757349413708E-2</v>
      </c>
      <c r="AT900" s="13">
        <f t="shared" si="1265"/>
        <v>1.9975033497674651E-2</v>
      </c>
      <c r="AU900" s="13">
        <f t="shared" si="1266"/>
        <v>5.6191020575119535E-3</v>
      </c>
      <c r="AV900" s="13">
        <f t="shared" si="1267"/>
        <v>1.1855164574471444E-3</v>
      </c>
      <c r="AW900" s="13">
        <f t="shared" si="1268"/>
        <v>1.6275731345535899E-5</v>
      </c>
      <c r="AX900" s="13">
        <f t="shared" si="1269"/>
        <v>6.7150357433809741E-6</v>
      </c>
      <c r="AY900" s="13">
        <f t="shared" si="1270"/>
        <v>2.3299813355305567E-5</v>
      </c>
      <c r="AZ900" s="13">
        <f t="shared" si="1271"/>
        <v>4.0422815539529714E-5</v>
      </c>
      <c r="BA900" s="13">
        <f t="shared" si="1272"/>
        <v>4.6752993002574647E-5</v>
      </c>
      <c r="BB900" s="13">
        <f t="shared" si="1273"/>
        <v>4.0555853028617815E-5</v>
      </c>
      <c r="BC900" s="13">
        <f t="shared" si="1274"/>
        <v>2.8144118427468746E-5</v>
      </c>
      <c r="BD900" s="13">
        <f t="shared" si="1275"/>
        <v>3.243911952574699E-2</v>
      </c>
      <c r="BE900" s="13">
        <f t="shared" si="1276"/>
        <v>2.7375982617333882E-2</v>
      </c>
      <c r="BF900" s="13">
        <f t="shared" si="1277"/>
        <v>1.1551553112742953E-2</v>
      </c>
      <c r="BG900" s="13">
        <f t="shared" si="1278"/>
        <v>3.2495242559081971E-3</v>
      </c>
      <c r="BH900" s="13">
        <f t="shared" si="1279"/>
        <v>6.8558364749805195E-4</v>
      </c>
      <c r="BI900" s="13">
        <f t="shared" si="1280"/>
        <v>1.1571538494895597E-4</v>
      </c>
      <c r="BJ900" s="14">
        <f t="shared" si="1281"/>
        <v>5.2904592087099397E-2</v>
      </c>
      <c r="BK900" s="14">
        <f t="shared" si="1282"/>
        <v>9.2530206148377092E-2</v>
      </c>
      <c r="BL900" s="14">
        <f t="shared" si="1283"/>
        <v>0.69837711157660132</v>
      </c>
      <c r="BM900" s="14">
        <f t="shared" si="1284"/>
        <v>0.74134774030629558</v>
      </c>
      <c r="BN900" s="14">
        <f t="shared" si="1285"/>
        <v>0.19564041909662716</v>
      </c>
    </row>
    <row r="901" spans="1:66" x14ac:dyDescent="0.25">
      <c r="A901" t="s">
        <v>348</v>
      </c>
      <c r="B901" t="s">
        <v>264</v>
      </c>
      <c r="C901" t="s">
        <v>266</v>
      </c>
      <c r="D901" s="11">
        <v>44452</v>
      </c>
      <c r="E901" s="10">
        <f>VLOOKUP(A901,home!$A$2:$E$405,3,FALSE)</f>
        <v>1.4218999999999999</v>
      </c>
      <c r="F901" s="10">
        <f>VLOOKUP(B901,home!$B$2:$E$405,3,FALSE)</f>
        <v>0.70330000000000004</v>
      </c>
      <c r="G901" s="10">
        <f>VLOOKUP(C901,away!$B$2:$E$405,4,FALSE)</f>
        <v>0.84389999999999998</v>
      </c>
      <c r="H901" s="10">
        <f>VLOOKUP(A901,away!$A$2:$E$405,3,FALSE)</f>
        <v>1.2968999999999999</v>
      </c>
      <c r="I901" s="10">
        <f>VLOOKUP(C901,away!$B$2:$E$405,3,FALSE)</f>
        <v>1.3878999999999999</v>
      </c>
      <c r="J901" s="10">
        <f>VLOOKUP(B901,home!$B$2:$E$405,4,FALSE)</f>
        <v>1.9277</v>
      </c>
      <c r="K901" s="12">
        <f t="shared" si="1230"/>
        <v>0.84391879365300004</v>
      </c>
      <c r="L901" s="12">
        <f t="shared" si="1231"/>
        <v>3.4697973690269999</v>
      </c>
      <c r="M901" s="13">
        <f t="shared" si="1232"/>
        <v>1.3383720981542562E-2</v>
      </c>
      <c r="N901" s="13">
        <f t="shared" si="1233"/>
        <v>1.1294773665331744E-2</v>
      </c>
      <c r="O901" s="13">
        <f t="shared" si="1234"/>
        <v>4.6438799849547838E-2</v>
      </c>
      <c r="P901" s="13">
        <f t="shared" si="1235"/>
        <v>3.919057594772353E-2</v>
      </c>
      <c r="Q901" s="13">
        <f t="shared" si="1236"/>
        <v>4.7659358831152188E-3</v>
      </c>
      <c r="R901" s="13">
        <f t="shared" si="1237"/>
        <v>8.0566612769366275E-2</v>
      </c>
      <c r="S901" s="13">
        <f t="shared" si="1238"/>
        <v>2.8689727715342422E-2</v>
      </c>
      <c r="T901" s="13">
        <f t="shared" si="1239"/>
        <v>1.6536831788184558E-2</v>
      </c>
      <c r="U901" s="13">
        <f t="shared" si="1240"/>
        <v>6.799167865703197E-2</v>
      </c>
      <c r="V901" s="13">
        <f t="shared" si="1241"/>
        <v>9.3344490378211142E-3</v>
      </c>
      <c r="W901" s="13">
        <f t="shared" si="1242"/>
        <v>1.3406876203687138E-3</v>
      </c>
      <c r="X901" s="13">
        <f t="shared" si="1243"/>
        <v>4.6519143778424327E-3</v>
      </c>
      <c r="Y901" s="13">
        <f t="shared" si="1244"/>
        <v>8.0706001345882735E-3</v>
      </c>
      <c r="Z901" s="13">
        <f t="shared" si="1245"/>
        <v>9.3183273672854727E-2</v>
      </c>
      <c r="AA901" s="13">
        <f t="shared" si="1246"/>
        <v>7.8639115906632917E-2</v>
      </c>
      <c r="AB901" s="13">
        <f t="shared" si="1247"/>
        <v>3.3182513914932044E-2</v>
      </c>
      <c r="AC901" s="13">
        <f t="shared" si="1248"/>
        <v>1.7083367288672352E-3</v>
      </c>
      <c r="AD901" s="13">
        <f t="shared" si="1249"/>
        <v>2.8285786981176902E-4</v>
      </c>
      <c r="AE901" s="13">
        <f t="shared" si="1250"/>
        <v>9.8145949248145781E-4</v>
      </c>
      <c r="AF901" s="13">
        <f t="shared" si="1251"/>
        <v>1.7027327824093688E-3</v>
      </c>
      <c r="AG901" s="13">
        <f t="shared" si="1252"/>
        <v>1.9693792428533501E-3</v>
      </c>
      <c r="AH901" s="13">
        <f t="shared" si="1253"/>
        <v>8.0831769456848571E-2</v>
      </c>
      <c r="AI901" s="13">
        <f t="shared" si="1254"/>
        <v>6.8215449368861064E-2</v>
      </c>
      <c r="AJ901" s="13">
        <f t="shared" si="1255"/>
        <v>2.8784149869933259E-2</v>
      </c>
      <c r="AK901" s="13">
        <f t="shared" si="1256"/>
        <v>8.0971616781870797E-3</v>
      </c>
      <c r="AL901" s="13">
        <f t="shared" si="1257"/>
        <v>2.0009592372491453E-4</v>
      </c>
      <c r="AM901" s="13">
        <f t="shared" si="1258"/>
        <v>4.7741814453361113E-5</v>
      </c>
      <c r="AN901" s="13">
        <f t="shared" si="1259"/>
        <v>1.6565442218284757E-4</v>
      </c>
      <c r="AO901" s="13">
        <f t="shared" si="1260"/>
        <v>2.8739363912886625E-4</v>
      </c>
      <c r="AP901" s="13">
        <f t="shared" si="1261"/>
        <v>3.3239923097481169E-4</v>
      </c>
      <c r="AQ901" s="13">
        <f t="shared" si="1262"/>
        <v>2.8833949427574997E-4</v>
      </c>
      <c r="AR901" s="13">
        <f t="shared" si="1263"/>
        <v>5.6093972199034017E-2</v>
      </c>
      <c r="AS901" s="13">
        <f t="shared" si="1264"/>
        <v>4.7338757349413708E-2</v>
      </c>
      <c r="AT901" s="13">
        <f t="shared" si="1265"/>
        <v>1.9975033497674651E-2</v>
      </c>
      <c r="AU901" s="13">
        <f t="shared" si="1266"/>
        <v>5.6191020575119535E-3</v>
      </c>
      <c r="AV901" s="13">
        <f t="shared" si="1267"/>
        <v>1.1855164574471444E-3</v>
      </c>
      <c r="AW901" s="13">
        <f t="shared" si="1268"/>
        <v>1.6275731345535899E-5</v>
      </c>
      <c r="AX901" s="13">
        <f t="shared" si="1269"/>
        <v>6.7150357433809741E-6</v>
      </c>
      <c r="AY901" s="13">
        <f t="shared" si="1270"/>
        <v>2.3299813355305567E-5</v>
      </c>
      <c r="AZ901" s="13">
        <f t="shared" si="1271"/>
        <v>4.0422815539529714E-5</v>
      </c>
      <c r="BA901" s="13">
        <f t="shared" si="1272"/>
        <v>4.6752993002574647E-5</v>
      </c>
      <c r="BB901" s="13">
        <f t="shared" si="1273"/>
        <v>4.0555853028617815E-5</v>
      </c>
      <c r="BC901" s="13">
        <f t="shared" si="1274"/>
        <v>2.8144118427468746E-5</v>
      </c>
      <c r="BD901" s="13">
        <f t="shared" si="1275"/>
        <v>3.243911952574699E-2</v>
      </c>
      <c r="BE901" s="13">
        <f t="shared" si="1276"/>
        <v>2.7375982617333882E-2</v>
      </c>
      <c r="BF901" s="13">
        <f t="shared" si="1277"/>
        <v>1.1551553112742953E-2</v>
      </c>
      <c r="BG901" s="13">
        <f t="shared" si="1278"/>
        <v>3.2495242559081971E-3</v>
      </c>
      <c r="BH901" s="13">
        <f t="shared" si="1279"/>
        <v>6.8558364749805195E-4</v>
      </c>
      <c r="BI901" s="13">
        <f t="shared" si="1280"/>
        <v>1.1571538494895597E-4</v>
      </c>
      <c r="BJ901" s="14">
        <f t="shared" si="1281"/>
        <v>5.2904592087099397E-2</v>
      </c>
      <c r="BK901" s="14">
        <f t="shared" si="1282"/>
        <v>9.2530206148377092E-2</v>
      </c>
      <c r="BL901" s="14">
        <f t="shared" si="1283"/>
        <v>0.69837711157660132</v>
      </c>
      <c r="BM901" s="14">
        <f t="shared" si="1284"/>
        <v>0.74134774030629558</v>
      </c>
      <c r="BN901" s="14">
        <f t="shared" si="1285"/>
        <v>0.19564041909662716</v>
      </c>
    </row>
    <row r="902" spans="1:66" x14ac:dyDescent="0.25">
      <c r="A902" t="s">
        <v>349</v>
      </c>
      <c r="B902" t="s">
        <v>277</v>
      </c>
      <c r="C902" t="s">
        <v>279</v>
      </c>
      <c r="D902" s="11">
        <v>44452</v>
      </c>
      <c r="E902" s="10">
        <f>VLOOKUP(A902,home!$A$2:$E$405,3,FALSE)</f>
        <v>1.4875</v>
      </c>
      <c r="F902" s="10">
        <f>VLOOKUP(B902,home!$B$2:$E$405,3,FALSE)</f>
        <v>1.2222999999999999</v>
      </c>
      <c r="G902" s="10">
        <f>VLOOKUP(C902,away!$B$2:$E$405,4,FALSE)</f>
        <v>1.1001000000000001</v>
      </c>
      <c r="H902" s="10">
        <f>VLOOKUP(A902,away!$A$2:$E$405,3,FALSE)</f>
        <v>1.05</v>
      </c>
      <c r="I902" s="10">
        <f>VLOOKUP(C902,away!$B$2:$E$405,3,FALSE)</f>
        <v>1.0389999999999999</v>
      </c>
      <c r="J902" s="10">
        <f>VLOOKUP(B902,home!$B$2:$E$405,4,FALSE)</f>
        <v>1.1254999999999999</v>
      </c>
      <c r="K902" s="12">
        <f t="shared" si="1230"/>
        <v>2.0001701921250001</v>
      </c>
      <c r="L902" s="12">
        <f t="shared" si="1231"/>
        <v>1.2278642249999998</v>
      </c>
      <c r="M902" s="13">
        <f t="shared" si="1232"/>
        <v>3.9635328796202171E-2</v>
      </c>
      <c r="N902" s="13">
        <f t="shared" si="1233"/>
        <v>7.927740321323723E-2</v>
      </c>
      <c r="O902" s="13">
        <f t="shared" si="1234"/>
        <v>4.8666802274968946E-2</v>
      </c>
      <c r="P902" s="13">
        <f t="shared" si="1235"/>
        <v>9.7341887256434015E-2</v>
      </c>
      <c r="Q902" s="13">
        <f t="shared" si="1236"/>
        <v>7.9284149408095916E-2</v>
      </c>
      <c r="R902" s="13">
        <f t="shared" si="1237"/>
        <v>2.9878112729291497E-2</v>
      </c>
      <c r="S902" s="13">
        <f t="shared" si="1238"/>
        <v>5.9766395930290914E-2</v>
      </c>
      <c r="T902" s="13">
        <f t="shared" si="1239"/>
        <v>9.7350170667755878E-2</v>
      </c>
      <c r="U902" s="13">
        <f t="shared" si="1240"/>
        <v>5.976131047807938E-2</v>
      </c>
      <c r="V902" s="13">
        <f t="shared" si="1241"/>
        <v>1.630916982137531E-2</v>
      </c>
      <c r="W902" s="13">
        <f t="shared" si="1242"/>
        <v>5.2860597451352812E-2</v>
      </c>
      <c r="X902" s="13">
        <f t="shared" si="1243"/>
        <v>6.4905636522642279E-2</v>
      </c>
      <c r="Y902" s="13">
        <f t="shared" si="1244"/>
        <v>3.9847654543502933E-2</v>
      </c>
      <c r="Z902" s="13">
        <f t="shared" si="1245"/>
        <v>1.2228755243604705E-2</v>
      </c>
      <c r="AA902" s="13">
        <f t="shared" si="1246"/>
        <v>2.4459591725050422E-2</v>
      </c>
      <c r="AB902" s="13">
        <f t="shared" si="1247"/>
        <v>2.4461673139996587E-2</v>
      </c>
      <c r="AC902" s="13">
        <f t="shared" si="1248"/>
        <v>2.5033937812168343E-3</v>
      </c>
      <c r="AD902" s="13">
        <f t="shared" si="1249"/>
        <v>2.6432547840028662E-2</v>
      </c>
      <c r="AE902" s="13">
        <f t="shared" si="1250"/>
        <v>3.2455579868372206E-2</v>
      </c>
      <c r="AF902" s="13">
        <f t="shared" si="1251"/>
        <v>1.9925522711002223E-2</v>
      </c>
      <c r="AG902" s="13">
        <f t="shared" si="1252"/>
        <v>8.1552788337548761E-3</v>
      </c>
      <c r="AH902" s="13">
        <f t="shared" si="1253"/>
        <v>3.7538127699758448E-3</v>
      </c>
      <c r="AI902" s="13">
        <f t="shared" si="1254"/>
        <v>7.5082644093238636E-3</v>
      </c>
      <c r="AJ902" s="13">
        <f t="shared" si="1255"/>
        <v>7.5089033330613076E-3</v>
      </c>
      <c r="AK902" s="13">
        <f t="shared" si="1256"/>
        <v>5.006361540779096E-3</v>
      </c>
      <c r="AL902" s="13">
        <f t="shared" si="1257"/>
        <v>2.4592713885397791E-4</v>
      </c>
      <c r="AM902" s="13">
        <f t="shared" si="1258"/>
        <v>1.0573918858308674E-2</v>
      </c>
      <c r="AN902" s="13">
        <f t="shared" si="1259"/>
        <v>1.2983336684170061E-2</v>
      </c>
      <c r="AO902" s="13">
        <f t="shared" si="1260"/>
        <v>7.9708873178112732E-3</v>
      </c>
      <c r="AP902" s="13">
        <f t="shared" si="1261"/>
        <v>3.2623891263488867E-3</v>
      </c>
      <c r="AQ902" s="13">
        <f t="shared" si="1262"/>
        <v>1.001442724068201E-3</v>
      </c>
      <c r="AR902" s="13">
        <f t="shared" si="1263"/>
        <v>9.218344815202982E-4</v>
      </c>
      <c r="AS902" s="13">
        <f t="shared" si="1264"/>
        <v>1.8438258520099046E-3</v>
      </c>
      <c r="AT902" s="13">
        <f t="shared" si="1265"/>
        <v>1.8439827543298467E-3</v>
      </c>
      <c r="AU902" s="13">
        <f t="shared" si="1266"/>
        <v>1.2294264466677055E-3</v>
      </c>
      <c r="AV902" s="13">
        <f t="shared" si="1267"/>
        <v>6.1476553300872513E-4</v>
      </c>
      <c r="AW902" s="13">
        <f t="shared" si="1268"/>
        <v>1.677726843330404E-5</v>
      </c>
      <c r="AX902" s="13">
        <f t="shared" si="1269"/>
        <v>3.5249395523895746E-3</v>
      </c>
      <c r="AY902" s="13">
        <f t="shared" si="1270"/>
        <v>4.3281471716666705E-3</v>
      </c>
      <c r="AZ902" s="13">
        <f t="shared" si="1271"/>
        <v>2.6571885363122199E-3</v>
      </c>
      <c r="BA902" s="13">
        <f t="shared" si="1272"/>
        <v>1.0875555809392954E-3</v>
      </c>
      <c r="BB902" s="13">
        <f t="shared" si="1273"/>
        <v>3.3384264763361323E-4</v>
      </c>
      <c r="BC902" s="13">
        <f t="shared" si="1274"/>
        <v>8.1982688761718871E-5</v>
      </c>
      <c r="BD902" s="13">
        <f t="shared" si="1275"/>
        <v>1.8864793020503316E-4</v>
      </c>
      <c r="BE902" s="13">
        <f t="shared" si="1276"/>
        <v>3.7732796680218475E-4</v>
      </c>
      <c r="BF902" s="13">
        <f t="shared" si="1277"/>
        <v>3.7736007592643081E-4</v>
      </c>
      <c r="BG902" s="13">
        <f t="shared" si="1278"/>
        <v>2.5159479185535793E-4</v>
      </c>
      <c r="BH902" s="13">
        <f t="shared" si="1279"/>
        <v>1.2580810079074517E-4</v>
      </c>
      <c r="BI902" s="13">
        <f t="shared" si="1280"/>
        <v>5.0327522625901216E-5</v>
      </c>
      <c r="BJ902" s="14">
        <f t="shared" si="1281"/>
        <v>0.54830017194815517</v>
      </c>
      <c r="BK902" s="14">
        <f t="shared" si="1282"/>
        <v>0.22013024989603991</v>
      </c>
      <c r="BL902" s="14">
        <f t="shared" si="1283"/>
        <v>0.21882973385626911</v>
      </c>
      <c r="BM902" s="14">
        <f t="shared" si="1284"/>
        <v>0.62109385736260581</v>
      </c>
      <c r="BN902" s="14">
        <f t="shared" si="1285"/>
        <v>0.37408368367822975</v>
      </c>
    </row>
    <row r="903" spans="1:66" x14ac:dyDescent="0.25">
      <c r="A903" t="s">
        <v>349</v>
      </c>
      <c r="B903" t="s">
        <v>284</v>
      </c>
      <c r="C903" t="s">
        <v>274</v>
      </c>
      <c r="D903" s="11">
        <v>44452</v>
      </c>
      <c r="E903" s="10">
        <f>VLOOKUP(A903,home!$A$2:$E$405,3,FALSE)</f>
        <v>1.4875</v>
      </c>
      <c r="F903" s="10">
        <f>VLOOKUP(B903,home!$B$2:$E$405,3,FALSE)</f>
        <v>0.22409999999999999</v>
      </c>
      <c r="G903" s="10">
        <f>VLOOKUP(C903,away!$B$2:$E$405,4,FALSE)</f>
        <v>0.747</v>
      </c>
      <c r="H903" s="10">
        <f>VLOOKUP(A903,away!$A$2:$E$405,3,FALSE)</f>
        <v>1.05</v>
      </c>
      <c r="I903" s="10">
        <f>VLOOKUP(C903,away!$B$2:$E$405,3,FALSE)</f>
        <v>1.0582</v>
      </c>
      <c r="J903" s="10">
        <f>VLOOKUP(B903,home!$B$2:$E$405,4,FALSE)</f>
        <v>0.52910000000000001</v>
      </c>
      <c r="K903" s="12">
        <f t="shared" si="1230"/>
        <v>0.24901151625000001</v>
      </c>
      <c r="L903" s="12">
        <f t="shared" si="1231"/>
        <v>0.587888301</v>
      </c>
      <c r="M903" s="13">
        <f t="shared" si="1232"/>
        <v>0.43305098170601153</v>
      </c>
      <c r="N903" s="13">
        <f t="shared" si="1233"/>
        <v>0.10783468156816495</v>
      </c>
      <c r="O903" s="13">
        <f t="shared" si="1234"/>
        <v>0.25458560588152918</v>
      </c>
      <c r="P903" s="13">
        <f t="shared" si="1235"/>
        <v>6.3394747735984497E-2</v>
      </c>
      <c r="Q903" s="13">
        <f t="shared" si="1236"/>
        <v>1.342603878081234E-2</v>
      </c>
      <c r="R903" s="13">
        <f t="shared" si="1237"/>
        <v>7.483394965037389E-2</v>
      </c>
      <c r="S903" s="13">
        <f t="shared" si="1238"/>
        <v>2.3201044509104981E-3</v>
      </c>
      <c r="T903" s="13">
        <f t="shared" si="1239"/>
        <v>7.8930111280118773E-3</v>
      </c>
      <c r="U903" s="13">
        <f t="shared" si="1240"/>
        <v>1.8634515269415761E-2</v>
      </c>
      <c r="V903" s="13">
        <f t="shared" si="1241"/>
        <v>3.7738034601523304E-5</v>
      </c>
      <c r="W903" s="13">
        <f t="shared" si="1242"/>
        <v>1.1144127580137938E-3</v>
      </c>
      <c r="X903" s="13">
        <f t="shared" si="1243"/>
        <v>6.5515022292145328E-4</v>
      </c>
      <c r="Y903" s="13">
        <f t="shared" si="1244"/>
        <v>1.9257757572653221E-4</v>
      </c>
      <c r="Z903" s="13">
        <f t="shared" si="1245"/>
        <v>1.4664667839025957E-2</v>
      </c>
      <c r="AA903" s="13">
        <f t="shared" si="1246"/>
        <v>3.6516711738984646E-3</v>
      </c>
      <c r="AB903" s="13">
        <f t="shared" si="1247"/>
        <v>4.5465408792943703E-4</v>
      </c>
      <c r="AC903" s="13">
        <f t="shared" si="1248"/>
        <v>3.4528168805185357E-7</v>
      </c>
      <c r="AD903" s="13">
        <f t="shared" si="1249"/>
        <v>6.9375402650339807E-5</v>
      </c>
      <c r="AE903" s="13">
        <f t="shared" si="1250"/>
        <v>4.0784987595299161E-5</v>
      </c>
      <c r="AF903" s="13">
        <f t="shared" si="1251"/>
        <v>1.1988508531853249E-5</v>
      </c>
      <c r="AG903" s="13">
        <f t="shared" si="1252"/>
        <v>2.3493013041050712E-6</v>
      </c>
      <c r="AH903" s="13">
        <f t="shared" si="1253"/>
        <v>2.1552966651535769E-3</v>
      </c>
      <c r="AI903" s="13">
        <f t="shared" si="1254"/>
        <v>5.3669369055846076E-4</v>
      </c>
      <c r="AJ903" s="13">
        <f t="shared" si="1255"/>
        <v>6.6821454823885317E-5</v>
      </c>
      <c r="AK903" s="13">
        <f t="shared" si="1256"/>
        <v>5.546437261242184E-6</v>
      </c>
      <c r="AL903" s="13">
        <f t="shared" si="1257"/>
        <v>2.0218446729454268E-9</v>
      </c>
      <c r="AM903" s="13">
        <f t="shared" si="1258"/>
        <v>3.4550548408830795E-6</v>
      </c>
      <c r="AN903" s="13">
        <f t="shared" si="1259"/>
        <v>2.0311863202685785E-6</v>
      </c>
      <c r="AO903" s="13">
        <f t="shared" si="1260"/>
        <v>5.9705533741856827E-7</v>
      </c>
      <c r="AP903" s="13">
        <f t="shared" si="1261"/>
        <v>1.1700061597266132E-7</v>
      </c>
      <c r="AQ903" s="13">
        <f t="shared" si="1262"/>
        <v>1.7195823335030327E-8</v>
      </c>
      <c r="AR903" s="13">
        <f t="shared" si="1263"/>
        <v>2.5341473892562054E-4</v>
      </c>
      <c r="AS903" s="13">
        <f t="shared" si="1264"/>
        <v>6.3103188379966664E-5</v>
      </c>
      <c r="AT903" s="13">
        <f t="shared" si="1265"/>
        <v>7.8567103093524408E-6</v>
      </c>
      <c r="AU903" s="13">
        <f t="shared" si="1266"/>
        <v>6.5213711562295232E-7</v>
      </c>
      <c r="AV903" s="13">
        <f t="shared" si="1267"/>
        <v>4.0597412991043247E-8</v>
      </c>
      <c r="AW903" s="13">
        <f t="shared" si="1268"/>
        <v>8.2216604727188812E-12</v>
      </c>
      <c r="AX903" s="13">
        <f t="shared" si="1269"/>
        <v>1.4339140744253274E-7</v>
      </c>
      <c r="AY903" s="13">
        <f t="shared" si="1270"/>
        <v>8.4298130899389324E-8</v>
      </c>
      <c r="AZ903" s="13">
        <f t="shared" si="1271"/>
        <v>2.4778942475958796E-8</v>
      </c>
      <c r="BA903" s="13">
        <f t="shared" si="1272"/>
        <v>4.855750130922719E-9</v>
      </c>
      <c r="BB903" s="13">
        <f t="shared" si="1273"/>
        <v>7.1365967363717092E-10</v>
      </c>
      <c r="BC903" s="13">
        <f t="shared" si="1274"/>
        <v>8.3910434605354207E-11</v>
      </c>
      <c r="BD903" s="13">
        <f t="shared" si="1275"/>
        <v>2.4829926719223602E-5</v>
      </c>
      <c r="BE903" s="13">
        <f t="shared" si="1276"/>
        <v>6.1829377007302581E-6</v>
      </c>
      <c r="BF903" s="13">
        <f t="shared" si="1277"/>
        <v>7.6981134586906511E-7</v>
      </c>
      <c r="BG903" s="13">
        <f t="shared" si="1278"/>
        <v>6.3897296820436332E-8</v>
      </c>
      <c r="BH903" s="13">
        <f t="shared" si="1279"/>
        <v>3.9777906913832906E-9</v>
      </c>
      <c r="BI903" s="13">
        <f t="shared" si="1280"/>
        <v>1.9810313827729796E-10</v>
      </c>
      <c r="BJ903" s="14">
        <f t="shared" si="1281"/>
        <v>0.13124684584847152</v>
      </c>
      <c r="BK903" s="14">
        <f t="shared" si="1282"/>
        <v>0.49880400352917176</v>
      </c>
      <c r="BL903" s="14">
        <f t="shared" si="1283"/>
        <v>0.355281672432044</v>
      </c>
      <c r="BM903" s="14">
        <f t="shared" si="1284"/>
        <v>5.2871100035927425E-2</v>
      </c>
      <c r="BN903" s="14">
        <f t="shared" si="1285"/>
        <v>0.94712600532287661</v>
      </c>
    </row>
    <row r="904" spans="1:66" x14ac:dyDescent="0.25">
      <c r="A904" t="s">
        <v>349</v>
      </c>
      <c r="B904" t="s">
        <v>286</v>
      </c>
      <c r="C904" t="s">
        <v>289</v>
      </c>
      <c r="D904" s="11">
        <v>44452</v>
      </c>
      <c r="E904" s="10">
        <f>VLOOKUP(A904,home!$A$2:$E$405,3,FALSE)</f>
        <v>1.4875</v>
      </c>
      <c r="F904" s="10">
        <f>VLOOKUP(B904,home!$B$2:$E$405,3,FALSE)</f>
        <v>0.53779999999999994</v>
      </c>
      <c r="G904" s="10">
        <f>VLOOKUP(C904,away!$B$2:$E$405,4,FALSE)</f>
        <v>0.87390000000000001</v>
      </c>
      <c r="H904" s="10">
        <f>VLOOKUP(A904,away!$A$2:$E$405,3,FALSE)</f>
        <v>1.05</v>
      </c>
      <c r="I904" s="10">
        <f>VLOOKUP(C904,away!$B$2:$E$405,3,FALSE)</f>
        <v>1.2381</v>
      </c>
      <c r="J904" s="10">
        <f>VLOOKUP(B904,home!$B$2:$E$405,4,FALSE)</f>
        <v>1.3332999999999999</v>
      </c>
      <c r="K904" s="12">
        <f t="shared" si="1230"/>
        <v>0.69910033724999987</v>
      </c>
      <c r="L904" s="12">
        <f t="shared" si="1231"/>
        <v>1.7332966665</v>
      </c>
      <c r="M904" s="13">
        <f t="shared" si="1232"/>
        <v>8.7826060675977563E-2</v>
      </c>
      <c r="N904" s="13">
        <f t="shared" si="1233"/>
        <v>6.1399228637914874E-2</v>
      </c>
      <c r="O904" s="13">
        <f t="shared" si="1234"/>
        <v>0.15222861820149866</v>
      </c>
      <c r="P904" s="13">
        <f t="shared" si="1235"/>
        <v>0.10642307832376918</v>
      </c>
      <c r="Q904" s="13">
        <f t="shared" si="1236"/>
        <v>2.1462110723828066E-2</v>
      </c>
      <c r="R904" s="13">
        <f t="shared" si="1237"/>
        <v>0.13192867823727944</v>
      </c>
      <c r="S904" s="13">
        <f t="shared" si="1238"/>
        <v>3.2239495636985215E-2</v>
      </c>
      <c r="T904" s="13">
        <f t="shared" si="1239"/>
        <v>3.7200204973665087E-2</v>
      </c>
      <c r="U904" s="13">
        <f t="shared" si="1240"/>
        <v>9.2231383448628773E-2</v>
      </c>
      <c r="V904" s="13">
        <f t="shared" si="1241"/>
        <v>4.3406837242788631E-3</v>
      </c>
      <c r="W904" s="13">
        <f t="shared" si="1242"/>
        <v>5.0013896150416801E-3</v>
      </c>
      <c r="X904" s="13">
        <f t="shared" si="1243"/>
        <v>8.6688919476194618E-3</v>
      </c>
      <c r="Y904" s="13">
        <f t="shared" si="1244"/>
        <v>7.5128807575287546E-3</v>
      </c>
      <c r="Z904" s="13">
        <f t="shared" si="1245"/>
        <v>7.6223846068142545E-2</v>
      </c>
      <c r="AA904" s="13">
        <f t="shared" si="1246"/>
        <v>5.3288116492730533E-2</v>
      </c>
      <c r="AB904" s="13">
        <f t="shared" si="1247"/>
        <v>1.8626870105742595E-2</v>
      </c>
      <c r="AC904" s="13">
        <f t="shared" si="1248"/>
        <v>3.2873850342093907E-4</v>
      </c>
      <c r="AD904" s="13">
        <f t="shared" si="1249"/>
        <v>8.741182916485713E-4</v>
      </c>
      <c r="AE904" s="13">
        <f t="shared" si="1250"/>
        <v>1.5151063210411435E-3</v>
      </c>
      <c r="AF904" s="13">
        <f t="shared" si="1251"/>
        <v>1.3130643678268465E-3</v>
      </c>
      <c r="AG904" s="13">
        <f t="shared" si="1252"/>
        <v>7.5864336388473466E-4</v>
      </c>
      <c r="AH904" s="13">
        <f t="shared" si="1253"/>
        <v>3.3029634574430138E-2</v>
      </c>
      <c r="AI904" s="13">
        <f t="shared" si="1254"/>
        <v>2.3091028670228365E-2</v>
      </c>
      <c r="AJ904" s="13">
        <f t="shared" si="1255"/>
        <v>8.0714729654030315E-3</v>
      </c>
      <c r="AK904" s="13">
        <f t="shared" si="1256"/>
        <v>1.8809231574058389E-3</v>
      </c>
      <c r="AL904" s="13">
        <f t="shared" si="1257"/>
        <v>1.5933932697575516E-5</v>
      </c>
      <c r="AM904" s="13">
        <f t="shared" si="1258"/>
        <v>1.2221927849758203E-4</v>
      </c>
      <c r="AN904" s="13">
        <f t="shared" si="1259"/>
        <v>2.1184226800189407E-4</v>
      </c>
      <c r="AO904" s="13">
        <f t="shared" si="1260"/>
        <v>1.8359274847574132E-4</v>
      </c>
      <c r="AP904" s="13">
        <f t="shared" si="1261"/>
        <v>1.060735663088585E-4</v>
      </c>
      <c r="AQ904" s="13">
        <f t="shared" si="1262"/>
        <v>4.5964239721727768E-5</v>
      </c>
      <c r="AR904" s="13">
        <f t="shared" si="1263"/>
        <v>1.1450031100714575E-2</v>
      </c>
      <c r="AS904" s="13">
        <f t="shared" si="1264"/>
        <v>8.0047206040325461E-3</v>
      </c>
      <c r="AT904" s="13">
        <f t="shared" si="1265"/>
        <v>2.7980514369355877E-3</v>
      </c>
      <c r="AU904" s="13">
        <f t="shared" si="1266"/>
        <v>6.5203956773483872E-4</v>
      </c>
      <c r="AV904" s="13">
        <f t="shared" si="1267"/>
        <v>1.1396027042594246E-4</v>
      </c>
      <c r="AW904" s="13">
        <f t="shared" si="1268"/>
        <v>5.3633098903674844E-7</v>
      </c>
      <c r="AX904" s="13">
        <f t="shared" si="1269"/>
        <v>1.4240589802685199E-5</v>
      </c>
      <c r="AY904" s="13">
        <f t="shared" si="1270"/>
        <v>2.468316683398815E-5</v>
      </c>
      <c r="AZ904" s="13">
        <f t="shared" si="1271"/>
        <v>2.1391625396007512E-5</v>
      </c>
      <c r="BA904" s="13">
        <f t="shared" si="1272"/>
        <v>1.2359344329972194E-5</v>
      </c>
      <c r="BB904" s="13">
        <f t="shared" si="1273"/>
        <v>5.3556025818166168E-6</v>
      </c>
      <c r="BC904" s="13">
        <f t="shared" si="1274"/>
        <v>1.8565696204323062E-6</v>
      </c>
      <c r="BD904" s="13">
        <f t="shared" si="1275"/>
        <v>3.3077167896983207E-3</v>
      </c>
      <c r="BE904" s="13">
        <f t="shared" si="1276"/>
        <v>2.3124259232055831E-3</v>
      </c>
      <c r="BF904" s="13">
        <f t="shared" si="1277"/>
        <v>8.0830887138933264E-4</v>
      </c>
      <c r="BG904" s="13">
        <f t="shared" si="1278"/>
        <v>1.8836300153014974E-4</v>
      </c>
      <c r="BH904" s="13">
        <f t="shared" si="1279"/>
        <v>3.292115947378748E-5</v>
      </c>
      <c r="BI904" s="13">
        <f t="shared" si="1280"/>
        <v>4.6030387381571724E-6</v>
      </c>
      <c r="BJ904" s="14">
        <f t="shared" si="1281"/>
        <v>0.14645521799956993</v>
      </c>
      <c r="BK904" s="14">
        <f t="shared" si="1282"/>
        <v>0.23119867396396335</v>
      </c>
      <c r="BL904" s="14">
        <f t="shared" si="1283"/>
        <v>0.5440498676172264</v>
      </c>
      <c r="BM904" s="14">
        <f t="shared" si="1284"/>
        <v>0.43663568401278929</v>
      </c>
      <c r="BN904" s="14">
        <f t="shared" si="1285"/>
        <v>0.5612677748002679</v>
      </c>
    </row>
    <row r="905" spans="1:66" x14ac:dyDescent="0.25">
      <c r="A905" t="s">
        <v>290</v>
      </c>
      <c r="B905" t="s">
        <v>302</v>
      </c>
      <c r="C905" t="s">
        <v>312</v>
      </c>
      <c r="D905" s="11">
        <v>44452</v>
      </c>
      <c r="E905" s="10">
        <f>VLOOKUP(A905,home!$A$2:$E$405,3,FALSE)</f>
        <v>1.6083000000000001</v>
      </c>
      <c r="F905" s="10">
        <f>VLOOKUP(B905,home!$B$2:$E$405,3,FALSE)</f>
        <v>1.2435</v>
      </c>
      <c r="G905" s="10">
        <f>VLOOKUP(C905,away!$B$2:$E$405,4,FALSE)</f>
        <v>1.1917</v>
      </c>
      <c r="H905" s="10">
        <f>VLOOKUP(A905,away!$A$2:$E$405,3,FALSE)</f>
        <v>1.1513</v>
      </c>
      <c r="I905" s="10">
        <f>VLOOKUP(C905,away!$B$2:$E$405,3,FALSE)</f>
        <v>1.4476</v>
      </c>
      <c r="J905" s="10">
        <f>VLOOKUP(B905,home!$B$2:$E$405,4,FALSE)</f>
        <v>1.2695000000000001</v>
      </c>
      <c r="K905" s="12">
        <f t="shared" si="1230"/>
        <v>2.3833059152850002</v>
      </c>
      <c r="L905" s="12">
        <f t="shared" si="1231"/>
        <v>2.1157764766599998</v>
      </c>
      <c r="M905" s="13">
        <f t="shared" si="1232"/>
        <v>1.1119194921292392E-2</v>
      </c>
      <c r="N905" s="13">
        <f t="shared" si="1233"/>
        <v>2.6500443029123088E-2</v>
      </c>
      <c r="O905" s="13">
        <f t="shared" si="1234"/>
        <v>2.3525731053867779E-2</v>
      </c>
      <c r="P905" s="13">
        <f t="shared" si="1235"/>
        <v>5.60690139820871E-2</v>
      </c>
      <c r="Q905" s="13">
        <f t="shared" si="1236"/>
        <v>3.1579331314491116E-2</v>
      </c>
      <c r="R905" s="13">
        <f t="shared" si="1237"/>
        <v>2.4887594180001565E-2</v>
      </c>
      <c r="S905" s="13">
        <f t="shared" si="1238"/>
        <v>7.068259777745857E-2</v>
      </c>
      <c r="T905" s="13">
        <f t="shared" si="1239"/>
        <v>6.6814806343852798E-2</v>
      </c>
      <c r="U905" s="13">
        <f t="shared" si="1240"/>
        <v>5.9314750426410275E-2</v>
      </c>
      <c r="V905" s="13">
        <f t="shared" si="1241"/>
        <v>3.9602223313703395E-2</v>
      </c>
      <c r="W905" s="13">
        <f t="shared" si="1242"/>
        <v>2.5087735707523835E-2</v>
      </c>
      <c r="X905" s="13">
        <f t="shared" si="1243"/>
        <v>5.3080041062642046E-2</v>
      </c>
      <c r="Y905" s="13">
        <f t="shared" si="1244"/>
        <v>5.6152751130242463E-2</v>
      </c>
      <c r="Z905" s="13">
        <f t="shared" si="1245"/>
        <v>1.7552195442235873E-2</v>
      </c>
      <c r="AA905" s="13">
        <f t="shared" si="1246"/>
        <v>4.1832251223719169E-2</v>
      </c>
      <c r="AB905" s="13">
        <f t="shared" si="1247"/>
        <v>4.984952589558906E-2</v>
      </c>
      <c r="AC905" s="13">
        <f t="shared" si="1248"/>
        <v>1.2480993612933306E-2</v>
      </c>
      <c r="AD905" s="13">
        <f t="shared" si="1249"/>
        <v>1.494793722821207E-2</v>
      </c>
      <c r="AE905" s="13">
        <f t="shared" si="1250"/>
        <v>3.1626493962041376E-2</v>
      </c>
      <c r="AF905" s="13">
        <f t="shared" si="1251"/>
        <v>3.3457295982058342E-2</v>
      </c>
      <c r="AG905" s="13">
        <f t="shared" si="1252"/>
        <v>2.3596053270496718E-2</v>
      </c>
      <c r="AH905" s="13">
        <f t="shared" si="1253"/>
        <v>9.2841305576053818E-3</v>
      </c>
      <c r="AI905" s="13">
        <f t="shared" si="1254"/>
        <v>2.2126923276219134E-2</v>
      </c>
      <c r="AJ905" s="13">
        <f t="shared" si="1255"/>
        <v>2.6367613565635217E-2</v>
      </c>
      <c r="AK905" s="13">
        <f t="shared" si="1256"/>
        <v>2.0947363127642477E-2</v>
      </c>
      <c r="AL905" s="13">
        <f t="shared" si="1257"/>
        <v>2.5174376754699781E-3</v>
      </c>
      <c r="AM905" s="13">
        <f t="shared" si="1258"/>
        <v>7.1251014434613397E-3</v>
      </c>
      <c r="AN905" s="13">
        <f t="shared" si="1259"/>
        <v>1.5075122027891711E-2</v>
      </c>
      <c r="AO905" s="13">
        <f t="shared" si="1260"/>
        <v>1.5947794284696143E-2</v>
      </c>
      <c r="AP905" s="13">
        <f t="shared" si="1261"/>
        <v>1.1247322667390959E-2</v>
      </c>
      <c r="AQ905" s="13">
        <f t="shared" si="1262"/>
        <v>5.9492051812676501E-3</v>
      </c>
      <c r="AR905" s="13">
        <f t="shared" si="1263"/>
        <v>3.9286290080043527E-3</v>
      </c>
      <c r="AS905" s="13">
        <f t="shared" si="1264"/>
        <v>9.363124753737016E-3</v>
      </c>
      <c r="AT905" s="13">
        <f t="shared" si="1265"/>
        <v>1.1157595305566424E-2</v>
      </c>
      <c r="AU905" s="13">
        <f t="shared" si="1266"/>
        <v>8.8639876307042009E-3</v>
      </c>
      <c r="AV905" s="13">
        <f t="shared" si="1267"/>
        <v>5.2813985383176002E-3</v>
      </c>
      <c r="AW905" s="13">
        <f t="shared" si="1268"/>
        <v>3.5261907505218558E-4</v>
      </c>
      <c r="AX905" s="13">
        <f t="shared" si="1269"/>
        <v>2.830216069534517E-3</v>
      </c>
      <c r="AY905" s="13">
        <f t="shared" si="1270"/>
        <v>5.9881045837862539E-3</v>
      </c>
      <c r="AZ905" s="13">
        <f t="shared" si="1271"/>
        <v>6.3347454090774387E-3</v>
      </c>
      <c r="BA905" s="13">
        <f t="shared" si="1272"/>
        <v>4.467635107385323E-3</v>
      </c>
      <c r="BB905" s="13">
        <f t="shared" si="1273"/>
        <v>2.3631293166265603E-3</v>
      </c>
      <c r="BC905" s="13">
        <f t="shared" si="1274"/>
        <v>9.9997068388481985E-4</v>
      </c>
      <c r="BD905" s="13">
        <f t="shared" si="1275"/>
        <v>1.3853501401099525E-3</v>
      </c>
      <c r="BE905" s="13">
        <f t="shared" si="1276"/>
        <v>3.3017131836649534E-3</v>
      </c>
      <c r="BF905" s="13">
        <f t="shared" si="1277"/>
        <v>3.9344962806015784E-3</v>
      </c>
      <c r="BG905" s="13">
        <f t="shared" si="1278"/>
        <v>3.1257027530748574E-3</v>
      </c>
      <c r="BH905" s="13">
        <f t="shared" si="1279"/>
        <v>1.8623764652064799E-3</v>
      </c>
      <c r="BI905" s="13">
        <f t="shared" si="1280"/>
        <v>8.8772256920283457E-4</v>
      </c>
      <c r="BJ905" s="14">
        <f t="shared" si="1281"/>
        <v>0.44117123580568662</v>
      </c>
      <c r="BK905" s="14">
        <f t="shared" si="1282"/>
        <v>0.198459565866731</v>
      </c>
      <c r="BL905" s="14">
        <f t="shared" si="1283"/>
        <v>0.33122797993488018</v>
      </c>
      <c r="BM905" s="14">
        <f t="shared" si="1284"/>
        <v>0.80909418305993663</v>
      </c>
      <c r="BN905" s="14">
        <f t="shared" si="1285"/>
        <v>0.17368130848086302</v>
      </c>
    </row>
    <row r="906" spans="1:66" x14ac:dyDescent="0.25">
      <c r="A906" t="s">
        <v>338</v>
      </c>
      <c r="B906" t="s">
        <v>81</v>
      </c>
      <c r="C906" t="s">
        <v>96</v>
      </c>
      <c r="D906" s="11">
        <v>44453</v>
      </c>
      <c r="E906" s="10">
        <f>VLOOKUP(A906,home!$A$2:$E$405,3,FALSE)</f>
        <v>1.2436</v>
      </c>
      <c r="F906" s="10">
        <f>VLOOKUP(B906,home!$B$2:$E$405,3,FALSE)</f>
        <v>0.68920000000000003</v>
      </c>
      <c r="G906" s="10">
        <f>VLOOKUP(C906,away!$B$2:$E$405,4,FALSE)</f>
        <v>0.64329999999999998</v>
      </c>
      <c r="H906" s="10">
        <f>VLOOKUP(A906,away!$A$2:$E$405,3,FALSE)</f>
        <v>0.89739999999999998</v>
      </c>
      <c r="I906" s="10">
        <f>VLOOKUP(C906,away!$B$2:$E$405,3,FALSE)</f>
        <v>0.22289999999999999</v>
      </c>
      <c r="J906" s="10">
        <f>VLOOKUP(B906,home!$B$2:$E$405,4,FALSE)</f>
        <v>0.47760000000000002</v>
      </c>
      <c r="K906" s="12">
        <f t="shared" si="1230"/>
        <v>0.55136543089599999</v>
      </c>
      <c r="L906" s="12">
        <f t="shared" si="1231"/>
        <v>9.5534547696000005E-2</v>
      </c>
      <c r="M906" s="13">
        <f t="shared" si="1232"/>
        <v>0.52366664090364223</v>
      </c>
      <c r="N906" s="13">
        <f t="shared" si="1233"/>
        <v>0.28873168310769759</v>
      </c>
      <c r="O906" s="13">
        <f t="shared" si="1234"/>
        <v>5.0028255682213113E-2</v>
      </c>
      <c r="P906" s="13">
        <f t="shared" si="1235"/>
        <v>2.7583850751198694E-2</v>
      </c>
      <c r="Q906" s="13">
        <f t="shared" si="1236"/>
        <v>7.9598334435001486E-2</v>
      </c>
      <c r="R906" s="13">
        <f t="shared" si="1237"/>
        <v>2.3897133893100355E-3</v>
      </c>
      <c r="S906" s="13">
        <f t="shared" si="1238"/>
        <v>3.6324102149768643E-4</v>
      </c>
      <c r="T906" s="13">
        <f t="shared" si="1239"/>
        <v>7.6043908776028089E-3</v>
      </c>
      <c r="U906" s="13">
        <f t="shared" si="1240"/>
        <v>1.3176053526148684E-3</v>
      </c>
      <c r="V906" s="13">
        <f t="shared" si="1241"/>
        <v>2.1259466617106907E-6</v>
      </c>
      <c r="W906" s="13">
        <f t="shared" si="1242"/>
        <v>1.4629256654786173E-2</v>
      </c>
      <c r="X906" s="13">
        <f t="shared" si="1243"/>
        <v>1.397599417643695E-3</v>
      </c>
      <c r="Y906" s="13">
        <f t="shared" si="1244"/>
        <v>6.6759514112391699E-5</v>
      </c>
      <c r="Z906" s="13">
        <f t="shared" si="1245"/>
        <v>7.610006259026982E-5</v>
      </c>
      <c r="AA906" s="13">
        <f t="shared" si="1246"/>
        <v>4.1958943801296692E-5</v>
      </c>
      <c r="AB906" s="13">
        <f t="shared" si="1247"/>
        <v>1.1567355564471498E-5</v>
      </c>
      <c r="AC906" s="13">
        <f t="shared" si="1248"/>
        <v>6.9989415547413098E-9</v>
      </c>
      <c r="AD906" s="13">
        <f t="shared" si="1249"/>
        <v>2.0165165997885876E-3</v>
      </c>
      <c r="AE906" s="13">
        <f t="shared" si="1250"/>
        <v>1.9264700128227856E-4</v>
      </c>
      <c r="AF906" s="13">
        <f t="shared" si="1251"/>
        <v>9.202222066246606E-6</v>
      </c>
      <c r="AG906" s="13">
        <f t="shared" si="1252"/>
        <v>2.9304337429900675E-7</v>
      </c>
      <c r="AH906" s="13">
        <f t="shared" si="1253"/>
        <v>1.817546264799679E-6</v>
      </c>
      <c r="AI906" s="13">
        <f t="shared" si="1254"/>
        <v>1.0021321794646904E-6</v>
      </c>
      <c r="AJ906" s="13">
        <f t="shared" si="1255"/>
        <v>2.7627052047264825E-7</v>
      </c>
      <c r="AK906" s="13">
        <f t="shared" si="1256"/>
        <v>5.0775338188087979E-8</v>
      </c>
      <c r="AL906" s="13">
        <f t="shared" si="1257"/>
        <v>1.4746615054891038E-11</v>
      </c>
      <c r="AM906" s="13">
        <f t="shared" si="1258"/>
        <v>2.2236750879027432E-4</v>
      </c>
      <c r="AN906" s="13">
        <f t="shared" si="1259"/>
        <v>2.1243779374565163E-5</v>
      </c>
      <c r="AO906" s="13">
        <f t="shared" si="1260"/>
        <v>1.0147574269513482E-6</v>
      </c>
      <c r="AP906" s="13">
        <f t="shared" si="1261"/>
        <v>3.2314797268317942E-8</v>
      </c>
      <c r="AQ906" s="13">
        <f t="shared" si="1262"/>
        <v>7.7179488522917259E-10</v>
      </c>
      <c r="AR906" s="13">
        <f t="shared" si="1263"/>
        <v>3.4727692064838294E-8</v>
      </c>
      <c r="AS906" s="13">
        <f t="shared" si="1264"/>
        <v>1.9147648899353167E-8</v>
      </c>
      <c r="AT906" s="13">
        <f t="shared" si="1265"/>
        <v>5.2786758430185879E-9</v>
      </c>
      <c r="AU906" s="13">
        <f t="shared" si="1266"/>
        <v>9.701597935820835E-10</v>
      </c>
      <c r="AV906" s="13">
        <f t="shared" si="1267"/>
        <v>1.337281431565899E-10</v>
      </c>
      <c r="AW906" s="13">
        <f t="shared" si="1268"/>
        <v>2.1576938721166643E-14</v>
      </c>
      <c r="AX906" s="13">
        <f t="shared" si="1269"/>
        <v>2.0434292883569947E-5</v>
      </c>
      <c r="AY906" s="13">
        <f t="shared" si="1270"/>
        <v>1.9521809281194464E-6</v>
      </c>
      <c r="AZ906" s="13">
        <f t="shared" si="1271"/>
        <v>9.3250360994324407E-8</v>
      </c>
      <c r="BA906" s="13">
        <f t="shared" si="1272"/>
        <v>2.9695436866938349E-9</v>
      </c>
      <c r="BB906" s="13">
        <f t="shared" si="1273"/>
        <v>7.0923503242951953E-11</v>
      </c>
      <c r="BC906" s="13">
        <f t="shared" si="1274"/>
        <v>1.3551289606662398E-12</v>
      </c>
      <c r="BD906" s="13">
        <f t="shared" si="1275"/>
        <v>5.5294905899004937E-10</v>
      </c>
      <c r="BE906" s="13">
        <f t="shared" si="1276"/>
        <v>3.0487699617358632E-10</v>
      </c>
      <c r="BF906" s="13">
        <f t="shared" si="1277"/>
        <v>8.4049318182763763E-11</v>
      </c>
      <c r="BG906" s="13">
        <f t="shared" si="1278"/>
        <v>1.5447296178784852E-11</v>
      </c>
      <c r="BH906" s="13">
        <f t="shared" si="1279"/>
        <v>2.1292762784484601E-12</v>
      </c>
      <c r="BI906" s="13">
        <f t="shared" si="1280"/>
        <v>2.3480186655267335E-13</v>
      </c>
      <c r="BJ906" s="14">
        <f t="shared" si="1281"/>
        <v>0.39451382477153446</v>
      </c>
      <c r="BK906" s="14">
        <f t="shared" si="1282"/>
        <v>0.55161781781761665</v>
      </c>
      <c r="BL906" s="14">
        <f t="shared" si="1283"/>
        <v>5.3792308665398206E-2</v>
      </c>
      <c r="BM906" s="14">
        <f t="shared" si="1284"/>
        <v>2.7999620867169891E-2</v>
      </c>
      <c r="BN906" s="14">
        <f t="shared" si="1285"/>
        <v>0.97199847826906327</v>
      </c>
    </row>
    <row r="907" spans="1:66" x14ac:dyDescent="0.25">
      <c r="A907" t="s">
        <v>339</v>
      </c>
      <c r="B907" t="s">
        <v>128</v>
      </c>
      <c r="C907" t="s">
        <v>123</v>
      </c>
      <c r="D907" s="11">
        <v>44453</v>
      </c>
      <c r="E907" s="10">
        <f>VLOOKUP(A907,home!$A$2:$E$405,3,FALSE)</f>
        <v>1.1578999999999999</v>
      </c>
      <c r="F907" s="10">
        <f>VLOOKUP(B907,home!$B$2:$E$405,3,FALSE)</f>
        <v>0.157</v>
      </c>
      <c r="G907" s="10">
        <f>VLOOKUP(C907,away!$B$2:$E$405,4,FALSE)</f>
        <v>0.94210000000000005</v>
      </c>
      <c r="H907" s="10">
        <f>VLOOKUP(A907,away!$A$2:$E$405,3,FALSE)</f>
        <v>1.0478000000000001</v>
      </c>
      <c r="I907" s="10">
        <f>VLOOKUP(C907,away!$B$2:$E$405,3,FALSE)</f>
        <v>1.2146999999999999</v>
      </c>
      <c r="J907" s="10">
        <f>VLOOKUP(B907,home!$B$2:$E$405,4,FALSE)</f>
        <v>0.78090000000000004</v>
      </c>
      <c r="K907" s="12">
        <f t="shared" si="1230"/>
        <v>0.17126464162999999</v>
      </c>
      <c r="L907" s="12">
        <f t="shared" si="1231"/>
        <v>0.99390036119400005</v>
      </c>
      <c r="M907" s="13">
        <f t="shared" si="1232"/>
        <v>0.31187119815850078</v>
      </c>
      <c r="N907" s="13">
        <f t="shared" si="1233"/>
        <v>5.3412508987334344E-2</v>
      </c>
      <c r="O907" s="13">
        <f t="shared" si="1234"/>
        <v>0.30996889649573944</v>
      </c>
      <c r="P907" s="13">
        <f t="shared" si="1235"/>
        <v>5.3086711974789376E-2</v>
      </c>
      <c r="Q907" s="13">
        <f t="shared" si="1236"/>
        <v>4.5738371051374854E-3</v>
      </c>
      <c r="R907" s="13">
        <f t="shared" si="1237"/>
        <v>0.15403909909301053</v>
      </c>
      <c r="S907" s="13">
        <f t="shared" si="1238"/>
        <v>2.2591048844321031E-3</v>
      </c>
      <c r="T907" s="13">
        <f t="shared" si="1239"/>
        <v>4.5459383508386656E-3</v>
      </c>
      <c r="U907" s="13">
        <f t="shared" si="1240"/>
        <v>2.6381451103172502E-2</v>
      </c>
      <c r="V907" s="13">
        <f t="shared" si="1241"/>
        <v>4.2727200997230015E-5</v>
      </c>
      <c r="W907" s="13">
        <f t="shared" si="1242"/>
        <v>2.611121908951226E-4</v>
      </c>
      <c r="X907" s="13">
        <f t="shared" si="1243"/>
        <v>2.5951950084281903E-4</v>
      </c>
      <c r="Y907" s="13">
        <f t="shared" si="1244"/>
        <v>1.2896826281228222E-4</v>
      </c>
      <c r="Z907" s="13">
        <f t="shared" si="1245"/>
        <v>5.1033172075513854E-2</v>
      </c>
      <c r="AA907" s="13">
        <f t="shared" si="1246"/>
        <v>8.7401779267550026E-3</v>
      </c>
      <c r="AB907" s="13">
        <f t="shared" si="1247"/>
        <v>7.4844172020406584E-4</v>
      </c>
      <c r="AC907" s="13">
        <f t="shared" si="1248"/>
        <v>4.5456398070384335E-7</v>
      </c>
      <c r="AD907" s="13">
        <f t="shared" si="1249"/>
        <v>1.1179821449719335E-5</v>
      </c>
      <c r="AE907" s="13">
        <f t="shared" si="1250"/>
        <v>1.1111628576960475E-5</v>
      </c>
      <c r="AF907" s="13">
        <f t="shared" si="1251"/>
        <v>5.5219258280472938E-6</v>
      </c>
      <c r="AG907" s="13">
        <f t="shared" si="1252"/>
        <v>1.8294146916608947E-6</v>
      </c>
      <c r="AH907" s="13">
        <f t="shared" si="1253"/>
        <v>1.2680472039682191E-2</v>
      </c>
      <c r="AI907" s="13">
        <f t="shared" si="1254"/>
        <v>2.1717164995754055E-3</v>
      </c>
      <c r="AJ907" s="13">
        <f t="shared" si="1255"/>
        <v>1.8596912401086993E-4</v>
      </c>
      <c r="AK907" s="13">
        <f t="shared" si="1256"/>
        <v>1.0616645125988886E-5</v>
      </c>
      <c r="AL907" s="13">
        <f t="shared" si="1257"/>
        <v>3.0950350350049999E-9</v>
      </c>
      <c r="AM907" s="13">
        <f t="shared" si="1258"/>
        <v>3.82941622814714E-7</v>
      </c>
      <c r="AN907" s="13">
        <f t="shared" si="1259"/>
        <v>3.8060581723176069E-7</v>
      </c>
      <c r="AO907" s="13">
        <f t="shared" si="1260"/>
        <v>1.8914212960959225E-7</v>
      </c>
      <c r="AP907" s="13">
        <f t="shared" si="1261"/>
        <v>6.2662810311992048E-8</v>
      </c>
      <c r="AQ907" s="13">
        <f t="shared" si="1262"/>
        <v>1.5570147450630002E-8</v>
      </c>
      <c r="AR907" s="13">
        <f t="shared" si="1263"/>
        <v>2.5206251480701103E-3</v>
      </c>
      <c r="AS907" s="13">
        <f t="shared" si="1264"/>
        <v>4.3169396266779311E-4</v>
      </c>
      <c r="AT907" s="13">
        <f t="shared" si="1265"/>
        <v>3.6966955905067088E-5</v>
      </c>
      <c r="AU907" s="13">
        <f t="shared" si="1266"/>
        <v>2.1103774850777755E-6</v>
      </c>
      <c r="AV907" s="13">
        <f t="shared" si="1267"/>
        <v>9.0358260921466495E-8</v>
      </c>
      <c r="AW907" s="13">
        <f t="shared" si="1268"/>
        <v>1.4634356393259095E-11</v>
      </c>
      <c r="AX907" s="13">
        <f t="shared" si="1269"/>
        <v>1.0930726632762086E-8</v>
      </c>
      <c r="AY907" s="13">
        <f t="shared" si="1270"/>
        <v>1.0864053148415112E-8</v>
      </c>
      <c r="AZ907" s="13">
        <f t="shared" si="1271"/>
        <v>5.3988931741202962E-9</v>
      </c>
      <c r="BA907" s="13">
        <f t="shared" si="1272"/>
        <v>1.788653958601995E-9</v>
      </c>
      <c r="BB907" s="13">
        <f t="shared" si="1273"/>
        <v>4.4443595387640014E-10</v>
      </c>
      <c r="BC907" s="13">
        <f t="shared" si="1274"/>
        <v>8.834501101707083E-11</v>
      </c>
      <c r="BD907" s="13">
        <f t="shared" si="1275"/>
        <v>4.1754170751692689E-4</v>
      </c>
      <c r="BE907" s="13">
        <f t="shared" si="1276"/>
        <v>7.1510130903464742E-5</v>
      </c>
      <c r="BF907" s="13">
        <f t="shared" si="1277"/>
        <v>6.1235784710481391E-6</v>
      </c>
      <c r="BG907" s="13">
        <f t="shared" si="1278"/>
        <v>3.4958415744574752E-7</v>
      </c>
      <c r="BH907" s="13">
        <f t="shared" si="1279"/>
        <v>1.4967851361117867E-8</v>
      </c>
      <c r="BI907" s="13">
        <f t="shared" si="1280"/>
        <v>5.1269273986659212E-10</v>
      </c>
      <c r="BJ907" s="14">
        <f t="shared" si="1281"/>
        <v>6.3212587626042427E-2</v>
      </c>
      <c r="BK907" s="14">
        <f t="shared" si="1282"/>
        <v>0.36726021074178838</v>
      </c>
      <c r="BL907" s="14">
        <f t="shared" si="1283"/>
        <v>0.51841386793125799</v>
      </c>
      <c r="BM907" s="14">
        <f t="shared" si="1284"/>
        <v>0.11296757571067183</v>
      </c>
      <c r="BN907" s="14">
        <f t="shared" si="1285"/>
        <v>0.88695225181451198</v>
      </c>
    </row>
    <row r="908" spans="1:66" s="15" customFormat="1" x14ac:dyDescent="0.25">
      <c r="A908" s="15" t="s">
        <v>344</v>
      </c>
      <c r="B908" s="15" t="s">
        <v>208</v>
      </c>
      <c r="C908" s="15" t="s">
        <v>212</v>
      </c>
      <c r="D908" s="20">
        <v>44453</v>
      </c>
      <c r="E908" s="15">
        <f>VLOOKUP(A908,home!$A$2:$E$405,3,FALSE)</f>
        <v>1.3976999999999999</v>
      </c>
      <c r="F908" s="15">
        <f>VLOOKUP(B908,home!$B$2:$E$405,3,FALSE)</f>
        <v>0.85170000000000001</v>
      </c>
      <c r="G908" s="15">
        <f>VLOOKUP(C908,away!$B$2:$E$405,4,FALSE)</f>
        <v>1.3951</v>
      </c>
      <c r="H908" s="15">
        <f>VLOOKUP(A908,away!$A$2:$E$405,3,FALSE)</f>
        <v>1.0585</v>
      </c>
      <c r="I908" s="15">
        <f>VLOOKUP(C908,away!$B$2:$E$405,3,FALSE)</f>
        <v>0.99199999999999999</v>
      </c>
      <c r="J908" s="15">
        <f>VLOOKUP(B908,home!$B$2:$E$405,4,FALSE)</f>
        <v>0.98970000000000002</v>
      </c>
      <c r="K908" s="16">
        <f t="shared" si="1230"/>
        <v>1.6607564626590001</v>
      </c>
      <c r="L908" s="16">
        <f t="shared" si="1231"/>
        <v>1.0392166704000001</v>
      </c>
      <c r="M908" s="17">
        <f t="shared" si="1232"/>
        <v>6.7207318370551189E-2</v>
      </c>
      <c r="N908" s="17">
        <f t="shared" si="1233"/>
        <v>0.11161498832187382</v>
      </c>
      <c r="O908" s="17">
        <f t="shared" si="1234"/>
        <v>6.9842965623556963E-2</v>
      </c>
      <c r="P908" s="17">
        <f t="shared" si="1235"/>
        <v>0.1159921565305926</v>
      </c>
      <c r="Q908" s="17">
        <f t="shared" si="1236"/>
        <v>9.2682656592580404E-2</v>
      </c>
      <c r="R908" s="17">
        <f t="shared" si="1237"/>
        <v>3.6290987093087264E-2</v>
      </c>
      <c r="S908" s="17">
        <f t="shared" si="1238"/>
        <v>5.0047304009502157E-2</v>
      </c>
      <c r="T908" s="17">
        <f t="shared" si="1239"/>
        <v>9.6317361787968014E-2</v>
      </c>
      <c r="U908" s="17">
        <f t="shared" si="1240"/>
        <v>6.0270491351119025E-2</v>
      </c>
      <c r="V908" s="17">
        <f t="shared" si="1241"/>
        <v>9.5973257102045274E-3</v>
      </c>
      <c r="W908" s="17">
        <f t="shared" si="1242"/>
        <v>5.1307773637510885E-2</v>
      </c>
      <c r="X908" s="17">
        <f t="shared" si="1243"/>
        <v>5.3319893685210958E-2</v>
      </c>
      <c r="Y908" s="17">
        <f t="shared" si="1244"/>
        <v>2.7705461190813456E-2</v>
      </c>
      <c r="Z908" s="17">
        <f t="shared" si="1245"/>
        <v>1.2571399590802508E-2</v>
      </c>
      <c r="AA908" s="17">
        <f t="shared" si="1246"/>
        <v>2.0878033115093973E-2</v>
      </c>
      <c r="AB908" s="17">
        <f t="shared" si="1247"/>
        <v>1.7336664211750469E-2</v>
      </c>
      <c r="AC908" s="17">
        <f t="shared" si="1248"/>
        <v>1.0352430109576728E-3</v>
      </c>
      <c r="AD908" s="17">
        <f t="shared" si="1249"/>
        <v>2.1302429163285331E-2</v>
      </c>
      <c r="AE908" s="17">
        <f t="shared" si="1250"/>
        <v>2.213783950650124E-2</v>
      </c>
      <c r="AF908" s="17">
        <f t="shared" si="1251"/>
        <v>1.1503005930897899E-2</v>
      </c>
      <c r="AG908" s="17">
        <f t="shared" si="1252"/>
        <v>3.9847051743663892E-3</v>
      </c>
      <c r="AH908" s="17">
        <f t="shared" si="1253"/>
        <v>3.2661020062554271E-3</v>
      </c>
      <c r="AI908" s="17">
        <f t="shared" si="1254"/>
        <v>5.4242000145922255E-3</v>
      </c>
      <c r="AJ908" s="17">
        <f t="shared" si="1255"/>
        <v>4.5041376144945421E-3</v>
      </c>
      <c r="AK908" s="17">
        <f t="shared" si="1256"/>
        <v>2.4934252173257668E-3</v>
      </c>
      <c r="AL908" s="17">
        <f t="shared" si="1257"/>
        <v>7.1468448547306395E-5</v>
      </c>
      <c r="AM908" s="17">
        <f t="shared" si="1258"/>
        <v>7.0756293806523351E-3</v>
      </c>
      <c r="AN908" s="17">
        <f t="shared" si="1259"/>
        <v>7.3531120059459332E-3</v>
      </c>
      <c r="AO908" s="17">
        <f t="shared" si="1260"/>
        <v>3.8207382879486989E-3</v>
      </c>
      <c r="AP908" s="17">
        <f t="shared" si="1261"/>
        <v>1.3235249740239481E-3</v>
      </c>
      <c r="AQ908" s="17">
        <f t="shared" si="1262"/>
        <v>3.4385730417410353E-4</v>
      </c>
      <c r="AR908" s="17">
        <f t="shared" si="1263"/>
        <v>6.7883753042550512E-4</v>
      </c>
      <c r="AS908" s="17">
        <f t="shared" si="1264"/>
        <v>1.1273838157496332E-3</v>
      </c>
      <c r="AT908" s="17">
        <f t="shared" si="1265"/>
        <v>9.3615497895168352E-4</v>
      </c>
      <c r="AU908" s="17">
        <f t="shared" si="1266"/>
        <v>5.1824181044813613E-4</v>
      </c>
      <c r="AV908" s="17">
        <f t="shared" si="1267"/>
        <v>2.1516835898046077E-4</v>
      </c>
      <c r="AW908" s="17">
        <f t="shared" si="1268"/>
        <v>3.4262883500241311E-6</v>
      </c>
      <c r="AX908" s="17">
        <f t="shared" si="1269"/>
        <v>1.9584828702163769E-3</v>
      </c>
      <c r="AY908" s="17">
        <f t="shared" si="1270"/>
        <v>2.0352880474216986E-3</v>
      </c>
      <c r="AZ908" s="17">
        <f t="shared" si="1271"/>
        <v>1.0575526339732474E-3</v>
      </c>
      <c r="BA908" s="17">
        <f t="shared" si="1272"/>
        <v>3.6634210901680944E-4</v>
      </c>
      <c r="BB908" s="17">
        <f t="shared" si="1273"/>
        <v>9.5177206689940649E-5</v>
      </c>
      <c r="BC908" s="17">
        <f t="shared" si="1274"/>
        <v>1.9781947966858551E-5</v>
      </c>
      <c r="BD908" s="17">
        <f t="shared" si="1275"/>
        <v>1.1757654635189199E-4</v>
      </c>
      <c r="BE908" s="17">
        <f t="shared" si="1276"/>
        <v>1.9526600921103009E-4</v>
      </c>
      <c r="BF908" s="17">
        <f t="shared" si="1277"/>
        <v>1.6214464336742506E-4</v>
      </c>
      <c r="BG908" s="17">
        <f t="shared" si="1278"/>
        <v>8.9760921452663298E-5</v>
      </c>
      <c r="BH908" s="17">
        <f t="shared" si="1279"/>
        <v>3.726775759918439E-5</v>
      </c>
      <c r="BI908" s="17">
        <f t="shared" si="1280"/>
        <v>1.2378533856330908E-5</v>
      </c>
      <c r="BJ908" s="18">
        <f t="shared" si="1281"/>
        <v>0.5173256017590383</v>
      </c>
      <c r="BK908" s="18">
        <f t="shared" si="1282"/>
        <v>0.24598610412777716</v>
      </c>
      <c r="BL908" s="18">
        <f t="shared" si="1283"/>
        <v>0.2243971871536696</v>
      </c>
      <c r="BM908" s="18">
        <f t="shared" si="1284"/>
        <v>0.50461735833997345</v>
      </c>
      <c r="BN908" s="18">
        <f t="shared" si="1285"/>
        <v>0.4936310725322422</v>
      </c>
    </row>
    <row r="909" spans="1:66" x14ac:dyDescent="0.25">
      <c r="A909" t="s">
        <v>338</v>
      </c>
      <c r="B909" t="s">
        <v>94</v>
      </c>
      <c r="C909" t="s">
        <v>88</v>
      </c>
      <c r="D909" s="7" t="s">
        <v>364</v>
      </c>
      <c r="E909" s="10">
        <f>VLOOKUP(A909,home!$A$2:$E$405,3,FALSE)</f>
        <v>1.2436</v>
      </c>
      <c r="F909" s="10">
        <f>VLOOKUP(B909,home!$B$2:$E$405,3,FALSE)</f>
        <v>1.2866</v>
      </c>
      <c r="G909" s="10">
        <f>VLOOKUP(C909,away!$B$2:$E$405,4,FALSE)</f>
        <v>1.3402000000000001</v>
      </c>
      <c r="H909" s="10">
        <f>VLOOKUP(A909,away!$A$2:$E$405,3,FALSE)</f>
        <v>0.89739999999999998</v>
      </c>
      <c r="I909" s="10">
        <f>VLOOKUP(C909,away!$B$2:$E$405,3,FALSE)</f>
        <v>1.6715</v>
      </c>
      <c r="J909" s="10">
        <f>VLOOKUP(B909,home!$B$2:$E$405,4,FALSE)</f>
        <v>0.22289999999999999</v>
      </c>
      <c r="K909" s="12">
        <f t="shared" ref="K909:K931" si="1286">E909*F909*G909</f>
        <v>2.1443411215520003</v>
      </c>
      <c r="L909" s="12">
        <f t="shared" ref="L909:L931" si="1287">H909*I909*J909</f>
        <v>0.33435091388999999</v>
      </c>
      <c r="M909" s="13">
        <f t="shared" ref="M909:M931" si="1288">_xlfn.POISSON.DIST(0,K909,FALSE) * _xlfn.POISSON.DIST(0,L909,FALSE)</f>
        <v>8.3852830427237207E-2</v>
      </c>
      <c r="N909" s="13">
        <f t="shared" ref="N909:N931" si="1289">_xlfn.POISSON.DIST(1,K909,FALSE) * _xlfn.POISSON.DIST(0,L909,FALSE)</f>
        <v>0.17980907244365149</v>
      </c>
      <c r="O909" s="13">
        <f t="shared" ref="O909:O931" si="1290">_xlfn.POISSON.DIST(0,K909,FALSE) * _xlfn.POISSON.DIST(1,L909,FALSE)</f>
        <v>2.8036270485609954E-2</v>
      </c>
      <c r="P909" s="13">
        <f t="shared" ref="P909:P931" si="1291">_xlfn.POISSON.DIST(1,K909,FALSE) * _xlfn.POISSON.DIST(1,L909,FALSE)</f>
        <v>6.0119327697248079E-2</v>
      </c>
      <c r="Q909" s="13">
        <f t="shared" ref="Q909:Q931" si="1292">_xlfn.POISSON.DIST(2,K909,FALSE) * _xlfn.POISSON.DIST(0,L909,FALSE)</f>
        <v>0.19278599403452229</v>
      </c>
      <c r="R909" s="13">
        <f t="shared" ref="R909:R931" si="1293">_xlfn.POISSON.DIST(0,K909,FALSE) * _xlfn.POISSON.DIST(2,L909,FALSE)</f>
        <v>4.6869763294654608E-3</v>
      </c>
      <c r="S909" s="13">
        <f t="shared" ref="S909:S931" si="1294">_xlfn.POISSON.DIST(2,K909,FALSE) * _xlfn.POISSON.DIST(2,L909,FALSE)</f>
        <v>1.0775824573701834E-2</v>
      </c>
      <c r="T909" s="13">
        <f t="shared" ref="T909:T931" si="1295">_xlfn.POISSON.DIST(2,K909,FALSE) * _xlfn.POISSON.DIST(1,L909,FALSE)</f>
        <v>6.4458173290634607E-2</v>
      </c>
      <c r="U909" s="13">
        <f t="shared" ref="U909:U931" si="1296">_xlfn.POISSON.DIST(1,K909,FALSE) * _xlfn.POISSON.DIST(2,L909,FALSE)</f>
        <v>1.0050476079013642E-2</v>
      </c>
      <c r="V909" s="13">
        <f t="shared" ref="V909:V931" si="1297">_xlfn.POISSON.DIST(3,K909,FALSE) * _xlfn.POISSON.DIST(3,L909,FALSE)</f>
        <v>8.584290217537665E-4</v>
      </c>
      <c r="W909" s="13">
        <f t="shared" ref="W909:W931" si="1298">_xlfn.POISSON.DIST(3,K909,FALSE) * _xlfn.POISSON.DIST(0,L909,FALSE)</f>
        <v>0.13779964488916827</v>
      </c>
      <c r="X909" s="13">
        <f t="shared" ref="X909:X931" si="1299">_xlfn.POISSON.DIST(3,K909,FALSE) * _xlfn.POISSON.DIST(1,L909,FALSE)</f>
        <v>4.6073437202410875E-2</v>
      </c>
      <c r="Y909" s="13">
        <f t="shared" ref="Y909:Y931" si="1300">_xlfn.POISSON.DIST(3,K909,FALSE) * _xlfn.POISSON.DIST(2,L909,FALSE)</f>
        <v>7.7023479173397996E-3</v>
      </c>
      <c r="Z909" s="13">
        <f t="shared" ref="Z909:Z931" si="1301">_xlfn.POISSON.DIST(0,K909,FALSE) * _xlfn.POISSON.DIST(3,L909,FALSE)</f>
        <v>5.2236493971252469E-4</v>
      </c>
      <c r="AA909" s="13">
        <f t="shared" ref="AA909:AA931" si="1302">_xlfn.POISSON.DIST(1,K909,FALSE) * _xlfn.POISSON.DIST(3,L909,FALSE)</f>
        <v>1.1201286206825982E-3</v>
      </c>
      <c r="AB909" s="13">
        <f t="shared" ref="AB909:AB931" si="1303">_xlfn.POISSON.DIST(2,K909,FALSE) * _xlfn.POISSON.DIST(3,L909,FALSE)</f>
        <v>1.200968931378509E-3</v>
      </c>
      <c r="AC909" s="13">
        <f t="shared" ref="AC909:AC931" si="1304">_xlfn.POISSON.DIST(4,K909,FALSE) * _xlfn.POISSON.DIST(4,L909,FALSE)</f>
        <v>3.846633396324758E-5</v>
      </c>
      <c r="AD909" s="13">
        <f t="shared" ref="AD909:AD931" si="1305">_xlfn.POISSON.DIST(4,K909,FALSE) * _xlfn.POISSON.DIST(0,L909,FALSE)</f>
        <v>7.3872361267776618E-2</v>
      </c>
      <c r="AE909" s="13">
        <f t="shared" ref="AE909:AE931" si="1306">_xlfn.POISSON.DIST(4,K909,FALSE) * _xlfn.POISSON.DIST(1,L909,FALSE)</f>
        <v>2.4699291501093346E-2</v>
      </c>
      <c r="AF909" s="13">
        <f t="shared" ref="AF909:AF931" si="1307">_xlfn.POISSON.DIST(4,K909,FALSE) * _xlfn.POISSON.DIST(2,L909,FALSE)</f>
        <v>4.1291153429130348E-3</v>
      </c>
      <c r="AG909" s="13">
        <f t="shared" ref="AG909:AG931" si="1308">_xlfn.POISSON.DIST(4,K909,FALSE) * _xlfn.POISSON.DIST(3,L909,FALSE)</f>
        <v>4.6019116282006455E-4</v>
      </c>
      <c r="AH909" s="13">
        <f t="shared" ref="AH909:AH931" si="1309">_xlfn.POISSON.DIST(0,K909,FALSE) * _xlfn.POISSON.DIST(4,L909,FALSE)</f>
        <v>4.3663298744244341E-5</v>
      </c>
      <c r="AI909" s="13">
        <f t="shared" ref="AI909:AI931" si="1310">_xlfn.POISSON.DIST(1,K909,FALSE) * _xlfn.POISSON.DIST(4,L909,FALSE)</f>
        <v>9.3629006999892928E-5</v>
      </c>
      <c r="AJ909" s="13">
        <f t="shared" ref="AJ909:AJ931" si="1311">_xlfn.POISSON.DIST(2,K909,FALSE) * _xlfn.POISSON.DIST(4,L909,FALSE)</f>
        <v>1.0038626493997527E-4</v>
      </c>
      <c r="AK909" s="13">
        <f t="shared" ref="AK909:AK931" si="1312">_xlfn.POISSON.DIST(3,K909,FALSE) * _xlfn.POISSON.DIST(4,L909,FALSE)</f>
        <v>7.1754131983267608E-5</v>
      </c>
      <c r="AL909" s="13">
        <f t="shared" ref="AL909:AL931" si="1313">_xlfn.POISSON.DIST(5,K909,FALSE) * _xlfn.POISSON.DIST(5,L909,FALSE)</f>
        <v>1.1031566257527747E-6</v>
      </c>
      <c r="AM909" s="13">
        <f t="shared" ref="AM909:AM931" si="1314">_xlfn.POISSON.DIST(5,K909,FALSE) * _xlfn.POISSON.DIST(0,L909,FALSE)</f>
        <v>3.1681508402527703E-2</v>
      </c>
      <c r="AN909" s="13">
        <f t="shared" ref="AN909:AN931" si="1315">_xlfn.POISSON.DIST(5,K909,FALSE) * _xlfn.POISSON.DIST(1,L909,FALSE)</f>
        <v>1.059274128779885E-2</v>
      </c>
      <c r="AO909" s="13">
        <f t="shared" ref="AO909:AO931" si="1316">_xlfn.POISSON.DIST(5,K909,FALSE) * _xlfn.POISSON.DIST(2,L909,FALSE)</f>
        <v>1.7708463650879403E-3</v>
      </c>
      <c r="AP909" s="13">
        <f t="shared" ref="AP909:AP931" si="1317">_xlfn.POISSON.DIST(5,K909,FALSE) * _xlfn.POISSON.DIST(3,L909,FALSE)</f>
        <v>1.9736136684197911E-4</v>
      </c>
      <c r="AQ909" s="13">
        <f t="shared" ref="AQ909:AQ931" si="1318">_xlfn.POISSON.DIST(5,K909,FALSE) * _xlfn.POISSON.DIST(4,L909,FALSE)</f>
        <v>1.649698834254881E-5</v>
      </c>
      <c r="AR909" s="13">
        <f t="shared" ref="AR909:AR931" si="1319">_xlfn.POISSON.DIST(0,K909,FALSE) * _xlfn.POISSON.DIST(5,L909,FALSE)</f>
        <v>2.9197727677180383E-6</v>
      </c>
      <c r="AS909" s="13">
        <f t="shared" ref="AS909:AS931" si="1320">_xlfn.POISSON.DIST(1,K909,FALSE) * _xlfn.POISSON.DIST(5,L909,FALSE)</f>
        <v>6.2609888114054849E-6</v>
      </c>
      <c r="AT909" s="13">
        <f t="shared" ref="AT909:AT931" si="1321">_xlfn.POISSON.DIST(2,K909,FALSE) * _xlfn.POISSON.DIST(5,L909,FALSE)</f>
        <v>6.7128478849368828E-6</v>
      </c>
      <c r="AU909" s="13">
        <f t="shared" ref="AU909:AU931" si="1322">_xlfn.POISSON.DIST(3,K909,FALSE) * _xlfn.POISSON.DIST(5,L909,FALSE)</f>
        <v>4.7982119207978433E-6</v>
      </c>
      <c r="AV909" s="13">
        <f t="shared" ref="AV909:AV931" si="1323">_xlfn.POISSON.DIST(4,K909,FALSE) * _xlfn.POISSON.DIST(5,L909,FALSE)</f>
        <v>2.5722507829219563E-6</v>
      </c>
      <c r="AW909" s="13">
        <f t="shared" ref="AW909:AW931" si="1324">_xlfn.POISSON.DIST(6,K909,FALSE) * _xlfn.POISSON.DIST(6,L909,FALSE)</f>
        <v>2.1970051029719541E-8</v>
      </c>
      <c r="AX909" s="13">
        <f t="shared" ref="AX909:AX931" si="1325">_xlfn.POISSON.DIST(6,K909,FALSE) * _xlfn.POISSON.DIST(0,L909,FALSE)</f>
        <v>1.1322660210055908E-2</v>
      </c>
      <c r="AY909" s="13">
        <f t="shared" ref="AY909:AY931" si="1326">_xlfn.POISSON.DIST(6,K909,FALSE) * _xlfn.POISSON.DIST(1,L909,FALSE)</f>
        <v>3.7857417888981313E-3</v>
      </c>
      <c r="AZ909" s="13">
        <f t="shared" ref="AZ909:AZ931" si="1327">_xlfn.POISSON.DIST(6,K909,FALSE) * _xlfn.POISSON.DIST(2,L909,FALSE)</f>
        <v>6.3288311343482674E-4</v>
      </c>
      <c r="BA909" s="13">
        <f t="shared" ref="BA909:BA931" si="1328">_xlfn.POISSON.DIST(6,K909,FALSE) * _xlfn.POISSON.DIST(3,L909,FALSE)</f>
        <v>7.0535015787494279E-5</v>
      </c>
      <c r="BB909" s="13">
        <f t="shared" ref="BB909:BB931" si="1329">_xlfn.POISSON.DIST(6,K909,FALSE) * _xlfn.POISSON.DIST(4,L909,FALSE)</f>
        <v>5.8958617474485709E-6</v>
      </c>
      <c r="BC909" s="13">
        <f t="shared" ref="BC909:BC931" si="1330">_xlfn.POISSON.DIST(6,K909,FALSE) * _xlfn.POISSON.DIST(5,L909,FALSE)</f>
        <v>3.9425735268570458E-7</v>
      </c>
      <c r="BD909" s="13">
        <f t="shared" ref="BD909:BD931" si="1331">_xlfn.POISSON.DIST(0,K909,FALSE) * _xlfn.POISSON.DIST(6,L909,FALSE)</f>
        <v>1.6270478220627661E-7</v>
      </c>
      <c r="BE909" s="13">
        <f t="shared" ref="BE909:BE931" si="1332">_xlfn.POISSON.DIST(1,K909,FALSE) * _xlfn.POISSON.DIST(6,L909,FALSE)</f>
        <v>3.4889455515808107E-7</v>
      </c>
      <c r="BF909" s="13">
        <f t="shared" ref="BF909:BF931" si="1333">_xlfn.POISSON.DIST(2,K909,FALSE) * _xlfn.POISSON.DIST(6,L909,FALSE)</f>
        <v>3.74074470855533E-7</v>
      </c>
      <c r="BG909" s="13">
        <f t="shared" ref="BG909:BG931" si="1334">_xlfn.POISSON.DIST(3,K909,FALSE) * _xlfn.POISSON.DIST(6,L909,FALSE)</f>
        <v>2.6738109012610826E-7</v>
      </c>
      <c r="BH909" s="13">
        <f t="shared" ref="BH909:BH931" si="1335">_xlfn.POISSON.DIST(4,K909,FALSE) * _xlfn.POISSON.DIST(6,L909,FALSE)</f>
        <v>1.4333906667070386E-7</v>
      </c>
      <c r="BI909" s="13">
        <f t="shared" ref="BI909:BI931" si="1336">_xlfn.POISSON.DIST(5,K909,FALSE) * _xlfn.POISSON.DIST(6,L909,FALSE)</f>
        <v>6.1473570997374758E-8</v>
      </c>
      <c r="BJ909" s="14">
        <f t="shared" ref="BJ909:BJ931" si="1337">SUM(N909,Q909,T909,W909,X909,Y909,AD909,AE909,AF909,AG909,AM909,AN909,AO909,AP909,AQ909,AX909,AY909,AZ909,BA909,BB909,BC909)</f>
        <v>0.79186669371020579</v>
      </c>
      <c r="BK909" s="14">
        <f t="shared" ref="BK909:BK931" si="1338">SUM(M909,P909,S909,V909,AC909,AL909,AY909)</f>
        <v>0.15943172299942798</v>
      </c>
      <c r="BL909" s="14">
        <f t="shared" ref="BL909:BL931" si="1339">SUM(O909,R909,U909,AA909,AB909,AH909,AI909,AJ909,AK909,AR909,AS909,AT909,AU909,AV909,BD909,BE909,BF909,BG909,BH909,BI909)</f>
        <v>4.5428875088521323E-2</v>
      </c>
      <c r="BM909" s="14">
        <f t="shared" ref="BM909:BM931" si="1340">SUM(S909:BI909)</f>
        <v>0.44417346550128634</v>
      </c>
      <c r="BN909" s="14">
        <f t="shared" ref="BN909:BN931" si="1341">SUM(M909:R909)</f>
        <v>0.54929047141773446</v>
      </c>
    </row>
    <row r="910" spans="1:66" x14ac:dyDescent="0.25">
      <c r="A910" t="s">
        <v>338</v>
      </c>
      <c r="B910" t="s">
        <v>73</v>
      </c>
      <c r="C910" t="s">
        <v>78</v>
      </c>
      <c r="D910" s="7" t="s">
        <v>364</v>
      </c>
      <c r="E910" s="10">
        <f>VLOOKUP(A910,home!$A$2:$E$405,3,FALSE)</f>
        <v>1.2436</v>
      </c>
      <c r="F910" s="10">
        <f>VLOOKUP(B910,home!$B$2:$E$405,3,FALSE)</f>
        <v>0.53610000000000002</v>
      </c>
      <c r="G910" s="10">
        <f>VLOOKUP(C910,away!$B$2:$E$405,4,FALSE)</f>
        <v>1.0722</v>
      </c>
      <c r="H910" s="10">
        <f>VLOOKUP(A910,away!$A$2:$E$405,3,FALSE)</f>
        <v>0.89739999999999998</v>
      </c>
      <c r="I910" s="10">
        <f>VLOOKUP(C910,away!$B$2:$E$405,3,FALSE)</f>
        <v>0.7429</v>
      </c>
      <c r="J910" s="10">
        <f>VLOOKUP(B910,home!$B$2:$E$405,4,FALSE)</f>
        <v>1.1143000000000001</v>
      </c>
      <c r="K910" s="12">
        <f t="shared" si="1286"/>
        <v>0.71482926391200008</v>
      </c>
      <c r="L910" s="12">
        <f t="shared" si="1287"/>
        <v>0.74287980797800002</v>
      </c>
      <c r="M910" s="13">
        <f t="shared" si="1288"/>
        <v>0.23276892123416407</v>
      </c>
      <c r="N910" s="13">
        <f t="shared" si="1289"/>
        <v>0.16639003662740784</v>
      </c>
      <c r="O910" s="13">
        <f t="shared" si="1290"/>
        <v>0.172919331509682</v>
      </c>
      <c r="P910" s="13">
        <f t="shared" si="1291"/>
        <v>0.12360779845922112</v>
      </c>
      <c r="Q910" s="13">
        <f t="shared" si="1292"/>
        <v>5.9470233702330337E-2</v>
      </c>
      <c r="R910" s="13">
        <f t="shared" si="1293"/>
        <v>6.4229139893798332E-2</v>
      </c>
      <c r="S910" s="13">
        <f t="shared" si="1294"/>
        <v>1.6409931101331345E-2</v>
      </c>
      <c r="T910" s="13">
        <f t="shared" si="1295"/>
        <v>4.4179235793193938E-2</v>
      </c>
      <c r="U910" s="13">
        <f t="shared" si="1296"/>
        <v>4.5912868791984744E-2</v>
      </c>
      <c r="V910" s="13">
        <f t="shared" si="1297"/>
        <v>9.6824469404072717E-4</v>
      </c>
      <c r="W910" s="13">
        <f t="shared" si="1298"/>
        <v>1.4170354460703805E-2</v>
      </c>
      <c r="X910" s="13">
        <f t="shared" si="1299"/>
        <v>1.0526870200747837E-2</v>
      </c>
      <c r="Y910" s="13">
        <f t="shared" si="1300"/>
        <v>3.9100996566704413E-3</v>
      </c>
      <c r="Z910" s="13">
        <f t="shared" si="1301"/>
        <v>1.5904843703632338E-2</v>
      </c>
      <c r="AA910" s="13">
        <f t="shared" si="1302"/>
        <v>1.1369247717302914E-2</v>
      </c>
      <c r="AB910" s="13">
        <f t="shared" si="1303"/>
        <v>4.0635354884964144E-3</v>
      </c>
      <c r="AC910" s="13">
        <f t="shared" si="1304"/>
        <v>3.213557096820188E-5</v>
      </c>
      <c r="AD910" s="13">
        <f t="shared" si="1305"/>
        <v>2.5323460121292564E-3</v>
      </c>
      <c r="AE910" s="13">
        <f t="shared" si="1306"/>
        <v>1.8812287192244358E-3</v>
      </c>
      <c r="AF910" s="13">
        <f t="shared" si="1307"/>
        <v>6.987634148500737E-4</v>
      </c>
      <c r="AG910" s="13">
        <f t="shared" si="1308"/>
        <v>1.7303241048195815E-4</v>
      </c>
      <c r="AH910" s="13">
        <f t="shared" si="1309"/>
        <v>2.9538468091186228E-3</v>
      </c>
      <c r="AI910" s="13">
        <f t="shared" si="1310"/>
        <v>2.1114961402710756E-3</v>
      </c>
      <c r="AJ910" s="13">
        <f t="shared" si="1311"/>
        <v>7.5467961585150105E-4</v>
      </c>
      <c r="AK910" s="13">
        <f t="shared" si="1312"/>
        <v>1.7982235809617318E-4</v>
      </c>
      <c r="AL910" s="13">
        <f t="shared" si="1313"/>
        <v>6.8260095180206343E-7</v>
      </c>
      <c r="AM910" s="13">
        <f t="shared" si="1314"/>
        <v>3.6203900716416914E-4</v>
      </c>
      <c r="AN910" s="13">
        <f t="shared" si="1315"/>
        <v>2.689514681226637E-4</v>
      </c>
      <c r="AO910" s="13">
        <f t="shared" si="1316"/>
        <v>9.9899307497182773E-5</v>
      </c>
      <c r="AP910" s="13">
        <f t="shared" si="1317"/>
        <v>2.4737726123547446E-5</v>
      </c>
      <c r="AQ910" s="13">
        <f t="shared" si="1318"/>
        <v>4.5942893081183195E-6</v>
      </c>
      <c r="AR910" s="13">
        <f t="shared" si="1319"/>
        <v>4.3887063007089433E-4</v>
      </c>
      <c r="AS910" s="13">
        <f t="shared" si="1320"/>
        <v>3.1371756944617314E-4</v>
      </c>
      <c r="AT910" s="13">
        <f t="shared" si="1321"/>
        <v>1.1212724962173484E-4</v>
      </c>
      <c r="AU910" s="13">
        <f t="shared" si="1322"/>
        <v>2.671727977052727E-5</v>
      </c>
      <c r="AV910" s="13">
        <f t="shared" si="1323"/>
        <v>4.7745733580242431E-6</v>
      </c>
      <c r="AW910" s="13">
        <f t="shared" si="1324"/>
        <v>1.0068975086615024E-8</v>
      </c>
      <c r="AX910" s="13">
        <f t="shared" si="1325"/>
        <v>4.3132679499765713E-5</v>
      </c>
      <c r="AY910" s="13">
        <f t="shared" si="1326"/>
        <v>3.2042396664362566E-5</v>
      </c>
      <c r="AZ910" s="13">
        <f t="shared" si="1327"/>
        <v>1.1901824740588283E-5</v>
      </c>
      <c r="BA910" s="13">
        <f t="shared" si="1328"/>
        <v>2.9472084259586785E-6</v>
      </c>
      <c r="BB910" s="13">
        <f t="shared" si="1329"/>
        <v>5.4735540738683165E-7</v>
      </c>
      <c r="BC910" s="13">
        <f t="shared" si="1330"/>
        <v>8.1323855987049926E-8</v>
      </c>
      <c r="BD910" s="13">
        <f t="shared" si="1331"/>
        <v>5.4338021565708279E-5</v>
      </c>
      <c r="BE910" s="13">
        <f t="shared" si="1332"/>
        <v>3.8842407958249646E-5</v>
      </c>
      <c r="BF910" s="13">
        <f t="shared" si="1333"/>
        <v>1.3882844944682603E-5</v>
      </c>
      <c r="BG910" s="13">
        <f t="shared" si="1334"/>
        <v>3.3079546109372985E-6</v>
      </c>
      <c r="BH910" s="13">
        <f t="shared" si="1335"/>
        <v>5.9115568989765379E-7</v>
      </c>
      <c r="BI910" s="13">
        <f t="shared" si="1336"/>
        <v>8.451507733338612E-8</v>
      </c>
      <c r="BJ910" s="14">
        <f t="shared" si="1337"/>
        <v>0.30478307558454976</v>
      </c>
      <c r="BK910" s="14">
        <f t="shared" si="1338"/>
        <v>0.37381975605734163</v>
      </c>
      <c r="BL910" s="14">
        <f t="shared" si="1339"/>
        <v>0.30550122252671597</v>
      </c>
      <c r="BM910" s="14">
        <f t="shared" si="1340"/>
        <v>0.18059140411794652</v>
      </c>
      <c r="BN910" s="14">
        <f t="shared" si="1341"/>
        <v>0.81938546142660362</v>
      </c>
    </row>
    <row r="911" spans="1:66" x14ac:dyDescent="0.25">
      <c r="A911" t="s">
        <v>338</v>
      </c>
      <c r="B911" t="s">
        <v>77</v>
      </c>
      <c r="C911" t="s">
        <v>74</v>
      </c>
      <c r="D911" s="7" t="s">
        <v>364</v>
      </c>
      <c r="E911" s="10">
        <f>VLOOKUP(A911,home!$A$2:$E$405,3,FALSE)</f>
        <v>1.2436</v>
      </c>
      <c r="F911" s="10">
        <f>VLOOKUP(B911,home!$B$2:$E$405,3,FALSE)</f>
        <v>1.3402000000000001</v>
      </c>
      <c r="G911" s="10">
        <f>VLOOKUP(C911,away!$B$2:$E$405,4,FALSE)</f>
        <v>1.6082000000000001</v>
      </c>
      <c r="H911" s="10">
        <f>VLOOKUP(A911,away!$A$2:$E$405,3,FALSE)</f>
        <v>0.89739999999999998</v>
      </c>
      <c r="I911" s="10">
        <f>VLOOKUP(C911,away!$B$2:$E$405,3,FALSE)</f>
        <v>1.1143000000000001</v>
      </c>
      <c r="J911" s="10">
        <f>VLOOKUP(B911,home!$B$2:$E$405,4,FALSE)</f>
        <v>1.8572</v>
      </c>
      <c r="K911" s="12">
        <f t="shared" si="1286"/>
        <v>2.6803430683040004</v>
      </c>
      <c r="L911" s="12">
        <f t="shared" si="1287"/>
        <v>1.8571495213039999</v>
      </c>
      <c r="M911" s="13">
        <f t="shared" si="1288"/>
        <v>1.0700202744517943E-2</v>
      </c>
      <c r="N911" s="13">
        <f t="shared" si="1289"/>
        <v>2.8680214255716104E-2</v>
      </c>
      <c r="O911" s="13">
        <f t="shared" si="1290"/>
        <v>1.9871876404837244E-2</v>
      </c>
      <c r="P911" s="13">
        <f t="shared" si="1291"/>
        <v>5.3263446175899315E-2</v>
      </c>
      <c r="Q911" s="13">
        <f t="shared" si="1292"/>
        <v>3.8436406738891128E-2</v>
      </c>
      <c r="R911" s="13">
        <f t="shared" si="1293"/>
        <v>1.8452522876327874E-2</v>
      </c>
      <c r="S911" s="13">
        <f t="shared" si="1294"/>
        <v>6.6283666914311701E-2</v>
      </c>
      <c r="T911" s="13">
        <f t="shared" si="1295"/>
        <v>7.1382154375777482E-2</v>
      </c>
      <c r="U911" s="13">
        <f t="shared" si="1296"/>
        <v>4.9459091784286403E-2</v>
      </c>
      <c r="V911" s="13">
        <f t="shared" si="1297"/>
        <v>3.6660743822930178E-2</v>
      </c>
      <c r="W911" s="13">
        <f t="shared" si="1298"/>
        <v>3.4340918791033334E-2</v>
      </c>
      <c r="X911" s="13">
        <f t="shared" si="1299"/>
        <v>6.3776220893907096E-2</v>
      </c>
      <c r="Y911" s="13">
        <f t="shared" si="1300"/>
        <v>5.9220989051848874E-2</v>
      </c>
      <c r="Z911" s="13">
        <f t="shared" si="1301"/>
        <v>1.1423031342207804E-2</v>
      </c>
      <c r="AA911" s="13">
        <f t="shared" si="1302"/>
        <v>3.0617642877106024E-2</v>
      </c>
      <c r="AB911" s="13">
        <f t="shared" si="1303"/>
        <v>4.1032893426729243E-2</v>
      </c>
      <c r="AC911" s="13">
        <f t="shared" si="1304"/>
        <v>1.140561072768864E-2</v>
      </c>
      <c r="AD911" s="13">
        <f t="shared" si="1305"/>
        <v>2.3011360910184197E-2</v>
      </c>
      <c r="AE911" s="13">
        <f t="shared" si="1306"/>
        <v>4.2735537898902158E-2</v>
      </c>
      <c r="AF911" s="13">
        <f t="shared" si="1307"/>
        <v>3.9683141875807557E-2</v>
      </c>
      <c r="AG911" s="13">
        <f t="shared" si="1308"/>
        <v>2.4565842646164897E-2</v>
      </c>
      <c r="AH911" s="13">
        <f t="shared" si="1309"/>
        <v>5.3035692972554565E-3</v>
      </c>
      <c r="AI911" s="13">
        <f t="shared" si="1310"/>
        <v>1.4215385203168578E-2</v>
      </c>
      <c r="AJ911" s="13">
        <f t="shared" si="1311"/>
        <v>1.905105459629208E-2</v>
      </c>
      <c r="AK911" s="13">
        <f t="shared" si="1312"/>
        <v>1.7021120710350848E-2</v>
      </c>
      <c r="AL911" s="13">
        <f t="shared" si="1313"/>
        <v>2.2709929806096281E-3</v>
      </c>
      <c r="AM911" s="13">
        <f t="shared" si="1314"/>
        <v>1.2335668341570766E-2</v>
      </c>
      <c r="AN911" s="13">
        <f t="shared" si="1315"/>
        <v>2.2909180555513053E-2</v>
      </c>
      <c r="AO911" s="13">
        <f t="shared" si="1316"/>
        <v>2.1272886851068991E-2</v>
      </c>
      <c r="AP911" s="13">
        <f t="shared" si="1317"/>
        <v>1.3168977210738973E-2</v>
      </c>
      <c r="AQ911" s="13">
        <f t="shared" si="1318"/>
        <v>6.1141899307467964E-3</v>
      </c>
      <c r="AR911" s="13">
        <f t="shared" si="1319"/>
        <v>1.9699042363201108E-3</v>
      </c>
      <c r="AS911" s="13">
        <f t="shared" si="1320"/>
        <v>5.2800191650432936E-3</v>
      </c>
      <c r="AT911" s="13">
        <f t="shared" si="1321"/>
        <v>7.0761313847680354E-3</v>
      </c>
      <c r="AU911" s="13">
        <f t="shared" si="1322"/>
        <v>6.3221532358571312E-3</v>
      </c>
      <c r="AV911" s="13">
        <f t="shared" si="1323"/>
        <v>4.2363849006213415E-3</v>
      </c>
      <c r="AW911" s="13">
        <f t="shared" si="1324"/>
        <v>3.1401511021347052E-4</v>
      </c>
      <c r="AX911" s="13">
        <f t="shared" si="1325"/>
        <v>5.5106371887043886E-3</v>
      </c>
      <c r="AY911" s="13">
        <f t="shared" si="1326"/>
        <v>1.0234077217082374E-2</v>
      </c>
      <c r="AZ911" s="13">
        <f t="shared" si="1327"/>
        <v>9.5031058023463538E-3</v>
      </c>
      <c r="BA911" s="13">
        <f t="shared" si="1328"/>
        <v>5.8828961305762636E-3</v>
      </c>
      <c r="BB911" s="13">
        <f t="shared" si="1329"/>
        <v>2.7313544331952176E-3</v>
      </c>
      <c r="BC911" s="13">
        <f t="shared" si="1330"/>
        <v>1.0145067156240104E-3</v>
      </c>
      <c r="BD911" s="13">
        <f t="shared" si="1331"/>
        <v>6.0973445158276891E-4</v>
      </c>
      <c r="BE911" s="13">
        <f t="shared" si="1332"/>
        <v>1.6342975108060154E-3</v>
      </c>
      <c r="BF911" s="13">
        <f t="shared" si="1333"/>
        <v>2.190239002317693E-3</v>
      </c>
      <c r="BG911" s="13">
        <f t="shared" si="1334"/>
        <v>1.9568639759304329E-3</v>
      </c>
      <c r="BH911" s="13">
        <f t="shared" si="1335"/>
        <v>1.3112666983747356E-3</v>
      </c>
      <c r="BI911" s="13">
        <f t="shared" si="1336"/>
        <v>7.0292892113731878E-4</v>
      </c>
      <c r="BJ911" s="14">
        <f t="shared" si="1337"/>
        <v>0.53651026781539979</v>
      </c>
      <c r="BK911" s="14">
        <f t="shared" si="1338"/>
        <v>0.19081874058303977</v>
      </c>
      <c r="BL911" s="14">
        <f t="shared" si="1339"/>
        <v>0.24831508065911262</v>
      </c>
      <c r="BM911" s="14">
        <f t="shared" si="1340"/>
        <v>0.80774238909670171</v>
      </c>
      <c r="BN911" s="14">
        <f t="shared" si="1341"/>
        <v>0.1694046691961896</v>
      </c>
    </row>
    <row r="912" spans="1:66" x14ac:dyDescent="0.25">
      <c r="A912" t="s">
        <v>351</v>
      </c>
      <c r="B912" t="s">
        <v>160</v>
      </c>
      <c r="C912" t="s">
        <v>157</v>
      </c>
      <c r="D912" s="7" t="s">
        <v>364</v>
      </c>
      <c r="E912" s="10">
        <f>VLOOKUP(A912,home!$A$2:$E$405,3,FALSE)</f>
        <v>1.224</v>
      </c>
      <c r="F912" s="10">
        <f>VLOOKUP(B912,home!$B$2:$E$405,3,FALSE)</f>
        <v>1.0621</v>
      </c>
      <c r="G912" s="10">
        <f>VLOOKUP(C912,away!$B$2:$E$405,4,FALSE)</f>
        <v>0.27229999999999999</v>
      </c>
      <c r="H912" s="10">
        <f>VLOOKUP(A912,away!$A$2:$E$405,3,FALSE)</f>
        <v>1.1359999999999999</v>
      </c>
      <c r="I912" s="10">
        <f>VLOOKUP(C912,away!$B$2:$E$405,3,FALSE)</f>
        <v>1.0759000000000001</v>
      </c>
      <c r="J912" s="10">
        <f>VLOOKUP(B912,home!$B$2:$E$405,4,FALSE)</f>
        <v>0.61619999999999997</v>
      </c>
      <c r="K912" s="12">
        <f t="shared" si="1286"/>
        <v>0.35399283192000003</v>
      </c>
      <c r="L912" s="12">
        <f t="shared" si="1287"/>
        <v>0.75313344287999995</v>
      </c>
      <c r="M912" s="13">
        <f t="shared" si="1288"/>
        <v>0.33050738506878485</v>
      </c>
      <c r="N912" s="13">
        <f t="shared" si="1289"/>
        <v>0.11699724521097309</v>
      </c>
      <c r="O912" s="13">
        <f t="shared" si="1290"/>
        <v>0.24891616481411979</v>
      </c>
      <c r="P912" s="13">
        <f t="shared" si="1291"/>
        <v>8.8114538093215733E-2</v>
      </c>
      <c r="Q912" s="13">
        <f t="shared" si="1292"/>
        <v>2.070809307953551E-2</v>
      </c>
      <c r="R912" s="13">
        <f t="shared" si="1293"/>
        <v>9.3733544097471769E-2</v>
      </c>
      <c r="S912" s="13">
        <f t="shared" si="1294"/>
        <v>5.8729185595693236E-3</v>
      </c>
      <c r="T912" s="13">
        <f t="shared" si="1295"/>
        <v>1.5595957436470079E-2</v>
      </c>
      <c r="U912" s="13">
        <f t="shared" si="1296"/>
        <v>3.3181002720962235E-2</v>
      </c>
      <c r="V912" s="13">
        <f t="shared" si="1297"/>
        <v>1.7397140461200816E-4</v>
      </c>
      <c r="W912" s="13">
        <f t="shared" si="1298"/>
        <v>2.4435055042959109E-3</v>
      </c>
      <c r="X912" s="13">
        <f t="shared" si="1299"/>
        <v>1.8402857131466098E-3</v>
      </c>
      <c r="Y912" s="13">
        <f t="shared" si="1300"/>
        <v>6.9299035751249096E-4</v>
      </c>
      <c r="Z912" s="13">
        <f t="shared" si="1301"/>
        <v>2.3531288926491072E-2</v>
      </c>
      <c r="AA912" s="13">
        <f t="shared" si="1302"/>
        <v>8.329907605816313E-3</v>
      </c>
      <c r="AB912" s="13">
        <f t="shared" si="1303"/>
        <v>1.4743637915074319E-3</v>
      </c>
      <c r="AC912" s="13">
        <f t="shared" si="1304"/>
        <v>2.8988402852981433E-6</v>
      </c>
      <c r="AD912" s="13">
        <f t="shared" si="1305"/>
        <v>2.1624585831945422E-4</v>
      </c>
      <c r="AE912" s="13">
        <f t="shared" si="1306"/>
        <v>1.6286198778467124E-4</v>
      </c>
      <c r="AF912" s="13">
        <f t="shared" si="1307"/>
        <v>6.1328404787274967E-5</v>
      </c>
      <c r="AG912" s="13">
        <f t="shared" si="1308"/>
        <v>1.5396157547926222E-5</v>
      </c>
      <c r="AH912" s="13">
        <f t="shared" si="1309"/>
        <v>4.4305501611530589E-3</v>
      </c>
      <c r="AI912" s="13">
        <f t="shared" si="1310"/>
        <v>1.5683829985101839E-3</v>
      </c>
      <c r="AJ912" s="13">
        <f t="shared" si="1311"/>
        <v>2.7759816958890059E-4</v>
      </c>
      <c r="AK912" s="13">
        <f t="shared" si="1312"/>
        <v>3.2755920729527797E-5</v>
      </c>
      <c r="AL912" s="13">
        <f t="shared" si="1313"/>
        <v>3.0913678094290316E-8</v>
      </c>
      <c r="AM912" s="13">
        <f t="shared" si="1314"/>
        <v>1.5309896755494943E-5</v>
      </c>
      <c r="AN912" s="13">
        <f t="shared" si="1315"/>
        <v>1.1530395253603245E-5</v>
      </c>
      <c r="AO912" s="13">
        <f t="shared" si="1316"/>
        <v>4.3419631375567112E-6</v>
      </c>
      <c r="AP912" s="13">
        <f t="shared" si="1317"/>
        <v>1.0900258822153776E-6</v>
      </c>
      <c r="AQ912" s="13">
        <f t="shared" si="1318"/>
        <v>2.0523373637529414E-7</v>
      </c>
      <c r="AR912" s="13">
        <f t="shared" si="1319"/>
        <v>6.6735909934434858E-4</v>
      </c>
      <c r="AS912" s="13">
        <f t="shared" si="1320"/>
        <v>2.3624033748448657E-4</v>
      </c>
      <c r="AT912" s="13">
        <f t="shared" si="1321"/>
        <v>4.1813693039934971E-5</v>
      </c>
      <c r="AU912" s="13">
        <f t="shared" si="1322"/>
        <v>4.9339158707467261E-6</v>
      </c>
      <c r="AV912" s="13">
        <f t="shared" si="1323"/>
        <v>4.3664271288516644E-7</v>
      </c>
      <c r="AW912" s="13">
        <f t="shared" si="1324"/>
        <v>2.2893625823501715E-10</v>
      </c>
      <c r="AX912" s="13">
        <f t="shared" si="1325"/>
        <v>9.0326561814674602E-7</v>
      </c>
      <c r="AY912" s="13">
        <f t="shared" si="1326"/>
        <v>6.802795448299901E-7</v>
      </c>
      <c r="AZ912" s="13">
        <f t="shared" si="1327"/>
        <v>2.5617063785932486E-7</v>
      </c>
      <c r="BA912" s="13">
        <f t="shared" si="1328"/>
        <v>6.4310224818586342E-8</v>
      </c>
      <c r="BB912" s="13">
        <f t="shared" si="1329"/>
        <v>1.2108545257502185E-8</v>
      </c>
      <c r="BC912" s="13">
        <f t="shared" si="1330"/>
        <v>1.8238700756101835E-9</v>
      </c>
      <c r="BD912" s="13">
        <f t="shared" si="1331"/>
        <v>8.3768409354417498E-5</v>
      </c>
      <c r="BE912" s="13">
        <f t="shared" si="1332"/>
        <v>2.9653416452804071E-5</v>
      </c>
      <c r="BF912" s="13">
        <f t="shared" si="1333"/>
        <v>5.2485484331156171E-6</v>
      </c>
      <c r="BG912" s="13">
        <f t="shared" si="1334"/>
        <v>6.1931617443595892E-7</v>
      </c>
      <c r="BH912" s="13">
        <f t="shared" si="1335"/>
        <v>5.4808371610611433E-8</v>
      </c>
      <c r="BI912" s="13">
        <f t="shared" si="1336"/>
        <v>3.8803541358728158E-9</v>
      </c>
      <c r="BJ912" s="14">
        <f t="shared" si="1337"/>
        <v>0.15876830518357926</v>
      </c>
      <c r="BK912" s="14">
        <f t="shared" si="1338"/>
        <v>0.42467242315969017</v>
      </c>
      <c r="BL912" s="14">
        <f t="shared" si="1339"/>
        <v>0.39301440234745222</v>
      </c>
      <c r="BM912" s="14">
        <f t="shared" si="1340"/>
        <v>0.10100876920250329</v>
      </c>
      <c r="BN912" s="14">
        <f t="shared" si="1341"/>
        <v>0.89897697036410074</v>
      </c>
    </row>
    <row r="913" spans="1:66" x14ac:dyDescent="0.25">
      <c r="A913" t="s">
        <v>351</v>
      </c>
      <c r="B913" t="s">
        <v>162</v>
      </c>
      <c r="C913" t="s">
        <v>166</v>
      </c>
      <c r="D913" s="7" t="s">
        <v>364</v>
      </c>
      <c r="E913" s="10">
        <f>VLOOKUP(A913,home!$A$2:$E$405,3,FALSE)</f>
        <v>1.224</v>
      </c>
      <c r="F913" s="10">
        <f>VLOOKUP(B913,home!$B$2:$E$405,3,FALSE)</f>
        <v>0.51990000000000003</v>
      </c>
      <c r="G913" s="10">
        <f>VLOOKUP(C913,away!$B$2:$E$405,4,FALSE)</f>
        <v>0.89129999999999998</v>
      </c>
      <c r="H913" s="10">
        <f>VLOOKUP(A913,away!$A$2:$E$405,3,FALSE)</f>
        <v>1.1359999999999999</v>
      </c>
      <c r="I913" s="10">
        <f>VLOOKUP(C913,away!$B$2:$E$405,3,FALSE)</f>
        <v>0.56020000000000003</v>
      </c>
      <c r="J913" s="10">
        <f>VLOOKUP(B913,home!$B$2:$E$405,4,FALSE)</f>
        <v>1.6805000000000001</v>
      </c>
      <c r="K913" s="12">
        <f t="shared" si="1286"/>
        <v>0.56718552887999996</v>
      </c>
      <c r="L913" s="12">
        <f t="shared" si="1287"/>
        <v>1.0694486895999999</v>
      </c>
      <c r="M913" s="13">
        <f t="shared" si="1288"/>
        <v>0.19463403671626189</v>
      </c>
      <c r="N913" s="13">
        <f t="shared" si="1289"/>
        <v>0.11039360905296233</v>
      </c>
      <c r="O913" s="13">
        <f t="shared" si="1290"/>
        <v>0.20815111551776455</v>
      </c>
      <c r="P913" s="13">
        <f t="shared" si="1291"/>
        <v>0.11806030054190525</v>
      </c>
      <c r="Q913" s="13">
        <f t="shared" si="1292"/>
        <v>3.1306828767838191E-2</v>
      </c>
      <c r="R913" s="13">
        <f t="shared" si="1293"/>
        <v>0.11130346886462575</v>
      </c>
      <c r="S913" s="13">
        <f t="shared" si="1294"/>
        <v>1.7903130920986079E-2</v>
      </c>
      <c r="T913" s="13">
        <f t="shared" si="1295"/>
        <v>3.3481047001296137E-2</v>
      </c>
      <c r="U913" s="13">
        <f t="shared" si="1296"/>
        <v>6.3129716854161369E-2</v>
      </c>
      <c r="V913" s="13">
        <f t="shared" si="1297"/>
        <v>1.2066229255643034E-3</v>
      </c>
      <c r="W913" s="13">
        <f t="shared" si="1298"/>
        <v>5.9189267440806345E-3</v>
      </c>
      <c r="X913" s="13">
        <f t="shared" si="1299"/>
        <v>6.3299884502954294E-3</v>
      </c>
      <c r="Y913" s="13">
        <f t="shared" si="1300"/>
        <v>3.3847989266757904E-3</v>
      </c>
      <c r="Z913" s="13">
        <f t="shared" si="1301"/>
        <v>3.9677782975069471E-2</v>
      </c>
      <c r="AA913" s="13">
        <f t="shared" si="1302"/>
        <v>2.2504664321500636E-2</v>
      </c>
      <c r="AB913" s="13">
        <f t="shared" si="1303"/>
        <v>6.3821599677286013E-3</v>
      </c>
      <c r="AC913" s="13">
        <f t="shared" si="1304"/>
        <v>4.5744268203377253E-5</v>
      </c>
      <c r="AD913" s="13">
        <f t="shared" si="1305"/>
        <v>8.3928239893583739E-4</v>
      </c>
      <c r="AE913" s="13">
        <f t="shared" si="1306"/>
        <v>8.9756946174627563E-4</v>
      </c>
      <c r="AF913" s="13">
        <f t="shared" si="1307"/>
        <v>4.7995224234476585E-4</v>
      </c>
      <c r="AG913" s="13">
        <f t="shared" si="1308"/>
        <v>1.710947655487305E-4</v>
      </c>
      <c r="AH913" s="13">
        <f t="shared" si="1309"/>
        <v>1.0608338252230306E-2</v>
      </c>
      <c r="AI913" s="13">
        <f t="shared" si="1310"/>
        <v>6.0168959421291798E-3</v>
      </c>
      <c r="AJ913" s="13">
        <f t="shared" si="1311"/>
        <v>1.7063481535762321E-3</v>
      </c>
      <c r="AK913" s="13">
        <f t="shared" si="1312"/>
        <v>3.2260532664651561E-4</v>
      </c>
      <c r="AL913" s="13">
        <f t="shared" si="1313"/>
        <v>1.1098946809664596E-6</v>
      </c>
      <c r="AM913" s="13">
        <f t="shared" si="1314"/>
        <v>9.5205766264019637E-5</v>
      </c>
      <c r="AN913" s="13">
        <f t="shared" si="1315"/>
        <v>1.0181768197341969E-4</v>
      </c>
      <c r="AO913" s="13">
        <f t="shared" si="1316"/>
        <v>5.4444393282291603E-5</v>
      </c>
      <c r="AP913" s="13">
        <f t="shared" si="1317"/>
        <v>1.9408495017271268E-5</v>
      </c>
      <c r="AQ913" s="13">
        <f t="shared" si="1318"/>
        <v>5.1890973908322201E-6</v>
      </c>
      <c r="AR913" s="13">
        <f t="shared" si="1319"/>
        <v>2.2690146885362516E-3</v>
      </c>
      <c r="AS913" s="13">
        <f t="shared" si="1320"/>
        <v>1.2869522961539222E-3</v>
      </c>
      <c r="AT913" s="13">
        <f t="shared" si="1321"/>
        <v>3.6497035936869631E-4</v>
      </c>
      <c r="AU913" s="13">
        <f t="shared" si="1322"/>
        <v>6.9001968768019227E-5</v>
      </c>
      <c r="AV913" s="13">
        <f t="shared" si="1323"/>
        <v>9.7842295373625514E-6</v>
      </c>
      <c r="AW913" s="13">
        <f t="shared" si="1324"/>
        <v>1.8700979914163607E-8</v>
      </c>
      <c r="AX913" s="13">
        <f t="shared" si="1325"/>
        <v>8.9998888151472717E-6</v>
      </c>
      <c r="AY913" s="13">
        <f t="shared" si="1326"/>
        <v>9.624919299904946E-6</v>
      </c>
      <c r="AZ913" s="13">
        <f t="shared" si="1327"/>
        <v>5.1466786663945459E-6</v>
      </c>
      <c r="BA913" s="13">
        <f t="shared" si="1328"/>
        <v>1.8347029185226411E-6</v>
      </c>
      <c r="BB913" s="13">
        <f t="shared" si="1329"/>
        <v>4.9053015800483331E-7</v>
      </c>
      <c r="BC913" s="13">
        <f t="shared" si="1330"/>
        <v>1.0491936693751002E-7</v>
      </c>
      <c r="BD913" s="13">
        <f t="shared" si="1331"/>
        <v>4.0443246422304096E-4</v>
      </c>
      <c r="BE913" s="13">
        <f t="shared" si="1332"/>
        <v>2.2938824111658714E-4</v>
      </c>
      <c r="BF913" s="13">
        <f t="shared" si="1333"/>
        <v>6.5052845428282204E-5</v>
      </c>
      <c r="BG913" s="13">
        <f t="shared" si="1334"/>
        <v>1.2299010846463046E-5</v>
      </c>
      <c r="BH913" s="13">
        <f t="shared" si="1335"/>
        <v>1.7439552429129988E-6</v>
      </c>
      <c r="BI913" s="13">
        <f t="shared" si="1336"/>
        <v>1.9782923535893166E-7</v>
      </c>
      <c r="BJ913" s="14">
        <f t="shared" si="1337"/>
        <v>0.1935053648848768</v>
      </c>
      <c r="BK913" s="14">
        <f t="shared" si="1338"/>
        <v>0.33186057018690168</v>
      </c>
      <c r="BL913" s="14">
        <f t="shared" si="1339"/>
        <v>0.43483815108882007</v>
      </c>
      <c r="BM913" s="14">
        <f t="shared" si="1340"/>
        <v>0.22602290345599013</v>
      </c>
      <c r="BN913" s="14">
        <f t="shared" si="1341"/>
        <v>0.77384935946135802</v>
      </c>
    </row>
    <row r="914" spans="1:66" x14ac:dyDescent="0.25">
      <c r="A914" t="s">
        <v>342</v>
      </c>
      <c r="B914" t="s">
        <v>174</v>
      </c>
      <c r="C914" t="s">
        <v>170</v>
      </c>
      <c r="D914" s="7" t="s">
        <v>364</v>
      </c>
      <c r="E914" s="10">
        <f>VLOOKUP(A914,home!$A$2:$E$405,3,FALSE)</f>
        <v>1.3533999999999999</v>
      </c>
      <c r="F914" s="10">
        <f>VLOOKUP(B914,home!$B$2:$E$405,3,FALSE)</f>
        <v>1.0027999999999999</v>
      </c>
      <c r="G914" s="10">
        <f>VLOOKUP(C914,away!$B$2:$E$405,4,FALSE)</f>
        <v>1.0555000000000001</v>
      </c>
      <c r="H914" s="10">
        <f>VLOOKUP(A914,away!$A$2:$E$405,3,FALSE)</f>
        <v>1.2030000000000001</v>
      </c>
      <c r="I914" s="10">
        <f>VLOOKUP(C914,away!$B$2:$E$405,3,FALSE)</f>
        <v>0.95</v>
      </c>
      <c r="J914" s="10">
        <f>VLOOKUP(B914,home!$B$2:$E$405,4,FALSE)</f>
        <v>0.65310000000000001</v>
      </c>
      <c r="K914" s="12">
        <f t="shared" si="1286"/>
        <v>1.4325135383600001</v>
      </c>
      <c r="L914" s="12">
        <f t="shared" si="1287"/>
        <v>0.74639533499999999</v>
      </c>
      <c r="M914" s="13">
        <f t="shared" si="1288"/>
        <v>0.11316494058165139</v>
      </c>
      <c r="N914" s="13">
        <f t="shared" si="1289"/>
        <v>0.16211030945092059</v>
      </c>
      <c r="O914" s="13">
        <f t="shared" si="1290"/>
        <v>8.446578373569677E-2</v>
      </c>
      <c r="P914" s="13">
        <f t="shared" si="1291"/>
        <v>0.12099837872957353</v>
      </c>
      <c r="Q914" s="13">
        <f t="shared" si="1292"/>
        <v>0.11611260649808643</v>
      </c>
      <c r="R914" s="13">
        <f t="shared" si="1293"/>
        <v>3.1522433473721467E-2</v>
      </c>
      <c r="S914" s="13">
        <f t="shared" si="1294"/>
        <v>3.2343514652008638E-2</v>
      </c>
      <c r="T914" s="13">
        <f t="shared" si="1295"/>
        <v>8.6665907824862387E-2</v>
      </c>
      <c r="U914" s="13">
        <f t="shared" si="1296"/>
        <v>4.5156312713158453E-2</v>
      </c>
      <c r="V914" s="13">
        <f t="shared" si="1297"/>
        <v>3.8424865266912019E-3</v>
      </c>
      <c r="W914" s="13">
        <f t="shared" si="1298"/>
        <v>5.5444293594258717E-2</v>
      </c>
      <c r="X914" s="13">
        <f t="shared" si="1299"/>
        <v>4.1383362091125087E-2</v>
      </c>
      <c r="Y914" s="13">
        <f t="shared" si="1300"/>
        <v>1.5444174205715804E-2</v>
      </c>
      <c r="Z914" s="13">
        <f t="shared" si="1301"/>
        <v>7.8427324308778506E-3</v>
      </c>
      <c r="AA914" s="13">
        <f t="shared" si="1302"/>
        <v>1.1234820384967554E-2</v>
      </c>
      <c r="AB914" s="13">
        <f t="shared" si="1303"/>
        <v>8.0470161512544661E-3</v>
      </c>
      <c r="AC914" s="13">
        <f t="shared" si="1304"/>
        <v>2.5677930684084272E-4</v>
      </c>
      <c r="AD914" s="13">
        <f t="shared" si="1305"/>
        <v>1.9856175299645562E-2</v>
      </c>
      <c r="AE914" s="13">
        <f t="shared" si="1306"/>
        <v>1.4820556614597673E-2</v>
      </c>
      <c r="AF914" s="13">
        <f t="shared" si="1307"/>
        <v>5.5309971596195469E-3</v>
      </c>
      <c r="AG914" s="13">
        <f t="shared" si="1308"/>
        <v>1.3761034926127601E-3</v>
      </c>
      <c r="AH914" s="13">
        <f t="shared" si="1309"/>
        <v>1.4634447250151091E-3</v>
      </c>
      <c r="AI914" s="13">
        <f t="shared" si="1310"/>
        <v>2.0964043812256709E-3</v>
      </c>
      <c r="AJ914" s="13">
        <f t="shared" si="1311"/>
        <v>1.5015638289914966E-3</v>
      </c>
      <c r="AK914" s="13">
        <f t="shared" si="1312"/>
        <v>7.1700350458066633E-4</v>
      </c>
      <c r="AL914" s="13">
        <f t="shared" si="1313"/>
        <v>1.0982157427680684E-5</v>
      </c>
      <c r="AM914" s="13">
        <f t="shared" si="1314"/>
        <v>5.6888479873583352E-3</v>
      </c>
      <c r="AN914" s="13">
        <f t="shared" si="1315"/>
        <v>4.2461295992883997E-3</v>
      </c>
      <c r="AO914" s="13">
        <f t="shared" si="1316"/>
        <v>1.5846456623571405E-3</v>
      </c>
      <c r="AP914" s="13">
        <f t="shared" si="1317"/>
        <v>3.9425737667045157E-4</v>
      </c>
      <c r="AQ914" s="13">
        <f t="shared" si="1318"/>
        <v>7.3567966684040699E-5</v>
      </c>
      <c r="AR914" s="13">
        <f t="shared" si="1319"/>
        <v>2.1846166315632711E-4</v>
      </c>
      <c r="AS914" s="13">
        <f t="shared" si="1320"/>
        <v>3.1294929008408059E-4</v>
      </c>
      <c r="AT914" s="13">
        <f t="shared" si="1321"/>
        <v>2.2415204743279825E-4</v>
      </c>
      <c r="AU914" s="13">
        <f t="shared" si="1322"/>
        <v>1.0703361419953214E-4</v>
      </c>
      <c r="AV914" s="13">
        <f t="shared" si="1323"/>
        <v>3.8331775350107736E-5</v>
      </c>
      <c r="AW914" s="13">
        <f t="shared" si="1324"/>
        <v>3.261766107045824E-7</v>
      </c>
      <c r="AX914" s="13">
        <f t="shared" si="1325"/>
        <v>1.3582252932604758E-3</v>
      </c>
      <c r="AY914" s="13">
        <f t="shared" si="1326"/>
        <v>1.0137730227686261E-3</v>
      </c>
      <c r="AZ914" s="13">
        <f t="shared" si="1327"/>
        <v>3.7833772747167558E-4</v>
      </c>
      <c r="BA914" s="13">
        <f t="shared" si="1328"/>
        <v>9.412983827978667E-5</v>
      </c>
      <c r="BB914" s="13">
        <f t="shared" si="1329"/>
        <v>1.7564518044084294E-5</v>
      </c>
      <c r="BC914" s="13">
        <f t="shared" si="1330"/>
        <v>2.6220148659255695E-6</v>
      </c>
      <c r="BD914" s="13">
        <f t="shared" si="1331"/>
        <v>2.7176461042703972E-5</v>
      </c>
      <c r="BE914" s="13">
        <f t="shared" si="1332"/>
        <v>3.8930648368386563E-5</v>
      </c>
      <c r="BF914" s="13">
        <f t="shared" si="1333"/>
        <v>2.7884340422423208E-5</v>
      </c>
      <c r="BG914" s="13">
        <f t="shared" si="1334"/>
        <v>1.331489838778675E-5</v>
      </c>
      <c r="BH914" s="13">
        <f t="shared" si="1335"/>
        <v>4.7684430505980646E-6</v>
      </c>
      <c r="BI914" s="13">
        <f t="shared" si="1336"/>
        <v>1.3661718453760763E-6</v>
      </c>
      <c r="BJ914" s="14">
        <f t="shared" si="1337"/>
        <v>0.53359658723849346</v>
      </c>
      <c r="BK914" s="14">
        <f t="shared" si="1338"/>
        <v>0.27163085497696188</v>
      </c>
      <c r="BL914" s="14">
        <f t="shared" si="1339"/>
        <v>0.18721915225195176</v>
      </c>
      <c r="BM914" s="14">
        <f t="shared" si="1340"/>
        <v>0.37090142758247691</v>
      </c>
      <c r="BN914" s="14">
        <f t="shared" si="1341"/>
        <v>0.62837445246965018</v>
      </c>
    </row>
    <row r="915" spans="1:66" x14ac:dyDescent="0.25">
      <c r="A915" t="s">
        <v>338</v>
      </c>
      <c r="B915" t="s">
        <v>76</v>
      </c>
      <c r="C915" t="s">
        <v>79</v>
      </c>
      <c r="D915" s="7" t="s">
        <v>365</v>
      </c>
      <c r="E915" s="10">
        <f>VLOOKUP(A915,home!$A$2:$E$405,3,FALSE)</f>
        <v>1.2436</v>
      </c>
      <c r="F915" s="10">
        <f>VLOOKUP(B915,home!$B$2:$E$405,3,FALSE)</f>
        <v>0.3216</v>
      </c>
      <c r="G915" s="10">
        <f>VLOOKUP(C915,away!$B$2:$E$405,4,FALSE)</f>
        <v>0.40210000000000001</v>
      </c>
      <c r="H915" s="10">
        <f>VLOOKUP(A915,away!$A$2:$E$405,3,FALSE)</f>
        <v>0.89739999999999998</v>
      </c>
      <c r="I915" s="10">
        <f>VLOOKUP(C915,away!$B$2:$E$405,3,FALSE)</f>
        <v>0.1857</v>
      </c>
      <c r="J915" s="10">
        <f>VLOOKUP(B915,home!$B$2:$E$405,4,FALSE)</f>
        <v>0.66859999999999997</v>
      </c>
      <c r="K915" s="12">
        <f t="shared" si="1286"/>
        <v>0.16081658169600002</v>
      </c>
      <c r="L915" s="12">
        <f t="shared" si="1287"/>
        <v>0.111420304548</v>
      </c>
      <c r="M915" s="13">
        <f t="shared" si="1288"/>
        <v>0.76167380966952603</v>
      </c>
      <c r="N915" s="13">
        <f t="shared" si="1289"/>
        <v>0.1224897784384229</v>
      </c>
      <c r="O915" s="13">
        <f t="shared" si="1290"/>
        <v>8.4865927839613983E-2</v>
      </c>
      <c r="P915" s="13">
        <f t="shared" si="1291"/>
        <v>1.3647848417626124E-2</v>
      </c>
      <c r="Q915" s="13">
        <f t="shared" si="1292"/>
        <v>9.8491937305837905E-3</v>
      </c>
      <c r="R915" s="13">
        <f t="shared" si="1293"/>
        <v>4.7278937628191919E-3</v>
      </c>
      <c r="S915" s="13">
        <f t="shared" si="1294"/>
        <v>6.1136330298437004E-5</v>
      </c>
      <c r="T915" s="13">
        <f t="shared" si="1295"/>
        <v>1.0974001650138983E-3</v>
      </c>
      <c r="U915" s="13">
        <f t="shared" si="1296"/>
        <v>7.6032371355842147E-4</v>
      </c>
      <c r="V915" s="13">
        <f t="shared" si="1297"/>
        <v>1.2171722011450473E-7</v>
      </c>
      <c r="W915" s="13">
        <f t="shared" si="1298"/>
        <v>5.2797122273805295E-4</v>
      </c>
      <c r="X915" s="13">
        <f t="shared" si="1299"/>
        <v>5.8826714430053808E-5</v>
      </c>
      <c r="Y915" s="13">
        <f t="shared" si="1300"/>
        <v>3.2772452186774113E-6</v>
      </c>
      <c r="Z915" s="13">
        <f t="shared" si="1301"/>
        <v>1.7559445430796806E-4</v>
      </c>
      <c r="AA915" s="13">
        <f t="shared" si="1302"/>
        <v>2.8238499906581889E-5</v>
      </c>
      <c r="AB915" s="13">
        <f t="shared" si="1303"/>
        <v>2.2706095135996578E-6</v>
      </c>
      <c r="AC915" s="13">
        <f t="shared" si="1304"/>
        <v>1.3630984064706974E-10</v>
      </c>
      <c r="AD915" s="13">
        <f t="shared" si="1305"/>
        <v>2.1226631818647785E-5</v>
      </c>
      <c r="AE915" s="13">
        <f t="shared" si="1306"/>
        <v>2.3650777817620033E-6</v>
      </c>
      <c r="AF915" s="13">
        <f t="shared" si="1307"/>
        <v>1.3175884336181536E-7</v>
      </c>
      <c r="AG915" s="13">
        <f t="shared" si="1308"/>
        <v>4.8935368180885667E-9</v>
      </c>
      <c r="AH915" s="13">
        <f t="shared" si="1309"/>
        <v>4.8911968939834175E-6</v>
      </c>
      <c r="AI915" s="13">
        <f t="shared" si="1310"/>
        <v>7.8658556489250576E-7</v>
      </c>
      <c r="AJ915" s="13">
        <f t="shared" si="1311"/>
        <v>6.3248000878714995E-8</v>
      </c>
      <c r="AK915" s="13">
        <f t="shared" si="1312"/>
        <v>3.3904424334735163E-9</v>
      </c>
      <c r="AL915" s="13">
        <f t="shared" si="1313"/>
        <v>9.7697256718811967E-14</v>
      </c>
      <c r="AM915" s="13">
        <f t="shared" si="1314"/>
        <v>6.8271887399889675E-7</v>
      </c>
      <c r="AN915" s="13">
        <f t="shared" si="1315"/>
        <v>7.606874486162472E-8</v>
      </c>
      <c r="AO915" s="13">
        <f t="shared" si="1316"/>
        <v>4.2378013595331689E-9</v>
      </c>
      <c r="AP915" s="13">
        <f t="shared" si="1317"/>
        <v>1.5739237269770476E-10</v>
      </c>
      <c r="AQ915" s="13">
        <f t="shared" si="1318"/>
        <v>4.384176524877646E-12</v>
      </c>
      <c r="AR915" s="13">
        <f t="shared" si="1319"/>
        <v>1.0899572950637287E-7</v>
      </c>
      <c r="AS915" s="13">
        <f t="shared" si="1320"/>
        <v>1.7528320638676732E-8</v>
      </c>
      <c r="AT915" s="13">
        <f t="shared" si="1321"/>
        <v>1.4094223039917199E-9</v>
      </c>
      <c r="AU915" s="13">
        <f t="shared" si="1322"/>
        <v>7.5552825698016317E-11</v>
      </c>
      <c r="AV915" s="13">
        <f t="shared" si="1323"/>
        <v>3.0375367915571732E-12</v>
      </c>
      <c r="AW915" s="13">
        <f t="shared" si="1324"/>
        <v>4.8626726704804022E-17</v>
      </c>
      <c r="AX915" s="13">
        <f t="shared" si="1325"/>
        <v>1.829875259597412E-8</v>
      </c>
      <c r="AY915" s="13">
        <f t="shared" si="1326"/>
        <v>2.0388525870919419E-9</v>
      </c>
      <c r="AZ915" s="13">
        <f t="shared" si="1327"/>
        <v>1.1358478809113095E-10</v>
      </c>
      <c r="BA915" s="13">
        <f t="shared" si="1328"/>
        <v>4.2185505603779529E-12</v>
      </c>
      <c r="BB915" s="13">
        <f t="shared" si="1329"/>
        <v>1.1750804704711188E-13</v>
      </c>
      <c r="BC915" s="13">
        <f t="shared" si="1330"/>
        <v>2.6185564777659849E-15</v>
      </c>
      <c r="BD915" s="13">
        <f t="shared" si="1331"/>
        <v>2.0240562293385815E-9</v>
      </c>
      <c r="BE915" s="13">
        <f t="shared" si="1332"/>
        <v>3.2550180396272579E-10</v>
      </c>
      <c r="BF915" s="13">
        <f t="shared" si="1333"/>
        <v>2.6173043724583537E-11</v>
      </c>
      <c r="BG915" s="13">
        <f t="shared" si="1334"/>
        <v>1.4030198081224894E-12</v>
      </c>
      <c r="BH915" s="13">
        <f t="shared" si="1335"/>
        <v>5.640721239850916E-14</v>
      </c>
      <c r="BI915" s="13">
        <f t="shared" si="1336"/>
        <v>1.8142430161856942E-15</v>
      </c>
      <c r="BJ915" s="14">
        <f t="shared" si="1337"/>
        <v>0.13405095952111337</v>
      </c>
      <c r="BK915" s="14">
        <f t="shared" si="1338"/>
        <v>0.77538291830993089</v>
      </c>
      <c r="BL915" s="14">
        <f t="shared" si="1339"/>
        <v>9.0390529235569131E-2</v>
      </c>
      <c r="BM915" s="14">
        <f t="shared" si="1340"/>
        <v>2.7455476234767165E-3</v>
      </c>
      <c r="BN915" s="14">
        <f t="shared" si="1341"/>
        <v>0.99725445185859207</v>
      </c>
    </row>
    <row r="916" spans="1:66" x14ac:dyDescent="0.25">
      <c r="A916" t="s">
        <v>338</v>
      </c>
      <c r="B916" t="s">
        <v>95</v>
      </c>
      <c r="C916" t="s">
        <v>80</v>
      </c>
      <c r="D916" s="7" t="s">
        <v>365</v>
      </c>
      <c r="E916" s="10">
        <f>VLOOKUP(A916,home!$A$2:$E$405,3,FALSE)</f>
        <v>1.2436</v>
      </c>
      <c r="F916" s="10">
        <f>VLOOKUP(B916,home!$B$2:$E$405,3,FALSE)</f>
        <v>0.93810000000000004</v>
      </c>
      <c r="G916" s="10">
        <f>VLOOKUP(C916,away!$B$2:$E$405,4,FALSE)</f>
        <v>1.0339</v>
      </c>
      <c r="H916" s="10">
        <f>VLOOKUP(A916,away!$A$2:$E$405,3,FALSE)</f>
        <v>0.89739999999999998</v>
      </c>
      <c r="I916" s="10">
        <f>VLOOKUP(C916,away!$B$2:$E$405,3,FALSE)</f>
        <v>1.9103000000000001</v>
      </c>
      <c r="J916" s="10">
        <f>VLOOKUP(B916,home!$B$2:$E$405,4,FALSE)</f>
        <v>1.1143000000000001</v>
      </c>
      <c r="K916" s="12">
        <f t="shared" si="1286"/>
        <v>1.2061696173240002</v>
      </c>
      <c r="L916" s="12">
        <f t="shared" si="1287"/>
        <v>1.9102480780460003</v>
      </c>
      <c r="M916" s="13">
        <f t="shared" si="1288"/>
        <v>4.4315636519607259E-2</v>
      </c>
      <c r="N916" s="13">
        <f t="shared" si="1289"/>
        <v>5.3452174342324174E-2</v>
      </c>
      <c r="O916" s="13">
        <f t="shared" si="1290"/>
        <v>8.4653859488964908E-2</v>
      </c>
      <c r="P916" s="13">
        <f t="shared" si="1291"/>
        <v>0.10210691330480449</v>
      </c>
      <c r="Q916" s="13">
        <f t="shared" si="1292"/>
        <v>3.223619433580846E-2</v>
      </c>
      <c r="R916" s="13">
        <f t="shared" si="1293"/>
        <v>8.0854936193985705E-2</v>
      </c>
      <c r="S916" s="13">
        <f t="shared" si="1294"/>
        <v>5.8815705716096421E-2</v>
      </c>
      <c r="T916" s="13">
        <f t="shared" si="1295"/>
        <v>6.1579128273495473E-2</v>
      </c>
      <c r="U916" s="13">
        <f t="shared" si="1296"/>
        <v>9.7524767447856181E-2</v>
      </c>
      <c r="V916" s="13">
        <f t="shared" si="1297"/>
        <v>1.5057364337998516E-2</v>
      </c>
      <c r="W916" s="13">
        <f t="shared" si="1298"/>
        <v>1.2960772728668064E-2</v>
      </c>
      <c r="X916" s="13">
        <f t="shared" si="1299"/>
        <v>2.4758291194929186E-2</v>
      </c>
      <c r="Y916" s="13">
        <f t="shared" si="1300"/>
        <v>2.3647239085408344E-2</v>
      </c>
      <c r="Z916" s="13">
        <f t="shared" si="1301"/>
        <v>5.1484328821697727E-2</v>
      </c>
      <c r="AA916" s="13">
        <f t="shared" si="1302"/>
        <v>6.2098833193050137E-2</v>
      </c>
      <c r="AB916" s="13">
        <f t="shared" si="1303"/>
        <v>3.7450862934364115E-2</v>
      </c>
      <c r="AC916" s="13">
        <f t="shared" si="1304"/>
        <v>2.1683387566522761E-3</v>
      </c>
      <c r="AD916" s="13">
        <f t="shared" si="1305"/>
        <v>3.9082225705902246E-3</v>
      </c>
      <c r="AE916" s="13">
        <f t="shared" si="1306"/>
        <v>7.4656746540459765E-3</v>
      </c>
      <c r="AF916" s="13">
        <f t="shared" si="1307"/>
        <v>7.1306453296040321E-3</v>
      </c>
      <c r="AG916" s="13">
        <f t="shared" si="1308"/>
        <v>4.540433845367931E-3</v>
      </c>
      <c r="AH916" s="13">
        <f t="shared" si="1309"/>
        <v>2.4586960045284108E-2</v>
      </c>
      <c r="AI916" s="13">
        <f t="shared" si="1310"/>
        <v>2.9656044188980813E-2</v>
      </c>
      <c r="AJ916" s="13">
        <f t="shared" si="1311"/>
        <v>1.788510973538332E-2</v>
      </c>
      <c r="AK916" s="13">
        <f t="shared" si="1312"/>
        <v>7.1908253217750169E-3</v>
      </c>
      <c r="AL916" s="13">
        <f t="shared" si="1313"/>
        <v>1.9984131546253028E-4</v>
      </c>
      <c r="AM916" s="13">
        <f t="shared" si="1314"/>
        <v>9.4279586447716679E-4</v>
      </c>
      <c r="AN916" s="13">
        <f t="shared" si="1315"/>
        <v>1.8009739881072256E-3</v>
      </c>
      <c r="AO916" s="13">
        <f t="shared" si="1316"/>
        <v>1.7201535496963339E-3</v>
      </c>
      <c r="AP916" s="13">
        <f t="shared" si="1317"/>
        <v>1.0953066707504757E-3</v>
      </c>
      <c r="AQ916" s="13">
        <f t="shared" si="1318"/>
        <v>5.2307686566801506E-4</v>
      </c>
      <c r="AR916" s="13">
        <f t="shared" si="1319"/>
        <v>9.3934386342995491E-3</v>
      </c>
      <c r="AS916" s="13">
        <f t="shared" si="1320"/>
        <v>1.1330080282889567E-2</v>
      </c>
      <c r="AT916" s="13">
        <f t="shared" si="1321"/>
        <v>6.8329992995315569E-3</v>
      </c>
      <c r="AU916" s="13">
        <f t="shared" si="1322"/>
        <v>2.7472520500970467E-3</v>
      </c>
      <c r="AV916" s="13">
        <f t="shared" si="1323"/>
        <v>8.2841298848953257E-4</v>
      </c>
      <c r="AW916" s="13">
        <f t="shared" si="1324"/>
        <v>1.2790306007841961E-5</v>
      </c>
      <c r="AX916" s="13">
        <f t="shared" si="1325"/>
        <v>1.8952862117851212E-4</v>
      </c>
      <c r="AY916" s="13">
        <f t="shared" si="1326"/>
        <v>3.6204668434096127E-4</v>
      </c>
      <c r="AZ916" s="13">
        <f t="shared" si="1327"/>
        <v>3.4579949146262411E-4</v>
      </c>
      <c r="BA916" s="13">
        <f t="shared" si="1328"/>
        <v>2.2018760465192068E-4</v>
      </c>
      <c r="BB916" s="13">
        <f t="shared" si="1329"/>
        <v>1.0515323714897106E-4</v>
      </c>
      <c r="BC916" s="13">
        <f t="shared" si="1330"/>
        <v>4.0173753832827435E-5</v>
      </c>
      <c r="BD916" s="13">
        <f t="shared" si="1331"/>
        <v>2.9906330162356273E-3</v>
      </c>
      <c r="BE916" s="13">
        <f t="shared" si="1332"/>
        <v>3.6072106807494473E-3</v>
      </c>
      <c r="BF916" s="13">
        <f t="shared" si="1333"/>
        <v>2.1754539632033044E-3</v>
      </c>
      <c r="BG916" s="13">
        <f t="shared" si="1334"/>
        <v>8.7465549143430309E-4</v>
      </c>
      <c r="BH916" s="13">
        <f t="shared" si="1335"/>
        <v>2.6374571984841223E-4</v>
      </c>
      <c r="BI916" s="13">
        <f t="shared" si="1336"/>
        <v>6.3624414796080499E-5</v>
      </c>
      <c r="BJ916" s="14">
        <f t="shared" si="1337"/>
        <v>0.23902397269155692</v>
      </c>
      <c r="BK916" s="14">
        <f t="shared" si="1338"/>
        <v>0.22302584663496244</v>
      </c>
      <c r="BL916" s="14">
        <f t="shared" si="1339"/>
        <v>0.48300970509121871</v>
      </c>
      <c r="BM916" s="14">
        <f t="shared" si="1340"/>
        <v>0.59857488267560777</v>
      </c>
      <c r="BN916" s="14">
        <f t="shared" si="1341"/>
        <v>0.39761971418549497</v>
      </c>
    </row>
    <row r="917" spans="1:66" x14ac:dyDescent="0.25">
      <c r="A917" t="s">
        <v>338</v>
      </c>
      <c r="B917" t="s">
        <v>72</v>
      </c>
      <c r="C917" t="s">
        <v>87</v>
      </c>
      <c r="D917" s="7" t="s">
        <v>365</v>
      </c>
      <c r="E917" s="10">
        <f>VLOOKUP(A917,home!$A$2:$E$405,3,FALSE)</f>
        <v>1.2436</v>
      </c>
      <c r="F917" s="10">
        <f>VLOOKUP(B917,home!$B$2:$E$405,3,FALSE)</f>
        <v>0.96489999999999998</v>
      </c>
      <c r="G917" s="10">
        <f>VLOOKUP(C917,away!$B$2:$E$405,4,FALSE)</f>
        <v>1.2061999999999999</v>
      </c>
      <c r="H917" s="10">
        <f>VLOOKUP(A917,away!$A$2:$E$405,3,FALSE)</f>
        <v>0.89739999999999998</v>
      </c>
      <c r="I917" s="10">
        <f>VLOOKUP(C917,away!$B$2:$E$405,3,FALSE)</f>
        <v>0.92859999999999998</v>
      </c>
      <c r="J917" s="10">
        <f>VLOOKUP(B917,home!$B$2:$E$405,4,FALSE)</f>
        <v>0.89149999999999996</v>
      </c>
      <c r="K917" s="12">
        <f t="shared" si="1286"/>
        <v>1.4473792557680001</v>
      </c>
      <c r="L917" s="12">
        <f t="shared" si="1287"/>
        <v>0.74290980805999995</v>
      </c>
      <c r="M917" s="13">
        <f t="shared" si="1288"/>
        <v>0.11188440220886979</v>
      </c>
      <c r="N917" s="13">
        <f t="shared" si="1289"/>
        <v>0.16193916280112156</v>
      </c>
      <c r="O917" s="13">
        <f t="shared" si="1290"/>
        <v>8.3120019769899287E-2</v>
      </c>
      <c r="P917" s="13">
        <f t="shared" si="1291"/>
        <v>0.1203061923539783</v>
      </c>
      <c r="Q917" s="13">
        <f t="shared" si="1292"/>
        <v>0.11719369246739016</v>
      </c>
      <c r="R917" s="13">
        <f t="shared" si="1293"/>
        <v>3.0875338966599639E-2</v>
      </c>
      <c r="S917" s="13">
        <f t="shared" si="1294"/>
        <v>3.2340477387752024E-2</v>
      </c>
      <c r="T917" s="13">
        <f t="shared" si="1295"/>
        <v>8.7064343576791478E-2</v>
      </c>
      <c r="U917" s="13">
        <f t="shared" si="1296"/>
        <v>4.468832513506172E-2</v>
      </c>
      <c r="V917" s="13">
        <f t="shared" si="1297"/>
        <v>3.8638686364550643E-3</v>
      </c>
      <c r="W917" s="13">
        <f t="shared" si="1298"/>
        <v>5.6541239794718354E-2</v>
      </c>
      <c r="X917" s="13">
        <f t="shared" si="1299"/>
        <v>4.2005041603368647E-2</v>
      </c>
      <c r="Y917" s="13">
        <f t="shared" si="1300"/>
        <v>1.5602978697555454E-2</v>
      </c>
      <c r="Z917" s="13">
        <f t="shared" si="1301"/>
        <v>7.6458640484879927E-3</v>
      </c>
      <c r="AA917" s="13">
        <f t="shared" si="1302"/>
        <v>1.106646501620386E-2</v>
      </c>
      <c r="AB917" s="13">
        <f t="shared" si="1303"/>
        <v>8.0086859495678755E-3</v>
      </c>
      <c r="AC917" s="13">
        <f t="shared" si="1304"/>
        <v>2.5966941896650219E-4</v>
      </c>
      <c r="AD917" s="13">
        <f t="shared" si="1305"/>
        <v>2.0459154393569857E-2</v>
      </c>
      <c r="AE917" s="13">
        <f t="shared" si="1306"/>
        <v>1.5199306463596888E-2</v>
      </c>
      <c r="AF917" s="13">
        <f t="shared" si="1307"/>
        <v>5.6458569237579402E-3</v>
      </c>
      <c r="AG917" s="13">
        <f t="shared" si="1308"/>
        <v>1.3981208278544112E-3</v>
      </c>
      <c r="AH917" s="13">
        <f t="shared" si="1309"/>
        <v>1.4200468481787671E-3</v>
      </c>
      <c r="AI917" s="13">
        <f t="shared" si="1310"/>
        <v>2.0553463502726785E-3</v>
      </c>
      <c r="AJ917" s="13">
        <f t="shared" si="1311"/>
        <v>1.487432835401572E-3</v>
      </c>
      <c r="AK917" s="13">
        <f t="shared" si="1312"/>
        <v>7.176264767694713E-4</v>
      </c>
      <c r="AL917" s="13">
        <f t="shared" si="1313"/>
        <v>1.1168612764560388E-5</v>
      </c>
      <c r="AM917" s="13">
        <f t="shared" si="1314"/>
        <v>5.9224311319615473E-3</v>
      </c>
      <c r="AN917" s="13">
        <f t="shared" si="1315"/>
        <v>4.3998321754941212E-3</v>
      </c>
      <c r="AO917" s="13">
        <f t="shared" si="1316"/>
        <v>1.6343392384962749E-3</v>
      </c>
      <c r="AP917" s="13">
        <f t="shared" si="1317"/>
        <v>4.0472221665873137E-4</v>
      </c>
      <c r="AQ917" s="13">
        <f t="shared" si="1318"/>
        <v>7.5168026073888961E-5</v>
      </c>
      <c r="AR917" s="13">
        <f t="shared" si="1319"/>
        <v>2.1099334628333922E-4</v>
      </c>
      <c r="AS917" s="13">
        <f t="shared" si="1320"/>
        <v>3.0538739251557946E-4</v>
      </c>
      <c r="AT917" s="13">
        <f t="shared" si="1321"/>
        <v>2.2100568845006475E-4</v>
      </c>
      <c r="AU917" s="13">
        <f t="shared" si="1322"/>
        <v>1.0662634962311642E-4</v>
      </c>
      <c r="AV917" s="13">
        <f t="shared" si="1323"/>
        <v>3.8582191640691181E-5</v>
      </c>
      <c r="AW917" s="13">
        <f t="shared" si="1324"/>
        <v>3.3359164783108496E-7</v>
      </c>
      <c r="AX917" s="13">
        <f t="shared" si="1325"/>
        <v>1.4286673273526237E-3</v>
      </c>
      <c r="AY917" s="13">
        <f t="shared" si="1326"/>
        <v>1.0613709699451308E-3</v>
      </c>
      <c r="AZ917" s="13">
        <f t="shared" si="1327"/>
        <v>3.9425145178119658E-4</v>
      </c>
      <c r="BA917" s="13">
        <f t="shared" si="1328"/>
        <v>9.7631090123381699E-5</v>
      </c>
      <c r="BB917" s="13">
        <f t="shared" si="1329"/>
        <v>1.8132773606062512E-5</v>
      </c>
      <c r="BC917" s="13">
        <f t="shared" si="1330"/>
        <v>2.6942030718550677E-6</v>
      </c>
      <c r="BD917" s="13">
        <f t="shared" si="1331"/>
        <v>2.6124837731548765E-5</v>
      </c>
      <c r="BE917" s="13">
        <f t="shared" si="1332"/>
        <v>3.7812548192948822E-5</v>
      </c>
      <c r="BF917" s="13">
        <f t="shared" si="1333"/>
        <v>2.736454893110095E-5</v>
      </c>
      <c r="BG917" s="13">
        <f t="shared" si="1334"/>
        <v>1.3202293488774639E-5</v>
      </c>
      <c r="BH917" s="13">
        <f t="shared" si="1335"/>
        <v>4.777181431053335E-6</v>
      </c>
      <c r="BI917" s="13">
        <f t="shared" si="1336"/>
        <v>1.3828786608693366E-6</v>
      </c>
      <c r="BJ917" s="14">
        <f t="shared" si="1337"/>
        <v>0.53848813815428975</v>
      </c>
      <c r="BK917" s="14">
        <f t="shared" si="1338"/>
        <v>0.26972714958873134</v>
      </c>
      <c r="BL917" s="14">
        <f t="shared" si="1339"/>
        <v>0.18443254660490394</v>
      </c>
      <c r="BM917" s="14">
        <f t="shared" si="1340"/>
        <v>0.37391385245025688</v>
      </c>
      <c r="BN917" s="14">
        <f t="shared" si="1341"/>
        <v>0.62531880856785882</v>
      </c>
    </row>
    <row r="918" spans="1:66" x14ac:dyDescent="0.25">
      <c r="A918" t="s">
        <v>338</v>
      </c>
      <c r="B918" t="s">
        <v>75</v>
      </c>
      <c r="C918" t="s">
        <v>91</v>
      </c>
      <c r="D918" s="7" t="s">
        <v>365</v>
      </c>
      <c r="E918" s="10">
        <f>VLOOKUP(A918,home!$A$2:$E$405,3,FALSE)</f>
        <v>1.2436</v>
      </c>
      <c r="F918" s="10">
        <f>VLOOKUP(B918,home!$B$2:$E$405,3,FALSE)</f>
        <v>0.64329999999999998</v>
      </c>
      <c r="G918" s="10">
        <f>VLOOKUP(C918,away!$B$2:$E$405,4,FALSE)</f>
        <v>1.0722</v>
      </c>
      <c r="H918" s="10">
        <f>VLOOKUP(A918,away!$A$2:$E$405,3,FALSE)</f>
        <v>0.89739999999999998</v>
      </c>
      <c r="I918" s="10">
        <f>VLOOKUP(C918,away!$B$2:$E$405,3,FALSE)</f>
        <v>1.4858</v>
      </c>
      <c r="J918" s="10">
        <f>VLOOKUP(B918,home!$B$2:$E$405,4,FALSE)</f>
        <v>1.7828999999999999</v>
      </c>
      <c r="K918" s="12">
        <f t="shared" si="1286"/>
        <v>0.85776844893600002</v>
      </c>
      <c r="L918" s="12">
        <f t="shared" si="1287"/>
        <v>2.3772420526679996</v>
      </c>
      <c r="M918" s="13">
        <f t="shared" si="1288"/>
        <v>3.9359791596990906E-2</v>
      </c>
      <c r="N918" s="13">
        <f t="shared" si="1289"/>
        <v>3.3761587388595089E-2</v>
      </c>
      <c r="O918" s="13">
        <f t="shared" si="1290"/>
        <v>9.3567751768615343E-2</v>
      </c>
      <c r="P918" s="13">
        <f t="shared" si="1291"/>
        <v>8.0259465304993838E-2</v>
      </c>
      <c r="Q918" s="13">
        <f t="shared" si="1292"/>
        <v>1.4479812223966215E-2</v>
      </c>
      <c r="R918" s="13">
        <f t="shared" si="1293"/>
        <v>0.11121659713897651</v>
      </c>
      <c r="S918" s="13">
        <f t="shared" si="1294"/>
        <v>4.0914734997834552E-2</v>
      </c>
      <c r="T918" s="13">
        <f t="shared" si="1295"/>
        <v>3.4422018533548635E-2</v>
      </c>
      <c r="U918" s="13">
        <f t="shared" si="1296"/>
        <v>9.5398088023839853E-2</v>
      </c>
      <c r="V918" s="13">
        <f t="shared" si="1297"/>
        <v>9.2700207235875062E-3</v>
      </c>
      <c r="W918" s="13">
        <f t="shared" si="1298"/>
        <v>4.1401086907453446E-3</v>
      </c>
      <c r="X918" s="13">
        <f t="shared" si="1299"/>
        <v>9.8420404822560873E-3</v>
      </c>
      <c r="Y918" s="13">
        <f t="shared" si="1300"/>
        <v>1.1698456259240007E-2</v>
      </c>
      <c r="Z918" s="13">
        <f t="shared" si="1301"/>
        <v>8.8129590557803478E-2</v>
      </c>
      <c r="AA918" s="13">
        <f t="shared" si="1302"/>
        <v>7.5594782198131844E-2</v>
      </c>
      <c r="AB918" s="13">
        <f t="shared" si="1303"/>
        <v>3.2421409536873141E-2</v>
      </c>
      <c r="AC918" s="13">
        <f t="shared" si="1304"/>
        <v>1.1814196614963553E-3</v>
      </c>
      <c r="AD918" s="13">
        <f t="shared" si="1305"/>
        <v>8.8781365252177196E-4</v>
      </c>
      <c r="AE918" s="13">
        <f t="shared" si="1306"/>
        <v>2.1105479497075313E-3</v>
      </c>
      <c r="AF918" s="13">
        <f t="shared" si="1307"/>
        <v>2.508641670108485E-3</v>
      </c>
      <c r="AG918" s="13">
        <f t="shared" si="1308"/>
        <v>1.9878828244190576E-3</v>
      </c>
      <c r="AH918" s="13">
        <f t="shared" si="1309"/>
        <v>5.2376342189605768E-2</v>
      </c>
      <c r="AI918" s="13">
        <f t="shared" si="1310"/>
        <v>4.4926773800919313E-2</v>
      </c>
      <c r="AJ918" s="13">
        <f t="shared" si="1311"/>
        <v>1.9268384539456541E-2</v>
      </c>
      <c r="AK918" s="13">
        <f t="shared" si="1312"/>
        <v>5.5092707733040138E-3</v>
      </c>
      <c r="AL918" s="13">
        <f t="shared" si="1313"/>
        <v>9.6362410963327818E-5</v>
      </c>
      <c r="AM918" s="13">
        <f t="shared" si="1314"/>
        <v>1.5230770793356107E-4</v>
      </c>
      <c r="AN918" s="13">
        <f t="shared" si="1315"/>
        <v>3.6207228824513692E-4</v>
      </c>
      <c r="AO918" s="13">
        <f t="shared" si="1316"/>
        <v>4.3036673486103455E-4</v>
      </c>
      <c r="AP918" s="13">
        <f t="shared" si="1317"/>
        <v>3.4102863339369009E-4</v>
      </c>
      <c r="AQ918" s="13">
        <f t="shared" si="1318"/>
        <v>2.0267690211684463E-4</v>
      </c>
      <c r="AR918" s="13">
        <f t="shared" si="1319"/>
        <v>2.4902248643612002E-2</v>
      </c>
      <c r="AS918" s="13">
        <f t="shared" si="1320"/>
        <v>2.1360363194049676E-2</v>
      </c>
      <c r="AT918" s="13">
        <f t="shared" si="1321"/>
        <v>9.1611228028348063E-3</v>
      </c>
      <c r="AU918" s="13">
        <f t="shared" si="1322"/>
        <v>2.6193740323666114E-3</v>
      </c>
      <c r="AV918" s="13">
        <f t="shared" si="1323"/>
        <v>5.6170410023158594E-4</v>
      </c>
      <c r="AW918" s="13">
        <f t="shared" si="1324"/>
        <v>5.4581897368526451E-6</v>
      </c>
      <c r="AX918" s="13">
        <f t="shared" si="1325"/>
        <v>2.1774124399194659E-5</v>
      </c>
      <c r="AY918" s="13">
        <f t="shared" si="1326"/>
        <v>5.1762364181789885E-5</v>
      </c>
      <c r="AZ918" s="13">
        <f t="shared" si="1327"/>
        <v>6.1525834439233373E-5</v>
      </c>
      <c r="BA918" s="13">
        <f t="shared" si="1328"/>
        <v>4.8753933651478205E-5</v>
      </c>
      <c r="BB918" s="13">
        <f t="shared" si="1329"/>
        <v>2.8974975327319875E-5</v>
      </c>
      <c r="BC918" s="13">
        <f t="shared" si="1330"/>
        <v>1.3776105964624514E-5</v>
      </c>
      <c r="BD918" s="13">
        <f t="shared" si="1331"/>
        <v>9.8664454469315245E-3</v>
      </c>
      <c r="BE918" s="13">
        <f t="shared" si="1332"/>
        <v>8.4631256075261112E-3</v>
      </c>
      <c r="BF918" s="13">
        <f t="shared" si="1333"/>
        <v>3.6297010627591077E-3</v>
      </c>
      <c r="BG918" s="13">
        <f t="shared" si="1334"/>
        <v>1.0378143502347437E-3</v>
      </c>
      <c r="BH918" s="13">
        <f t="shared" si="1335"/>
        <v>2.2255110137109466E-4</v>
      </c>
      <c r="BI918" s="13">
        <f t="shared" si="1336"/>
        <v>3.8179462606416486E-5</v>
      </c>
      <c r="BJ918" s="14">
        <f t="shared" si="1337"/>
        <v>0.11755392927962213</v>
      </c>
      <c r="BK918" s="14">
        <f t="shared" si="1338"/>
        <v>0.17113355706004826</v>
      </c>
      <c r="BL918" s="14">
        <f t="shared" si="1339"/>
        <v>0.61214202977424592</v>
      </c>
      <c r="BM918" s="14">
        <f t="shared" si="1340"/>
        <v>0.61626779707513701</v>
      </c>
      <c r="BN918" s="14">
        <f t="shared" si="1341"/>
        <v>0.37264500542213791</v>
      </c>
    </row>
    <row r="919" spans="1:66" x14ac:dyDescent="0.25">
      <c r="A919" t="s">
        <v>290</v>
      </c>
      <c r="B919" t="s">
        <v>296</v>
      </c>
      <c r="C919" t="s">
        <v>308</v>
      </c>
      <c r="D919" s="7" t="s">
        <v>365</v>
      </c>
      <c r="E919" s="10">
        <f>VLOOKUP(A919,home!$A$2:$E$405,3,FALSE)</f>
        <v>1.6083000000000001</v>
      </c>
      <c r="F919" s="10">
        <f>VLOOKUP(B919,home!$B$2:$E$405,3,FALSE)</f>
        <v>1.0881000000000001</v>
      </c>
      <c r="G919" s="10">
        <f>VLOOKUP(C919,away!$B$2:$E$405,4,FALSE)</f>
        <v>0.98450000000000004</v>
      </c>
      <c r="H919" s="10">
        <f>VLOOKUP(A919,away!$A$2:$E$405,3,FALSE)</f>
        <v>1.1513</v>
      </c>
      <c r="I919" s="10">
        <f>VLOOKUP(C919,away!$B$2:$E$405,3,FALSE)</f>
        <v>1.0857000000000001</v>
      </c>
      <c r="J919" s="10">
        <f>VLOOKUP(B919,home!$B$2:$E$405,4,FALSE)</f>
        <v>1.2304999999999999</v>
      </c>
      <c r="K919" s="12">
        <f t="shared" si="1286"/>
        <v>1.7228663659350003</v>
      </c>
      <c r="L919" s="12">
        <f t="shared" si="1287"/>
        <v>1.538083667505</v>
      </c>
      <c r="M919" s="13">
        <f t="shared" si="1288"/>
        <v>3.8351945074226679E-2</v>
      </c>
      <c r="N919" s="13">
        <f t="shared" si="1289"/>
        <v>6.6075276236571653E-2</v>
      </c>
      <c r="O919" s="13">
        <f t="shared" si="1290"/>
        <v>5.8988500335716891E-2</v>
      </c>
      <c r="P919" s="13">
        <f t="shared" si="1291"/>
        <v>0.1016293032053521</v>
      </c>
      <c r="Q919" s="13">
        <f t="shared" si="1292"/>
        <v>5.6919435523926754E-2</v>
      </c>
      <c r="R919" s="13">
        <f t="shared" si="1293"/>
        <v>4.5364624468489684E-2</v>
      </c>
      <c r="S919" s="13">
        <f t="shared" si="1294"/>
        <v>6.7327193249361261E-2</v>
      </c>
      <c r="T919" s="13">
        <f t="shared" si="1295"/>
        <v>8.7546854142955641E-2</v>
      </c>
      <c r="U919" s="13">
        <f t="shared" si="1296"/>
        <v>7.8157185700032814E-2</v>
      </c>
      <c r="V919" s="13">
        <f t="shared" si="1297"/>
        <v>1.9823464330635067E-2</v>
      </c>
      <c r="W919" s="13">
        <f t="shared" si="1298"/>
        <v>3.268819367739307E-2</v>
      </c>
      <c r="X919" s="13">
        <f t="shared" si="1299"/>
        <v>5.0277176815438487E-2</v>
      </c>
      <c r="Y919" s="13">
        <f t="shared" si="1300"/>
        <v>3.8665252254043499E-2</v>
      </c>
      <c r="Z919" s="13">
        <f t="shared" si="1301"/>
        <v>2.3258195992493898E-2</v>
      </c>
      <c r="AA919" s="13">
        <f t="shared" si="1302"/>
        <v>4.0070763607791951E-2</v>
      </c>
      <c r="AB919" s="13">
        <f t="shared" si="1303"/>
        <v>3.4518285438598494E-2</v>
      </c>
      <c r="AC919" s="13">
        <f t="shared" si="1304"/>
        <v>3.2831530173036767E-3</v>
      </c>
      <c r="AD919" s="13">
        <f t="shared" si="1305"/>
        <v>1.4079347362487424E-2</v>
      </c>
      <c r="AE919" s="13">
        <f t="shared" si="1306"/>
        <v>2.1655214227371506E-2</v>
      </c>
      <c r="AF919" s="13">
        <f t="shared" si="1307"/>
        <v>1.6653765659721011E-2</v>
      </c>
      <c r="AG919" s="13">
        <f t="shared" si="1308"/>
        <v>8.5382949878908421E-3</v>
      </c>
      <c r="AH919" s="13">
        <f t="shared" si="1309"/>
        <v>8.943262847921277E-3</v>
      </c>
      <c r="AI919" s="13">
        <f t="shared" si="1310"/>
        <v>1.5408046762399631E-2</v>
      </c>
      <c r="AJ919" s="13">
        <f t="shared" si="1311"/>
        <v>1.3273002765846002E-2</v>
      </c>
      <c r="AK919" s="13">
        <f t="shared" si="1312"/>
        <v>7.6225366800794338E-3</v>
      </c>
      <c r="AL919" s="13">
        <f t="shared" si="1313"/>
        <v>3.4800274439207107E-4</v>
      </c>
      <c r="AM919" s="13">
        <f t="shared" si="1314"/>
        <v>4.8513668050290445E-3</v>
      </c>
      <c r="AN919" s="13">
        <f t="shared" si="1315"/>
        <v>7.4618080478910881E-3</v>
      </c>
      <c r="AO919" s="13">
        <f t="shared" si="1316"/>
        <v>5.738442544259325E-3</v>
      </c>
      <c r="AP919" s="13">
        <f t="shared" si="1317"/>
        <v>2.9420682514137027E-3</v>
      </c>
      <c r="AQ919" s="13">
        <f t="shared" si="1318"/>
        <v>1.1312867815461026E-3</v>
      </c>
      <c r="AR919" s="13">
        <f t="shared" si="1319"/>
        <v>2.7510973041183912E-3</v>
      </c>
      <c r="AS919" s="13">
        <f t="shared" si="1320"/>
        <v>4.7397730146800281E-3</v>
      </c>
      <c r="AT919" s="13">
        <f t="shared" si="1321"/>
        <v>4.0829977545792815E-3</v>
      </c>
      <c r="AU919" s="13">
        <f t="shared" si="1322"/>
        <v>2.3448198345175902E-3</v>
      </c>
      <c r="AV919" s="13">
        <f t="shared" si="1323"/>
        <v>1.0099528067669082E-3</v>
      </c>
      <c r="AW919" s="13">
        <f t="shared" si="1324"/>
        <v>2.5616023992225433E-5</v>
      </c>
      <c r="AX919" s="13">
        <f t="shared" si="1325"/>
        <v>1.3930427828663474E-3</v>
      </c>
      <c r="AY919" s="13">
        <f t="shared" si="1326"/>
        <v>2.1426163524624429E-3</v>
      </c>
      <c r="AZ919" s="13">
        <f t="shared" si="1327"/>
        <v>1.6477616087258102E-3</v>
      </c>
      <c r="BA919" s="13">
        <f t="shared" si="1328"/>
        <v>8.4479840610764449E-4</v>
      </c>
      <c r="BB919" s="13">
        <f t="shared" si="1329"/>
        <v>3.2484265769210606E-4</v>
      </c>
      <c r="BC919" s="13">
        <f t="shared" si="1330"/>
        <v>9.9927037261029068E-5</v>
      </c>
      <c r="BD919" s="13">
        <f t="shared" si="1331"/>
        <v>7.0523630519692322E-4</v>
      </c>
      <c r="BE919" s="13">
        <f t="shared" si="1332"/>
        <v>1.2150279102600499E-3</v>
      </c>
      <c r="BF919" s="13">
        <f t="shared" si="1333"/>
        <v>1.046665360129665E-3</v>
      </c>
      <c r="BG919" s="13">
        <f t="shared" si="1334"/>
        <v>6.0108818178554793E-4</v>
      </c>
      <c r="BH919" s="13">
        <f t="shared" si="1335"/>
        <v>2.5889865283983615E-4</v>
      </c>
      <c r="BI919" s="13">
        <f t="shared" si="1336"/>
        <v>8.9209556232727093E-5</v>
      </c>
      <c r="BJ919" s="14">
        <f t="shared" si="1337"/>
        <v>0.42167677216305449</v>
      </c>
      <c r="BK919" s="14">
        <f t="shared" si="1338"/>
        <v>0.23290567797373327</v>
      </c>
      <c r="BL919" s="14">
        <f t="shared" si="1339"/>
        <v>0.32119097528798307</v>
      </c>
      <c r="BM919" s="14">
        <f t="shared" si="1340"/>
        <v>0.62958553624451064</v>
      </c>
      <c r="BN919" s="14">
        <f t="shared" si="1341"/>
        <v>0.36732908484428373</v>
      </c>
    </row>
    <row r="920" spans="1:66" x14ac:dyDescent="0.25">
      <c r="A920" t="s">
        <v>290</v>
      </c>
      <c r="B920" t="s">
        <v>307</v>
      </c>
      <c r="C920" t="s">
        <v>299</v>
      </c>
      <c r="D920" s="7" t="s">
        <v>365</v>
      </c>
      <c r="E920" s="10">
        <f>VLOOKUP(A920,home!$A$2:$E$405,3,FALSE)</f>
        <v>1.6083000000000001</v>
      </c>
      <c r="F920" s="10">
        <f>VLOOKUP(B920,home!$B$2:$E$405,3,FALSE)</f>
        <v>1.5025999999999999</v>
      </c>
      <c r="G920" s="10">
        <f>VLOOKUP(C920,away!$B$2:$E$405,4,FALSE)</f>
        <v>1.3768</v>
      </c>
      <c r="H920" s="10">
        <f>VLOOKUP(A920,away!$A$2:$E$405,3,FALSE)</f>
        <v>1.1513</v>
      </c>
      <c r="I920" s="10">
        <f>VLOOKUP(C920,away!$B$2:$E$405,3,FALSE)</f>
        <v>1.1788000000000001</v>
      </c>
      <c r="J920" s="10">
        <f>VLOOKUP(B920,home!$B$2:$E$405,4,FALSE)</f>
        <v>0.79620000000000002</v>
      </c>
      <c r="K920" s="12">
        <f t="shared" si="1286"/>
        <v>3.3272183593439997</v>
      </c>
      <c r="L920" s="12">
        <f t="shared" si="1287"/>
        <v>1.0805647727280001</v>
      </c>
      <c r="M920" s="13">
        <f t="shared" si="1288"/>
        <v>1.2182154645329946E-2</v>
      </c>
      <c r="N920" s="13">
        <f t="shared" si="1289"/>
        <v>4.0532688592309588E-2</v>
      </c>
      <c r="O920" s="13">
        <f t="shared" si="1290"/>
        <v>1.3163607165668303E-2</v>
      </c>
      <c r="P920" s="13">
        <f t="shared" si="1291"/>
        <v>4.3798195436803813E-2</v>
      </c>
      <c r="Q920" s="13">
        <f t="shared" si="1292"/>
        <v>6.7430552818952785E-2</v>
      </c>
      <c r="R920" s="13">
        <f t="shared" si="1293"/>
        <v>7.1120650926255208E-3</v>
      </c>
      <c r="S920" s="13">
        <f t="shared" si="1294"/>
        <v>3.9366638730362849E-2</v>
      </c>
      <c r="T920" s="13">
        <f t="shared" si="1295"/>
        <v>7.2863079981735121E-2</v>
      </c>
      <c r="U920" s="13">
        <f t="shared" si="1296"/>
        <v>2.366339354903322E-2</v>
      </c>
      <c r="V920" s="13">
        <f t="shared" si="1297"/>
        <v>1.5725987789337172E-2</v>
      </c>
      <c r="W920" s="13">
        <f t="shared" si="1298"/>
        <v>7.4785391106645005E-2</v>
      </c>
      <c r="X920" s="13">
        <f t="shared" si="1299"/>
        <v>8.0810459144526461E-2</v>
      </c>
      <c r="Y920" s="13">
        <f t="shared" si="1300"/>
        <v>4.3660467709775275E-2</v>
      </c>
      <c r="Z920" s="13">
        <f t="shared" si="1301"/>
        <v>2.56168233347988E-3</v>
      </c>
      <c r="AA920" s="13">
        <f t="shared" si="1302"/>
        <v>8.5232764907614365E-3</v>
      </c>
      <c r="AB920" s="13">
        <f t="shared" si="1303"/>
        <v>1.4179401010913275E-2</v>
      </c>
      <c r="AC920" s="13">
        <f t="shared" si="1304"/>
        <v>3.5337031229642794E-3</v>
      </c>
      <c r="AD920" s="13">
        <f t="shared" si="1305"/>
        <v>6.2206831575187686E-2</v>
      </c>
      <c r="AE920" s="13">
        <f t="shared" si="1306"/>
        <v>6.7218510823171665E-2</v>
      </c>
      <c r="AF920" s="13">
        <f t="shared" si="1307"/>
        <v>3.6316977435377547E-2</v>
      </c>
      <c r="AG920" s="13">
        <f t="shared" si="1308"/>
        <v>1.3080948822875551E-2</v>
      </c>
      <c r="AH920" s="13">
        <f t="shared" si="1309"/>
        <v>6.9201592211950481E-4</v>
      </c>
      <c r="AI920" s="13">
        <f t="shared" si="1310"/>
        <v>2.3024880810343842E-3</v>
      </c>
      <c r="AJ920" s="13">
        <f t="shared" si="1311"/>
        <v>3.8304403076941688E-3</v>
      </c>
      <c r="AK920" s="13">
        <f t="shared" si="1312"/>
        <v>4.2482371053771057E-3</v>
      </c>
      <c r="AL920" s="13">
        <f t="shared" si="1313"/>
        <v>5.0818537278892557E-4</v>
      </c>
      <c r="AM920" s="13">
        <f t="shared" si="1314"/>
        <v>4.139514241871689E-2</v>
      </c>
      <c r="AN920" s="13">
        <f t="shared" si="1315"/>
        <v>4.4730132659724017E-2</v>
      </c>
      <c r="AO920" s="13">
        <f t="shared" si="1316"/>
        <v>2.4166902815773984E-2</v>
      </c>
      <c r="AP920" s="13">
        <f t="shared" si="1317"/>
        <v>8.7046346162221611E-3</v>
      </c>
      <c r="AQ920" s="13">
        <f t="shared" si="1318"/>
        <v>2.3514803814395952E-3</v>
      </c>
      <c r="AR920" s="13">
        <f t="shared" si="1319"/>
        <v>1.4955360552184406E-4</v>
      </c>
      <c r="AS920" s="13">
        <f t="shared" si="1320"/>
        <v>4.9759750199836975E-4</v>
      </c>
      <c r="AT920" s="13">
        <f t="shared" si="1321"/>
        <v>8.2780777210634431E-4</v>
      </c>
      <c r="AU920" s="13">
        <f t="shared" si="1322"/>
        <v>9.1809907245329414E-4</v>
      </c>
      <c r="AV920" s="13">
        <f t="shared" si="1323"/>
        <v>7.636790223908244E-4</v>
      </c>
      <c r="AW920" s="13">
        <f t="shared" si="1324"/>
        <v>5.0751837246867331E-5</v>
      </c>
      <c r="AX920" s="13">
        <f t="shared" si="1325"/>
        <v>2.2955112973869062E-2</v>
      </c>
      <c r="AY920" s="13">
        <f t="shared" si="1326"/>
        <v>2.4804486433554391E-2</v>
      </c>
      <c r="AZ920" s="13">
        <f t="shared" si="1327"/>
        <v>1.3401427122854229E-2</v>
      </c>
      <c r="BA920" s="13">
        <f t="shared" si="1328"/>
        <v>4.8270366844126123E-3</v>
      </c>
      <c r="BB920" s="13">
        <f t="shared" si="1329"/>
        <v>1.3039814494605084E-3</v>
      </c>
      <c r="BC920" s="13">
        <f t="shared" si="1330"/>
        <v>2.8180728371556452E-4</v>
      </c>
      <c r="BD920" s="13">
        <f t="shared" si="1331"/>
        <v>2.6933726293560729E-5</v>
      </c>
      <c r="BE920" s="13">
        <f t="shared" si="1332"/>
        <v>8.9614388609481481E-5</v>
      </c>
      <c r="BF920" s="13">
        <f t="shared" si="1333"/>
        <v>1.490833195214273E-4</v>
      </c>
      <c r="BG920" s="13">
        <f t="shared" si="1334"/>
        <v>1.6534425259454686E-4</v>
      </c>
      <c r="BH920" s="13">
        <f t="shared" si="1335"/>
        <v>1.3753410821114705E-4</v>
      </c>
      <c r="BI920" s="13">
        <f t="shared" si="1336"/>
        <v>9.1521201975226535E-5</v>
      </c>
      <c r="BJ920" s="14">
        <f t="shared" si="1337"/>
        <v>0.74782805285029974</v>
      </c>
      <c r="BK920" s="14">
        <f t="shared" si="1338"/>
        <v>0.13991935153114138</v>
      </c>
      <c r="BL920" s="14">
        <f t="shared" si="1339"/>
        <v>8.1531692696902996E-2</v>
      </c>
      <c r="BM920" s="14">
        <f t="shared" si="1340"/>
        <v>0.76286778106382669</v>
      </c>
      <c r="BN920" s="14">
        <f t="shared" si="1341"/>
        <v>0.18421926375168995</v>
      </c>
    </row>
    <row r="921" spans="1:66" x14ac:dyDescent="0.25">
      <c r="A921" t="s">
        <v>290</v>
      </c>
      <c r="B921" t="s">
        <v>316</v>
      </c>
      <c r="C921" t="s">
        <v>301</v>
      </c>
      <c r="D921" s="7" t="s">
        <v>365</v>
      </c>
      <c r="E921" s="10">
        <f>VLOOKUP(A921,home!$A$2:$E$405,3,FALSE)</f>
        <v>1.6083000000000001</v>
      </c>
      <c r="F921" s="10">
        <f>VLOOKUP(B921,home!$B$2:$E$405,3,FALSE)</f>
        <v>0.7913</v>
      </c>
      <c r="G921" s="10">
        <f>VLOOKUP(C921,away!$B$2:$E$405,4,FALSE)</f>
        <v>0.50870000000000004</v>
      </c>
      <c r="H921" s="10">
        <f>VLOOKUP(A921,away!$A$2:$E$405,3,FALSE)</f>
        <v>1.1513</v>
      </c>
      <c r="I921" s="10">
        <f>VLOOKUP(C921,away!$B$2:$E$405,3,FALSE)</f>
        <v>0.63170000000000004</v>
      </c>
      <c r="J921" s="10">
        <f>VLOOKUP(B921,home!$B$2:$E$405,4,FALSE)</f>
        <v>1.2634000000000001</v>
      </c>
      <c r="K921" s="12">
        <f t="shared" si="1286"/>
        <v>0.64739593077300006</v>
      </c>
      <c r="L921" s="12">
        <f t="shared" si="1287"/>
        <v>0.91884076371400014</v>
      </c>
      <c r="M921" s="13">
        <f t="shared" si="1288"/>
        <v>0.20882959500519127</v>
      </c>
      <c r="N921" s="13">
        <f t="shared" si="1289"/>
        <v>0.13519543003133444</v>
      </c>
      <c r="O921" s="13">
        <f t="shared" si="1290"/>
        <v>0.19188114456065528</v>
      </c>
      <c r="P921" s="13">
        <f t="shared" si="1291"/>
        <v>0.124223072180634</v>
      </c>
      <c r="Q921" s="13">
        <f t="shared" si="1292"/>
        <v>4.3762485630695888E-2</v>
      </c>
      <c r="R921" s="13">
        <f t="shared" si="1293"/>
        <v>8.8154108705214479E-2</v>
      </c>
      <c r="S921" s="13">
        <f t="shared" si="1294"/>
        <v>1.8473640747150088E-2</v>
      </c>
      <c r="T921" s="13">
        <f t="shared" si="1295"/>
        <v>4.0210755718931561E-2</v>
      </c>
      <c r="U921" s="13">
        <f t="shared" si="1296"/>
        <v>5.7070611256676555E-2</v>
      </c>
      <c r="V921" s="13">
        <f t="shared" si="1297"/>
        <v>1.2210127634422483E-3</v>
      </c>
      <c r="W921" s="13">
        <f t="shared" si="1298"/>
        <v>9.4438850392748012E-3</v>
      </c>
      <c r="X921" s="13">
        <f t="shared" si="1299"/>
        <v>8.6774265419144771E-3</v>
      </c>
      <c r="Y921" s="13">
        <f t="shared" si="1300"/>
        <v>3.9865866154224173E-3</v>
      </c>
      <c r="Z921" s="13">
        <f t="shared" si="1301"/>
        <v>2.6999862855742091E-2</v>
      </c>
      <c r="AA921" s="13">
        <f t="shared" si="1302"/>
        <v>1.7479601344236501E-2</v>
      </c>
      <c r="AB921" s="13">
        <f t="shared" si="1303"/>
        <v>5.6581113908964874E-3</v>
      </c>
      <c r="AC921" s="13">
        <f t="shared" si="1304"/>
        <v>4.5395252958156871E-5</v>
      </c>
      <c r="AD921" s="13">
        <f t="shared" si="1305"/>
        <v>1.5284831862786299E-3</v>
      </c>
      <c r="AE921" s="13">
        <f t="shared" si="1306"/>
        <v>1.4044326582042643E-3</v>
      </c>
      <c r="AF921" s="13">
        <f t="shared" si="1307"/>
        <v>6.4522498812464484E-4</v>
      </c>
      <c r="AG921" s="13">
        <f t="shared" si="1308"/>
        <v>1.976196736186018E-4</v>
      </c>
      <c r="AH921" s="13">
        <f t="shared" si="1309"/>
        <v>6.2021436516358306E-3</v>
      </c>
      <c r="AI921" s="13">
        <f t="shared" si="1310"/>
        <v>4.0152425621386312E-3</v>
      </c>
      <c r="AJ921" s="13">
        <f t="shared" si="1311"/>
        <v>1.2997258478975526E-3</v>
      </c>
      <c r="AK921" s="13">
        <f t="shared" si="1312"/>
        <v>2.8047907501645424E-4</v>
      </c>
      <c r="AL921" s="13">
        <f t="shared" si="1313"/>
        <v>1.0801414971358019E-6</v>
      </c>
      <c r="AM921" s="13">
        <f t="shared" si="1314"/>
        <v>1.9790675901034692E-4</v>
      </c>
      <c r="AN921" s="13">
        <f t="shared" si="1315"/>
        <v>1.8184479759322971E-4</v>
      </c>
      <c r="AO921" s="13">
        <f t="shared" si="1316"/>
        <v>8.3543206348990476E-5</v>
      </c>
      <c r="AP921" s="13">
        <f t="shared" si="1317"/>
        <v>2.5587634508274245E-5</v>
      </c>
      <c r="AQ921" s="13">
        <f t="shared" si="1318"/>
        <v>5.8777404083043505E-6</v>
      </c>
      <c r="AR921" s="13">
        <f t="shared" si="1319"/>
        <v>1.139756481906601E-3</v>
      </c>
      <c r="AS921" s="13">
        <f t="shared" si="1320"/>
        <v>7.3787370845848394E-4</v>
      </c>
      <c r="AT921" s="13">
        <f t="shared" si="1321"/>
        <v>2.3884821814020279E-4</v>
      </c>
      <c r="AU921" s="13">
        <f t="shared" si="1322"/>
        <v>5.1543121498783044E-5</v>
      </c>
      <c r="AV921" s="13">
        <f t="shared" si="1323"/>
        <v>8.3422017794126187E-6</v>
      </c>
      <c r="AW921" s="13">
        <f t="shared" si="1324"/>
        <v>1.784795120217292E-8</v>
      </c>
      <c r="AX921" s="13">
        <f t="shared" si="1325"/>
        <v>2.1354005075961887E-5</v>
      </c>
      <c r="AY921" s="13">
        <f t="shared" si="1326"/>
        <v>1.9620930332349453E-5</v>
      </c>
      <c r="AZ921" s="13">
        <f t="shared" si="1327"/>
        <v>9.01425530567758E-6</v>
      </c>
      <c r="BA921" s="13">
        <f t="shared" si="1328"/>
        <v>2.7608884097939226E-6</v>
      </c>
      <c r="BB921" s="13">
        <f t="shared" si="1329"/>
        <v>6.342042037460446E-7</v>
      </c>
      <c r="BC921" s="13">
        <f t="shared" si="1330"/>
        <v>1.1654653498412902E-7</v>
      </c>
      <c r="BD921" s="13">
        <f t="shared" si="1331"/>
        <v>1.7454245271384051E-4</v>
      </c>
      <c r="BE921" s="13">
        <f t="shared" si="1332"/>
        <v>1.1299807363407912E-4</v>
      </c>
      <c r="BF921" s="13">
        <f t="shared" si="1333"/>
        <v>3.6577246527945328E-5</v>
      </c>
      <c r="BG921" s="13">
        <f t="shared" si="1334"/>
        <v>7.8933201870242166E-6</v>
      </c>
      <c r="BH921" s="13">
        <f t="shared" si="1335"/>
        <v>1.2775258423419631E-6</v>
      </c>
      <c r="BI921" s="13">
        <f t="shared" si="1336"/>
        <v>1.6541300635790726E-7</v>
      </c>
      <c r="BJ921" s="14">
        <f t="shared" si="1337"/>
        <v>0.24560059105153134</v>
      </c>
      <c r="BK921" s="14">
        <f t="shared" si="1338"/>
        <v>0.35281341702120528</v>
      </c>
      <c r="BL921" s="14">
        <f t="shared" si="1339"/>
        <v>0.37455098615806287</v>
      </c>
      <c r="BM921" s="14">
        <f t="shared" si="1340"/>
        <v>0.20789941789043501</v>
      </c>
      <c r="BN921" s="14">
        <f t="shared" si="1341"/>
        <v>0.79204583611372525</v>
      </c>
    </row>
    <row r="922" spans="1:66" x14ac:dyDescent="0.25">
      <c r="A922" t="s">
        <v>338</v>
      </c>
      <c r="B922" t="s">
        <v>86</v>
      </c>
      <c r="C922" t="s">
        <v>90</v>
      </c>
      <c r="D922" s="7" t="s">
        <v>366</v>
      </c>
      <c r="E922" s="10">
        <f>VLOOKUP(A922,home!$A$2:$E$405,3,FALSE)</f>
        <v>1.2436</v>
      </c>
      <c r="F922" s="10">
        <f>VLOOKUP(B922,home!$B$2:$E$405,3,FALSE)</f>
        <v>1.4742</v>
      </c>
      <c r="G922" s="10">
        <f>VLOOKUP(C922,away!$B$2:$E$405,4,FALSE)</f>
        <v>0.80410000000000004</v>
      </c>
      <c r="H922" s="10">
        <f>VLOOKUP(A922,away!$A$2:$E$405,3,FALSE)</f>
        <v>0.89739999999999998</v>
      </c>
      <c r="I922" s="10">
        <f>VLOOKUP(C922,away!$B$2:$E$405,3,FALSE)</f>
        <v>2.4514999999999998</v>
      </c>
      <c r="J922" s="10">
        <f>VLOOKUP(B922,home!$B$2:$E$405,4,FALSE)</f>
        <v>2.0428999999999999</v>
      </c>
      <c r="K922" s="12">
        <f t="shared" si="1286"/>
        <v>1.474168687992</v>
      </c>
      <c r="L922" s="12">
        <f t="shared" si="1287"/>
        <v>4.4943311746899992</v>
      </c>
      <c r="M922" s="13">
        <f t="shared" si="1288"/>
        <v>2.5580760073502426E-3</v>
      </c>
      <c r="N922" s="13">
        <f t="shared" si="1289"/>
        <v>3.771035551539321E-3</v>
      </c>
      <c r="O922" s="13">
        <f t="shared" si="1290"/>
        <v>1.149684074706072E-2</v>
      </c>
      <c r="P922" s="13">
        <f t="shared" si="1291"/>
        <v>1.6948282640147465E-2</v>
      </c>
      <c r="Q922" s="13">
        <f t="shared" si="1292"/>
        <v>2.7795712656919548E-3</v>
      </c>
      <c r="R922" s="13">
        <f t="shared" si="1293"/>
        <v>2.5835304889980631E-2</v>
      </c>
      <c r="S922" s="13">
        <f t="shared" si="1294"/>
        <v>2.8072297658960407E-2</v>
      </c>
      <c r="T922" s="13">
        <f t="shared" si="1295"/>
        <v>1.2492313791671891E-2</v>
      </c>
      <c r="U922" s="13">
        <f t="shared" si="1296"/>
        <v>3.8085597513536046E-2</v>
      </c>
      <c r="V922" s="13">
        <f t="shared" si="1297"/>
        <v>2.0665585025418296E-2</v>
      </c>
      <c r="W922" s="13">
        <f t="shared" si="1298"/>
        <v>1.3658523086417908E-3</v>
      </c>
      <c r="X922" s="13">
        <f t="shared" si="1299"/>
        <v>6.1385926107511068E-3</v>
      </c>
      <c r="Y922" s="13">
        <f t="shared" si="1300"/>
        <v>1.3794434069610187E-2</v>
      </c>
      <c r="Z922" s="13">
        <f t="shared" si="1301"/>
        <v>3.8704138724886969E-2</v>
      </c>
      <c r="AA922" s="13">
        <f t="shared" si="1302"/>
        <v>5.7056429403926974E-2</v>
      </c>
      <c r="AB922" s="13">
        <f t="shared" si="1303"/>
        <v>4.2055400837947607E-2</v>
      </c>
      <c r="AC922" s="13">
        <f t="shared" si="1304"/>
        <v>8.5573633985173165E-3</v>
      </c>
      <c r="AD922" s="13">
        <f t="shared" si="1305"/>
        <v>5.0337417645532833E-4</v>
      </c>
      <c r="AE922" s="13">
        <f t="shared" si="1306"/>
        <v>2.2623302537770869E-3</v>
      </c>
      <c r="AF922" s="13">
        <f t="shared" si="1307"/>
        <v>5.0838306934973499E-3</v>
      </c>
      <c r="AG922" s="13">
        <f t="shared" si="1308"/>
        <v>7.6161395908770045E-3</v>
      </c>
      <c r="AH922" s="13">
        <f t="shared" si="1309"/>
        <v>4.3487304315196491E-2</v>
      </c>
      <c r="AI922" s="13">
        <f t="shared" si="1310"/>
        <v>6.4107622346642051E-2</v>
      </c>
      <c r="AJ922" s="13">
        <f t="shared" si="1311"/>
        <v>4.7252724762517968E-2</v>
      </c>
      <c r="AK922" s="13">
        <f t="shared" si="1312"/>
        <v>2.3219495755736071E-2</v>
      </c>
      <c r="AL922" s="13">
        <f t="shared" si="1313"/>
        <v>2.267839002684752E-3</v>
      </c>
      <c r="AM922" s="13">
        <f t="shared" si="1314"/>
        <v>1.484116898548408E-4</v>
      </c>
      <c r="AN922" s="13">
        <f t="shared" si="1315"/>
        <v>6.6701128440303456E-4</v>
      </c>
      <c r="AO922" s="13">
        <f t="shared" si="1316"/>
        <v>1.4988848046812878E-3</v>
      </c>
      <c r="AP922" s="13">
        <f t="shared" si="1317"/>
        <v>2.2454949016494138E-3</v>
      </c>
      <c r="AQ922" s="13">
        <f t="shared" si="1318"/>
        <v>2.5229994347726039E-3</v>
      </c>
      <c r="AR922" s="13">
        <f t="shared" si="1319"/>
        <v>3.9089269497403697E-2</v>
      </c>
      <c r="AS922" s="13">
        <f t="shared" si="1320"/>
        <v>5.7624177129553311E-2</v>
      </c>
      <c r="AT922" s="13">
        <f t="shared" si="1321"/>
        <v>4.2473878797846108E-2</v>
      </c>
      <c r="AU922" s="13">
        <f t="shared" si="1322"/>
        <v>2.0871220727117345E-2</v>
      </c>
      <c r="AV922" s="13">
        <f t="shared" si="1323"/>
        <v>7.6919250190215054E-3</v>
      </c>
      <c r="AW922" s="13">
        <f t="shared" si="1324"/>
        <v>4.1737071456798293E-4</v>
      </c>
      <c r="AX922" s="13">
        <f t="shared" si="1325"/>
        <v>3.6463977685997787E-5</v>
      </c>
      <c r="AY922" s="13">
        <f t="shared" si="1326"/>
        <v>1.6388119166738037E-4</v>
      </c>
      <c r="AZ922" s="13">
        <f t="shared" si="1327"/>
        <v>3.6826817432802732E-4</v>
      </c>
      <c r="BA922" s="13">
        <f t="shared" si="1328"/>
        <v>5.5170637884287461E-4</v>
      </c>
      <c r="BB922" s="13">
        <f t="shared" si="1329"/>
        <v>6.1988779442721581E-4</v>
      </c>
      <c r="BC922" s="13">
        <f t="shared" si="1330"/>
        <v>5.5719620786081215E-4</v>
      </c>
      <c r="BD922" s="13">
        <f t="shared" si="1331"/>
        <v>2.9280020416340057E-2</v>
      </c>
      <c r="BE922" s="13">
        <f t="shared" si="1332"/>
        <v>4.3163689281534995E-2</v>
      </c>
      <c r="BF922" s="13">
        <f t="shared" si="1333"/>
        <v>3.1815279598527396E-2</v>
      </c>
      <c r="BG922" s="13">
        <f t="shared" si="1334"/>
        <v>1.5633696327953264E-2</v>
      </c>
      <c r="BH922" s="13">
        <f t="shared" si="1335"/>
        <v>5.7616764010610536E-3</v>
      </c>
      <c r="BI922" s="13">
        <f t="shared" si="1336"/>
        <v>1.6987365881573264E-3</v>
      </c>
      <c r="BJ922" s="14">
        <f t="shared" si="1337"/>
        <v>6.5187680152686514E-2</v>
      </c>
      <c r="BK922" s="14">
        <f t="shared" si="1338"/>
        <v>7.9233324924745857E-2</v>
      </c>
      <c r="BL922" s="14">
        <f t="shared" si="1339"/>
        <v>0.64770029035706056</v>
      </c>
      <c r="BM922" s="14">
        <f t="shared" si="1340"/>
        <v>0.76768981258051006</v>
      </c>
      <c r="BN922" s="14">
        <f t="shared" si="1341"/>
        <v>6.338911110177034E-2</v>
      </c>
    </row>
    <row r="923" spans="1:66" x14ac:dyDescent="0.25">
      <c r="A923" t="s">
        <v>290</v>
      </c>
      <c r="B923" t="s">
        <v>291</v>
      </c>
      <c r="C923" t="s">
        <v>298</v>
      </c>
      <c r="D923" s="7" t="s">
        <v>366</v>
      </c>
      <c r="E923" s="10">
        <f>VLOOKUP(A923,home!$A$2:$E$405,3,FALSE)</f>
        <v>1.6083000000000001</v>
      </c>
      <c r="F923" s="10">
        <f>VLOOKUP(B923,home!$B$2:$E$405,3,FALSE)</f>
        <v>0.95660000000000001</v>
      </c>
      <c r="G923" s="10">
        <f>VLOOKUP(C923,away!$B$2:$E$405,4,FALSE)</f>
        <v>1.4826999999999999</v>
      </c>
      <c r="H923" s="10">
        <f>VLOOKUP(A923,away!$A$2:$E$405,3,FALSE)</f>
        <v>1.1513</v>
      </c>
      <c r="I923" s="10">
        <f>VLOOKUP(C923,away!$B$2:$E$405,3,FALSE)</f>
        <v>1.0022</v>
      </c>
      <c r="J923" s="10">
        <f>VLOOKUP(B923,home!$B$2:$E$405,4,FALSE)</f>
        <v>0.73499999999999999</v>
      </c>
      <c r="K923" s="12">
        <f t="shared" si="1286"/>
        <v>2.2811336238059998</v>
      </c>
      <c r="L923" s="12">
        <f t="shared" si="1287"/>
        <v>0.84806715210000005</v>
      </c>
      <c r="M923" s="13">
        <f t="shared" si="1288"/>
        <v>4.375275153594399E-2</v>
      </c>
      <c r="N923" s="13">
        <f t="shared" si="1289"/>
        <v>9.9805872662671435E-2</v>
      </c>
      <c r="O923" s="13">
        <f t="shared" si="1290"/>
        <v>3.7105271391626921E-2</v>
      </c>
      <c r="P923" s="13">
        <f t="shared" si="1291"/>
        <v>8.4642082191887014E-2</v>
      </c>
      <c r="Q923" s="13">
        <f t="shared" si="1292"/>
        <v>0.11383526599205997</v>
      </c>
      <c r="R923" s="13">
        <f t="shared" si="1293"/>
        <v>1.5733880918497326E-2</v>
      </c>
      <c r="S923" s="13">
        <f t="shared" si="1294"/>
        <v>4.0936180161678062E-2</v>
      </c>
      <c r="T923" s="13">
        <f t="shared" si="1295"/>
        <v>9.6539949838432282E-2</v>
      </c>
      <c r="U923" s="13">
        <f t="shared" si="1296"/>
        <v>3.5891084796143877E-2</v>
      </c>
      <c r="V923" s="13">
        <f t="shared" si="1297"/>
        <v>8.7992523751972904E-3</v>
      </c>
      <c r="W923" s="13">
        <f t="shared" si="1298"/>
        <v>8.6557817609795862E-2</v>
      </c>
      <c r="X923" s="13">
        <f t="shared" si="1299"/>
        <v>7.3406841872330805E-2</v>
      </c>
      <c r="Y923" s="13">
        <f t="shared" si="1300"/>
        <v>3.112696566566131E-2</v>
      </c>
      <c r="Z923" s="13">
        <f t="shared" si="1301"/>
        <v>4.4477958606768528E-3</v>
      </c>
      <c r="AA923" s="13">
        <f t="shared" si="1302"/>
        <v>1.0146016689615116E-2</v>
      </c>
      <c r="AB923" s="13">
        <f t="shared" si="1303"/>
        <v>1.1572209909188945E-2</v>
      </c>
      <c r="AC923" s="13">
        <f t="shared" si="1304"/>
        <v>1.0639145776876805E-3</v>
      </c>
      <c r="AD923" s="13">
        <f t="shared" si="1305"/>
        <v>4.9362487038243093E-2</v>
      </c>
      <c r="AE923" s="13">
        <f t="shared" si="1306"/>
        <v>4.1862703803095987E-2</v>
      </c>
      <c r="AF923" s="13">
        <f t="shared" si="1307"/>
        <v>1.7751191996748728E-2</v>
      </c>
      <c r="AG923" s="13">
        <f t="shared" si="1308"/>
        <v>5.0180676143543358E-3</v>
      </c>
      <c r="AH923" s="13">
        <f t="shared" si="1309"/>
        <v>9.4300739217159657E-4</v>
      </c>
      <c r="AI923" s="13">
        <f t="shared" si="1310"/>
        <v>2.1511258697802398E-3</v>
      </c>
      <c r="AJ923" s="13">
        <f t="shared" si="1311"/>
        <v>2.4535027752973166E-3</v>
      </c>
      <c r="AK923" s="13">
        <f t="shared" si="1312"/>
        <v>1.8655892256106814E-3</v>
      </c>
      <c r="AL923" s="13">
        <f t="shared" si="1313"/>
        <v>8.2328029180800234E-5</v>
      </c>
      <c r="AM923" s="13">
        <f t="shared" si="1314"/>
        <v>2.2520485787524837E-2</v>
      </c>
      <c r="AN923" s="13">
        <f t="shared" si="1315"/>
        <v>1.9098884245734714E-2</v>
      </c>
      <c r="AO923" s="13">
        <f t="shared" si="1316"/>
        <v>8.098568185283898E-3</v>
      </c>
      <c r="AP923" s="13">
        <f t="shared" si="1317"/>
        <v>2.2893765523271268E-3</v>
      </c>
      <c r="AQ923" s="13">
        <f t="shared" si="1318"/>
        <v>4.8538626320414574E-4</v>
      </c>
      <c r="AR923" s="13">
        <f t="shared" si="1319"/>
        <v>1.5994671869764285E-4</v>
      </c>
      <c r="AS923" s="13">
        <f t="shared" si="1320"/>
        <v>3.6485983803863294E-4</v>
      </c>
      <c r="AT923" s="13">
        <f t="shared" si="1321"/>
        <v>4.1614702226316859E-4</v>
      </c>
      <c r="AU923" s="13">
        <f t="shared" si="1322"/>
        <v>3.1642898831041918E-4</v>
      </c>
      <c r="AV923" s="13">
        <f t="shared" si="1323"/>
        <v>1.8045420119545318E-4</v>
      </c>
      <c r="AW923" s="13">
        <f t="shared" si="1324"/>
        <v>4.4241127497322719E-6</v>
      </c>
      <c r="AX923" s="13">
        <f t="shared" si="1325"/>
        <v>8.5620395590613498E-3</v>
      </c>
      <c r="AY923" s="13">
        <f t="shared" si="1326"/>
        <v>7.2611845050206984E-3</v>
      </c>
      <c r="AZ923" s="13">
        <f t="shared" si="1327"/>
        <v>3.0789860320227761E-3</v>
      </c>
      <c r="BA923" s="13">
        <f t="shared" si="1328"/>
        <v>8.7039563851107847E-4</v>
      </c>
      <c r="BB923" s="13">
        <f t="shared" si="1329"/>
        <v>1.8453848758808781E-4</v>
      </c>
      <c r="BC923" s="13">
        <f t="shared" si="1330"/>
        <v>3.1300205924334186E-5</v>
      </c>
      <c r="BD923" s="13">
        <f t="shared" si="1331"/>
        <v>2.260759303560829E-5</v>
      </c>
      <c r="BE923" s="13">
        <f t="shared" si="1332"/>
        <v>5.1570940626848421E-5</v>
      </c>
      <c r="BF923" s="13">
        <f t="shared" si="1333"/>
        <v>5.8820103337603417E-5</v>
      </c>
      <c r="BG923" s="13">
        <f t="shared" si="1334"/>
        <v>4.4725505159716876E-5</v>
      </c>
      <c r="BH923" s="13">
        <f t="shared" si="1335"/>
        <v>2.5506213415384722E-5</v>
      </c>
      <c r="BI923" s="13">
        <f t="shared" si="1336"/>
        <v>1.1636616207561153E-5</v>
      </c>
      <c r="BJ923" s="14">
        <f t="shared" si="1337"/>
        <v>0.68774830955559652</v>
      </c>
      <c r="BK923" s="14">
        <f t="shared" si="1338"/>
        <v>0.18653769337659551</v>
      </c>
      <c r="BL923" s="14">
        <f t="shared" si="1339"/>
        <v>0.11951439270822009</v>
      </c>
      <c r="BM923" s="14">
        <f t="shared" si="1340"/>
        <v>0.59611630641613134</v>
      </c>
      <c r="BN923" s="14">
        <f t="shared" si="1341"/>
        <v>0.39487512469268665</v>
      </c>
    </row>
    <row r="924" spans="1:66" x14ac:dyDescent="0.25">
      <c r="A924" t="s">
        <v>290</v>
      </c>
      <c r="B924" t="s">
        <v>297</v>
      </c>
      <c r="C924" t="s">
        <v>293</v>
      </c>
      <c r="D924" s="7" t="s">
        <v>366</v>
      </c>
      <c r="E924" s="10">
        <f>VLOOKUP(A924,home!$A$2:$E$405,3,FALSE)</f>
        <v>1.6083000000000001</v>
      </c>
      <c r="F924" s="10">
        <f>VLOOKUP(B924,home!$B$2:$E$405,3,FALSE)</f>
        <v>1.1870000000000001</v>
      </c>
      <c r="G924" s="10">
        <f>VLOOKUP(C924,away!$B$2:$E$405,4,FALSE)</f>
        <v>1.2954000000000001</v>
      </c>
      <c r="H924" s="10">
        <f>VLOOKUP(A924,away!$A$2:$E$405,3,FALSE)</f>
        <v>1.1513</v>
      </c>
      <c r="I924" s="10">
        <f>VLOOKUP(C924,away!$B$2:$E$405,3,FALSE)</f>
        <v>0.43430000000000002</v>
      </c>
      <c r="J924" s="10">
        <f>VLOOKUP(B924,home!$B$2:$E$405,4,FALSE)</f>
        <v>0.63170000000000004</v>
      </c>
      <c r="K924" s="12">
        <f t="shared" si="1286"/>
        <v>2.4729860903400005</v>
      </c>
      <c r="L924" s="12">
        <f t="shared" si="1287"/>
        <v>0.31585605800300004</v>
      </c>
      <c r="M924" s="13">
        <f t="shared" si="1288"/>
        <v>6.1492371756469225E-2</v>
      </c>
      <c r="N924" s="13">
        <f t="shared" si="1289"/>
        <v>0.15206978001576468</v>
      </c>
      <c r="O924" s="13">
        <f t="shared" si="1290"/>
        <v>1.942273814025338E-2</v>
      </c>
      <c r="P924" s="13">
        <f t="shared" si="1291"/>
        <v>4.8032161257162816E-2</v>
      </c>
      <c r="Q924" s="13">
        <f t="shared" si="1292"/>
        <v>0.18803322537002495</v>
      </c>
      <c r="R924" s="13">
        <f t="shared" si="1293"/>
        <v>3.0673947523024762E-3</v>
      </c>
      <c r="S924" s="13">
        <f t="shared" si="1294"/>
        <v>9.3795720067968401E-3</v>
      </c>
      <c r="T924" s="13">
        <f t="shared" si="1295"/>
        <v>5.9391433338965766E-2</v>
      </c>
      <c r="U924" s="13">
        <f t="shared" si="1296"/>
        <v>7.5856245560259345E-3</v>
      </c>
      <c r="V924" s="13">
        <f t="shared" si="1297"/>
        <v>8.1405059284399913E-4</v>
      </c>
      <c r="W924" s="13">
        <f t="shared" si="1298"/>
        <v>0.15500118362061271</v>
      </c>
      <c r="X924" s="13">
        <f t="shared" si="1299"/>
        <v>4.8958062844205903E-2</v>
      </c>
      <c r="Y924" s="13">
        <f t="shared" si="1300"/>
        <v>7.7318503687170102E-3</v>
      </c>
      <c r="Z924" s="13">
        <f t="shared" si="1301"/>
        <v>3.2295173826711631E-4</v>
      </c>
      <c r="AA924" s="13">
        <f t="shared" si="1302"/>
        <v>7.9865515658570307E-4</v>
      </c>
      <c r="AB924" s="13">
        <f t="shared" si="1303"/>
        <v>9.8753154660737941E-4</v>
      </c>
      <c r="AC924" s="13">
        <f t="shared" si="1304"/>
        <v>3.9741320986349064E-5</v>
      </c>
      <c r="AD924" s="13">
        <f t="shared" si="1305"/>
        <v>9.5828942770002923E-2</v>
      </c>
      <c r="AE924" s="13">
        <f t="shared" si="1306"/>
        <v>3.0268152105928214E-2</v>
      </c>
      <c r="AF924" s="13">
        <f t="shared" si="1307"/>
        <v>4.780189603606844E-3</v>
      </c>
      <c r="AG924" s="13">
        <f t="shared" si="1308"/>
        <v>5.0328394823406038E-4</v>
      </c>
      <c r="AH924" s="13">
        <f t="shared" si="1309"/>
        <v>2.5501565743566996E-5</v>
      </c>
      <c r="AI924" s="13">
        <f t="shared" si="1310"/>
        <v>6.3065017365732232E-5</v>
      </c>
      <c r="AJ924" s="13">
        <f t="shared" si="1311"/>
        <v>7.7979455366253202E-5</v>
      </c>
      <c r="AK924" s="13">
        <f t="shared" si="1312"/>
        <v>6.4280702817677687E-5</v>
      </c>
      <c r="AL924" s="13">
        <f t="shared" si="1313"/>
        <v>1.2416899746516396E-6</v>
      </c>
      <c r="AM924" s="13">
        <f t="shared" si="1314"/>
        <v>4.7396728504440995E-2</v>
      </c>
      <c r="AN924" s="13">
        <f t="shared" si="1315"/>
        <v>1.4970543827651159E-2</v>
      </c>
      <c r="AO924" s="13">
        <f t="shared" si="1316"/>
        <v>2.3642684797815189E-3</v>
      </c>
      <c r="AP924" s="13">
        <f t="shared" si="1317"/>
        <v>2.4892284069484539E-4</v>
      </c>
      <c r="AQ924" s="13">
        <f t="shared" si="1318"/>
        <v>1.965594680219566E-5</v>
      </c>
      <c r="AR924" s="13">
        <f t="shared" si="1319"/>
        <v>1.610964805733484E-6</v>
      </c>
      <c r="AS924" s="13">
        <f t="shared" si="1320"/>
        <v>3.9838935566061868E-6</v>
      </c>
      <c r="AT924" s="13">
        <f t="shared" si="1321"/>
        <v>4.9260566754411269E-6</v>
      </c>
      <c r="AU924" s="13">
        <f t="shared" si="1322"/>
        <v>4.0606898795308044E-6</v>
      </c>
      <c r="AV924" s="13">
        <f t="shared" si="1323"/>
        <v>2.5105073973160237E-6</v>
      </c>
      <c r="AW924" s="13">
        <f t="shared" si="1324"/>
        <v>2.6941486756036134E-8</v>
      </c>
      <c r="AX924" s="13">
        <f t="shared" si="1325"/>
        <v>1.9535241719850681E-2</v>
      </c>
      <c r="AY924" s="13">
        <f t="shared" si="1326"/>
        <v>6.1703244417677817E-3</v>
      </c>
      <c r="AZ924" s="13">
        <f t="shared" si="1327"/>
        <v>9.7446717738816657E-4</v>
      </c>
      <c r="BA924" s="13">
        <f t="shared" si="1328"/>
        <v>1.0259712043437884E-4</v>
      </c>
      <c r="BB924" s="13">
        <f t="shared" si="1329"/>
        <v>8.1014805057154855E-6</v>
      </c>
      <c r="BC924" s="13">
        <f t="shared" si="1330"/>
        <v>5.1178033930468914E-7</v>
      </c>
      <c r="BD924" s="13">
        <f t="shared" si="1331"/>
        <v>8.4805498853424424E-8</v>
      </c>
      <c r="BE924" s="13">
        <f t="shared" si="1332"/>
        <v>2.0972281904886343E-7</v>
      </c>
      <c r="BF924" s="13">
        <f t="shared" si="1333"/>
        <v>2.5932080716736612E-7</v>
      </c>
      <c r="BG924" s="13">
        <f t="shared" si="1334"/>
        <v>2.1376558302021265E-7</v>
      </c>
      <c r="BH924" s="13">
        <f t="shared" si="1335"/>
        <v>1.3215982835060165E-7</v>
      </c>
      <c r="BI924" s="13">
        <f t="shared" si="1336"/>
        <v>6.5365883442551928E-8</v>
      </c>
      <c r="BJ924" s="14">
        <f t="shared" si="1337"/>
        <v>0.8343574673057198</v>
      </c>
      <c r="BK924" s="14">
        <f t="shared" si="1338"/>
        <v>0.12592946306600167</v>
      </c>
      <c r="BL924" s="14">
        <f t="shared" si="1339"/>
        <v>3.2110828145802614E-2</v>
      </c>
      <c r="BM924" s="14">
        <f t="shared" si="1340"/>
        <v>0.51443274146353246</v>
      </c>
      <c r="BN924" s="14">
        <f t="shared" si="1341"/>
        <v>0.47211767129197763</v>
      </c>
    </row>
    <row r="925" spans="1:66" x14ac:dyDescent="0.25">
      <c r="A925" t="s">
        <v>290</v>
      </c>
      <c r="B925" t="s">
        <v>309</v>
      </c>
      <c r="C925" t="s">
        <v>294</v>
      </c>
      <c r="D925" s="7" t="s">
        <v>366</v>
      </c>
      <c r="E925" s="10">
        <f>VLOOKUP(A925,home!$A$2:$E$405,3,FALSE)</f>
        <v>1.6083000000000001</v>
      </c>
      <c r="F925" s="10">
        <f>VLOOKUP(B925,home!$B$2:$E$405,3,FALSE)</f>
        <v>1.1001000000000001</v>
      </c>
      <c r="G925" s="10">
        <f>VLOOKUP(C925,away!$B$2:$E$405,4,FALSE)</f>
        <v>0.76529999999999998</v>
      </c>
      <c r="H925" s="10">
        <f>VLOOKUP(A925,away!$A$2:$E$405,3,FALSE)</f>
        <v>1.1513</v>
      </c>
      <c r="I925" s="10">
        <f>VLOOKUP(C925,away!$B$2:$E$405,3,FALSE)</f>
        <v>0.93540000000000001</v>
      </c>
      <c r="J925" s="10">
        <f>VLOOKUP(B925,home!$B$2:$E$405,4,FALSE)</f>
        <v>0.86860000000000004</v>
      </c>
      <c r="K925" s="12">
        <f t="shared" si="1286"/>
        <v>1.3540382721990001</v>
      </c>
      <c r="L925" s="12">
        <f t="shared" si="1287"/>
        <v>0.93541794097199993</v>
      </c>
      <c r="M925" s="13">
        <f t="shared" si="1288"/>
        <v>0.10132154419722804</v>
      </c>
      <c r="N925" s="13">
        <f t="shared" si="1289"/>
        <v>0.1371932486413493</v>
      </c>
      <c r="O925" s="13">
        <f t="shared" si="1290"/>
        <v>9.4777990249074531E-2</v>
      </c>
      <c r="P925" s="13">
        <f t="shared" si="1291"/>
        <v>0.12833302615935055</v>
      </c>
      <c r="Q925" s="13">
        <f t="shared" si="1292"/>
        <v>9.2882454673850215E-2</v>
      </c>
      <c r="R925" s="13">
        <f t="shared" si="1293"/>
        <v>4.4328516244126794E-2</v>
      </c>
      <c r="S925" s="13">
        <f t="shared" si="1294"/>
        <v>4.0636386204196656E-2</v>
      </c>
      <c r="T925" s="13">
        <f t="shared" si="1295"/>
        <v>8.6883914503438062E-2</v>
      </c>
      <c r="U925" s="13">
        <f t="shared" si="1296"/>
        <v>6.0022507544342754E-2</v>
      </c>
      <c r="V925" s="13">
        <f t="shared" si="1297"/>
        <v>5.7188565758459374E-3</v>
      </c>
      <c r="W925" s="13">
        <f t="shared" si="1298"/>
        <v>4.1922132814727349E-2</v>
      </c>
      <c r="X925" s="13">
        <f t="shared" si="1299"/>
        <v>3.9214715158706961E-2</v>
      </c>
      <c r="Y925" s="13">
        <f t="shared" si="1300"/>
        <v>1.8341074054780571E-2</v>
      </c>
      <c r="Z925" s="13">
        <f t="shared" si="1301"/>
        <v>1.3821896463808311E-2</v>
      </c>
      <c r="AA925" s="13">
        <f t="shared" si="1302"/>
        <v>1.8715376806368478E-2</v>
      </c>
      <c r="AB925" s="13">
        <f t="shared" si="1303"/>
        <v>1.2670668237224209E-2</v>
      </c>
      <c r="AC925" s="13">
        <f t="shared" si="1304"/>
        <v>4.5271601437560415E-4</v>
      </c>
      <c r="AD925" s="13">
        <f t="shared" si="1305"/>
        <v>1.4191043070837617E-2</v>
      </c>
      <c r="AE925" s="13">
        <f t="shared" si="1306"/>
        <v>1.3274556289567889E-2</v>
      </c>
      <c r="AF925" s="13">
        <f t="shared" si="1307"/>
        <v>6.2086290558522536E-3</v>
      </c>
      <c r="AG925" s="13">
        <f t="shared" si="1308"/>
        <v>1.9358876692280823E-3</v>
      </c>
      <c r="AH925" s="13">
        <f t="shared" si="1309"/>
        <v>3.2323124826259342E-3</v>
      </c>
      <c r="AI925" s="13">
        <f t="shared" si="1310"/>
        <v>4.3766748091820804E-3</v>
      </c>
      <c r="AJ925" s="13">
        <f t="shared" si="1311"/>
        <v>2.9630925983008967E-3</v>
      </c>
      <c r="AK925" s="13">
        <f t="shared" si="1312"/>
        <v>1.337380260722997E-3</v>
      </c>
      <c r="AL925" s="13">
        <f t="shared" si="1313"/>
        <v>2.2936253716200568E-5</v>
      </c>
      <c r="AM925" s="13">
        <f t="shared" si="1314"/>
        <v>3.8430430880677085E-3</v>
      </c>
      <c r="AN925" s="13">
        <f t="shared" si="1315"/>
        <v>3.5948514525069716E-3</v>
      </c>
      <c r="AO925" s="13">
        <f t="shared" si="1316"/>
        <v>1.6813442719021373E-3</v>
      </c>
      <c r="AP925" s="13">
        <f t="shared" si="1317"/>
        <v>5.2425319896258786E-4</v>
      </c>
      <c r="AQ925" s="13">
        <f t="shared" si="1318"/>
        <v>1.2259896198039204E-4</v>
      </c>
      <c r="AR925" s="13">
        <f t="shared" si="1319"/>
        <v>6.0471261741520911E-4</v>
      </c>
      <c r="AS925" s="13">
        <f t="shared" si="1320"/>
        <v>8.1880402766182467E-4</v>
      </c>
      <c r="AT925" s="13">
        <f t="shared" si="1321"/>
        <v>5.5434599544239977E-4</v>
      </c>
      <c r="AU925" s="13">
        <f t="shared" si="1322"/>
        <v>2.5020189795642051E-4</v>
      </c>
      <c r="AV925" s="13">
        <f t="shared" si="1323"/>
        <v>8.4695736402455604E-5</v>
      </c>
      <c r="AW925" s="13">
        <f t="shared" si="1324"/>
        <v>8.0696856710537214E-7</v>
      </c>
      <c r="AX925" s="13">
        <f t="shared" si="1325"/>
        <v>8.6727123715891769E-4</v>
      </c>
      <c r="AY925" s="13">
        <f t="shared" si="1326"/>
        <v>8.112610749274338E-4</v>
      </c>
      <c r="AZ925" s="13">
        <f t="shared" si="1327"/>
        <v>3.7943408214967573E-4</v>
      </c>
      <c r="BA925" s="13">
        <f t="shared" si="1328"/>
        <v>1.1830981595301678E-4</v>
      </c>
      <c r="BB925" s="13">
        <f t="shared" si="1329"/>
        <v>2.7667281108886804E-5</v>
      </c>
      <c r="BC925" s="13">
        <f t="shared" si="1330"/>
        <v>5.1760942254336826E-6</v>
      </c>
      <c r="BD925" s="13">
        <f t="shared" si="1331"/>
        <v>9.4276505243720576E-5</v>
      </c>
      <c r="BE925" s="13">
        <f t="shared" si="1332"/>
        <v>1.2765399626916738E-4</v>
      </c>
      <c r="BF925" s="13">
        <f t="shared" si="1333"/>
        <v>8.642419827380052E-5</v>
      </c>
      <c r="BG925" s="13">
        <f t="shared" si="1334"/>
        <v>3.9007224035613541E-5</v>
      </c>
      <c r="BH925" s="13">
        <f t="shared" si="1335"/>
        <v>1.3204318559115377E-5</v>
      </c>
      <c r="BI925" s="13">
        <f t="shared" si="1336"/>
        <v>3.5758305374699519E-6</v>
      </c>
      <c r="BJ925" s="14">
        <f t="shared" si="1337"/>
        <v>0.46402286649128149</v>
      </c>
      <c r="BK925" s="14">
        <f t="shared" si="1338"/>
        <v>0.27729672647964049</v>
      </c>
      <c r="BL925" s="14">
        <f t="shared" si="1339"/>
        <v>0.24510142157976583</v>
      </c>
      <c r="BM925" s="14">
        <f t="shared" si="1340"/>
        <v>0.40059567674315644</v>
      </c>
      <c r="BN925" s="14">
        <f t="shared" si="1341"/>
        <v>0.59883678016497943</v>
      </c>
    </row>
    <row r="926" spans="1:66" s="10" customFormat="1" x14ac:dyDescent="0.25">
      <c r="A926" t="s">
        <v>290</v>
      </c>
      <c r="B926" t="s">
        <v>315</v>
      </c>
      <c r="C926" t="s">
        <v>304</v>
      </c>
      <c r="D926" s="7" t="s">
        <v>366</v>
      </c>
      <c r="E926" s="10">
        <f>VLOOKUP(A926,home!$A$2:$E$405,3,FALSE)</f>
        <v>1.6083000000000001</v>
      </c>
      <c r="F926" s="10">
        <f>VLOOKUP(B926,home!$B$2:$E$405,3,FALSE)</f>
        <v>1.1957</v>
      </c>
      <c r="G926" s="10">
        <f>VLOOKUP(C926,away!$B$2:$E$405,4,FALSE)</f>
        <v>1.1398999999999999</v>
      </c>
      <c r="H926" s="10">
        <f>VLOOKUP(A926,away!$A$2:$E$405,3,FALSE)</f>
        <v>1.1513</v>
      </c>
      <c r="I926" s="10">
        <f>VLOOKUP(C926,away!$B$2:$E$405,3,FALSE)</f>
        <v>0.86860000000000004</v>
      </c>
      <c r="J926" s="10">
        <f>VLOOKUP(B926,home!$B$2:$E$405,4,FALSE)</f>
        <v>0.80179999999999996</v>
      </c>
      <c r="K926" s="12">
        <f t="shared" si="1286"/>
        <v>2.1920782089689999</v>
      </c>
      <c r="L926" s="12">
        <f t="shared" si="1287"/>
        <v>0.80181537852399998</v>
      </c>
      <c r="M926" s="13">
        <f t="shared" si="1288"/>
        <v>5.0092018874035554E-2</v>
      </c>
      <c r="N926" s="13">
        <f t="shared" si="1289"/>
        <v>0.10980562301703718</v>
      </c>
      <c r="O926" s="13">
        <f t="shared" si="1290"/>
        <v>4.0164551074516164E-2</v>
      </c>
      <c r="P926" s="13">
        <f t="shared" si="1291"/>
        <v>8.8043837183469309E-2</v>
      </c>
      <c r="Q926" s="13">
        <f t="shared" si="1292"/>
        <v>0.12035125671895605</v>
      </c>
      <c r="R926" s="13">
        <f t="shared" si="1293"/>
        <v>1.6102277361529856E-2</v>
      </c>
      <c r="S926" s="13">
        <f t="shared" si="1294"/>
        <v>3.8687386934244936E-2</v>
      </c>
      <c r="T926" s="13">
        <f t="shared" si="1295"/>
        <v>9.6499488461948835E-2</v>
      </c>
      <c r="U926" s="13">
        <f t="shared" si="1296"/>
        <v>3.5297451318984437E-2</v>
      </c>
      <c r="V926" s="13">
        <f t="shared" si="1297"/>
        <v>7.5553974306941506E-3</v>
      </c>
      <c r="W926" s="13">
        <f t="shared" si="1298"/>
        <v>8.7939789091885823E-2</v>
      </c>
      <c r="X926" s="13">
        <f t="shared" si="1299"/>
        <v>7.0511475278031158E-2</v>
      </c>
      <c r="Y926" s="13">
        <f t="shared" si="1300"/>
        <v>2.8268592620170108E-2</v>
      </c>
      <c r="Z926" s="13">
        <f t="shared" si="1301"/>
        <v>4.3036845392444992E-3</v>
      </c>
      <c r="AA926" s="13">
        <f t="shared" si="1302"/>
        <v>9.4340130967546579E-3</v>
      </c>
      <c r="AB926" s="13">
        <f t="shared" si="1303"/>
        <v>1.0340047266262021E-2</v>
      </c>
      <c r="AC926" s="13">
        <f t="shared" si="1304"/>
        <v>8.2998024959475862E-4</v>
      </c>
      <c r="AD926" s="13">
        <f t="shared" si="1305"/>
        <v>4.8192723842413181E-2</v>
      </c>
      <c r="AE926" s="13">
        <f t="shared" si="1306"/>
        <v>3.8641667109807119E-2</v>
      </c>
      <c r="AF926" s="13">
        <f t="shared" si="1307"/>
        <v>1.54917414702242E-2</v>
      </c>
      <c r="AG926" s="13">
        <f t="shared" si="1308"/>
        <v>4.1405055169812556E-3</v>
      </c>
      <c r="AH926" s="13">
        <f t="shared" si="1309"/>
        <v>8.6269011197055343E-4</v>
      </c>
      <c r="AI926" s="13">
        <f t="shared" si="1310"/>
        <v>1.8910841955436766E-3</v>
      </c>
      <c r="AJ926" s="13">
        <f t="shared" si="1311"/>
        <v>2.0727022281884825E-3</v>
      </c>
      <c r="AK926" s="13">
        <f t="shared" si="1312"/>
        <v>1.5145084626978214E-3</v>
      </c>
      <c r="AL926" s="13">
        <f t="shared" si="1313"/>
        <v>5.8352326461086855E-5</v>
      </c>
      <c r="AM926" s="13">
        <f t="shared" si="1314"/>
        <v>2.1128443953162938E-2</v>
      </c>
      <c r="AN926" s="13">
        <f t="shared" si="1315"/>
        <v>1.6941111285928456E-2</v>
      </c>
      <c r="AO926" s="13">
        <f t="shared" si="1316"/>
        <v>6.7918217791719674E-3</v>
      </c>
      <c r="AP926" s="13">
        <f t="shared" si="1317"/>
        <v>1.8152623835781061E-3</v>
      </c>
      <c r="AQ926" s="13">
        <f t="shared" si="1318"/>
        <v>3.6387632380226431E-4</v>
      </c>
      <c r="AR926" s="13">
        <f t="shared" si="1319"/>
        <v>1.3834363973571631E-4</v>
      </c>
      <c r="AS926" s="13">
        <f t="shared" si="1320"/>
        <v>3.0326007801412155E-4</v>
      </c>
      <c r="AT926" s="13">
        <f t="shared" si="1321"/>
        <v>3.3238490433249742E-4</v>
      </c>
      <c r="AU926" s="13">
        <f t="shared" si="1322"/>
        <v>2.4287123525917111E-4</v>
      </c>
      <c r="AV926" s="13">
        <f t="shared" si="1323"/>
        <v>1.3309818559925315E-4</v>
      </c>
      <c r="AW926" s="13">
        <f t="shared" si="1324"/>
        <v>2.8489583579814742E-6</v>
      </c>
      <c r="AX926" s="13">
        <f t="shared" si="1325"/>
        <v>7.7192002631918848E-3</v>
      </c>
      <c r="AY926" s="13">
        <f t="shared" si="1326"/>
        <v>6.1893734809337604E-3</v>
      </c>
      <c r="AZ926" s="13">
        <f t="shared" si="1327"/>
        <v>2.4813674202206555E-3</v>
      </c>
      <c r="BA926" s="13">
        <f t="shared" si="1328"/>
        <v>6.6319951910044877E-4</v>
      </c>
      <c r="BB926" s="13">
        <f t="shared" si="1329"/>
        <v>1.3294089336111524E-4</v>
      </c>
      <c r="BC926" s="13">
        <f t="shared" si="1330"/>
        <v>2.1318810546332277E-5</v>
      </c>
      <c r="BD926" s="13">
        <f t="shared" si="1331"/>
        <v>1.8487676310180196E-5</v>
      </c>
      <c r="BE926" s="13">
        <f t="shared" si="1332"/>
        <v>4.0526432374018416E-5</v>
      </c>
      <c r="BF926" s="13">
        <f t="shared" si="1333"/>
        <v>4.4418554647170796E-5</v>
      </c>
      <c r="BG926" s="13">
        <f t="shared" si="1334"/>
        <v>3.2456315238653936E-5</v>
      </c>
      <c r="BH926" s="13">
        <f t="shared" si="1335"/>
        <v>1.7786695344520446E-5</v>
      </c>
      <c r="BI926" s="13">
        <f t="shared" si="1336"/>
        <v>7.7979654548587254E-6</v>
      </c>
      <c r="BJ926" s="14">
        <f t="shared" si="1337"/>
        <v>0.68409077924045281</v>
      </c>
      <c r="BK926" s="14">
        <f t="shared" si="1338"/>
        <v>0.19145634647943355</v>
      </c>
      <c r="BL926" s="14">
        <f t="shared" si="1339"/>
        <v>0.11899075679875784</v>
      </c>
      <c r="BM926" s="14">
        <f t="shared" si="1340"/>
        <v>0.56809547830576868</v>
      </c>
      <c r="BN926" s="14">
        <f t="shared" si="1341"/>
        <v>0.42455956422954416</v>
      </c>
    </row>
    <row r="927" spans="1:66" x14ac:dyDescent="0.25">
      <c r="A927" t="s">
        <v>290</v>
      </c>
      <c r="B927" t="s">
        <v>292</v>
      </c>
      <c r="C927" t="s">
        <v>302</v>
      </c>
      <c r="D927" s="7" t="s">
        <v>366</v>
      </c>
      <c r="E927" s="10">
        <f>VLOOKUP(A927,home!$A$2:$E$405,3,FALSE)</f>
        <v>1.6083000000000001</v>
      </c>
      <c r="F927" s="10">
        <f>VLOOKUP(B927,home!$B$2:$E$405,3,FALSE)</f>
        <v>0.93269999999999997</v>
      </c>
      <c r="G927" s="10">
        <f>VLOOKUP(C927,away!$B$2:$E$405,4,FALSE)</f>
        <v>0.88080000000000003</v>
      </c>
      <c r="H927" s="10">
        <f>VLOOKUP(A927,away!$A$2:$E$405,3,FALSE)</f>
        <v>1.1513</v>
      </c>
      <c r="I927" s="10">
        <f>VLOOKUP(C927,away!$B$2:$E$405,3,FALSE)</f>
        <v>0.86860000000000004</v>
      </c>
      <c r="J927" s="10">
        <f>VLOOKUP(B927,home!$B$2:$E$405,4,FALSE)</f>
        <v>1.52</v>
      </c>
      <c r="K927" s="12">
        <f t="shared" si="1286"/>
        <v>1.3212540899280001</v>
      </c>
      <c r="L927" s="12">
        <f t="shared" si="1287"/>
        <v>1.5200291536000001</v>
      </c>
      <c r="M927" s="13">
        <f t="shared" si="1288"/>
        <v>5.835073969139213E-2</v>
      </c>
      <c r="N927" s="13">
        <f t="shared" si="1289"/>
        <v>7.7096153467575951E-2</v>
      </c>
      <c r="O927" s="13">
        <f t="shared" si="1290"/>
        <v>8.8694825465040719E-2</v>
      </c>
      <c r="P927" s="13">
        <f t="shared" si="1291"/>
        <v>0.11718840090113519</v>
      </c>
      <c r="Q927" s="13">
        <f t="shared" si="1292"/>
        <v>5.0931804043375745E-2</v>
      </c>
      <c r="R927" s="13">
        <f t="shared" si="1293"/>
        <v>6.7409360240162808E-2</v>
      </c>
      <c r="S927" s="13">
        <f t="shared" si="1294"/>
        <v>5.8838677017624373E-2</v>
      </c>
      <c r="T927" s="13">
        <f t="shared" si="1295"/>
        <v>7.7417826991373492E-2</v>
      </c>
      <c r="U927" s="13">
        <f t="shared" si="1296"/>
        <v>8.9064892916745048E-2</v>
      </c>
      <c r="V927" s="13">
        <f t="shared" si="1297"/>
        <v>1.3129816362419269E-2</v>
      </c>
      <c r="W927" s="13">
        <f t="shared" si="1298"/>
        <v>2.2431284799907213E-2</v>
      </c>
      <c r="X927" s="13">
        <f t="shared" si="1299"/>
        <v>3.4096206848563508E-2</v>
      </c>
      <c r="Y927" s="13">
        <f t="shared" si="1300"/>
        <v>2.5913614218496271E-2</v>
      </c>
      <c r="Z927" s="13">
        <f t="shared" si="1301"/>
        <v>3.4154730930190724E-2</v>
      </c>
      <c r="AA927" s="13">
        <f t="shared" si="1302"/>
        <v>4.5127077931904867E-2</v>
      </c>
      <c r="AB927" s="13">
        <f t="shared" si="1303"/>
        <v>2.9812168142014445E-2</v>
      </c>
      <c r="AC927" s="13">
        <f t="shared" si="1304"/>
        <v>1.6480748485100788E-3</v>
      </c>
      <c r="AD927" s="13">
        <f t="shared" si="1305"/>
        <v>7.409356696054299E-3</v>
      </c>
      <c r="AE927" s="13">
        <f t="shared" si="1306"/>
        <v>1.1262438187423909E-2</v>
      </c>
      <c r="AF927" s="13">
        <f t="shared" si="1307"/>
        <v>8.5596171927511452E-3</v>
      </c>
      <c r="AG927" s="13">
        <f t="shared" si="1308"/>
        <v>4.3369558922125104E-3</v>
      </c>
      <c r="AH927" s="13">
        <f t="shared" si="1309"/>
        <v>1.2979046686813387E-2</v>
      </c>
      <c r="AI927" s="13">
        <f t="shared" si="1310"/>
        <v>1.7148618518318649E-2</v>
      </c>
      <c r="AJ927" s="13">
        <f t="shared" si="1311"/>
        <v>1.1328841176971777E-2</v>
      </c>
      <c r="AK927" s="13">
        <f t="shared" si="1312"/>
        <v>4.989425913072899E-3</v>
      </c>
      <c r="AL927" s="13">
        <f t="shared" si="1313"/>
        <v>1.3239609786181868E-4</v>
      </c>
      <c r="AM927" s="13">
        <f t="shared" si="1314"/>
        <v>1.9579285676794298E-3</v>
      </c>
      <c r="AN927" s="13">
        <f t="shared" si="1315"/>
        <v>2.9761085035390242E-3</v>
      </c>
      <c r="AO927" s="13">
        <f t="shared" si="1316"/>
        <v>2.2618858448280937E-3</v>
      </c>
      <c r="AP927" s="13">
        <f t="shared" si="1317"/>
        <v>1.1460441420846226E-3</v>
      </c>
      <c r="AQ927" s="13">
        <f t="shared" si="1318"/>
        <v>4.355051268202818E-4</v>
      </c>
      <c r="AR927" s="13">
        <f t="shared" si="1319"/>
        <v>3.9457058699783661E-3</v>
      </c>
      <c r="AS927" s="13">
        <f t="shared" si="1320"/>
        <v>5.2132800183618353E-3</v>
      </c>
      <c r="AT927" s="13">
        <f t="shared" si="1321"/>
        <v>3.4440337731002466E-3</v>
      </c>
      <c r="AU927" s="13">
        <f t="shared" si="1322"/>
        <v>1.5168145695196207E-3</v>
      </c>
      <c r="AV927" s="13">
        <f t="shared" si="1323"/>
        <v>5.0102436341004455E-4</v>
      </c>
      <c r="AW927" s="13">
        <f t="shared" si="1324"/>
        <v>7.3860279502285338E-6</v>
      </c>
      <c r="AX927" s="13">
        <f t="shared" si="1325"/>
        <v>4.3115352130555264E-4</v>
      </c>
      <c r="AY927" s="13">
        <f t="shared" si="1326"/>
        <v>6.5536592206173879E-4</v>
      </c>
      <c r="AZ927" s="13">
        <f t="shared" si="1327"/>
        <v>4.9808765390489435E-4</v>
      </c>
      <c r="BA927" s="13">
        <f t="shared" si="1328"/>
        <v>2.5236925166122209E-4</v>
      </c>
      <c r="BB927" s="13">
        <f t="shared" si="1329"/>
        <v>9.5902154999318221E-5</v>
      </c>
      <c r="BC927" s="13">
        <f t="shared" si="1330"/>
        <v>2.9154814298405925E-5</v>
      </c>
      <c r="BD927" s="13">
        <f t="shared" si="1331"/>
        <v>9.9959799231629605E-4</v>
      </c>
      <c r="BE927" s="13">
        <f t="shared" si="1332"/>
        <v>1.3207229356317239E-3</v>
      </c>
      <c r="BF927" s="13">
        <f t="shared" si="1333"/>
        <v>8.7250529018256492E-4</v>
      </c>
      <c r="BG927" s="13">
        <f t="shared" si="1334"/>
        <v>3.8426706104584344E-4</v>
      </c>
      <c r="BH927" s="13">
        <f t="shared" si="1335"/>
        <v>1.2692860650785832E-4</v>
      </c>
      <c r="BI927" s="13">
        <f t="shared" si="1336"/>
        <v>3.3540988095473885E-5</v>
      </c>
      <c r="BJ927" s="14">
        <f t="shared" si="1337"/>
        <v>0.33019476384091667</v>
      </c>
      <c r="BK927" s="14">
        <f t="shared" si="1338"/>
        <v>0.2499434708410046</v>
      </c>
      <c r="BL927" s="14">
        <f t="shared" si="1339"/>
        <v>0.38491267845919452</v>
      </c>
      <c r="BM927" s="14">
        <f t="shared" si="1340"/>
        <v>0.53888638036851255</v>
      </c>
      <c r="BN927" s="14">
        <f t="shared" si="1341"/>
        <v>0.45967128380868255</v>
      </c>
    </row>
    <row r="928" spans="1:66" x14ac:dyDescent="0.25">
      <c r="A928" t="s">
        <v>290</v>
      </c>
      <c r="B928" t="s">
        <v>311</v>
      </c>
      <c r="C928" t="s">
        <v>295</v>
      </c>
      <c r="D928" s="7" t="s">
        <v>366</v>
      </c>
      <c r="E928" s="10">
        <f>VLOOKUP(A928,home!$A$2:$E$405,3,FALSE)</f>
        <v>1.6083000000000001</v>
      </c>
      <c r="F928" s="10">
        <f>VLOOKUP(B928,home!$B$2:$E$405,3,FALSE)</f>
        <v>1.0881000000000001</v>
      </c>
      <c r="G928" s="10">
        <f>VLOOKUP(C928,away!$B$2:$E$405,4,FALSE)</f>
        <v>0.67359999999999998</v>
      </c>
      <c r="H928" s="10">
        <f>VLOOKUP(A928,away!$A$2:$E$405,3,FALSE)</f>
        <v>1.1513</v>
      </c>
      <c r="I928" s="10">
        <f>VLOOKUP(C928,away!$B$2:$E$405,3,FALSE)</f>
        <v>1.0857000000000001</v>
      </c>
      <c r="J928" s="10">
        <f>VLOOKUP(B928,home!$B$2:$E$405,4,FALSE)</f>
        <v>1.3028999999999999</v>
      </c>
      <c r="K928" s="12">
        <f t="shared" si="1286"/>
        <v>1.178794092528</v>
      </c>
      <c r="L928" s="12">
        <f t="shared" si="1287"/>
        <v>1.6285812355890001</v>
      </c>
      <c r="M928" s="13">
        <f t="shared" si="1288"/>
        <v>6.0363218297831076E-2</v>
      </c>
      <c r="N928" s="13">
        <f t="shared" si="1289"/>
        <v>7.1155805135461353E-2</v>
      </c>
      <c r="O928" s="13">
        <f t="shared" si="1290"/>
        <v>9.8306404639610281E-2</v>
      </c>
      <c r="P928" s="13">
        <f t="shared" si="1291"/>
        <v>0.11588300904683976</v>
      </c>
      <c r="Q928" s="13">
        <f t="shared" si="1292"/>
        <v>4.1939021371377692E-2</v>
      </c>
      <c r="R928" s="13">
        <f t="shared" si="1293"/>
        <v>8.004998296714437E-2</v>
      </c>
      <c r="S928" s="13">
        <f t="shared" si="1294"/>
        <v>5.561694755692171E-2</v>
      </c>
      <c r="T928" s="13">
        <f t="shared" si="1295"/>
        <v>6.8301103244391759E-2</v>
      </c>
      <c r="U928" s="13">
        <f t="shared" si="1296"/>
        <v>9.4362447028636803E-2</v>
      </c>
      <c r="V928" s="13">
        <f t="shared" si="1297"/>
        <v>1.1863477680318058E-2</v>
      </c>
      <c r="W928" s="13">
        <f t="shared" si="1298"/>
        <v>1.6479156879661852E-2</v>
      </c>
      <c r="X928" s="13">
        <f t="shared" si="1299"/>
        <v>2.683764567254467E-2</v>
      </c>
      <c r="Y928" s="13">
        <f t="shared" si="1300"/>
        <v>2.1853643074846295E-2</v>
      </c>
      <c r="Z928" s="13">
        <f t="shared" si="1301"/>
        <v>4.3455966723170134E-2</v>
      </c>
      <c r="AA928" s="13">
        <f t="shared" si="1302"/>
        <v>5.1225636858366307E-2</v>
      </c>
      <c r="AB928" s="13">
        <f t="shared" si="1303"/>
        <v>3.0192239057313393E-2</v>
      </c>
      <c r="AC928" s="13">
        <f t="shared" si="1304"/>
        <v>1.423440807707767E-3</v>
      </c>
      <c r="AD928" s="13">
        <f t="shared" si="1305"/>
        <v>4.8563831948968857E-3</v>
      </c>
      <c r="AE928" s="13">
        <f t="shared" si="1306"/>
        <v>7.9090145440388251E-3</v>
      </c>
      <c r="AF928" s="13">
        <f t="shared" si="1307"/>
        <v>6.4402363392110631E-3</v>
      </c>
      <c r="AG928" s="13">
        <f t="shared" si="1308"/>
        <v>3.4961493515991773E-3</v>
      </c>
      <c r="AH928" s="13">
        <f t="shared" si="1309"/>
        <v>1.7692892994933717E-2</v>
      </c>
      <c r="AI928" s="13">
        <f t="shared" si="1310"/>
        <v>2.0856277742157901E-2</v>
      </c>
      <c r="AJ928" s="13">
        <f t="shared" si="1311"/>
        <v>1.2292628497289475E-2</v>
      </c>
      <c r="AK928" s="13">
        <f t="shared" si="1312"/>
        <v>4.8301592847487251E-3</v>
      </c>
      <c r="AL928" s="13">
        <f t="shared" si="1313"/>
        <v>1.0930669944294002E-4</v>
      </c>
      <c r="AM928" s="13">
        <f t="shared" si="1314"/>
        <v>1.1449351642393395E-3</v>
      </c>
      <c r="AN928" s="13">
        <f t="shared" si="1315"/>
        <v>1.8646199244461983E-3</v>
      </c>
      <c r="AO928" s="13">
        <f t="shared" si="1316"/>
        <v>1.5183425102292291E-3</v>
      </c>
      <c r="AP928" s="13">
        <f t="shared" si="1317"/>
        <v>8.2424804045214074E-4</v>
      </c>
      <c r="AQ928" s="13">
        <f t="shared" si="1318"/>
        <v>3.3558872303783972E-4</v>
      </c>
      <c r="AR928" s="13">
        <f t="shared" si="1319"/>
        <v>5.7628627069666273E-3</v>
      </c>
      <c r="AS928" s="13">
        <f t="shared" si="1320"/>
        <v>6.7932285150221787E-3</v>
      </c>
      <c r="AT928" s="13">
        <f t="shared" si="1321"/>
        <v>4.0039088213504517E-3</v>
      </c>
      <c r="AU928" s="13">
        <f t="shared" si="1322"/>
        <v>1.573261355209553E-3</v>
      </c>
      <c r="AV928" s="13">
        <f t="shared" si="1323"/>
        <v>4.6363779788090418E-4</v>
      </c>
      <c r="AW928" s="13">
        <f t="shared" si="1324"/>
        <v>5.8289678151761924E-6</v>
      </c>
      <c r="AX928" s="13">
        <f t="shared" si="1325"/>
        <v>2.2494046798881846E-4</v>
      </c>
      <c r="AY928" s="13">
        <f t="shared" si="1326"/>
        <v>3.6633382529119789E-4</v>
      </c>
      <c r="AZ928" s="13">
        <f t="shared" si="1327"/>
        <v>2.9830219691539205E-4</v>
      </c>
      <c r="BA928" s="13">
        <f t="shared" si="1328"/>
        <v>1.6193645347712749E-4</v>
      </c>
      <c r="BB928" s="13">
        <f t="shared" si="1329"/>
        <v>6.5931667372670205E-5</v>
      </c>
      <c r="BC928" s="13">
        <f t="shared" si="1330"/>
        <v>2.1475015262845255E-5</v>
      </c>
      <c r="BD928" s="13">
        <f t="shared" si="1331"/>
        <v>1.564215011306913E-3</v>
      </c>
      <c r="BE928" s="13">
        <f t="shared" si="1332"/>
        <v>1.8438874147722077E-3</v>
      </c>
      <c r="BF928" s="13">
        <f t="shared" si="1333"/>
        <v>1.0867817959101024E-3</v>
      </c>
      <c r="BG928" s="13">
        <f t="shared" si="1334"/>
        <v>4.2703065362859971E-4</v>
      </c>
      <c r="BH928" s="13">
        <f t="shared" si="1335"/>
        <v>1.2584530295644099E-4</v>
      </c>
      <c r="BI928" s="13">
        <f t="shared" si="1336"/>
        <v>2.9669139939489782E-5</v>
      </c>
      <c r="BJ928" s="14">
        <f t="shared" si="1337"/>
        <v>0.27609481279674242</v>
      </c>
      <c r="BK928" s="14">
        <f t="shared" si="1338"/>
        <v>0.2456257339143525</v>
      </c>
      <c r="BL928" s="14">
        <f t="shared" si="1339"/>
        <v>0.43348299758514447</v>
      </c>
      <c r="BM928" s="14">
        <f t="shared" si="1340"/>
        <v>0.53060156470366893</v>
      </c>
      <c r="BN928" s="14">
        <f t="shared" si="1341"/>
        <v>0.46769744145826447</v>
      </c>
    </row>
    <row r="929" spans="1:66" x14ac:dyDescent="0.25">
      <c r="A929" t="s">
        <v>290</v>
      </c>
      <c r="B929" t="s">
        <v>303</v>
      </c>
      <c r="C929" t="s">
        <v>300</v>
      </c>
      <c r="D929" s="7" t="s">
        <v>366</v>
      </c>
      <c r="E929" s="10">
        <f>VLOOKUP(A929,home!$A$2:$E$405,3,FALSE)</f>
        <v>1.6083000000000001</v>
      </c>
      <c r="F929" s="10">
        <f>VLOOKUP(B929,home!$B$2:$E$405,3,FALSE)</f>
        <v>1.0044</v>
      </c>
      <c r="G929" s="10">
        <f>VLOOKUP(C929,away!$B$2:$E$405,4,FALSE)</f>
        <v>1.0522</v>
      </c>
      <c r="H929" s="10">
        <f>VLOOKUP(A929,away!$A$2:$E$405,3,FALSE)</f>
        <v>1.1513</v>
      </c>
      <c r="I929" s="10">
        <f>VLOOKUP(C929,away!$B$2:$E$405,3,FALSE)</f>
        <v>0.80179999999999996</v>
      </c>
      <c r="J929" s="10">
        <f>VLOOKUP(B929,home!$B$2:$E$405,4,FALSE)</f>
        <v>1.0022</v>
      </c>
      <c r="K929" s="12">
        <f t="shared" si="1286"/>
        <v>1.6996991743440002</v>
      </c>
      <c r="L929" s="12">
        <f t="shared" si="1287"/>
        <v>0.92514318714799992</v>
      </c>
      <c r="M929" s="13">
        <f t="shared" si="1288"/>
        <v>7.2451177229577848E-2</v>
      </c>
      <c r="N929" s="13">
        <f t="shared" si="1289"/>
        <v>0.12314520611736428</v>
      </c>
      <c r="O929" s="13">
        <f t="shared" si="1290"/>
        <v>6.7027713014796236E-2</v>
      </c>
      <c r="P929" s="13">
        <f t="shared" si="1291"/>
        <v>0.11392694846941576</v>
      </c>
      <c r="Q929" s="13">
        <f t="shared" si="1292"/>
        <v>0.10465490258105291</v>
      </c>
      <c r="R929" s="13">
        <f t="shared" si="1293"/>
        <v>3.1005116022875034E-2</v>
      </c>
      <c r="S929" s="13">
        <f t="shared" si="1294"/>
        <v>4.4786537927551308E-2</v>
      </c>
      <c r="T929" s="13">
        <f t="shared" si="1295"/>
        <v>9.6820770124498731E-2</v>
      </c>
      <c r="U929" s="13">
        <f t="shared" si="1296"/>
        <v>5.2699370104520624E-2</v>
      </c>
      <c r="V929" s="13">
        <f t="shared" si="1297"/>
        <v>7.8250298165581534E-3</v>
      </c>
      <c r="W929" s="13">
        <f t="shared" si="1298"/>
        <v>5.9293950502689124E-2</v>
      </c>
      <c r="X929" s="13">
        <f t="shared" si="1299"/>
        <v>5.4855394346653562E-2</v>
      </c>
      <c r="Y929" s="13">
        <f t="shared" si="1300"/>
        <v>2.5374547179061728E-2</v>
      </c>
      <c r="Z929" s="13">
        <f t="shared" si="1301"/>
        <v>9.5613906184320446E-3</v>
      </c>
      <c r="AA929" s="13">
        <f t="shared" si="1302"/>
        <v>1.6251487739729415E-2</v>
      </c>
      <c r="AB929" s="13">
        <f t="shared" si="1303"/>
        <v>1.3811320146539867E-2</v>
      </c>
      <c r="AC929" s="13">
        <f t="shared" si="1304"/>
        <v>7.6903664886096513E-4</v>
      </c>
      <c r="AD929" s="13">
        <f t="shared" si="1305"/>
        <v>2.5195469678253677E-2</v>
      </c>
      <c r="AE929" s="13">
        <f t="shared" si="1306"/>
        <v>2.3309417119830395E-2</v>
      </c>
      <c r="AF929" s="13">
        <f t="shared" si="1307"/>
        <v>1.0782274222401023E-2</v>
      </c>
      <c r="AG929" s="13">
        <f t="shared" si="1308"/>
        <v>3.3250491796052687E-3</v>
      </c>
      <c r="AH929" s="13">
        <f t="shared" si="1309"/>
        <v>2.2114138475758018E-3</v>
      </c>
      <c r="AI929" s="13">
        <f t="shared" si="1310"/>
        <v>3.7587382908574785E-3</v>
      </c>
      <c r="AJ929" s="13">
        <f t="shared" si="1311"/>
        <v>3.1943621847728178E-3</v>
      </c>
      <c r="AK929" s="13">
        <f t="shared" si="1312"/>
        <v>1.8098182560046846E-3</v>
      </c>
      <c r="AL929" s="13">
        <f t="shared" si="1313"/>
        <v>4.837133198719504E-5</v>
      </c>
      <c r="AM929" s="13">
        <f t="shared" si="1314"/>
        <v>8.5649438018674147E-3</v>
      </c>
      <c r="AN929" s="13">
        <f t="shared" si="1315"/>
        <v>7.9237994066031266E-3</v>
      </c>
      <c r="AO929" s="13">
        <f t="shared" si="1316"/>
        <v>3.6653245186731237E-3</v>
      </c>
      <c r="AP929" s="13">
        <f t="shared" si="1317"/>
        <v>1.1303166690456543E-3</v>
      </c>
      <c r="AQ929" s="13">
        <f t="shared" si="1318"/>
        <v>2.6142619142185188E-4</v>
      </c>
      <c r="AR929" s="13">
        <f t="shared" si="1319"/>
        <v>4.091748910098997E-4</v>
      </c>
      <c r="AS929" s="13">
        <f t="shared" si="1320"/>
        <v>6.9547422441182275E-4</v>
      </c>
      <c r="AT929" s="13">
        <f t="shared" si="1321"/>
        <v>5.910484825051547E-4</v>
      </c>
      <c r="AU929" s="13">
        <f t="shared" si="1322"/>
        <v>3.3486820590376181E-4</v>
      </c>
      <c r="AV929" s="13">
        <f t="shared" si="1323"/>
        <v>1.4229380327217012E-4</v>
      </c>
      <c r="AW929" s="13">
        <f t="shared" si="1324"/>
        <v>2.1128397760880984E-6</v>
      </c>
      <c r="AX929" s="13">
        <f t="shared" si="1325"/>
        <v>2.4263046513894691E-3</v>
      </c>
      <c r="AY929" s="13">
        <f t="shared" si="1326"/>
        <v>2.2446792181784699E-3</v>
      </c>
      <c r="AZ929" s="13">
        <f t="shared" si="1327"/>
        <v>1.0383248430152552E-3</v>
      </c>
      <c r="BA929" s="13">
        <f t="shared" si="1328"/>
        <v>3.2019971818736002E-4</v>
      </c>
      <c r="BB929" s="13">
        <f t="shared" si="1329"/>
        <v>7.4057646951936399E-5</v>
      </c>
      <c r="BC929" s="13">
        <f t="shared" si="1330"/>
        <v>1.3702785506759163E-5</v>
      </c>
      <c r="BD929" s="13">
        <f t="shared" si="1331"/>
        <v>6.3090893794972341E-5</v>
      </c>
      <c r="BE929" s="13">
        <f t="shared" si="1332"/>
        <v>1.0723554009193949E-4</v>
      </c>
      <c r="BF929" s="13">
        <f t="shared" si="1333"/>
        <v>9.1134079477301258E-5</v>
      </c>
      <c r="BG929" s="13">
        <f t="shared" si="1334"/>
        <v>5.16335065473898E-5</v>
      </c>
      <c r="BH929" s="13">
        <f t="shared" si="1335"/>
        <v>2.1940357111770988E-5</v>
      </c>
      <c r="BI929" s="13">
        <f t="shared" si="1336"/>
        <v>7.4584013735379339E-6</v>
      </c>
      <c r="BJ929" s="14">
        <f t="shared" si="1337"/>
        <v>0.55442006050225112</v>
      </c>
      <c r="BK929" s="14">
        <f t="shared" si="1338"/>
        <v>0.2420517806421297</v>
      </c>
      <c r="BL929" s="14">
        <f t="shared" si="1339"/>
        <v>0.19428469199317167</v>
      </c>
      <c r="BM929" s="14">
        <f t="shared" si="1340"/>
        <v>0.48586429394250008</v>
      </c>
      <c r="BN929" s="14">
        <f t="shared" si="1341"/>
        <v>0.51221106343508205</v>
      </c>
    </row>
    <row r="930" spans="1:66" x14ac:dyDescent="0.25">
      <c r="A930" t="s">
        <v>290</v>
      </c>
      <c r="B930" t="s">
        <v>313</v>
      </c>
      <c r="C930" t="s">
        <v>312</v>
      </c>
      <c r="D930" s="7" t="s">
        <v>366</v>
      </c>
      <c r="E930" s="10">
        <f>VLOOKUP(A930,home!$A$2:$E$405,3,FALSE)</f>
        <v>1.6083000000000001</v>
      </c>
      <c r="F930" s="10">
        <f>VLOOKUP(B930,home!$B$2:$E$405,3,FALSE)</f>
        <v>0.82899999999999996</v>
      </c>
      <c r="G930" s="10">
        <f>VLOOKUP(C930,away!$B$2:$E$405,4,FALSE)</f>
        <v>1.1917</v>
      </c>
      <c r="H930" s="10">
        <f>VLOOKUP(A930,away!$A$2:$E$405,3,FALSE)</f>
        <v>1.1513</v>
      </c>
      <c r="I930" s="10">
        <f>VLOOKUP(C930,away!$B$2:$E$405,3,FALSE)</f>
        <v>1.4476</v>
      </c>
      <c r="J930" s="10">
        <f>VLOOKUP(B930,home!$B$2:$E$405,4,FALSE)</f>
        <v>1.3753</v>
      </c>
      <c r="K930" s="12">
        <f t="shared" si="1286"/>
        <v>1.5888706101899999</v>
      </c>
      <c r="L930" s="12">
        <f t="shared" si="1287"/>
        <v>2.2921050715639999</v>
      </c>
      <c r="M930" s="13">
        <f t="shared" si="1288"/>
        <v>2.0630686374508697E-2</v>
      </c>
      <c r="N930" s="13">
        <f t="shared" si="1289"/>
        <v>3.2779491248504149E-2</v>
      </c>
      <c r="O930" s="13">
        <f t="shared" si="1290"/>
        <v>4.7287700868857696E-2</v>
      </c>
      <c r="P930" s="13">
        <f t="shared" si="1291"/>
        <v>7.5134038133984116E-2</v>
      </c>
      <c r="Q930" s="13">
        <f t="shared" si="1292"/>
        <v>2.6041185130864279E-2</v>
      </c>
      <c r="R930" s="13">
        <f t="shared" si="1293"/>
        <v>5.4194189492055053E-2</v>
      </c>
      <c r="S930" s="13">
        <f t="shared" si="1294"/>
        <v>6.840688166941096E-2</v>
      </c>
      <c r="T930" s="13">
        <f t="shared" si="1295"/>
        <v>5.9689132507991044E-2</v>
      </c>
      <c r="U930" s="13">
        <f t="shared" si="1296"/>
        <v>8.6107554926993984E-2</v>
      </c>
      <c r="V930" s="13">
        <f t="shared" si="1297"/>
        <v>2.7680908389871237E-2</v>
      </c>
      <c r="W930" s="13">
        <f t="shared" si="1298"/>
        <v>1.3792024569649022E-2</v>
      </c>
      <c r="X930" s="13">
        <f t="shared" si="1299"/>
        <v>3.1612769463227816E-2</v>
      </c>
      <c r="Y930" s="13">
        <f t="shared" si="1300"/>
        <v>3.6229894606424021E-2</v>
      </c>
      <c r="Z930" s="13">
        <f t="shared" si="1301"/>
        <v>4.1406258861346606E-2</v>
      </c>
      <c r="AA930" s="13">
        <f t="shared" si="1302"/>
        <v>6.578918778271288E-2</v>
      </c>
      <c r="AB930" s="13">
        <f t="shared" si="1303"/>
        <v>5.2265253468111762E-2</v>
      </c>
      <c r="AC930" s="13">
        <f t="shared" si="1304"/>
        <v>6.3006217679628593E-3</v>
      </c>
      <c r="AD930" s="13">
        <f t="shared" si="1305"/>
        <v>5.4784356234334319E-3</v>
      </c>
      <c r="AE930" s="13">
        <f t="shared" si="1306"/>
        <v>1.2557150076708655E-2</v>
      </c>
      <c r="AF930" s="13">
        <f t="shared" si="1307"/>
        <v>1.4391153687607091E-2</v>
      </c>
      <c r="AG930" s="13">
        <f t="shared" si="1308"/>
        <v>1.0995345451007058E-2</v>
      </c>
      <c r="AH930" s="13">
        <f t="shared" si="1309"/>
        <v>2.3726873982646095E-2</v>
      </c>
      <c r="AI930" s="13">
        <f t="shared" si="1310"/>
        <v>3.7698932742708136E-2</v>
      </c>
      <c r="AJ930" s="13">
        <f t="shared" si="1311"/>
        <v>2.9949363135209229E-2</v>
      </c>
      <c r="AK930" s="13">
        <f t="shared" si="1312"/>
        <v>1.5861887626480584E-2</v>
      </c>
      <c r="AL930" s="13">
        <f t="shared" si="1313"/>
        <v>9.1783888832095133E-4</v>
      </c>
      <c r="AM930" s="13">
        <f t="shared" si="1314"/>
        <v>1.7409050703782608E-3</v>
      </c>
      <c r="AN930" s="13">
        <f t="shared" si="1315"/>
        <v>3.9903373409254936E-3</v>
      </c>
      <c r="AO930" s="13">
        <f t="shared" si="1316"/>
        <v>4.5731362281932657E-3</v>
      </c>
      <c r="AP930" s="13">
        <f t="shared" si="1317"/>
        <v>3.4940362471982821E-3</v>
      </c>
      <c r="AQ930" s="13">
        <f t="shared" si="1318"/>
        <v>2.0021745506079076E-3</v>
      </c>
      <c r="AR930" s="13">
        <f t="shared" si="1319"/>
        <v>1.0876897637596607E-2</v>
      </c>
      <c r="AS930" s="13">
        <f t="shared" si="1320"/>
        <v>1.7281982986422289E-2</v>
      </c>
      <c r="AT930" s="13">
        <f t="shared" si="1321"/>
        <v>1.3729417426464992E-2</v>
      </c>
      <c r="AU930" s="13">
        <f t="shared" si="1322"/>
        <v>7.2714226146468816E-3</v>
      </c>
      <c r="AV930" s="13">
        <f t="shared" si="1323"/>
        <v>2.888337421670841E-3</v>
      </c>
      <c r="AW930" s="13">
        <f t="shared" si="1324"/>
        <v>9.2851090285973436E-5</v>
      </c>
      <c r="AX930" s="13">
        <f t="shared" si="1325"/>
        <v>4.6101215024246204E-4</v>
      </c>
      <c r="AY930" s="13">
        <f t="shared" si="1326"/>
        <v>1.056688287623372E-3</v>
      </c>
      <c r="AZ930" s="13">
        <f t="shared" si="1327"/>
        <v>1.211020291561905E-3</v>
      </c>
      <c r="BA930" s="13">
        <f t="shared" si="1328"/>
        <v>9.2526191735198553E-4</v>
      </c>
      <c r="BB930" s="13">
        <f t="shared" si="1329"/>
        <v>5.301993833218792E-4</v>
      </c>
      <c r="BC930" s="13">
        <f t="shared" si="1330"/>
        <v>2.430545390904369E-4</v>
      </c>
      <c r="BD930" s="13">
        <f t="shared" si="1331"/>
        <v>4.1551653730029442E-3</v>
      </c>
      <c r="BE930" s="13">
        <f t="shared" si="1332"/>
        <v>6.602020141643546E-3</v>
      </c>
      <c r="BF930" s="13">
        <f t="shared" si="1333"/>
        <v>5.2448778854699259E-3</v>
      </c>
      <c r="BG930" s="13">
        <f t="shared" si="1334"/>
        <v>2.7778107754195449E-3</v>
      </c>
      <c r="BH930" s="13">
        <f t="shared" si="1335"/>
        <v>1.1033954754333033E-3</v>
      </c>
      <c r="BI930" s="13">
        <f t="shared" si="1336"/>
        <v>3.5063052846651924E-4</v>
      </c>
      <c r="BJ930" s="14">
        <f t="shared" si="1337"/>
        <v>0.26379440837191187</v>
      </c>
      <c r="BK930" s="14">
        <f t="shared" si="1338"/>
        <v>0.20012766351168221</v>
      </c>
      <c r="BL930" s="14">
        <f t="shared" si="1339"/>
        <v>0.48516290229201281</v>
      </c>
      <c r="BM930" s="14">
        <f t="shared" si="1340"/>
        <v>0.73346010459084188</v>
      </c>
      <c r="BN930" s="14">
        <f t="shared" si="1341"/>
        <v>0.25606729124877398</v>
      </c>
    </row>
    <row r="931" spans="1:66" s="15" customFormat="1" x14ac:dyDescent="0.25">
      <c r="A931" s="15" t="s">
        <v>344</v>
      </c>
      <c r="B931" s="15" t="s">
        <v>197</v>
      </c>
      <c r="C931" s="15" t="s">
        <v>201</v>
      </c>
      <c r="D931" s="21" t="s">
        <v>367</v>
      </c>
      <c r="E931" s="15">
        <f>VLOOKUP(A931,home!$A$2:$E$405,3,FALSE)</f>
        <v>1.3976999999999999</v>
      </c>
      <c r="F931" s="15">
        <f>VLOOKUP(B931,home!$B$2:$E$405,3,FALSE)</f>
        <v>0.79959999999999998</v>
      </c>
      <c r="G931" s="15">
        <f>VLOOKUP(C931,away!$B$2:$E$405,4,FALSE)</f>
        <v>1.2625999999999999</v>
      </c>
      <c r="H931" s="15">
        <f>VLOOKUP(A931,away!$A$2:$E$405,3,FALSE)</f>
        <v>1.0585</v>
      </c>
      <c r="I931" s="15">
        <f>VLOOKUP(C931,away!$B$2:$E$405,3,FALSE)</f>
        <v>0.61129999999999995</v>
      </c>
      <c r="J931" s="15">
        <f>VLOOKUP(B931,home!$B$2:$E$405,4,FALSE)</f>
        <v>1.8339000000000001</v>
      </c>
      <c r="K931" s="16">
        <f t="shared" si="1286"/>
        <v>1.4110829215919998</v>
      </c>
      <c r="L931" s="16">
        <f t="shared" si="1287"/>
        <v>1.1866452595949999</v>
      </c>
      <c r="M931" s="17">
        <f t="shared" si="1288"/>
        <v>7.4442506140795409E-2</v>
      </c>
      <c r="N931" s="17">
        <f t="shared" si="1289"/>
        <v>0.10504454905578396</v>
      </c>
      <c r="O931" s="17">
        <f t="shared" si="1290"/>
        <v>8.8336847024346535E-2</v>
      </c>
      <c r="P931" s="17">
        <f t="shared" si="1291"/>
        <v>0.12465061618334045</v>
      </c>
      <c r="Q931" s="17">
        <f t="shared" si="1292"/>
        <v>7.4113284589474901E-2</v>
      </c>
      <c r="R931" s="17">
        <f t="shared" si="1293"/>
        <v>5.2412250384504762E-2</v>
      </c>
      <c r="S931" s="17">
        <f t="shared" si="1294"/>
        <v>5.2180457511396085E-2</v>
      </c>
      <c r="T931" s="17">
        <f t="shared" si="1295"/>
        <v>8.7946177831115538E-2</v>
      </c>
      <c r="U931" s="17">
        <f t="shared" si="1296"/>
        <v>7.3958031399778384E-2</v>
      </c>
      <c r="V931" s="17">
        <f t="shared" si="1297"/>
        <v>9.7082022962978586E-3</v>
      </c>
      <c r="W931" s="17">
        <f t="shared" si="1298"/>
        <v>3.4859996715765201E-2</v>
      </c>
      <c r="X931" s="17">
        <f t="shared" si="1299"/>
        <v>4.136644985226004E-2</v>
      </c>
      <c r="Y931" s="17">
        <f t="shared" si="1300"/>
        <v>2.454365081172934E-2</v>
      </c>
      <c r="Z931" s="17">
        <f t="shared" si="1301"/>
        <v>2.0731582821159587E-2</v>
      </c>
      <c r="AA931" s="17">
        <f t="shared" si="1302"/>
        <v>2.9253982456508381E-2</v>
      </c>
      <c r="AB931" s="17">
        <f t="shared" si="1303"/>
        <v>2.0639897516465479E-2</v>
      </c>
      <c r="AC931" s="17">
        <f t="shared" si="1304"/>
        <v>1.0159966571864259E-3</v>
      </c>
      <c r="AD931" s="17">
        <f t="shared" si="1305"/>
        <v>1.2297586503092369E-2</v>
      </c>
      <c r="AE931" s="17">
        <f t="shared" si="1306"/>
        <v>1.4592872728354011E-2</v>
      </c>
      <c r="AF931" s="17">
        <f t="shared" si="1307"/>
        <v>8.6582816234872222E-3</v>
      </c>
      <c r="AG931" s="17">
        <f t="shared" si="1308"/>
        <v>3.4247696149165359E-3</v>
      </c>
      <c r="AH931" s="17">
        <f t="shared" si="1309"/>
        <v>6.1502586196575436E-3</v>
      </c>
      <c r="AI931" s="17">
        <f t="shared" si="1310"/>
        <v>8.678524901572747E-3</v>
      </c>
      <c r="AJ931" s="17">
        <f t="shared" si="1311"/>
        <v>6.1230591366100975E-3</v>
      </c>
      <c r="AK931" s="17">
        <f t="shared" si="1312"/>
        <v>2.8800480585227887E-3</v>
      </c>
      <c r="AL931" s="17">
        <f t="shared" si="1313"/>
        <v>6.8049621606760638E-5</v>
      </c>
      <c r="AM931" s="17">
        <f t="shared" si="1314"/>
        <v>3.4705828582627858E-3</v>
      </c>
      <c r="AN931" s="17">
        <f t="shared" si="1315"/>
        <v>4.1183506967891999E-3</v>
      </c>
      <c r="AO931" s="17">
        <f t="shared" si="1316"/>
        <v>2.443510665847335E-3</v>
      </c>
      <c r="AP931" s="17">
        <f t="shared" si="1317"/>
        <v>9.665267827991869E-4</v>
      </c>
      <c r="AQ931" s="17">
        <f t="shared" si="1318"/>
        <v>2.8673110627006553E-4</v>
      </c>
      <c r="AR931" s="17">
        <f t="shared" si="1319"/>
        <v>1.4596350472599814E-3</v>
      </c>
      <c r="AS931" s="17">
        <f t="shared" si="1320"/>
        <v>2.059666086945691E-3</v>
      </c>
      <c r="AT931" s="17">
        <f t="shared" si="1321"/>
        <v>1.4531798197356441E-3</v>
      </c>
      <c r="AU931" s="17">
        <f t="shared" si="1322"/>
        <v>6.8351907521036967E-4</v>
      </c>
      <c r="AV931" s="17">
        <f t="shared" si="1323"/>
        <v>2.4112552340292755E-4</v>
      </c>
      <c r="AW931" s="17">
        <f t="shared" si="1324"/>
        <v>3.1651672113102427E-6</v>
      </c>
      <c r="AX931" s="17">
        <f t="shared" si="1325"/>
        <v>8.1621336654409357E-4</v>
      </c>
      <c r="AY931" s="17">
        <f t="shared" si="1326"/>
        <v>9.6855572222762456E-4</v>
      </c>
      <c r="AZ931" s="17">
        <f t="shared" si="1327"/>
        <v>5.7466602821751127E-4</v>
      </c>
      <c r="BA931" s="17">
        <f t="shared" si="1328"/>
        <v>2.2730823941153198E-4</v>
      </c>
      <c r="BB931" s="17">
        <f t="shared" si="1329"/>
        <v>6.743356119114499E-5</v>
      </c>
      <c r="BC931" s="17">
        <f t="shared" si="1330"/>
        <v>1.6003943145016301E-5</v>
      </c>
      <c r="BD931" s="17">
        <f t="shared" si="1331"/>
        <v>2.8867816826162968E-4</v>
      </c>
      <c r="BE931" s="17">
        <f t="shared" si="1332"/>
        <v>4.0734883307044724E-4</v>
      </c>
      <c r="BF931" s="17">
        <f t="shared" si="1333"/>
        <v>2.8740149073806933E-4</v>
      </c>
      <c r="BG931" s="17">
        <f t="shared" si="1334"/>
        <v>1.3518244507352368E-4</v>
      </c>
      <c r="BH931" s="17">
        <f t="shared" si="1335"/>
        <v>4.7688409885574458E-5</v>
      </c>
      <c r="BI931" s="17">
        <f t="shared" si="1336"/>
        <v>1.3458460149482644E-5</v>
      </c>
      <c r="BJ931" s="18">
        <f t="shared" si="1337"/>
        <v>0.42080350229668462</v>
      </c>
      <c r="BK931" s="18">
        <f t="shared" si="1338"/>
        <v>0.26303438413285068</v>
      </c>
      <c r="BL931" s="18">
        <f t="shared" si="1339"/>
        <v>0.29550978285770002</v>
      </c>
      <c r="BM931" s="18">
        <f t="shared" si="1340"/>
        <v>0.48011380817513261</v>
      </c>
      <c r="BN931" s="18">
        <f t="shared" si="1341"/>
        <v>0.51900005337824606</v>
      </c>
    </row>
    <row r="932" spans="1:66" x14ac:dyDescent="0.25">
      <c r="A932" t="s">
        <v>341</v>
      </c>
      <c r="B932" t="s">
        <v>145</v>
      </c>
      <c r="C932" t="s">
        <v>151</v>
      </c>
      <c r="D932" s="22" t="s">
        <v>367</v>
      </c>
      <c r="E932" s="10">
        <f>VLOOKUP(A932,home!$A$2:$E$405,3,FALSE)</f>
        <v>1.2963</v>
      </c>
      <c r="F932" s="10">
        <f>VLOOKUP(B932,home!$B$2:$E$405,3,FALSE)</f>
        <v>1.1571</v>
      </c>
      <c r="G932" s="10">
        <f>VLOOKUP(C932,away!$B$2:$E$405,4,FALSE)</f>
        <v>1.3886000000000001</v>
      </c>
      <c r="H932" s="10">
        <f>VLOOKUP(A932,away!$A$2:$E$405,3,FALSE)</f>
        <v>1.1852</v>
      </c>
      <c r="I932" s="10">
        <f>VLOOKUP(C932,away!$B$2:$E$405,3,FALSE)</f>
        <v>1.0125</v>
      </c>
      <c r="J932" s="10">
        <f>VLOOKUP(B932,home!$B$2:$E$405,4,FALSE)</f>
        <v>0.4219</v>
      </c>
      <c r="K932" s="12">
        <f t="shared" ref="K932:K995" si="1342">E932*F932*G932</f>
        <v>2.0828288064780001</v>
      </c>
      <c r="L932" s="12">
        <f t="shared" ref="L932:L995" si="1343">H932*I932*J932</f>
        <v>0.50628632849999999</v>
      </c>
      <c r="M932" s="13">
        <f t="shared" ref="M932:M995" si="1344">_xlfn.POISSON.DIST(0,K932,FALSE) * _xlfn.POISSON.DIST(0,L932,FALSE)</f>
        <v>7.5086452073236776E-2</v>
      </c>
      <c r="N932" s="13">
        <f t="shared" ref="N932:N995" si="1345">_xlfn.POISSON.DIST(1,K932,FALSE) * _xlfn.POISSON.DIST(0,L932,FALSE)</f>
        <v>0.15639222535436728</v>
      </c>
      <c r="O932" s="13">
        <f t="shared" ref="O932:O995" si="1346">_xlfn.POISSON.DIST(0,K932,FALSE) * _xlfn.POISSON.DIST(1,L932,FALSE)</f>
        <v>3.8015244140250253E-2</v>
      </c>
      <c r="P932" s="13">
        <f t="shared" ref="P932:P995" si="1347">_xlfn.POISSON.DIST(1,K932,FALSE) * _xlfn.POISSON.DIST(1,L932,FALSE)</f>
        <v>7.917924558060721E-2</v>
      </c>
      <c r="Q932" s="13">
        <f t="shared" ref="Q932:Q995" si="1348">_xlfn.POISSON.DIST(2,K932,FALSE) * _xlfn.POISSON.DIST(0,L932,FALSE)</f>
        <v>0.16286911603863766</v>
      </c>
      <c r="R932" s="13">
        <f t="shared" ref="R932:R995" si="1349">_xlfn.POISSON.DIST(0,K932,FALSE) * _xlfn.POISSON.DIST(2,L932,FALSE)</f>
        <v>9.6232991913992195E-3</v>
      </c>
      <c r="S932" s="13">
        <f t="shared" ref="S932:S995" si="1350">_xlfn.POISSON.DIST(2,K932,FALSE) * _xlfn.POISSON.DIST(2,L932,FALSE)</f>
        <v>2.0873782012629908E-2</v>
      </c>
      <c r="T932" s="13">
        <f t="shared" ref="T932:T995" si="1351">_xlfn.POISSON.DIST(2,K932,FALSE) * _xlfn.POISSON.DIST(1,L932,FALSE)</f>
        <v>8.24584067852423E-2</v>
      </c>
      <c r="U932" s="13">
        <f t="shared" ref="U932:U995" si="1352">_xlfn.POISSON.DIST(1,K932,FALSE) * _xlfn.POISSON.DIST(2,L932,FALSE)</f>
        <v>2.0043684769202735E-2</v>
      </c>
      <c r="V932" s="13">
        <f t="shared" ref="V932:V995" si="1353">_xlfn.POISSON.DIST(3,K932,FALSE) * _xlfn.POISSON.DIST(3,L932,FALSE)</f>
        <v>2.445729432228377E-3</v>
      </c>
      <c r="W932" s="13">
        <f t="shared" ref="W932:W995" si="1354">_xlfn.POISSON.DIST(3,K932,FALSE) * _xlfn.POISSON.DIST(0,L932,FALSE)</f>
        <v>0.11307616219029418</v>
      </c>
      <c r="X932" s="13">
        <f t="shared" ref="X932:X995" si="1355">_xlfn.POISSON.DIST(3,K932,FALSE) * _xlfn.POISSON.DIST(1,L932,FALSE)</f>
        <v>5.7248914996194548E-2</v>
      </c>
      <c r="Y932" s="13">
        <f t="shared" ref="Y932:Y995" si="1356">_xlfn.POISSON.DIST(3,K932,FALSE) * _xlfn.POISSON.DIST(2,L932,FALSE)</f>
        <v>1.4492171492015964E-2</v>
      </c>
      <c r="Z932" s="13">
        <f t="shared" ref="Z932:Z995" si="1357">_xlfn.POISSON.DIST(0,K932,FALSE) * _xlfn.POISSON.DIST(3,L932,FALSE)</f>
        <v>1.6240482718901767E-3</v>
      </c>
      <c r="AA932" s="13">
        <f t="shared" ref="AA932:AA995" si="1358">_xlfn.POISSON.DIST(1,K932,FALSE) * _xlfn.POISSON.DIST(3,L932,FALSE)</f>
        <v>3.3826145238036748E-3</v>
      </c>
      <c r="AB932" s="13">
        <f t="shared" ref="AB932:AB995" si="1359">_xlfn.POISSON.DIST(2,K932,FALSE) * _xlfn.POISSON.DIST(3,L932,FALSE)</f>
        <v>3.5227034856945795E-3</v>
      </c>
      <c r="AC932" s="13">
        <f t="shared" ref="AC932:AC995" si="1360">_xlfn.POISSON.DIST(4,K932,FALSE) * _xlfn.POISSON.DIST(4,L932,FALSE)</f>
        <v>1.6119003993993579E-4</v>
      </c>
      <c r="AD932" s="13">
        <f t="shared" ref="AD932:AD995" si="1361">_xlfn.POISSON.DIST(4,K932,FALSE) * _xlfn.POISSON.DIST(0,L932,FALSE)</f>
        <v>5.8879571983980805E-2</v>
      </c>
      <c r="AE932" s="13">
        <f t="shared" ref="AE932:AE995" si="1362">_xlfn.POISSON.DIST(4,K932,FALSE) * _xlfn.POISSON.DIST(1,L932,FALSE)</f>
        <v>2.9809922323421095E-2</v>
      </c>
      <c r="AF932" s="13">
        <f t="shared" ref="AF932:AF995" si="1363">_xlfn.POISSON.DIST(4,K932,FALSE) * _xlfn.POISSON.DIST(2,L932,FALSE)</f>
        <v>7.5461780629975279E-3</v>
      </c>
      <c r="AG932" s="13">
        <f t="shared" ref="AG932:AG995" si="1364">_xlfn.POISSON.DIST(4,K932,FALSE) * _xlfn.POISSON.DIST(3,L932,FALSE)</f>
        <v>1.273508928574087E-3</v>
      </c>
      <c r="AH932" s="13">
        <f t="shared" ref="AH932:AH995" si="1365">_xlfn.POISSON.DIST(0,K932,FALSE) * _xlfn.POISSON.DIST(4,L932,FALSE)</f>
        <v>2.0555835922051182E-4</v>
      </c>
      <c r="AI932" s="13">
        <f t="shared" ref="AI932:AI995" si="1366">_xlfn.POISSON.DIST(1,K932,FALSE) * _xlfn.POISSON.DIST(4,L932,FALSE)</f>
        <v>4.2814287199683456E-4</v>
      </c>
      <c r="AJ932" s="13">
        <f t="shared" ref="AJ932:AJ995" si="1367">_xlfn.POISSON.DIST(2,K932,FALSE) * _xlfn.POISSON.DIST(4,L932,FALSE)</f>
        <v>4.4587415354161515E-4</v>
      </c>
      <c r="AK932" s="13">
        <f t="shared" ref="AK932:AK995" si="1368">_xlfn.POISSON.DIST(3,K932,FALSE) * _xlfn.POISSON.DIST(4,L932,FALSE)</f>
        <v>3.0955984368682363E-4</v>
      </c>
      <c r="AL932" s="13">
        <f t="shared" ref="AL932:AL995" si="1369">_xlfn.POISSON.DIST(5,K932,FALSE) * _xlfn.POISSON.DIST(5,L932,FALSE)</f>
        <v>6.799045849231795E-6</v>
      </c>
      <c r="AM932" s="13">
        <f t="shared" ref="AM932:AM995" si="1370">_xlfn.POISSON.DIST(5,K932,FALSE) * _xlfn.POISSON.DIST(0,L932,FALSE)</f>
        <v>2.452721372826604E-2</v>
      </c>
      <c r="AN932" s="13">
        <f t="shared" ref="AN932:AN995" si="1371">_xlfn.POISSON.DIST(5,K932,FALSE) * _xlfn.POISSON.DIST(1,L932,FALSE)</f>
        <v>1.2417792986818608E-2</v>
      </c>
      <c r="AO932" s="13">
        <f t="shared" ref="AO932:AO995" si="1372">_xlfn.POISSON.DIST(5,K932,FALSE) * _xlfn.POISSON.DIST(2,L932,FALSE)</f>
        <v>3.1434794096847208E-3</v>
      </c>
      <c r="AP932" s="13">
        <f t="shared" ref="AP932:AP995" si="1373">_xlfn.POISSON.DIST(5,K932,FALSE) * _xlfn.POISSON.DIST(3,L932,FALSE)</f>
        <v>5.3050021634820838E-4</v>
      </c>
      <c r="AQ932" s="13">
        <f t="shared" ref="AQ932:AQ995" si="1374">_xlfn.POISSON.DIST(5,K932,FALSE) * _xlfn.POISSON.DIST(4,L932,FALSE)</f>
        <v>6.7146251700847512E-5</v>
      </c>
      <c r="AR932" s="13">
        <f t="shared" ref="AR932:AR995" si="1375">_xlfn.POISSON.DIST(0,K932,FALSE) * _xlfn.POISSON.DIST(5,L932,FALSE)</f>
        <v>2.0814277396447413E-5</v>
      </c>
      <c r="AS932" s="13">
        <f t="shared" ref="AS932:AS995" si="1376">_xlfn.POISSON.DIST(1,K932,FALSE) * _xlfn.POISSON.DIST(5,L932,FALSE)</f>
        <v>4.3352576547344576E-5</v>
      </c>
      <c r="AT932" s="13">
        <f t="shared" ref="AT932:AT995" si="1377">_xlfn.POISSON.DIST(2,K932,FALSE) * _xlfn.POISSON.DIST(5,L932,FALSE)</f>
        <v>4.5147997633925936E-5</v>
      </c>
      <c r="AU932" s="13">
        <f t="shared" ref="AU932:AU995" si="1378">_xlfn.POISSON.DIST(3,K932,FALSE) * _xlfn.POISSON.DIST(5,L932,FALSE)</f>
        <v>3.1345183342247172E-5</v>
      </c>
      <c r="AV932" s="13">
        <f t="shared" ref="AV932:AV995" si="1379">_xlfn.POISSON.DIST(4,K932,FALSE) * _xlfn.POISSON.DIST(5,L932,FALSE)</f>
        <v>1.6321662702391693E-5</v>
      </c>
      <c r="AW932" s="13">
        <f t="shared" ref="AW932:AW995" si="1380">_xlfn.POISSON.DIST(6,K932,FALSE) * _xlfn.POISSON.DIST(6,L932,FALSE)</f>
        <v>1.9915684822322846E-7</v>
      </c>
      <c r="AX932" s="13">
        <f t="shared" ref="AX932:AX995" si="1381">_xlfn.POISSON.DIST(6,K932,FALSE) * _xlfn.POISSON.DIST(0,L932,FALSE)</f>
        <v>8.5143312159791911E-3</v>
      </c>
      <c r="AY932" s="13">
        <f t="shared" ref="AY932:AY995" si="1382">_xlfn.POISSON.DIST(6,K932,FALSE) * _xlfn.POISSON.DIST(1,L932,FALSE)</f>
        <v>4.3106894909710446E-3</v>
      </c>
      <c r="AZ932" s="13">
        <f t="shared" ref="AZ932:AZ995" si="1383">_xlfn.POISSON.DIST(6,K932,FALSE) * _xlfn.POISSON.DIST(2,L932,FALSE)</f>
        <v>1.091221577843632E-3</v>
      </c>
      <c r="BA932" s="13">
        <f t="shared" ref="BA932:BA995" si="1384">_xlfn.POISSON.DIST(6,K932,FALSE) * _xlfn.POISSON.DIST(3,L932,FALSE)</f>
        <v>1.8415685540880983E-4</v>
      </c>
      <c r="BB932" s="13">
        <f t="shared" ref="BB932:BB995" si="1385">_xlfn.POISSON.DIST(6,K932,FALSE) * _xlfn.POISSON.DIST(4,L932,FALSE)</f>
        <v>2.330902454825792E-5</v>
      </c>
      <c r="BC932" s="13">
        <f t="shared" ref="BC932:BC995" si="1386">_xlfn.POISSON.DIST(6,K932,FALSE) * _xlfn.POISSON.DIST(5,L932,FALSE)</f>
        <v>2.3602080918907755E-6</v>
      </c>
      <c r="BD932" s="13">
        <f t="shared" ref="BD932:BD995" si="1387">_xlfn.POISSON.DIST(0,K932,FALSE) * _xlfn.POISSON.DIST(6,L932,FALSE)</f>
        <v>1.756330680571316E-6</v>
      </c>
      <c r="BE932" s="13">
        <f t="shared" ref="BE932:BE995" si="1388">_xlfn.POISSON.DIST(1,K932,FALSE) * _xlfn.POISSON.DIST(6,L932,FALSE)</f>
        <v>3.6581361351950472E-6</v>
      </c>
      <c r="BF932" s="13">
        <f t="shared" ref="BF932:BF995" si="1389">_xlfn.POISSON.DIST(2,K932,FALSE) * _xlfn.POISSON.DIST(6,L932,FALSE)</f>
        <v>3.809635660201173E-6</v>
      </c>
      <c r="BG932" s="13">
        <f t="shared" ref="BG932:BG995" si="1390">_xlfn.POISSON.DIST(3,K932,FALSE) * _xlfn.POISSON.DIST(6,L932,FALSE)</f>
        <v>2.6449396317509457E-6</v>
      </c>
      <c r="BH932" s="13">
        <f t="shared" ref="BH932:BH995" si="1391">_xlfn.POISSON.DIST(4,K932,FALSE) * _xlfn.POISSON.DIST(6,L932,FALSE)</f>
        <v>1.3772391141015458E-6</v>
      </c>
      <c r="BI932" s="13">
        <f t="shared" ref="BI932:BI995" si="1392">_xlfn.POISSON.DIST(5,K932,FALSE) * _xlfn.POISSON.DIST(6,L932,FALSE)</f>
        <v>5.7371066005178805E-7</v>
      </c>
      <c r="BJ932" s="14">
        <f t="shared" ref="BJ932:BJ995" si="1393">SUM(N932,Q932,T932,W932,X932,Y932,AD932,AE932,AF932,AG932,AM932,AN932,AO932,AP932,AQ932,AX932,AY932,AZ932,BA932,BB932,BC932)</f>
        <v>0.73885837912138674</v>
      </c>
      <c r="BK932" s="14">
        <f t="shared" ref="BK932:BK995" si="1394">SUM(M932,P932,S932,V932,AC932,AL932,AY932)</f>
        <v>0.1820638876754625</v>
      </c>
      <c r="BL932" s="14">
        <f t="shared" ref="BL932:BL995" si="1395">SUM(O932,R932,U932,AA932,AB932,AH932,AI932,AJ932,AK932,AR932,AS932,AT932,AU932,AV932,BD932,BE932,BF932,BG932,BH932,BI932)</f>
        <v>7.6147483028300461E-2</v>
      </c>
      <c r="BM932" s="14">
        <f t="shared" ref="BM932:BM995" si="1396">SUM(S932:BI932)</f>
        <v>0.47321772538441859</v>
      </c>
      <c r="BN932" s="14">
        <f t="shared" ref="BN932:BN995" si="1397">SUM(M932:R932)</f>
        <v>0.52116558237849842</v>
      </c>
    </row>
    <row r="933" spans="1:66" x14ac:dyDescent="0.25">
      <c r="A933" t="s">
        <v>346</v>
      </c>
      <c r="B933" t="s">
        <v>245</v>
      </c>
      <c r="C933" t="s">
        <v>320</v>
      </c>
      <c r="D933" s="22" t="s">
        <v>367</v>
      </c>
      <c r="E933" s="10">
        <f>VLOOKUP(A933,home!$A$2:$E$405,3,FALSE)</f>
        <v>1.5146999999999999</v>
      </c>
      <c r="F933" s="10">
        <f>VLOOKUP(B933,home!$B$2:$E$405,3,FALSE)</f>
        <v>1.3204</v>
      </c>
      <c r="G933" s="10">
        <f>VLOOKUP(C933,away!$B$2:$E$405,4,FALSE)</f>
        <v>0.66020000000000001</v>
      </c>
      <c r="H933" s="10">
        <f>VLOOKUP(A933,away!$A$2:$E$405,3,FALSE)</f>
        <v>1.0882000000000001</v>
      </c>
      <c r="I933" s="10">
        <f>VLOOKUP(C933,away!$B$2:$E$405,3,FALSE)</f>
        <v>0.30630000000000002</v>
      </c>
      <c r="J933" s="10">
        <f>VLOOKUP(B933,home!$B$2:$E$405,4,FALSE)</f>
        <v>1.1487000000000001</v>
      </c>
      <c r="K933" s="12">
        <f t="shared" si="1342"/>
        <v>1.320406522776</v>
      </c>
      <c r="L933" s="12">
        <f t="shared" si="1343"/>
        <v>0.38287969864200005</v>
      </c>
      <c r="M933" s="13">
        <f t="shared" si="1344"/>
        <v>0.1820841708862635</v>
      </c>
      <c r="N933" s="13">
        <f t="shared" si="1345"/>
        <v>0.24042512693248214</v>
      </c>
      <c r="O933" s="13">
        <f t="shared" si="1346"/>
        <v>6.9716332476411E-2</v>
      </c>
      <c r="P933" s="13">
        <f t="shared" si="1347"/>
        <v>9.2053900145873377E-2</v>
      </c>
      <c r="Q933" s="13">
        <f t="shared" si="1348"/>
        <v>0.1587294529204486</v>
      </c>
      <c r="R933" s="13">
        <f t="shared" si="1349"/>
        <v>1.3346484184496866E-2</v>
      </c>
      <c r="S933" s="13">
        <f t="shared" si="1350"/>
        <v>1.1634619982095468E-2</v>
      </c>
      <c r="T933" s="13">
        <f t="shared" si="1351"/>
        <v>6.0774285099790895E-2</v>
      </c>
      <c r="U933" s="13">
        <f t="shared" si="1352"/>
        <v>1.7622784773336383E-2</v>
      </c>
      <c r="V933" s="13">
        <f t="shared" si="1353"/>
        <v>6.5355131631586233E-4</v>
      </c>
      <c r="W933" s="13">
        <f t="shared" si="1354"/>
        <v>6.986246833094209E-2</v>
      </c>
      <c r="X933" s="13">
        <f t="shared" si="1355"/>
        <v>2.674892082093738E-2</v>
      </c>
      <c r="Y933" s="13">
        <f t="shared" si="1356"/>
        <v>5.1208093714596127E-3</v>
      </c>
      <c r="Z933" s="13">
        <f t="shared" si="1357"/>
        <v>1.7033659474967938E-3</v>
      </c>
      <c r="AA933" s="13">
        <f t="shared" si="1358"/>
        <v>2.2491355077492881E-3</v>
      </c>
      <c r="AB933" s="13">
        <f t="shared" si="1359"/>
        <v>1.4848865975196355E-3</v>
      </c>
      <c r="AC933" s="13">
        <f t="shared" si="1360"/>
        <v>2.0650459111683259E-5</v>
      </c>
      <c r="AD933" s="13">
        <f t="shared" si="1361"/>
        <v>2.3061714720351928E-2</v>
      </c>
      <c r="AE933" s="13">
        <f t="shared" si="1362"/>
        <v>8.8298623822961227E-3</v>
      </c>
      <c r="AF933" s="13">
        <f t="shared" si="1363"/>
        <v>1.6903875239919362E-3</v>
      </c>
      <c r="AG933" s="13">
        <f t="shared" si="1364"/>
        <v>2.1573835525807647E-4</v>
      </c>
      <c r="AH933" s="13">
        <f t="shared" si="1365"/>
        <v>1.6304606016365427E-4</v>
      </c>
      <c r="AI933" s="13">
        <f t="shared" si="1366"/>
        <v>2.1528708135301722E-4</v>
      </c>
      <c r="AJ933" s="13">
        <f t="shared" si="1367"/>
        <v>1.4213323324396566E-4</v>
      </c>
      <c r="AK933" s="13">
        <f t="shared" si="1368"/>
        <v>6.2557882759524934E-5</v>
      </c>
      <c r="AL933" s="13">
        <f t="shared" si="1369"/>
        <v>4.175992436422687E-7</v>
      </c>
      <c r="AM933" s="13">
        <f t="shared" si="1370"/>
        <v>6.0901677086303927E-3</v>
      </c>
      <c r="AN933" s="13">
        <f t="shared" si="1371"/>
        <v>2.3318015769596451E-3</v>
      </c>
      <c r="AO933" s="13">
        <f t="shared" si="1372"/>
        <v>4.4639974253962472E-4</v>
      </c>
      <c r="AP933" s="13">
        <f t="shared" si="1373"/>
        <v>5.6972466299146E-5</v>
      </c>
      <c r="AQ933" s="13">
        <f t="shared" si="1374"/>
        <v>5.4534001818771287E-6</v>
      </c>
      <c r="AR933" s="13">
        <f t="shared" si="1375"/>
        <v>1.2485405276045072E-5</v>
      </c>
      <c r="AS933" s="13">
        <f t="shared" si="1376"/>
        <v>1.6485810565991798E-5</v>
      </c>
      <c r="AT933" s="13">
        <f t="shared" si="1377"/>
        <v>1.0883985902292537E-5</v>
      </c>
      <c r="AU933" s="13">
        <f t="shared" si="1378"/>
        <v>4.7904286597296958E-6</v>
      </c>
      <c r="AV933" s="13">
        <f t="shared" si="1379"/>
        <v>1.5813283123000462E-6</v>
      </c>
      <c r="AW933" s="13">
        <f t="shared" si="1380"/>
        <v>5.8644488559771174E-9</v>
      </c>
      <c r="AX933" s="13">
        <f t="shared" si="1381"/>
        <v>1.3402495278792216E-3</v>
      </c>
      <c r="AY933" s="13">
        <f t="shared" si="1382"/>
        <v>5.1315433533947932E-4</v>
      </c>
      <c r="AZ933" s="13">
        <f t="shared" si="1383"/>
        <v>9.8238188635807851E-5</v>
      </c>
      <c r="BA933" s="13">
        <f t="shared" si="1384"/>
        <v>1.2537802686671358E-5</v>
      </c>
      <c r="BB933" s="13">
        <f t="shared" si="1385"/>
        <v>1.2001175285763966E-6</v>
      </c>
      <c r="BC933" s="13">
        <f t="shared" si="1386"/>
        <v>9.1900127535262532E-8</v>
      </c>
      <c r="BD933" s="13">
        <f t="shared" si="1387"/>
        <v>7.967347015858961E-7</v>
      </c>
      <c r="BE933" s="13">
        <f t="shared" si="1388"/>
        <v>1.0520136968960071E-6</v>
      </c>
      <c r="BF933" s="13">
        <f t="shared" si="1389"/>
        <v>6.9454287371559076E-7</v>
      </c>
      <c r="BG933" s="13">
        <f t="shared" si="1390"/>
        <v>3.0569298026721781E-7</v>
      </c>
      <c r="BH933" s="13">
        <f t="shared" si="1391"/>
        <v>1.0090975127791742E-7</v>
      </c>
      <c r="BI933" s="13">
        <f t="shared" si="1392"/>
        <v>2.6648378759813177E-8</v>
      </c>
      <c r="BJ933" s="14">
        <f t="shared" si="1393"/>
        <v>0.60635503322476669</v>
      </c>
      <c r="BK933" s="14">
        <f t="shared" si="1394"/>
        <v>0.28696046472424303</v>
      </c>
      <c r="BL933" s="14">
        <f t="shared" si="1395"/>
        <v>0.10505185129813216</v>
      </c>
      <c r="BM933" s="14">
        <f t="shared" si="1396"/>
        <v>0.24320209917777261</v>
      </c>
      <c r="BN933" s="14">
        <f t="shared" si="1397"/>
        <v>0.75635546754597549</v>
      </c>
    </row>
    <row r="934" spans="1:66" x14ac:dyDescent="0.25">
      <c r="A934" t="s">
        <v>346</v>
      </c>
      <c r="B934" t="s">
        <v>234</v>
      </c>
      <c r="C934" t="s">
        <v>243</v>
      </c>
      <c r="D934" s="22" t="s">
        <v>367</v>
      </c>
      <c r="E934" s="10">
        <f>VLOOKUP(A934,home!$A$2:$E$405,3,FALSE)</f>
        <v>1.5146999999999999</v>
      </c>
      <c r="F934" s="10">
        <f>VLOOKUP(B934,home!$B$2:$E$405,3,FALSE)</f>
        <v>1.3204</v>
      </c>
      <c r="G934" s="10">
        <f>VLOOKUP(C934,away!$B$2:$E$405,4,FALSE)</f>
        <v>1.6505000000000001</v>
      </c>
      <c r="H934" s="10">
        <f>VLOOKUP(A934,away!$A$2:$E$405,3,FALSE)</f>
        <v>1.0882000000000001</v>
      </c>
      <c r="I934" s="10">
        <f>VLOOKUP(C934,away!$B$2:$E$405,3,FALSE)</f>
        <v>1.3784000000000001</v>
      </c>
      <c r="J934" s="10">
        <f>VLOOKUP(B934,home!$B$2:$E$405,4,FALSE)</f>
        <v>0.18379999999999999</v>
      </c>
      <c r="K934" s="12">
        <f t="shared" si="1342"/>
        <v>3.3010163069399998</v>
      </c>
      <c r="L934" s="12">
        <f t="shared" si="1343"/>
        <v>0.27569538294400003</v>
      </c>
      <c r="M934" s="13">
        <f t="shared" si="1344"/>
        <v>2.7967513070871166E-2</v>
      </c>
      <c r="N934" s="13">
        <f t="shared" si="1345"/>
        <v>9.2321216711503312E-2</v>
      </c>
      <c r="O934" s="13">
        <f t="shared" si="1346"/>
        <v>7.7105142260651518E-3</v>
      </c>
      <c r="P934" s="13">
        <f t="shared" si="1347"/>
        <v>2.5452533195133919E-2</v>
      </c>
      <c r="Q934" s="13">
        <f t="shared" si="1348"/>
        <v>0.15237692092060709</v>
      </c>
      <c r="R934" s="13">
        <f t="shared" si="1349"/>
        <v>1.0628765861250961E-3</v>
      </c>
      <c r="S934" s="13">
        <f t="shared" si="1350"/>
        <v>5.7909282495708057E-3</v>
      </c>
      <c r="T934" s="13">
        <f t="shared" si="1351"/>
        <v>4.2009613565034382E-2</v>
      </c>
      <c r="U934" s="13">
        <f t="shared" si="1352"/>
        <v>3.508572943063659E-3</v>
      </c>
      <c r="V934" s="13">
        <f t="shared" si="1353"/>
        <v>5.8557541836064481E-4</v>
      </c>
      <c r="W934" s="13">
        <f t="shared" si="1354"/>
        <v>0.16766623358674354</v>
      </c>
      <c r="X934" s="13">
        <f t="shared" si="1355"/>
        <v>4.6224806475475423E-2</v>
      </c>
      <c r="Y934" s="13">
        <f t="shared" si="1356"/>
        <v>6.3719828613842443E-3</v>
      </c>
      <c r="Z934" s="13">
        <f t="shared" si="1357"/>
        <v>9.7676722477989928E-5</v>
      </c>
      <c r="AA934" s="13">
        <f t="shared" si="1358"/>
        <v>3.2243245370829759E-4</v>
      </c>
      <c r="AB934" s="13">
        <f t="shared" si="1359"/>
        <v>5.3217739378888377E-4</v>
      </c>
      <c r="AC934" s="13">
        <f t="shared" si="1360"/>
        <v>3.3307345151475968E-5</v>
      </c>
      <c r="AD934" s="13">
        <f t="shared" si="1361"/>
        <v>0.1383672427982629</v>
      </c>
      <c r="AE934" s="13">
        <f t="shared" si="1362"/>
        <v>3.8147209990172522E-2</v>
      </c>
      <c r="AF934" s="13">
        <f t="shared" si="1363"/>
        <v>5.2585048332428981E-3</v>
      </c>
      <c r="AG934" s="13">
        <f t="shared" si="1364"/>
        <v>4.8324850123792528E-4</v>
      </c>
      <c r="AH934" s="13">
        <f t="shared" si="1365"/>
        <v>6.7322553520710616E-6</v>
      </c>
      <c r="AI934" s="13">
        <f t="shared" si="1366"/>
        <v>2.2223284699670665E-5</v>
      </c>
      <c r="AJ934" s="13">
        <f t="shared" si="1367"/>
        <v>3.6679712593691546E-5</v>
      </c>
      <c r="AK934" s="13">
        <f t="shared" si="1368"/>
        <v>4.0360109801882748E-5</v>
      </c>
      <c r="AL934" s="13">
        <f t="shared" si="1369"/>
        <v>1.2124872253910685E-6</v>
      </c>
      <c r="AM934" s="13">
        <f t="shared" si="1370"/>
        <v>9.1350504964678406E-2</v>
      </c>
      <c r="AN934" s="13">
        <f t="shared" si="1371"/>
        <v>2.518491244836479E-2</v>
      </c>
      <c r="AO934" s="13">
        <f t="shared" si="1372"/>
        <v>3.4716820409315219E-3</v>
      </c>
      <c r="AP934" s="13">
        <f t="shared" si="1373"/>
        <v>3.190422365781412E-4</v>
      </c>
      <c r="AQ934" s="13">
        <f t="shared" si="1374"/>
        <v>2.1989617897180222E-5</v>
      </c>
      <c r="AR934" s="13">
        <f t="shared" si="1375"/>
        <v>3.7121034347320531E-7</v>
      </c>
      <c r="AS934" s="13">
        <f t="shared" si="1376"/>
        <v>1.2253713971098492E-6</v>
      </c>
      <c r="AT934" s="13">
        <f t="shared" si="1377"/>
        <v>2.0224854819587319E-6</v>
      </c>
      <c r="AU934" s="13">
        <f t="shared" si="1378"/>
        <v>2.2254191854983924E-6</v>
      </c>
      <c r="AV934" s="13">
        <f t="shared" si="1379"/>
        <v>1.8365362552768316E-6</v>
      </c>
      <c r="AW934" s="13">
        <f t="shared" si="1380"/>
        <v>3.0651507136094028E-8</v>
      </c>
      <c r="AX934" s="13">
        <f t="shared" si="1381"/>
        <v>5.0258251089267826E-2</v>
      </c>
      <c r="AY934" s="13">
        <f t="shared" si="1382"/>
        <v>1.38559677801514E-2</v>
      </c>
      <c r="AZ934" s="13">
        <f t="shared" si="1383"/>
        <v>1.910013171604283E-3</v>
      </c>
      <c r="BA934" s="13">
        <f t="shared" si="1384"/>
        <v>1.7552727092450896E-4</v>
      </c>
      <c r="BB934" s="13">
        <f t="shared" si="1385"/>
        <v>1.2098014543661934E-5</v>
      </c>
      <c r="BC934" s="13">
        <f t="shared" si="1386"/>
        <v>6.6707335049539223E-7</v>
      </c>
      <c r="BD934" s="13">
        <f t="shared" si="1387"/>
        <v>1.7056829632769839E-8</v>
      </c>
      <c r="BE934" s="13">
        <f t="shared" si="1388"/>
        <v>5.6304872762470656E-8</v>
      </c>
      <c r="BF934" s="13">
        <f t="shared" si="1389"/>
        <v>9.2931651574548767E-8</v>
      </c>
      <c r="BG934" s="13">
        <f t="shared" si="1390"/>
        <v>1.0225629909281723E-7</v>
      </c>
      <c r="BH934" s="13">
        <f t="shared" si="1391"/>
        <v>8.438742769818091E-8</v>
      </c>
      <c r="BI934" s="13">
        <f t="shared" si="1392"/>
        <v>5.5712854986483069E-8</v>
      </c>
      <c r="BJ934" s="14">
        <f t="shared" si="1393"/>
        <v>0.87578763595195652</v>
      </c>
      <c r="BK934" s="14">
        <f t="shared" si="1394"/>
        <v>7.3687037546464801E-2</v>
      </c>
      <c r="BL934" s="14">
        <f t="shared" si="1395"/>
        <v>1.3250658637797468E-2</v>
      </c>
      <c r="BM934" s="14">
        <f t="shared" si="1396"/>
        <v>0.64207549701974698</v>
      </c>
      <c r="BN934" s="14">
        <f t="shared" si="1397"/>
        <v>0.3068915747103057</v>
      </c>
    </row>
    <row r="935" spans="1:66" x14ac:dyDescent="0.25">
      <c r="A935" t="s">
        <v>347</v>
      </c>
      <c r="B935" t="s">
        <v>253</v>
      </c>
      <c r="C935" t="s">
        <v>256</v>
      </c>
      <c r="D935" s="22" t="s">
        <v>367</v>
      </c>
      <c r="E935" s="10">
        <f>VLOOKUP(A935,home!$A$2:$E$405,3,FALSE)</f>
        <v>1.2639</v>
      </c>
      <c r="F935" s="10">
        <f>VLOOKUP(B935,home!$B$2:$E$405,3,FALSE)</f>
        <v>1.4241999999999999</v>
      </c>
      <c r="G935" s="10">
        <f>VLOOKUP(C935,away!$B$2:$E$405,4,FALSE)</f>
        <v>1.1076999999999999</v>
      </c>
      <c r="H935" s="10">
        <f>VLOOKUP(A935,away!$A$2:$E$405,3,FALSE)</f>
        <v>0.81940000000000002</v>
      </c>
      <c r="I935" s="10">
        <f>VLOOKUP(C935,away!$B$2:$E$405,3,FALSE)</f>
        <v>0.97629999999999995</v>
      </c>
      <c r="J935" s="10">
        <f>VLOOKUP(B935,home!$B$2:$E$405,4,FALSE)</f>
        <v>0.73219999999999996</v>
      </c>
      <c r="K935" s="12">
        <f t="shared" si="1342"/>
        <v>1.9939113751259998</v>
      </c>
      <c r="L935" s="12">
        <f t="shared" si="1343"/>
        <v>0.58574551708400002</v>
      </c>
      <c r="M935" s="13">
        <f t="shared" si="1344"/>
        <v>7.5800007134585234E-2</v>
      </c>
      <c r="N935" s="13">
        <f t="shared" si="1345"/>
        <v>0.15113849646028144</v>
      </c>
      <c r="O935" s="13">
        <f t="shared" si="1346"/>
        <v>4.4399514374018512E-2</v>
      </c>
      <c r="P935" s="13">
        <f t="shared" si="1347"/>
        <v>8.8528696760425851E-2</v>
      </c>
      <c r="Q935" s="13">
        <f t="shared" si="1348"/>
        <v>0.15067838365579792</v>
      </c>
      <c r="R935" s="13">
        <f t="shared" si="1349"/>
        <v>1.3003408252643983E-2</v>
      </c>
      <c r="S935" s="13">
        <f t="shared" si="1350"/>
        <v>2.5848711782388147E-2</v>
      </c>
      <c r="T935" s="13">
        <f t="shared" si="1351"/>
        <v>8.825918774784669E-2</v>
      </c>
      <c r="U935" s="13">
        <f t="shared" si="1352"/>
        <v>2.5927643630354141E-2</v>
      </c>
      <c r="V935" s="13">
        <f t="shared" si="1353"/>
        <v>3.3543719607772114E-3</v>
      </c>
      <c r="W935" s="13">
        <f t="shared" si="1354"/>
        <v>0.10014644771896501</v>
      </c>
      <c r="X935" s="13">
        <f t="shared" si="1355"/>
        <v>5.8660332803270931E-2</v>
      </c>
      <c r="Y935" s="13">
        <f t="shared" si="1356"/>
        <v>1.7180013485085729E-2</v>
      </c>
      <c r="Z935" s="13">
        <f t="shared" si="1357"/>
        <v>2.5388960302664344E-3</v>
      </c>
      <c r="AA935" s="13">
        <f t="shared" si="1358"/>
        <v>5.0623336750104881E-3</v>
      </c>
      <c r="AB935" s="13">
        <f t="shared" si="1359"/>
        <v>5.0469223496434103E-3</v>
      </c>
      <c r="AC935" s="13">
        <f t="shared" si="1360"/>
        <v>2.4485335602447787E-4</v>
      </c>
      <c r="AD935" s="13">
        <f t="shared" si="1361"/>
        <v>4.9920785321326419E-2</v>
      </c>
      <c r="AE935" s="13">
        <f t="shared" si="1362"/>
        <v>2.9240876211279698E-2</v>
      </c>
      <c r="AF935" s="13">
        <f t="shared" si="1363"/>
        <v>8.5638560781826321E-3</v>
      </c>
      <c r="AG935" s="13">
        <f t="shared" si="1364"/>
        <v>1.6720801022493473E-3</v>
      </c>
      <c r="AH935" s="13">
        <f t="shared" si="1365"/>
        <v>3.7178674201773185E-4</v>
      </c>
      <c r="AI935" s="13">
        <f t="shared" si="1366"/>
        <v>7.4130981403019113E-4</v>
      </c>
      <c r="AJ935" s="13">
        <f t="shared" si="1367"/>
        <v>7.390530353436689E-4</v>
      </c>
      <c r="AK935" s="13">
        <f t="shared" si="1368"/>
        <v>4.9120208466437972E-4</v>
      </c>
      <c r="AL935" s="13">
        <f t="shared" si="1369"/>
        <v>1.1438810799991726E-5</v>
      </c>
      <c r="AM935" s="13">
        <f t="shared" si="1370"/>
        <v>1.9907524341483147E-2</v>
      </c>
      <c r="AN935" s="13">
        <f t="shared" si="1371"/>
        <v>1.1660743139264362E-2</v>
      </c>
      <c r="AO935" s="13">
        <f t="shared" si="1372"/>
        <v>3.4151140098460549E-3</v>
      </c>
      <c r="AP935" s="13">
        <f t="shared" si="1373"/>
        <v>6.6679590719936335E-4</v>
      </c>
      <c r="AQ935" s="13">
        <f t="shared" si="1374"/>
        <v>9.7643178362996492E-5</v>
      </c>
      <c r="AR935" s="13">
        <f t="shared" si="1375"/>
        <v>4.3554483489630422E-5</v>
      </c>
      <c r="AS935" s="13">
        <f t="shared" si="1376"/>
        <v>8.6843780067711647E-5</v>
      </c>
      <c r="AT935" s="13">
        <f t="shared" si="1377"/>
        <v>8.6579400467975417E-5</v>
      </c>
      <c r="AU935" s="13">
        <f t="shared" si="1378"/>
        <v>5.7543883814895172E-5</v>
      </c>
      <c r="AV935" s="13">
        <f t="shared" si="1379"/>
        <v>2.8684351126862112E-5</v>
      </c>
      <c r="AW935" s="13">
        <f t="shared" si="1380"/>
        <v>3.7110191926731662E-7</v>
      </c>
      <c r="AX935" s="13">
        <f t="shared" si="1381"/>
        <v>6.615639872513495E-3</v>
      </c>
      <c r="AY935" s="13">
        <f t="shared" si="1382"/>
        <v>3.8750813979669448E-3</v>
      </c>
      <c r="AZ935" s="13">
        <f t="shared" si="1383"/>
        <v>1.1349057785973689E-3</v>
      </c>
      <c r="BA935" s="13">
        <f t="shared" si="1384"/>
        <v>2.2158865737537852E-4</v>
      </c>
      <c r="BB935" s="13">
        <f t="shared" si="1385"/>
        <v>3.2448640673572596E-5</v>
      </c>
      <c r="BC935" s="13">
        <f t="shared" si="1386"/>
        <v>3.8013291620029397E-6</v>
      </c>
      <c r="BD935" s="13">
        <f t="shared" si="1387"/>
        <v>4.2519739088266837E-6</v>
      </c>
      <c r="BE935" s="13">
        <f t="shared" si="1388"/>
        <v>8.4780591435484851E-6</v>
      </c>
      <c r="BF935" s="13">
        <f t="shared" si="1389"/>
        <v>8.4522492826561591E-6</v>
      </c>
      <c r="BG935" s="13">
        <f t="shared" si="1390"/>
        <v>5.6176786633628967E-6</v>
      </c>
      <c r="BH935" s="13">
        <f t="shared" si="1391"/>
        <v>2.8002883471704767E-6</v>
      </c>
      <c r="BI935" s="13">
        <f t="shared" si="1392"/>
        <v>1.1167053578111991E-6</v>
      </c>
      <c r="BJ935" s="14">
        <f t="shared" si="1393"/>
        <v>0.7030917458367304</v>
      </c>
      <c r="BK935" s="14">
        <f t="shared" si="1394"/>
        <v>0.19766316120296784</v>
      </c>
      <c r="BL935" s="14">
        <f t="shared" si="1395"/>
        <v>9.6117096811396949E-2</v>
      </c>
      <c r="BM935" s="14">
        <f t="shared" si="1396"/>
        <v>0.47198768294756105</v>
      </c>
      <c r="BN935" s="14">
        <f t="shared" si="1397"/>
        <v>0.52354850663775299</v>
      </c>
    </row>
    <row r="936" spans="1:66" x14ac:dyDescent="0.25">
      <c r="A936" t="s">
        <v>347</v>
      </c>
      <c r="B936" t="s">
        <v>323</v>
      </c>
      <c r="C936" t="s">
        <v>255</v>
      </c>
      <c r="D936" s="22" t="s">
        <v>367</v>
      </c>
      <c r="E936" s="10">
        <f>VLOOKUP(A936,home!$A$2:$E$405,3,FALSE)</f>
        <v>1.2639</v>
      </c>
      <c r="F936" s="10">
        <f>VLOOKUP(B936,home!$B$2:$E$405,3,FALSE)</f>
        <v>0.63300000000000001</v>
      </c>
      <c r="G936" s="10">
        <f>VLOOKUP(C936,away!$B$2:$E$405,4,FALSE)</f>
        <v>1.1868000000000001</v>
      </c>
      <c r="H936" s="10">
        <f>VLOOKUP(A936,away!$A$2:$E$405,3,FALSE)</f>
        <v>0.81940000000000002</v>
      </c>
      <c r="I936" s="10">
        <f>VLOOKUP(C936,away!$B$2:$E$405,3,FALSE)</f>
        <v>0.9153</v>
      </c>
      <c r="J936" s="10">
        <f>VLOOKUP(B936,home!$B$2:$E$405,4,FALSE)</f>
        <v>0.97629999999999995</v>
      </c>
      <c r="K936" s="12">
        <f t="shared" si="1342"/>
        <v>0.94949779716000016</v>
      </c>
      <c r="L936" s="12">
        <f t="shared" si="1343"/>
        <v>0.73222189536600002</v>
      </c>
      <c r="M936" s="13">
        <f t="shared" si="1344"/>
        <v>0.18605374553369694</v>
      </c>
      <c r="N936" s="13">
        <f t="shared" si="1345"/>
        <v>0.17665762153761244</v>
      </c>
      <c r="O936" s="13">
        <f t="shared" si="1346"/>
        <v>0.13623262619462706</v>
      </c>
      <c r="P936" s="13">
        <f t="shared" si="1347"/>
        <v>0.12935257847312009</v>
      </c>
      <c r="Q936" s="13">
        <f t="shared" si="1348"/>
        <v>8.3868011250744015E-2</v>
      </c>
      <c r="R936" s="13">
        <f t="shared" si="1349"/>
        <v>4.9876255881458789E-2</v>
      </c>
      <c r="S936" s="13">
        <f t="shared" si="1350"/>
        <v>2.2482871158611362E-2</v>
      </c>
      <c r="T936" s="13">
        <f t="shared" si="1351"/>
        <v>6.1409994158596798E-2</v>
      </c>
      <c r="U936" s="13">
        <f t="shared" si="1352"/>
        <v>4.7357395090033616E-2</v>
      </c>
      <c r="V936" s="13">
        <f t="shared" si="1353"/>
        <v>1.736784501885061E-3</v>
      </c>
      <c r="W936" s="13">
        <f t="shared" si="1354"/>
        <v>2.6544163978257183E-2</v>
      </c>
      <c r="X936" s="13">
        <f t="shared" si="1355"/>
        <v>1.9436218059065379E-2</v>
      </c>
      <c r="Y936" s="13">
        <f t="shared" si="1356"/>
        <v>7.1158122129778636E-3</v>
      </c>
      <c r="Z936" s="13">
        <f t="shared" si="1357"/>
        <v>1.2173495538427122E-2</v>
      </c>
      <c r="AA936" s="13">
        <f t="shared" si="1358"/>
        <v>1.1558707197473641E-2</v>
      </c>
      <c r="AB936" s="13">
        <f t="shared" si="1359"/>
        <v>5.4874835110093308E-3</v>
      </c>
      <c r="AC936" s="13">
        <f t="shared" si="1360"/>
        <v>7.5467962539048128E-5</v>
      </c>
      <c r="AD936" s="13">
        <f t="shared" si="1361"/>
        <v>6.3009063062022556E-3</v>
      </c>
      <c r="AE936" s="13">
        <f t="shared" si="1362"/>
        <v>4.6136615580509976E-3</v>
      </c>
      <c r="AF936" s="13">
        <f t="shared" si="1363"/>
        <v>1.6891120053066767E-3</v>
      </c>
      <c r="AG936" s="13">
        <f t="shared" si="1364"/>
        <v>4.1226826467037338E-4</v>
      </c>
      <c r="AH936" s="13">
        <f t="shared" si="1365"/>
        <v>2.2284249940941626E-3</v>
      </c>
      <c r="AI936" s="13">
        <f t="shared" si="1366"/>
        <v>2.1158846230286935E-3</v>
      </c>
      <c r="AJ936" s="13">
        <f t="shared" si="1367"/>
        <v>1.0045138943052311E-3</v>
      </c>
      <c r="AK936" s="13">
        <f t="shared" si="1368"/>
        <v>3.179279099531434E-4</v>
      </c>
      <c r="AL936" s="13">
        <f t="shared" si="1369"/>
        <v>2.0987431386638086E-6</v>
      </c>
      <c r="AM936" s="13">
        <f t="shared" si="1370"/>
        <v>1.1965393315701192E-3</v>
      </c>
      <c r="AN936" s="13">
        <f t="shared" si="1371"/>
        <v>8.7613229724223946E-4</v>
      </c>
      <c r="AO936" s="13">
        <f t="shared" si="1372"/>
        <v>3.2076162563904006E-4</v>
      </c>
      <c r="AP936" s="13">
        <f t="shared" si="1373"/>
        <v>7.8289561828699092E-5</v>
      </c>
      <c r="AQ936" s="13">
        <f t="shared" si="1374"/>
        <v>1.4331332837395923E-5</v>
      </c>
      <c r="AR936" s="13">
        <f t="shared" si="1375"/>
        <v>3.2634031457131918E-4</v>
      </c>
      <c r="AS936" s="13">
        <f t="shared" si="1376"/>
        <v>3.09859409809969E-4</v>
      </c>
      <c r="AT936" s="13">
        <f t="shared" si="1377"/>
        <v>1.4710541352193167E-4</v>
      </c>
      <c r="AU936" s="13">
        <f t="shared" si="1378"/>
        <v>4.655875536312834E-5</v>
      </c>
      <c r="AV936" s="13">
        <f t="shared" si="1379"/>
        <v>1.1051858913950426E-5</v>
      </c>
      <c r="AW936" s="13">
        <f t="shared" si="1380"/>
        <v>4.0531573246960272E-8</v>
      </c>
      <c r="AX936" s="13">
        <f t="shared" si="1381"/>
        <v>1.8935190992352114E-4</v>
      </c>
      <c r="AY936" s="13">
        <f t="shared" si="1382"/>
        <v>1.3864761437537278E-4</v>
      </c>
      <c r="AZ936" s="13">
        <f t="shared" si="1383"/>
        <v>5.0760409492954846E-5</v>
      </c>
      <c r="BA936" s="13">
        <f t="shared" si="1384"/>
        <v>1.23892944161619E-5</v>
      </c>
      <c r="BB936" s="13">
        <f t="shared" si="1385"/>
        <v>2.2679281599123668E-6</v>
      </c>
      <c r="BC936" s="13">
        <f t="shared" si="1386"/>
        <v>3.3212533116099169E-7</v>
      </c>
      <c r="BD936" s="13">
        <f t="shared" si="1387"/>
        <v>3.9825587278291311E-5</v>
      </c>
      <c r="BE936" s="13">
        <f t="shared" si="1388"/>
        <v>3.7814307391340925E-5</v>
      </c>
      <c r="BF936" s="13">
        <f t="shared" si="1389"/>
        <v>1.7952300784604658E-5</v>
      </c>
      <c r="BG936" s="13">
        <f t="shared" si="1390"/>
        <v>5.6818900163119563E-6</v>
      </c>
      <c r="BH936" s="13">
        <f t="shared" si="1391"/>
        <v>1.3487355135483999E-6</v>
      </c>
      <c r="BI936" s="13">
        <f t="shared" si="1392"/>
        <v>2.5612427981313348E-7</v>
      </c>
      <c r="BJ936" s="14">
        <f t="shared" si="1393"/>
        <v>0.39092757276230067</v>
      </c>
      <c r="BK936" s="14">
        <f t="shared" si="1394"/>
        <v>0.33984219398736654</v>
      </c>
      <c r="BL936" s="14">
        <f t="shared" si="1395"/>
        <v>0.25712301399342785</v>
      </c>
      <c r="BM936" s="14">
        <f t="shared" si="1396"/>
        <v>0.23788683032746058</v>
      </c>
      <c r="BN936" s="14">
        <f t="shared" si="1397"/>
        <v>0.7620408388712594</v>
      </c>
    </row>
    <row r="937" spans="1:66" x14ac:dyDescent="0.25">
      <c r="A937" t="s">
        <v>338</v>
      </c>
      <c r="B937" t="s">
        <v>82</v>
      </c>
      <c r="C937" t="s">
        <v>93</v>
      </c>
      <c r="D937" s="22" t="s">
        <v>368</v>
      </c>
      <c r="E937" s="10">
        <f>VLOOKUP(A937,home!$A$2:$E$405,3,FALSE)</f>
        <v>1.2436</v>
      </c>
      <c r="F937" s="10">
        <f>VLOOKUP(B937,home!$B$2:$E$405,3,FALSE)</f>
        <v>1.3785000000000001</v>
      </c>
      <c r="G937" s="10">
        <f>VLOOKUP(C937,away!$B$2:$E$405,4,FALSE)</f>
        <v>1.3402000000000001</v>
      </c>
      <c r="H937" s="10">
        <f>VLOOKUP(A937,away!$A$2:$E$405,3,FALSE)</f>
        <v>0.89739999999999998</v>
      </c>
      <c r="I937" s="10">
        <f>VLOOKUP(C937,away!$B$2:$E$405,3,FALSE)</f>
        <v>0.92859999999999998</v>
      </c>
      <c r="J937" s="10">
        <f>VLOOKUP(B937,home!$B$2:$E$405,4,FALSE)</f>
        <v>1.2735000000000001</v>
      </c>
      <c r="K937" s="12">
        <f t="shared" si="1342"/>
        <v>2.2975083445200002</v>
      </c>
      <c r="L937" s="12">
        <f t="shared" si="1343"/>
        <v>1.0612402025400001</v>
      </c>
      <c r="M937" s="13">
        <f t="shared" si="1344"/>
        <v>3.4778755698059702E-2</v>
      </c>
      <c r="N937" s="13">
        <f t="shared" si="1345"/>
        <v>7.9904481428314675E-2</v>
      </c>
      <c r="O937" s="13">
        <f t="shared" si="1346"/>
        <v>3.6908613741098058E-2</v>
      </c>
      <c r="P937" s="13">
        <f t="shared" si="1347"/>
        <v>8.4797848054838337E-2</v>
      </c>
      <c r="Q937" s="13">
        <f t="shared" si="1348"/>
        <v>9.1790606423048191E-2</v>
      </c>
      <c r="R937" s="13">
        <f t="shared" si="1349"/>
        <v>1.9584452361036765E-2</v>
      </c>
      <c r="S937" s="13">
        <f t="shared" si="1350"/>
        <v>5.1688702559969789E-2</v>
      </c>
      <c r="T937" s="13">
        <f t="shared" si="1351"/>
        <v>9.7411881751665083E-2</v>
      </c>
      <c r="U937" s="13">
        <f t="shared" si="1352"/>
        <v>4.4995442722336389E-2</v>
      </c>
      <c r="V937" s="13">
        <f t="shared" si="1353"/>
        <v>1.4003091056457724E-2</v>
      </c>
      <c r="W937" s="13">
        <f t="shared" si="1354"/>
        <v>7.0296561401834767E-2</v>
      </c>
      <c r="X937" s="13">
        <f t="shared" si="1355"/>
        <v>7.460153705994868E-2</v>
      </c>
      <c r="Y937" s="13">
        <f t="shared" si="1356"/>
        <v>3.9585075149647625E-2</v>
      </c>
      <c r="Z937" s="13">
        <f t="shared" si="1357"/>
        <v>6.9279360634205466E-3</v>
      </c>
      <c r="AA937" s="13">
        <f t="shared" si="1358"/>
        <v>1.5916990916009746E-2</v>
      </c>
      <c r="AB937" s="13">
        <f t="shared" si="1359"/>
        <v>1.828470972459072E-2</v>
      </c>
      <c r="AC937" s="13">
        <f t="shared" si="1360"/>
        <v>2.1339032332204286E-3</v>
      </c>
      <c r="AD937" s="13">
        <f t="shared" si="1361"/>
        <v>4.0376734102944505E-2</v>
      </c>
      <c r="AE937" s="13">
        <f t="shared" si="1362"/>
        <v>4.2849413477312547E-2</v>
      </c>
      <c r="AF937" s="13">
        <f t="shared" si="1363"/>
        <v>2.2736760118691687E-2</v>
      </c>
      <c r="AG937" s="13">
        <f t="shared" si="1364"/>
        <v>8.043054637821255E-3</v>
      </c>
      <c r="AH937" s="13">
        <f t="shared" si="1365"/>
        <v>1.8380510677821478E-3</v>
      </c>
      <c r="AI937" s="13">
        <f t="shared" si="1366"/>
        <v>4.2229376658833809E-3</v>
      </c>
      <c r="AJ937" s="13">
        <f t="shared" si="1367"/>
        <v>4.8511172628774406E-3</v>
      </c>
      <c r="AK937" s="13">
        <f t="shared" si="1368"/>
        <v>3.7151607972353141E-3</v>
      </c>
      <c r="AL937" s="13">
        <f t="shared" si="1369"/>
        <v>2.0811601623165537E-4</v>
      </c>
      <c r="AM937" s="13">
        <f t="shared" si="1370"/>
        <v>1.8553176705196055E-2</v>
      </c>
      <c r="AN937" s="13">
        <f t="shared" si="1371"/>
        <v>1.9689377004382672E-2</v>
      </c>
      <c r="AO937" s="13">
        <f t="shared" si="1372"/>
        <v>1.0447579220008742E-2</v>
      </c>
      <c r="AP937" s="13">
        <f t="shared" si="1373"/>
        <v>3.6957970291649246E-3</v>
      </c>
      <c r="AQ937" s="13">
        <f t="shared" si="1374"/>
        <v>9.8053209694442872E-4</v>
      </c>
      <c r="AR937" s="13">
        <f t="shared" si="1375"/>
        <v>3.9012273749039809E-4</v>
      </c>
      <c r="AS937" s="13">
        <f t="shared" si="1376"/>
        <v>8.9631024477117511E-4</v>
      </c>
      <c r="AT937" s="13">
        <f t="shared" si="1377"/>
        <v>1.0296401333202696E-3</v>
      </c>
      <c r="AU937" s="13">
        <f t="shared" si="1378"/>
        <v>7.8853559938533481E-4</v>
      </c>
      <c r="AV937" s="13">
        <f t="shared" si="1379"/>
        <v>4.5291677988472184E-4</v>
      </c>
      <c r="AW937" s="13">
        <f t="shared" si="1380"/>
        <v>1.4095282824220327E-5</v>
      </c>
      <c r="AX937" s="13">
        <f t="shared" si="1381"/>
        <v>7.1043463829236677E-3</v>
      </c>
      <c r="AY937" s="13">
        <f t="shared" si="1382"/>
        <v>7.5394179943282296E-3</v>
      </c>
      <c r="AZ937" s="13">
        <f t="shared" si="1383"/>
        <v>4.0005667396673054E-3</v>
      </c>
      <c r="BA937" s="13">
        <f t="shared" si="1384"/>
        <v>1.4151874190264397E-3</v>
      </c>
      <c r="BB937" s="13">
        <f t="shared" si="1385"/>
        <v>3.7546344579991964E-4</v>
      </c>
      <c r="BC937" s="13">
        <f t="shared" si="1386"/>
        <v>7.9691380653414639E-5</v>
      </c>
      <c r="BD937" s="13">
        <f t="shared" si="1387"/>
        <v>6.9002322158294874E-5</v>
      </c>
      <c r="BE937" s="13">
        <f t="shared" si="1388"/>
        <v>1.5853341094993978E-4</v>
      </c>
      <c r="BF937" s="13">
        <f t="shared" si="1389"/>
        <v>1.8211591727135252E-4</v>
      </c>
      <c r="BG937" s="13">
        <f t="shared" si="1390"/>
        <v>1.3947094653361548E-4</v>
      </c>
      <c r="BH937" s="13">
        <f t="shared" si="1391"/>
        <v>8.0108915869771109E-5</v>
      </c>
      <c r="BI937" s="13">
        <f t="shared" si="1392"/>
        <v>3.6810180536249966E-5</v>
      </c>
      <c r="BJ937" s="14">
        <f t="shared" si="1393"/>
        <v>0.64147724096932479</v>
      </c>
      <c r="BK937" s="14">
        <f t="shared" si="1394"/>
        <v>0.19514983461310587</v>
      </c>
      <c r="BL937" s="14">
        <f t="shared" si="1395"/>
        <v>0.15454104344702102</v>
      </c>
      <c r="BM937" s="14">
        <f t="shared" si="1396"/>
        <v>0.64280597467497258</v>
      </c>
      <c r="BN937" s="14">
        <f t="shared" si="1397"/>
        <v>0.34776475770639576</v>
      </c>
    </row>
    <row r="938" spans="1:66" x14ac:dyDescent="0.25">
      <c r="A938" t="s">
        <v>338</v>
      </c>
      <c r="B938" t="s">
        <v>96</v>
      </c>
      <c r="C938" t="s">
        <v>71</v>
      </c>
      <c r="D938" s="22" t="s">
        <v>368</v>
      </c>
      <c r="E938" s="10">
        <f>VLOOKUP(A938,home!$A$2:$E$405,3,FALSE)</f>
        <v>1.2436</v>
      </c>
      <c r="F938" s="10">
        <f>VLOOKUP(B938,home!$B$2:$E$405,3,FALSE)</f>
        <v>1.7231000000000001</v>
      </c>
      <c r="G938" s="10">
        <f>VLOOKUP(C938,away!$B$2:$E$405,4,FALSE)</f>
        <v>1.3402000000000001</v>
      </c>
      <c r="H938" s="10">
        <f>VLOOKUP(A938,away!$A$2:$E$405,3,FALSE)</f>
        <v>0.89739999999999998</v>
      </c>
      <c r="I938" s="10">
        <f>VLOOKUP(C938,away!$B$2:$E$405,3,FALSE)</f>
        <v>1.3001</v>
      </c>
      <c r="J938" s="10">
        <f>VLOOKUP(B938,home!$B$2:$E$405,4,FALSE)</f>
        <v>0.63680000000000003</v>
      </c>
      <c r="K938" s="12">
        <f t="shared" si="1342"/>
        <v>2.871843763832</v>
      </c>
      <c r="L938" s="12">
        <f t="shared" si="1343"/>
        <v>0.74296076243200004</v>
      </c>
      <c r="M938" s="13">
        <f t="shared" si="1344"/>
        <v>2.6922187283443071E-2</v>
      </c>
      <c r="N938" s="13">
        <f t="shared" si="1345"/>
        <v>7.7316315658673168E-2</v>
      </c>
      <c r="O938" s="13">
        <f t="shared" si="1346"/>
        <v>2.0002128790443961E-2</v>
      </c>
      <c r="P938" s="13">
        <f t="shared" si="1347"/>
        <v>5.7442988830201006E-2</v>
      </c>
      <c r="Q938" s="13">
        <f t="shared" si="1348"/>
        <v>0.11102018948341348</v>
      </c>
      <c r="R938" s="13">
        <f t="shared" si="1349"/>
        <v>7.4303984282056501E-3</v>
      </c>
      <c r="S938" s="13">
        <f t="shared" si="1350"/>
        <v>3.0641055748987036E-2</v>
      </c>
      <c r="T938" s="13">
        <f t="shared" si="1351"/>
        <v>8.248364462394199E-2</v>
      </c>
      <c r="U938" s="13">
        <f t="shared" si="1352"/>
        <v>2.1338943388829495E-2</v>
      </c>
      <c r="V938" s="13">
        <f t="shared" si="1353"/>
        <v>7.2642018462885883E-3</v>
      </c>
      <c r="W938" s="13">
        <f t="shared" si="1354"/>
        <v>0.106277546275796</v>
      </c>
      <c r="X938" s="13">
        <f t="shared" si="1355"/>
        <v>7.896004681046756E-2</v>
      </c>
      <c r="Y938" s="13">
        <f t="shared" si="1356"/>
        <v>2.9332108289985687E-2</v>
      </c>
      <c r="Z938" s="13">
        <f t="shared" si="1357"/>
        <v>1.840164827131069E-3</v>
      </c>
      <c r="AA938" s="13">
        <f t="shared" si="1358"/>
        <v>5.284665883219351E-3</v>
      </c>
      <c r="AB938" s="13">
        <f t="shared" si="1359"/>
        <v>7.5883673803296119E-3</v>
      </c>
      <c r="AC938" s="13">
        <f t="shared" si="1360"/>
        <v>9.6871184054318792E-4</v>
      </c>
      <c r="AD938" s="13">
        <f t="shared" si="1361"/>
        <v>7.6303127126877895E-2</v>
      </c>
      <c r="AE938" s="13">
        <f t="shared" si="1362"/>
        <v>5.6690229506131028E-2</v>
      </c>
      <c r="AF938" s="13">
        <f t="shared" si="1363"/>
        <v>2.1059308068160081E-2</v>
      </c>
      <c r="AG938" s="13">
        <f t="shared" si="1364"/>
        <v>5.2154131928701967E-3</v>
      </c>
      <c r="AH938" s="13">
        <f t="shared" si="1365"/>
        <v>3.4179256574146203E-4</v>
      </c>
      <c r="AI938" s="13">
        <f t="shared" si="1366"/>
        <v>9.8157484844875681E-4</v>
      </c>
      <c r="AJ938" s="13">
        <f t="shared" si="1367"/>
        <v>1.4094648036259514E-3</v>
      </c>
      <c r="AK938" s="13">
        <f t="shared" si="1368"/>
        <v>1.3492542355446277E-3</v>
      </c>
      <c r="AL938" s="13">
        <f t="shared" si="1369"/>
        <v>8.2676348470731362E-5</v>
      </c>
      <c r="AM938" s="13">
        <f t="shared" si="1370"/>
        <v>4.3826131960040919E-2</v>
      </c>
      <c r="AN938" s="13">
        <f t="shared" si="1371"/>
        <v>3.2561096415477442E-2</v>
      </c>
      <c r="AO938" s="13">
        <f t="shared" si="1372"/>
        <v>1.2095808509232489E-2</v>
      </c>
      <c r="AP938" s="13">
        <f t="shared" si="1373"/>
        <v>2.9955703707502828E-3</v>
      </c>
      <c r="AQ938" s="13">
        <f t="shared" si="1374"/>
        <v>5.5639781164283457E-4</v>
      </c>
      <c r="AR938" s="13">
        <f t="shared" si="1375"/>
        <v>5.0787693047373234E-5</v>
      </c>
      <c r="AS938" s="13">
        <f t="shared" si="1376"/>
        <v>1.4585431955751267E-4</v>
      </c>
      <c r="AT938" s="13">
        <f t="shared" si="1377"/>
        <v>2.0943540902460125E-4</v>
      </c>
      <c r="AU938" s="13">
        <f t="shared" si="1378"/>
        <v>2.0048859111096841E-4</v>
      </c>
      <c r="AV938" s="13">
        <f t="shared" si="1379"/>
        <v>1.4394297752537462E-4</v>
      </c>
      <c r="AW938" s="13">
        <f t="shared" si="1380"/>
        <v>4.9001059895377485E-6</v>
      </c>
      <c r="AX938" s="13">
        <f t="shared" si="1381"/>
        <v>2.0976967293720322E-2</v>
      </c>
      <c r="AY938" s="13">
        <f t="shared" si="1382"/>
        <v>1.5585063614053579E-2</v>
      </c>
      <c r="AZ938" s="13">
        <f t="shared" si="1383"/>
        <v>5.7895453726242328E-3</v>
      </c>
      <c r="BA938" s="13">
        <f t="shared" si="1384"/>
        <v>1.4338016813931866E-3</v>
      </c>
      <c r="BB938" s="13">
        <f t="shared" si="1385"/>
        <v>2.6631459759604131E-4</v>
      </c>
      <c r="BC938" s="13">
        <f t="shared" si="1386"/>
        <v>3.9572259295345232E-5</v>
      </c>
      <c r="BD938" s="13">
        <f t="shared" si="1387"/>
        <v>6.2888771914397998E-6</v>
      </c>
      <c r="BE938" s="13">
        <f t="shared" si="1388"/>
        <v>1.8060672743741696E-5</v>
      </c>
      <c r="BF938" s="13">
        <f t="shared" si="1389"/>
        <v>2.5933715194862582E-5</v>
      </c>
      <c r="BG938" s="13">
        <f t="shared" si="1390"/>
        <v>2.4825859418453761E-5</v>
      </c>
      <c r="BH938" s="13">
        <f t="shared" si="1391"/>
        <v>1.7823997388164093E-5</v>
      </c>
      <c r="BI938" s="13">
        <f t="shared" si="1392"/>
        <v>1.0237547149151381E-5</v>
      </c>
      <c r="BJ938" s="14">
        <f t="shared" si="1393"/>
        <v>0.78078419892214368</v>
      </c>
      <c r="BK938" s="14">
        <f t="shared" si="1394"/>
        <v>0.13890688551198721</v>
      </c>
      <c r="BL938" s="14">
        <f t="shared" si="1395"/>
        <v>6.6580269983740517E-2</v>
      </c>
      <c r="BM938" s="14">
        <f t="shared" si="1396"/>
        <v>0.67239714726255806</v>
      </c>
      <c r="BN938" s="14">
        <f t="shared" si="1397"/>
        <v>0.30013420847438033</v>
      </c>
    </row>
    <row r="939" spans="1:66" x14ac:dyDescent="0.25">
      <c r="A939" t="s">
        <v>338</v>
      </c>
      <c r="B939" t="s">
        <v>89</v>
      </c>
      <c r="C939" t="s">
        <v>94</v>
      </c>
      <c r="D939" s="22" t="s">
        <v>368</v>
      </c>
      <c r="E939" s="10">
        <f>VLOOKUP(A939,home!$A$2:$E$405,3,FALSE)</f>
        <v>1.2436</v>
      </c>
      <c r="F939" s="10">
        <f>VLOOKUP(B939,home!$B$2:$E$405,3,FALSE)</f>
        <v>0.53610000000000002</v>
      </c>
      <c r="G939" s="10">
        <f>VLOOKUP(C939,away!$B$2:$E$405,4,FALSE)</f>
        <v>0.91900000000000004</v>
      </c>
      <c r="H939" s="10">
        <f>VLOOKUP(A939,away!$A$2:$E$405,3,FALSE)</f>
        <v>0.89739999999999998</v>
      </c>
      <c r="I939" s="10">
        <f>VLOOKUP(C939,away!$B$2:$E$405,3,FALSE)</f>
        <v>1.5919000000000001</v>
      </c>
      <c r="J939" s="10">
        <f>VLOOKUP(B939,home!$B$2:$E$405,4,FALSE)</f>
        <v>0.37140000000000001</v>
      </c>
      <c r="K939" s="12">
        <f t="shared" si="1342"/>
        <v>0.61269174924000003</v>
      </c>
      <c r="L939" s="12">
        <f t="shared" si="1343"/>
        <v>0.53057129168400008</v>
      </c>
      <c r="M939" s="13">
        <f t="shared" si="1344"/>
        <v>0.31877714003573487</v>
      </c>
      <c r="N939" s="13">
        <f t="shared" si="1345"/>
        <v>0.19531212354621885</v>
      </c>
      <c r="O939" s="13">
        <f t="shared" si="1346"/>
        <v>0.16913399894809125</v>
      </c>
      <c r="P939" s="13">
        <f t="shared" si="1347"/>
        <v>0.10362700567146235</v>
      </c>
      <c r="Q939" s="13">
        <f t="shared" si="1348"/>
        <v>5.9833063311655908E-2</v>
      </c>
      <c r="R939" s="13">
        <f t="shared" si="1349"/>
        <v>4.4868822144784534E-2</v>
      </c>
      <c r="S939" s="13">
        <f t="shared" si="1350"/>
        <v>8.42168003579985E-3</v>
      </c>
      <c r="T939" s="13">
        <f t="shared" si="1351"/>
        <v>3.1745705686675833E-2</v>
      </c>
      <c r="U939" s="13">
        <f t="shared" si="1352"/>
        <v>2.7490757126226489E-2</v>
      </c>
      <c r="V939" s="13">
        <f t="shared" si="1353"/>
        <v>3.0418795077521044E-4</v>
      </c>
      <c r="W939" s="13">
        <f t="shared" si="1354"/>
        <v>1.2219741407602042E-2</v>
      </c>
      <c r="X939" s="13">
        <f t="shared" si="1355"/>
        <v>6.4834439826758775E-3</v>
      </c>
      <c r="Y939" s="13">
        <f t="shared" si="1356"/>
        <v>1.7199646242245987E-3</v>
      </c>
      <c r="Z939" s="13">
        <f t="shared" si="1357"/>
        <v>7.9353696405660007E-3</v>
      </c>
      <c r="AA939" s="13">
        <f t="shared" si="1358"/>
        <v>4.8619355059443736E-3</v>
      </c>
      <c r="AB939" s="13">
        <f t="shared" si="1359"/>
        <v>1.4894338849145612E-3</v>
      </c>
      <c r="AC939" s="13">
        <f t="shared" si="1360"/>
        <v>6.1802750537255464E-6</v>
      </c>
      <c r="AD939" s="13">
        <f t="shared" si="1361"/>
        <v>1.871733684571039E-3</v>
      </c>
      <c r="AE939" s="13">
        <f t="shared" si="1362"/>
        <v>9.930881587113089E-4</v>
      </c>
      <c r="AF939" s="13">
        <f t="shared" si="1363"/>
        <v>2.6345203356177219E-4</v>
      </c>
      <c r="AG939" s="13">
        <f t="shared" si="1364"/>
        <v>4.6593361914548676E-5</v>
      </c>
      <c r="AH939" s="13">
        <f t="shared" si="1365"/>
        <v>1.0525698300462754E-3</v>
      </c>
      <c r="AI939" s="13">
        <f t="shared" si="1366"/>
        <v>6.4490085036830204E-4</v>
      </c>
      <c r="AJ939" s="13">
        <f t="shared" si="1367"/>
        <v>1.9756271504925925E-4</v>
      </c>
      <c r="AK939" s="13">
        <f t="shared" si="1368"/>
        <v>4.0348348489378102E-5</v>
      </c>
      <c r="AL939" s="13">
        <f t="shared" si="1369"/>
        <v>8.0362525113541194E-8</v>
      </c>
      <c r="AM939" s="13">
        <f t="shared" si="1370"/>
        <v>2.2935915706225206E-4</v>
      </c>
      <c r="AN939" s="13">
        <f t="shared" si="1371"/>
        <v>1.2169138422207253E-4</v>
      </c>
      <c r="AO939" s="13">
        <f t="shared" si="1372"/>
        <v>3.2282977456759481E-5</v>
      </c>
      <c r="AP939" s="13">
        <f t="shared" si="1373"/>
        <v>5.7094736828794457E-6</v>
      </c>
      <c r="AQ939" s="13">
        <f t="shared" si="1374"/>
        <v>7.5732070669028799E-7</v>
      </c>
      <c r="AR939" s="13">
        <f t="shared" si="1375"/>
        <v>1.1169266686305219E-4</v>
      </c>
      <c r="AS939" s="13">
        <f t="shared" si="1376"/>
        <v>6.8433175437604033E-5</v>
      </c>
      <c r="AT939" s="13">
        <f t="shared" si="1377"/>
        <v>2.096422098245671E-5</v>
      </c>
      <c r="AU939" s="13">
        <f t="shared" si="1378"/>
        <v>4.2815350750651037E-6</v>
      </c>
      <c r="AV939" s="13">
        <f t="shared" si="1379"/>
        <v>6.5581530364351334E-7</v>
      </c>
      <c r="AW939" s="13">
        <f t="shared" si="1380"/>
        <v>7.2566612984269513E-10</v>
      </c>
      <c r="AX939" s="13">
        <f t="shared" si="1381"/>
        <v>2.3421077190780513E-5</v>
      </c>
      <c r="AY939" s="13">
        <f t="shared" si="1382"/>
        <v>1.2426551177743089E-5</v>
      </c>
      <c r="AZ939" s="13">
        <f t="shared" si="1383"/>
        <v>3.2965856547762411E-6</v>
      </c>
      <c r="BA939" s="13">
        <f t="shared" si="1384"/>
        <v>5.8302456966719191E-7</v>
      </c>
      <c r="BB939" s="13">
        <f t="shared" si="1385"/>
        <v>7.7334024752957568E-8</v>
      </c>
      <c r="BC939" s="13">
        <f t="shared" si="1386"/>
        <v>8.2062426808598285E-9</v>
      </c>
      <c r="BD939" s="13">
        <f t="shared" si="1387"/>
        <v>9.8768204215267201E-6</v>
      </c>
      <c r="BE939" s="13">
        <f t="shared" si="1388"/>
        <v>6.0514463809945601E-6</v>
      </c>
      <c r="BF939" s="13">
        <f t="shared" si="1389"/>
        <v>1.8538356343018123E-6</v>
      </c>
      <c r="BG939" s="13">
        <f t="shared" si="1390"/>
        <v>3.7860993252794075E-7</v>
      </c>
      <c r="BH939" s="13">
        <f t="shared" si="1391"/>
        <v>5.7992795460045603E-8</v>
      </c>
      <c r="BI939" s="13">
        <f t="shared" si="1392"/>
        <v>7.1063414587465753E-9</v>
      </c>
      <c r="BJ939" s="14">
        <f t="shared" si="1393"/>
        <v>0.31091852288980282</v>
      </c>
      <c r="BK939" s="14">
        <f t="shared" si="1394"/>
        <v>0.43114870088252882</v>
      </c>
      <c r="BL939" s="14">
        <f t="shared" si="1395"/>
        <v>0.25000458257908248</v>
      </c>
      <c r="BM939" s="14">
        <f t="shared" si="1396"/>
        <v>0.10844259650852078</v>
      </c>
      <c r="BN939" s="14">
        <f t="shared" si="1397"/>
        <v>0.89155215365794771</v>
      </c>
    </row>
    <row r="940" spans="1:66" x14ac:dyDescent="0.25">
      <c r="A940" t="s">
        <v>350</v>
      </c>
      <c r="B940" t="s">
        <v>98</v>
      </c>
      <c r="C940" t="s">
        <v>101</v>
      </c>
      <c r="D940" s="22" t="s">
        <v>368</v>
      </c>
      <c r="E940" s="10">
        <f>VLOOKUP(A940,home!$A$2:$E$405,3,FALSE)</f>
        <v>1.6042000000000001</v>
      </c>
      <c r="F940" s="10">
        <f>VLOOKUP(B940,home!$B$2:$E$405,3,FALSE)</f>
        <v>0.93500000000000005</v>
      </c>
      <c r="G940" s="10">
        <f>VLOOKUP(C940,away!$B$2:$E$405,4,FALSE)</f>
        <v>0.87270000000000003</v>
      </c>
      <c r="H940" s="10">
        <f>VLOOKUP(A940,away!$A$2:$E$405,3,FALSE)</f>
        <v>1.25</v>
      </c>
      <c r="I940" s="10">
        <f>VLOOKUP(C940,away!$B$2:$E$405,3,FALSE)</f>
        <v>1.6</v>
      </c>
      <c r="J940" s="10">
        <f>VLOOKUP(B940,home!$B$2:$E$405,4,FALSE)</f>
        <v>0.6</v>
      </c>
      <c r="K940" s="12">
        <f t="shared" si="1342"/>
        <v>1.3089862929000002</v>
      </c>
      <c r="L940" s="12">
        <f t="shared" si="1343"/>
        <v>1.2</v>
      </c>
      <c r="M940" s="13">
        <f t="shared" si="1344"/>
        <v>8.1350663201833623E-2</v>
      </c>
      <c r="N940" s="13">
        <f t="shared" si="1345"/>
        <v>0.10648690304952467</v>
      </c>
      <c r="O940" s="13">
        <f t="shared" si="1346"/>
        <v>9.7620795842200334E-2</v>
      </c>
      <c r="P940" s="13">
        <f t="shared" si="1347"/>
        <v>0.12778428365942957</v>
      </c>
      <c r="Q940" s="13">
        <f t="shared" si="1348"/>
        <v>6.9694948232599502E-2</v>
      </c>
      <c r="R940" s="13">
        <f t="shared" si="1349"/>
        <v>5.8572477505320207E-2</v>
      </c>
      <c r="S940" s="13">
        <f t="shared" si="1350"/>
        <v>5.0180362727471645E-2</v>
      </c>
      <c r="T940" s="13">
        <f t="shared" si="1351"/>
        <v>8.3633937879119394E-2</v>
      </c>
      <c r="U940" s="13">
        <f t="shared" si="1352"/>
        <v>7.6670570195657761E-2</v>
      </c>
      <c r="V940" s="13">
        <f t="shared" si="1353"/>
        <v>8.7580542644013961E-3</v>
      </c>
      <c r="W940" s="13">
        <f t="shared" si="1354"/>
        <v>3.0409910640282631E-2</v>
      </c>
      <c r="X940" s="13">
        <f t="shared" si="1355"/>
        <v>3.6491892768339147E-2</v>
      </c>
      <c r="Y940" s="13">
        <f t="shared" si="1356"/>
        <v>2.1895135661003495E-2</v>
      </c>
      <c r="Z940" s="13">
        <f t="shared" si="1357"/>
        <v>2.3428991002128079E-2</v>
      </c>
      <c r="AA940" s="13">
        <f t="shared" si="1358"/>
        <v>3.06682280782631E-2</v>
      </c>
      <c r="AB940" s="13">
        <f t="shared" si="1359"/>
        <v>2.0072145090988657E-2</v>
      </c>
      <c r="AC940" s="13">
        <f t="shared" si="1360"/>
        <v>8.5981297384318605E-4</v>
      </c>
      <c r="AD940" s="13">
        <f t="shared" si="1361"/>
        <v>9.9515390491109537E-3</v>
      </c>
      <c r="AE940" s="13">
        <f t="shared" si="1362"/>
        <v>1.1941846858933144E-2</v>
      </c>
      <c r="AF940" s="13">
        <f t="shared" si="1363"/>
        <v>7.1651081153598873E-3</v>
      </c>
      <c r="AG940" s="13">
        <f t="shared" si="1364"/>
        <v>2.8660432461439546E-3</v>
      </c>
      <c r="AH940" s="13">
        <f t="shared" si="1365"/>
        <v>7.0286973006384217E-3</v>
      </c>
      <c r="AI940" s="13">
        <f t="shared" si="1366"/>
        <v>9.2004684234789271E-3</v>
      </c>
      <c r="AJ940" s="13">
        <f t="shared" si="1367"/>
        <v>6.0216435272965945E-3</v>
      </c>
      <c r="AK940" s="13">
        <f t="shared" si="1368"/>
        <v>2.627416279320418E-3</v>
      </c>
      <c r="AL940" s="13">
        <f t="shared" si="1369"/>
        <v>5.4023203066479194E-5</v>
      </c>
      <c r="AM940" s="13">
        <f t="shared" si="1370"/>
        <v>2.6052856417090675E-3</v>
      </c>
      <c r="AN940" s="13">
        <f t="shared" si="1371"/>
        <v>3.126342770050881E-3</v>
      </c>
      <c r="AO940" s="13">
        <f t="shared" si="1372"/>
        <v>1.8758056620305288E-3</v>
      </c>
      <c r="AP940" s="13">
        <f t="shared" si="1373"/>
        <v>7.5032226481221143E-4</v>
      </c>
      <c r="AQ940" s="13">
        <f t="shared" si="1374"/>
        <v>2.2509667944366335E-4</v>
      </c>
      <c r="AR940" s="13">
        <f t="shared" si="1375"/>
        <v>1.6868873521532208E-3</v>
      </c>
      <c r="AS940" s="13">
        <f t="shared" si="1376"/>
        <v>2.2081124216349422E-3</v>
      </c>
      <c r="AT940" s="13">
        <f t="shared" si="1377"/>
        <v>1.4451944465511824E-3</v>
      </c>
      <c r="AU940" s="13">
        <f t="shared" si="1378"/>
        <v>6.3057990703690027E-4</v>
      </c>
      <c r="AV940" s="13">
        <f t="shared" si="1379"/>
        <v>2.0635511372236461E-4</v>
      </c>
      <c r="AW940" s="13">
        <f t="shared" si="1380"/>
        <v>2.3571877437524877E-6</v>
      </c>
      <c r="AX940" s="13">
        <f t="shared" si="1381"/>
        <v>5.6838053234772542E-4</v>
      </c>
      <c r="AY940" s="13">
        <f t="shared" si="1382"/>
        <v>6.8205663881727046E-4</v>
      </c>
      <c r="AZ940" s="13">
        <f t="shared" si="1383"/>
        <v>4.0923398329036233E-4</v>
      </c>
      <c r="BA940" s="13">
        <f t="shared" si="1384"/>
        <v>1.6369359331614491E-4</v>
      </c>
      <c r="BB940" s="13">
        <f t="shared" si="1385"/>
        <v>4.9108077994843458E-5</v>
      </c>
      <c r="BC940" s="13">
        <f t="shared" si="1386"/>
        <v>1.1785938718762427E-5</v>
      </c>
      <c r="BD940" s="13">
        <f t="shared" si="1387"/>
        <v>3.373774704306445E-4</v>
      </c>
      <c r="BE940" s="13">
        <f t="shared" si="1388"/>
        <v>4.416224843269888E-4</v>
      </c>
      <c r="BF940" s="13">
        <f t="shared" si="1389"/>
        <v>2.8903888931023676E-4</v>
      </c>
      <c r="BG940" s="13">
        <f t="shared" si="1390"/>
        <v>1.2611598140738016E-4</v>
      </c>
      <c r="BH940" s="13">
        <f t="shared" si="1391"/>
        <v>4.1271022744472963E-5</v>
      </c>
      <c r="BI940" s="13">
        <f t="shared" si="1392"/>
        <v>1.0804640613295848E-5</v>
      </c>
      <c r="BJ940" s="14">
        <f t="shared" si="1393"/>
        <v>0.39100437728294812</v>
      </c>
      <c r="BK940" s="14">
        <f t="shared" si="1394"/>
        <v>0.26966925666886316</v>
      </c>
      <c r="BL940" s="14">
        <f t="shared" si="1395"/>
        <v>0.31590580197309609</v>
      </c>
      <c r="BM940" s="14">
        <f t="shared" si="1396"/>
        <v>0.45781865598505411</v>
      </c>
      <c r="BN940" s="14">
        <f t="shared" si="1397"/>
        <v>0.54151007149090791</v>
      </c>
    </row>
    <row r="941" spans="1:66" x14ac:dyDescent="0.25">
      <c r="A941" t="s">
        <v>350</v>
      </c>
      <c r="B941" t="s">
        <v>100</v>
      </c>
      <c r="C941" t="s">
        <v>99</v>
      </c>
      <c r="D941" s="22" t="s">
        <v>368</v>
      </c>
      <c r="E941" s="10">
        <f>VLOOKUP(A941,home!$A$2:$E$405,3,FALSE)</f>
        <v>1.6042000000000001</v>
      </c>
      <c r="F941" s="10">
        <f>VLOOKUP(B941,home!$B$2:$E$405,3,FALSE)</f>
        <v>0.46750000000000003</v>
      </c>
      <c r="G941" s="10">
        <f>VLOOKUP(C941,away!$B$2:$E$405,4,FALSE)</f>
        <v>0.62339999999999995</v>
      </c>
      <c r="H941" s="10">
        <f>VLOOKUP(A941,away!$A$2:$E$405,3,FALSE)</f>
        <v>1.25</v>
      </c>
      <c r="I941" s="10">
        <f>VLOOKUP(C941,away!$B$2:$E$405,3,FALSE)</f>
        <v>0.6</v>
      </c>
      <c r="J941" s="10">
        <f>VLOOKUP(B941,home!$B$2:$E$405,4,FALSE)</f>
        <v>0.6</v>
      </c>
      <c r="K941" s="12">
        <f t="shared" si="1342"/>
        <v>0.46752724590000005</v>
      </c>
      <c r="L941" s="12">
        <f t="shared" si="1343"/>
        <v>0.44999999999999996</v>
      </c>
      <c r="M941" s="13">
        <f t="shared" si="1344"/>
        <v>0.39950570005704894</v>
      </c>
      <c r="N941" s="13">
        <f t="shared" si="1345"/>
        <v>0.18677979966902356</v>
      </c>
      <c r="O941" s="13">
        <f t="shared" si="1346"/>
        <v>0.17977756502567199</v>
      </c>
      <c r="P941" s="13">
        <f t="shared" si="1347"/>
        <v>8.405090985106059E-2</v>
      </c>
      <c r="Q941" s="13">
        <f t="shared" si="1348"/>
        <v>4.3662322664506162E-2</v>
      </c>
      <c r="R941" s="13">
        <f t="shared" si="1349"/>
        <v>4.0449952130776193E-2</v>
      </c>
      <c r="S941" s="13">
        <f t="shared" si="1350"/>
        <v>4.4208101697812471E-3</v>
      </c>
      <c r="T941" s="13">
        <f t="shared" si="1351"/>
        <v>1.9648045199027769E-2</v>
      </c>
      <c r="U941" s="13">
        <f t="shared" si="1352"/>
        <v>1.8911454716488627E-2</v>
      </c>
      <c r="V941" s="13">
        <f t="shared" si="1353"/>
        <v>1.0334246016622693E-4</v>
      </c>
      <c r="W941" s="13">
        <f t="shared" si="1354"/>
        <v>6.8044418216445749E-3</v>
      </c>
      <c r="X941" s="13">
        <f t="shared" si="1355"/>
        <v>3.0619988197400582E-3</v>
      </c>
      <c r="Y941" s="13">
        <f t="shared" si="1356"/>
        <v>6.8894973444151293E-4</v>
      </c>
      <c r="Z941" s="13">
        <f t="shared" si="1357"/>
        <v>6.0674928196164275E-3</v>
      </c>
      <c r="AA941" s="13">
        <f t="shared" si="1358"/>
        <v>2.836718207473294E-3</v>
      </c>
      <c r="AB941" s="13">
        <f t="shared" si="1359"/>
        <v>6.6312152546718693E-4</v>
      </c>
      <c r="AC941" s="13">
        <f t="shared" si="1360"/>
        <v>1.3588710689825579E-6</v>
      </c>
      <c r="AD941" s="13">
        <f t="shared" si="1361"/>
        <v>7.953154861900665E-4</v>
      </c>
      <c r="AE941" s="13">
        <f t="shared" si="1362"/>
        <v>3.5789196878552987E-4</v>
      </c>
      <c r="AF941" s="13">
        <f t="shared" si="1363"/>
        <v>8.0525692976744204E-5</v>
      </c>
      <c r="AG941" s="13">
        <f t="shared" si="1364"/>
        <v>1.2078853946511629E-5</v>
      </c>
      <c r="AH941" s="13">
        <f t="shared" si="1365"/>
        <v>6.825929422068479E-4</v>
      </c>
      <c r="AI941" s="13">
        <f t="shared" si="1366"/>
        <v>3.1913079834074544E-4</v>
      </c>
      <c r="AJ941" s="13">
        <f t="shared" si="1367"/>
        <v>7.4601171615058508E-5</v>
      </c>
      <c r="AK941" s="13">
        <f t="shared" si="1368"/>
        <v>1.1626026768700526E-5</v>
      </c>
      <c r="AL941" s="13">
        <f t="shared" si="1369"/>
        <v>1.1435566471462884E-8</v>
      </c>
      <c r="AM941" s="13">
        <f t="shared" si="1370"/>
        <v>7.4366331776012289E-5</v>
      </c>
      <c r="AN941" s="13">
        <f t="shared" si="1371"/>
        <v>3.3464849299205524E-5</v>
      </c>
      <c r="AO941" s="13">
        <f t="shared" si="1372"/>
        <v>7.5295910923212417E-6</v>
      </c>
      <c r="AP941" s="13">
        <f t="shared" si="1373"/>
        <v>1.1294386638481861E-6</v>
      </c>
      <c r="AQ941" s="13">
        <f t="shared" si="1374"/>
        <v>1.2706184968292091E-7</v>
      </c>
      <c r="AR941" s="13">
        <f t="shared" si="1375"/>
        <v>6.1433364798616329E-5</v>
      </c>
      <c r="AS941" s="13">
        <f t="shared" si="1376"/>
        <v>2.8721771850667099E-5</v>
      </c>
      <c r="AT941" s="13">
        <f t="shared" si="1377"/>
        <v>6.7141054453552676E-6</v>
      </c>
      <c r="AU941" s="13">
        <f t="shared" si="1378"/>
        <v>1.0463424091830477E-6</v>
      </c>
      <c r="AV941" s="13">
        <f t="shared" si="1379"/>
        <v>1.2229839620843025E-7</v>
      </c>
      <c r="AW941" s="13">
        <f t="shared" si="1380"/>
        <v>6.6830486221367775E-11</v>
      </c>
      <c r="AX941" s="13">
        <f t="shared" si="1381"/>
        <v>5.7947143804874487E-6</v>
      </c>
      <c r="AY941" s="13">
        <f t="shared" si="1382"/>
        <v>2.6076214712193513E-6</v>
      </c>
      <c r="AZ941" s="13">
        <f t="shared" si="1383"/>
        <v>5.8671483102435394E-7</v>
      </c>
      <c r="BA941" s="13">
        <f t="shared" si="1384"/>
        <v>8.8007224653653083E-8</v>
      </c>
      <c r="BB941" s="13">
        <f t="shared" si="1385"/>
        <v>9.900812773535968E-9</v>
      </c>
      <c r="BC941" s="13">
        <f t="shared" si="1386"/>
        <v>8.9107314961823741E-10</v>
      </c>
      <c r="BD941" s="13">
        <f t="shared" si="1387"/>
        <v>4.6075023598962228E-6</v>
      </c>
      <c r="BE941" s="13">
        <f t="shared" si="1388"/>
        <v>2.1541328888000312E-6</v>
      </c>
      <c r="BF941" s="13">
        <f t="shared" si="1389"/>
        <v>5.0355790840164484E-7</v>
      </c>
      <c r="BG941" s="13">
        <f t="shared" si="1390"/>
        <v>7.8475680688728536E-8</v>
      </c>
      <c r="BH941" s="13">
        <f t="shared" si="1391"/>
        <v>9.172379715632264E-9</v>
      </c>
      <c r="BI941" s="13">
        <f t="shared" si="1392"/>
        <v>8.5766748535971589E-10</v>
      </c>
      <c r="BJ941" s="14">
        <f t="shared" si="1393"/>
        <v>0.26201707503275695</v>
      </c>
      <c r="BK941" s="14">
        <f t="shared" si="1394"/>
        <v>0.48808474046616374</v>
      </c>
      <c r="BL941" s="14">
        <f t="shared" si="1395"/>
        <v>0.2438321541265937</v>
      </c>
      <c r="BM941" s="14">
        <f t="shared" si="1396"/>
        <v>6.5772605492402422E-2</v>
      </c>
      <c r="BN941" s="14">
        <f t="shared" si="1397"/>
        <v>0.9342262493980874</v>
      </c>
    </row>
    <row r="942" spans="1:66" x14ac:dyDescent="0.25">
      <c r="A942" t="s">
        <v>350</v>
      </c>
      <c r="B942" t="s">
        <v>104</v>
      </c>
      <c r="C942" t="s">
        <v>108</v>
      </c>
      <c r="D942" s="22" t="s">
        <v>368</v>
      </c>
      <c r="E942" s="10">
        <f>VLOOKUP(A942,home!$A$2:$E$405,3,FALSE)</f>
        <v>1.6042000000000001</v>
      </c>
      <c r="F942" s="10">
        <f>VLOOKUP(B942,home!$B$2:$E$405,3,FALSE)</f>
        <v>1.2466999999999999</v>
      </c>
      <c r="G942" s="10">
        <f>VLOOKUP(C942,away!$B$2:$E$405,4,FALSE)</f>
        <v>1.2466999999999999</v>
      </c>
      <c r="H942" s="10">
        <f>VLOOKUP(A942,away!$A$2:$E$405,3,FALSE)</f>
        <v>1.25</v>
      </c>
      <c r="I942" s="10">
        <f>VLOOKUP(C942,away!$B$2:$E$405,3,FALSE)</f>
        <v>1.2</v>
      </c>
      <c r="J942" s="10">
        <f>VLOOKUP(B942,home!$B$2:$E$405,4,FALSE)</f>
        <v>1</v>
      </c>
      <c r="K942" s="12">
        <f t="shared" si="1342"/>
        <v>2.4933453197379998</v>
      </c>
      <c r="L942" s="12">
        <f t="shared" si="1343"/>
        <v>1.5</v>
      </c>
      <c r="M942" s="13">
        <f t="shared" si="1344"/>
        <v>1.8437930062359931E-2</v>
      </c>
      <c r="N942" s="13">
        <f t="shared" si="1345"/>
        <v>4.5972126626641706E-2</v>
      </c>
      <c r="O942" s="13">
        <f t="shared" si="1346"/>
        <v>2.7656895093539899E-2</v>
      </c>
      <c r="P942" s="13">
        <f t="shared" si="1347"/>
        <v>6.8958189939962555E-2</v>
      </c>
      <c r="Q942" s="13">
        <f t="shared" si="1348"/>
        <v>5.7312193381469902E-2</v>
      </c>
      <c r="R942" s="13">
        <f t="shared" si="1349"/>
        <v>2.0742671320154924E-2</v>
      </c>
      <c r="S942" s="13">
        <f t="shared" si="1350"/>
        <v>6.4476217554153642E-2</v>
      </c>
      <c r="T942" s="13">
        <f t="shared" si="1351"/>
        <v>8.5968290072204856E-2</v>
      </c>
      <c r="U942" s="13">
        <f t="shared" si="1352"/>
        <v>5.1718642454971923E-2</v>
      </c>
      <c r="V942" s="13">
        <f t="shared" si="1353"/>
        <v>2.6793579212176344E-2</v>
      </c>
      <c r="W942" s="13">
        <f t="shared" si="1354"/>
        <v>4.7633029710535707E-2</v>
      </c>
      <c r="X942" s="13">
        <f t="shared" si="1355"/>
        <v>7.1449544565803561E-2</v>
      </c>
      <c r="Y942" s="13">
        <f t="shared" si="1356"/>
        <v>5.3587158424352674E-2</v>
      </c>
      <c r="Z942" s="13">
        <f t="shared" si="1357"/>
        <v>1.0371335660077466E-2</v>
      </c>
      <c r="AA942" s="13">
        <f t="shared" si="1358"/>
        <v>2.5859321227485969E-2</v>
      </c>
      <c r="AB942" s="13">
        <f t="shared" si="1359"/>
        <v>3.2238108777076828E-2</v>
      </c>
      <c r="AC942" s="13">
        <f t="shared" si="1360"/>
        <v>6.2630292494727426E-3</v>
      </c>
      <c r="AD942" s="13">
        <f t="shared" si="1361"/>
        <v>2.9691397923426319E-2</v>
      </c>
      <c r="AE942" s="13">
        <f t="shared" si="1362"/>
        <v>4.4537096885139481E-2</v>
      </c>
      <c r="AF942" s="13">
        <f t="shared" si="1363"/>
        <v>3.3402822663854616E-2</v>
      </c>
      <c r="AG942" s="13">
        <f t="shared" si="1364"/>
        <v>1.6701411331927311E-2</v>
      </c>
      <c r="AH942" s="13">
        <f t="shared" si="1365"/>
        <v>3.8892508725290502E-3</v>
      </c>
      <c r="AI942" s="13">
        <f t="shared" si="1366"/>
        <v>9.6972454603072404E-3</v>
      </c>
      <c r="AJ942" s="13">
        <f t="shared" si="1367"/>
        <v>1.2089290791403813E-2</v>
      </c>
      <c r="AK942" s="13">
        <f t="shared" si="1368"/>
        <v>1.0047592204566131E-2</v>
      </c>
      <c r="AL942" s="13">
        <f t="shared" si="1369"/>
        <v>9.3695367999330258E-4</v>
      </c>
      <c r="AM942" s="13">
        <f t="shared" si="1370"/>
        <v>1.4806181609770715E-2</v>
      </c>
      <c r="AN942" s="13">
        <f t="shared" si="1371"/>
        <v>2.2209272414656072E-2</v>
      </c>
      <c r="AO942" s="13">
        <f t="shared" si="1372"/>
        <v>1.6656954310992057E-2</v>
      </c>
      <c r="AP942" s="13">
        <f t="shared" si="1373"/>
        <v>8.32847715549603E-3</v>
      </c>
      <c r="AQ942" s="13">
        <f t="shared" si="1374"/>
        <v>3.1231789333110117E-3</v>
      </c>
      <c r="AR942" s="13">
        <f t="shared" si="1375"/>
        <v>1.1667752617587138E-3</v>
      </c>
      <c r="AS942" s="13">
        <f t="shared" si="1376"/>
        <v>2.9091736380921691E-3</v>
      </c>
      <c r="AT942" s="13">
        <f t="shared" si="1377"/>
        <v>3.6267872374211403E-3</v>
      </c>
      <c r="AU942" s="13">
        <f t="shared" si="1378"/>
        <v>3.0142776613698362E-3</v>
      </c>
      <c r="AV942" s="13">
        <f t="shared" si="1379"/>
        <v>1.878908774841821E-3</v>
      </c>
      <c r="AW942" s="13">
        <f t="shared" si="1380"/>
        <v>9.7339544700941643E-5</v>
      </c>
      <c r="AX942" s="13">
        <f t="shared" si="1381"/>
        <v>6.1528206033187758E-3</v>
      </c>
      <c r="AY942" s="13">
        <f t="shared" si="1382"/>
        <v>9.2292309049781633E-3</v>
      </c>
      <c r="AZ942" s="13">
        <f t="shared" si="1383"/>
        <v>6.9219231787336234E-3</v>
      </c>
      <c r="BA942" s="13">
        <f t="shared" si="1384"/>
        <v>3.4609615893668125E-3</v>
      </c>
      <c r="BB942" s="13">
        <f t="shared" si="1385"/>
        <v>1.2978605960125549E-3</v>
      </c>
      <c r="BC942" s="13">
        <f t="shared" si="1386"/>
        <v>3.8935817880376609E-4</v>
      </c>
      <c r="BD942" s="13">
        <f t="shared" si="1387"/>
        <v>2.9169381543967882E-4</v>
      </c>
      <c r="BE942" s="13">
        <f t="shared" si="1388"/>
        <v>7.2729340952304314E-4</v>
      </c>
      <c r="BF942" s="13">
        <f t="shared" si="1389"/>
        <v>9.0669680935528626E-4</v>
      </c>
      <c r="BG942" s="13">
        <f t="shared" si="1390"/>
        <v>7.5356941534245991E-4</v>
      </c>
      <c r="BH942" s="13">
        <f t="shared" si="1391"/>
        <v>4.6972719371045579E-4</v>
      </c>
      <c r="BI942" s="13">
        <f t="shared" si="1392"/>
        <v>2.3423841999832594E-4</v>
      </c>
      <c r="BJ942" s="14">
        <f t="shared" si="1393"/>
        <v>0.57883129106079589</v>
      </c>
      <c r="BK942" s="14">
        <f t="shared" si="1394"/>
        <v>0.19509513060309666</v>
      </c>
      <c r="BL942" s="14">
        <f t="shared" si="1395"/>
        <v>0.2099181598388887</v>
      </c>
      <c r="BM942" s="14">
        <f t="shared" si="1396"/>
        <v>0.74600401937845262</v>
      </c>
      <c r="BN942" s="14">
        <f t="shared" si="1397"/>
        <v>0.23908000642412891</v>
      </c>
    </row>
    <row r="943" spans="1:66" x14ac:dyDescent="0.25">
      <c r="A943" t="s">
        <v>339</v>
      </c>
      <c r="B943" t="s">
        <v>116</v>
      </c>
      <c r="C943" t="s">
        <v>125</v>
      </c>
      <c r="D943" s="22" t="s">
        <v>368</v>
      </c>
      <c r="E943" s="10">
        <f>VLOOKUP(A943,home!$A$2:$E$405,3,FALSE)</f>
        <v>1.1578999999999999</v>
      </c>
      <c r="F943" s="10">
        <f>VLOOKUP(B943,home!$B$2:$E$405,3,FALSE)</f>
        <v>0.43180000000000002</v>
      </c>
      <c r="G943" s="10">
        <f>VLOOKUP(C943,away!$B$2:$E$405,4,FALSE)</f>
        <v>0.67169999999999996</v>
      </c>
      <c r="H943" s="10">
        <f>VLOOKUP(A943,away!$A$2:$E$405,3,FALSE)</f>
        <v>1.0478000000000001</v>
      </c>
      <c r="I943" s="10">
        <f>VLOOKUP(C943,away!$B$2:$E$405,3,FALSE)</f>
        <v>1.2725</v>
      </c>
      <c r="J943" s="10">
        <f>VLOOKUP(B943,home!$B$2:$E$405,4,FALSE)</f>
        <v>1.6224000000000001</v>
      </c>
      <c r="K943" s="12">
        <f t="shared" si="1342"/>
        <v>0.33583738547399999</v>
      </c>
      <c r="L943" s="12">
        <f t="shared" si="1343"/>
        <v>2.1631872911999999</v>
      </c>
      <c r="M943" s="13">
        <f t="shared" si="1344"/>
        <v>8.2165097092374212E-2</v>
      </c>
      <c r="N943" s="13">
        <f t="shared" si="1345"/>
        <v>2.7594111384720312E-2</v>
      </c>
      <c r="O943" s="13">
        <f t="shared" si="1346"/>
        <v>0.17773849381043796</v>
      </c>
      <c r="P943" s="13">
        <f t="shared" si="1347"/>
        <v>5.969123105938421E-2</v>
      </c>
      <c r="Q943" s="13">
        <f t="shared" si="1348"/>
        <v>4.6335671109614023E-3</v>
      </c>
      <c r="R943" s="13">
        <f t="shared" si="1349"/>
        <v>0.1922408254838846</v>
      </c>
      <c r="S943" s="13">
        <f t="shared" si="1350"/>
        <v>1.0841108912033045E-2</v>
      </c>
      <c r="T943" s="13">
        <f t="shared" si="1351"/>
        <v>1.0023273487354007E-2</v>
      </c>
      <c r="U943" s="13">
        <f t="shared" si="1352"/>
        <v>6.4561656211871321E-2</v>
      </c>
      <c r="V943" s="13">
        <f t="shared" si="1353"/>
        <v>8.7509330456214077E-4</v>
      </c>
      <c r="W943" s="13">
        <f t="shared" si="1354"/>
        <v>5.1870835465453121E-4</v>
      </c>
      <c r="X943" s="13">
        <f t="shared" si="1355"/>
        <v>1.1220633206279441E-3</v>
      </c>
      <c r="Y943" s="13">
        <f t="shared" si="1356"/>
        <v>1.2136165575520198E-3</v>
      </c>
      <c r="Z943" s="13">
        <f t="shared" si="1357"/>
        <v>0.13861763684551209</v>
      </c>
      <c r="AA943" s="13">
        <f t="shared" si="1358"/>
        <v>4.6552984738781188E-2</v>
      </c>
      <c r="AB943" s="13">
        <f t="shared" si="1359"/>
        <v>7.8171163403416462E-3</v>
      </c>
      <c r="AC943" s="13">
        <f t="shared" si="1360"/>
        <v>3.9733565779163131E-5</v>
      </c>
      <c r="AD943" s="13">
        <f t="shared" si="1361"/>
        <v>4.3550414412674507E-5</v>
      </c>
      <c r="AE943" s="13">
        <f t="shared" si="1362"/>
        <v>9.4207702983990804E-5</v>
      </c>
      <c r="AF943" s="13">
        <f t="shared" si="1363"/>
        <v>1.0189445291405661E-4</v>
      </c>
      <c r="AG943" s="13">
        <f t="shared" si="1364"/>
        <v>7.3472261862488023E-5</v>
      </c>
      <c r="AH943" s="13">
        <f t="shared" si="1365"/>
        <v>7.4963977590097139E-2</v>
      </c>
      <c r="AI943" s="13">
        <f t="shared" si="1366"/>
        <v>2.5175706238589751E-2</v>
      </c>
      <c r="AJ943" s="13">
        <f t="shared" si="1367"/>
        <v>4.2274716803147256E-3</v>
      </c>
      <c r="AK943" s="13">
        <f t="shared" si="1368"/>
        <v>4.7324767876075847E-4</v>
      </c>
      <c r="AL943" s="13">
        <f t="shared" si="1369"/>
        <v>1.1546243062651431E-6</v>
      </c>
      <c r="AM943" s="13">
        <f t="shared" si="1370"/>
        <v>2.9251714625323627E-6</v>
      </c>
      <c r="AN943" s="13">
        <f t="shared" si="1371"/>
        <v>6.327693732330924E-6</v>
      </c>
      <c r="AO943" s="13">
        <f t="shared" si="1372"/>
        <v>6.843993332192074E-6</v>
      </c>
      <c r="AP943" s="13">
        <f t="shared" si="1373"/>
        <v>4.9349464657518115E-6</v>
      </c>
      <c r="AQ943" s="13">
        <f t="shared" si="1374"/>
        <v>2.6688033693666683E-6</v>
      </c>
      <c r="AR943" s="13">
        <f t="shared" si="1375"/>
        <v>3.2432224724139945E-2</v>
      </c>
      <c r="AS943" s="13">
        <f t="shared" si="1376"/>
        <v>1.0891953556460379E-2</v>
      </c>
      <c r="AT943" s="13">
        <f t="shared" si="1377"/>
        <v>1.8289626025529443E-3</v>
      </c>
      <c r="AU943" s="13">
        <f t="shared" si="1378"/>
        <v>2.0474467285703452E-4</v>
      </c>
      <c r="AV943" s="13">
        <f t="shared" si="1379"/>
        <v>1.7190228905508978E-5</v>
      </c>
      <c r="AW943" s="13">
        <f t="shared" si="1380"/>
        <v>2.3300291692850717E-8</v>
      </c>
      <c r="AX943" s="13">
        <f t="shared" si="1381"/>
        <v>1.6373032267333762E-7</v>
      </c>
      <c r="AY943" s="13">
        <f t="shared" si="1382"/>
        <v>3.5417935319103912E-7</v>
      </c>
      <c r="AZ943" s="13">
        <f t="shared" si="1383"/>
        <v>3.8307813781414597E-7</v>
      </c>
      <c r="BA943" s="13">
        <f t="shared" si="1384"/>
        <v>2.7622325308537421E-7</v>
      </c>
      <c r="BB943" s="13">
        <f t="shared" si="1385"/>
        <v>1.4938065765205068E-7</v>
      </c>
      <c r="BC943" s="13">
        <f t="shared" si="1386"/>
        <v>6.4627668036802789E-8</v>
      </c>
      <c r="BD943" s="13">
        <f t="shared" si="1387"/>
        <v>1.1692829391433662E-2</v>
      </c>
      <c r="BE943" s="13">
        <f t="shared" si="1388"/>
        <v>3.9268892516126233E-3</v>
      </c>
      <c r="BF943" s="13">
        <f t="shared" si="1389"/>
        <v>6.5939810965376779E-4</v>
      </c>
      <c r="BG943" s="13">
        <f t="shared" si="1390"/>
        <v>7.381684571087313E-5</v>
      </c>
      <c r="BH943" s="13">
        <f t="shared" si="1391"/>
        <v>6.1976141168693189E-6</v>
      </c>
      <c r="BI943" s="13">
        <f t="shared" si="1392"/>
        <v>4.1627810423722912E-7</v>
      </c>
      <c r="BJ943" s="14">
        <f t="shared" si="1393"/>
        <v>4.5443556875798055E-2</v>
      </c>
      <c r="BK943" s="14">
        <f t="shared" si="1394"/>
        <v>0.15361377273779223</v>
      </c>
      <c r="BL943" s="14">
        <f t="shared" si="1395"/>
        <v>0.65548610304862698</v>
      </c>
      <c r="BM943" s="14">
        <f t="shared" si="1396"/>
        <v>0.44909741268690528</v>
      </c>
      <c r="BN943" s="14">
        <f t="shared" si="1397"/>
        <v>0.54406332594176265</v>
      </c>
    </row>
    <row r="944" spans="1:66" x14ac:dyDescent="0.25">
      <c r="A944" t="s">
        <v>339</v>
      </c>
      <c r="B944" t="s">
        <v>110</v>
      </c>
      <c r="C944" t="s">
        <v>124</v>
      </c>
      <c r="D944" s="22" t="s">
        <v>368</v>
      </c>
      <c r="E944" s="10">
        <f>VLOOKUP(A944,home!$A$2:$E$405,3,FALSE)</f>
        <v>1.1578999999999999</v>
      </c>
      <c r="F944" s="10">
        <f>VLOOKUP(B944,home!$B$2:$E$405,3,FALSE)</f>
        <v>1.2091000000000001</v>
      </c>
      <c r="G944" s="10">
        <f>VLOOKUP(C944,away!$B$2:$E$405,4,FALSE)</f>
        <v>1.0364</v>
      </c>
      <c r="H944" s="10">
        <f>VLOOKUP(A944,away!$A$2:$E$405,3,FALSE)</f>
        <v>1.0478000000000001</v>
      </c>
      <c r="I944" s="10">
        <f>VLOOKUP(C944,away!$B$2:$E$405,3,FALSE)</f>
        <v>0.76349999999999996</v>
      </c>
      <c r="J944" s="10">
        <f>VLOOKUP(B944,home!$B$2:$E$405,4,FALSE)</f>
        <v>1.0498000000000001</v>
      </c>
      <c r="K944" s="12">
        <f t="shared" si="1342"/>
        <v>1.4509775047960001</v>
      </c>
      <c r="L944" s="12">
        <f t="shared" si="1343"/>
        <v>0.83983506594000001</v>
      </c>
      <c r="M944" s="13">
        <f t="shared" si="1344"/>
        <v>0.10118420911305351</v>
      </c>
      <c r="N944" s="13">
        <f t="shared" si="1345"/>
        <v>0.14681601126361507</v>
      </c>
      <c r="O944" s="13">
        <f t="shared" si="1346"/>
        <v>8.497804693254804E-2</v>
      </c>
      <c r="P944" s="13">
        <f t="shared" si="1347"/>
        <v>0.12330123450062595</v>
      </c>
      <c r="Q944" s="13">
        <f t="shared" si="1348"/>
        <v>0.10651336484369084</v>
      </c>
      <c r="R944" s="13">
        <f t="shared" si="1349"/>
        <v>3.5683771824524445E-2</v>
      </c>
      <c r="S944" s="13">
        <f t="shared" si="1350"/>
        <v>3.7563159712973998E-2</v>
      </c>
      <c r="T944" s="13">
        <f t="shared" si="1351"/>
        <v>8.9453658786992379E-2</v>
      </c>
      <c r="U944" s="13">
        <f t="shared" si="1352"/>
        <v>5.1776350203658297E-2</v>
      </c>
      <c r="V944" s="13">
        <f t="shared" si="1353"/>
        <v>5.0859758157399482E-3</v>
      </c>
      <c r="W944" s="13">
        <f t="shared" si="1354"/>
        <v>5.1516165449441521E-2</v>
      </c>
      <c r="X944" s="13">
        <f t="shared" si="1355"/>
        <v>4.3265082207207671E-2</v>
      </c>
      <c r="Y944" s="13">
        <f t="shared" si="1356"/>
        <v>1.8167766584194885E-2</v>
      </c>
      <c r="Z944" s="13">
        <f t="shared" si="1357"/>
        <v>9.9894942877458027E-3</v>
      </c>
      <c r="AA944" s="13">
        <f t="shared" si="1358"/>
        <v>1.4494531495807303E-2</v>
      </c>
      <c r="AB944" s="13">
        <f t="shared" si="1359"/>
        <v>1.0515619571486759E-2</v>
      </c>
      <c r="AC944" s="13">
        <f t="shared" si="1360"/>
        <v>3.8735484408713078E-4</v>
      </c>
      <c r="AD944" s="13">
        <f t="shared" si="1361"/>
        <v>1.8687199300122147E-2</v>
      </c>
      <c r="AE944" s="13">
        <f t="shared" si="1362"/>
        <v>1.5694165256452005E-2</v>
      </c>
      <c r="AF944" s="13">
        <f t="shared" si="1363"/>
        <v>6.5902551565128129E-3</v>
      </c>
      <c r="AG944" s="13">
        <f t="shared" si="1364"/>
        <v>1.8449091246437882E-3</v>
      </c>
      <c r="AH944" s="13">
        <f t="shared" si="1365"/>
        <v>2.0973818984640616E-3</v>
      </c>
      <c r="AI944" s="13">
        <f t="shared" si="1366"/>
        <v>3.0432539536376824E-3</v>
      </c>
      <c r="AJ944" s="13">
        <f t="shared" si="1367"/>
        <v>2.2078465140548836E-3</v>
      </c>
      <c r="AK944" s="13">
        <f t="shared" si="1368"/>
        <v>1.0678452086453009E-3</v>
      </c>
      <c r="AL944" s="13">
        <f t="shared" si="1369"/>
        <v>1.8880942346399828E-5</v>
      </c>
      <c r="AM944" s="13">
        <f t="shared" si="1370"/>
        <v>5.4229411624233531E-3</v>
      </c>
      <c r="AN944" s="13">
        <f t="shared" si="1371"/>
        <v>4.5543761487325573E-3</v>
      </c>
      <c r="AO944" s="13">
        <f t="shared" si="1372"/>
        <v>1.9124623965931849E-3</v>
      </c>
      <c r="AP944" s="13">
        <f t="shared" si="1373"/>
        <v>5.3538432765020273E-4</v>
      </c>
      <c r="AQ944" s="13">
        <f t="shared" si="1374"/>
        <v>1.1240863302883761E-4</v>
      </c>
      <c r="AR944" s="13">
        <f t="shared" si="1375"/>
        <v>3.5229097299958569E-4</v>
      </c>
      <c r="AS944" s="13">
        <f t="shared" si="1376"/>
        <v>5.1116627696509394E-4</v>
      </c>
      <c r="AT944" s="13">
        <f t="shared" si="1377"/>
        <v>3.7084538454333659E-4</v>
      </c>
      <c r="AU944" s="13">
        <f t="shared" si="1378"/>
        <v>1.7936277024326792E-4</v>
      </c>
      <c r="AV944" s="13">
        <f t="shared" si="1379"/>
        <v>6.5062836205218805E-5</v>
      </c>
      <c r="AW944" s="13">
        <f t="shared" si="1380"/>
        <v>6.3911034698581622E-7</v>
      </c>
      <c r="AX944" s="13">
        <f t="shared" si="1381"/>
        <v>1.3114276060847605E-3</v>
      </c>
      <c r="AY944" s="13">
        <f t="shared" si="1382"/>
        <v>1.1013828900317312E-3</v>
      </c>
      <c r="AZ944" s="13">
        <f t="shared" si="1383"/>
        <v>4.6248998603749331E-4</v>
      </c>
      <c r="BA944" s="13">
        <f t="shared" si="1384"/>
        <v>1.2947176930679598E-4</v>
      </c>
      <c r="BB944" s="13">
        <f t="shared" si="1385"/>
        <v>2.7183732978285361E-5</v>
      </c>
      <c r="BC944" s="13">
        <f t="shared" si="1386"/>
        <v>4.5659704356627292E-6</v>
      </c>
      <c r="BD944" s="13">
        <f t="shared" si="1387"/>
        <v>4.9311052089862279E-5</v>
      </c>
      <c r="BE944" s="13">
        <f t="shared" si="1388"/>
        <v>7.1549227320213965E-5</v>
      </c>
      <c r="BF944" s="13">
        <f t="shared" si="1389"/>
        <v>5.1908159663582938E-5</v>
      </c>
      <c r="BG944" s="13">
        <f t="shared" si="1390"/>
        <v>2.5105857329072654E-5</v>
      </c>
      <c r="BH944" s="13">
        <f t="shared" si="1391"/>
        <v>9.1070085557755552E-6</v>
      </c>
      <c r="BI944" s="13">
        <f t="shared" si="1392"/>
        <v>2.6428129100830054E-6</v>
      </c>
      <c r="BJ944" s="14">
        <f t="shared" si="1393"/>
        <v>0.51412267259617583</v>
      </c>
      <c r="BK944" s="14">
        <f t="shared" si="1394"/>
        <v>0.26864219781885873</v>
      </c>
      <c r="BL944" s="14">
        <f t="shared" si="1395"/>
        <v>0.20755299996165189</v>
      </c>
      <c r="BM944" s="14">
        <f t="shared" si="1396"/>
        <v>0.40072998240668983</v>
      </c>
      <c r="BN944" s="14">
        <f t="shared" si="1397"/>
        <v>0.59847663847805788</v>
      </c>
    </row>
    <row r="945" spans="1:66" x14ac:dyDescent="0.25">
      <c r="A945" t="s">
        <v>339</v>
      </c>
      <c r="B945" t="s">
        <v>111</v>
      </c>
      <c r="C945" t="s">
        <v>128</v>
      </c>
      <c r="D945" s="22" t="s">
        <v>368</v>
      </c>
      <c r="E945" s="10">
        <f>VLOOKUP(A945,home!$A$2:$E$405,3,FALSE)</f>
        <v>1.1578999999999999</v>
      </c>
      <c r="F945" s="10">
        <f>VLOOKUP(B945,home!$B$2:$E$405,3,FALSE)</f>
        <v>1.8136000000000001</v>
      </c>
      <c r="G945" s="10">
        <f>VLOOKUP(C945,away!$B$2:$E$405,4,FALSE)</f>
        <v>0.94210000000000005</v>
      </c>
      <c r="H945" s="10">
        <f>VLOOKUP(A945,away!$A$2:$E$405,3,FALSE)</f>
        <v>1.0478000000000001</v>
      </c>
      <c r="I945" s="10">
        <f>VLOOKUP(C945,away!$B$2:$E$405,3,FALSE)</f>
        <v>0.52059999999999995</v>
      </c>
      <c r="J945" s="10">
        <f>VLOOKUP(B945,home!$B$2:$E$405,4,FALSE)</f>
        <v>0.47720000000000001</v>
      </c>
      <c r="K945" s="12">
        <f t="shared" si="1342"/>
        <v>1.9783793252240001</v>
      </c>
      <c r="L945" s="12">
        <f t="shared" si="1343"/>
        <v>0.260305289296</v>
      </c>
      <c r="M945" s="13">
        <f t="shared" si="1344"/>
        <v>0.10659863048985713</v>
      </c>
      <c r="N945" s="13">
        <f t="shared" si="1345"/>
        <v>0.21089252665832606</v>
      </c>
      <c r="O945" s="13">
        <f t="shared" si="1346"/>
        <v>2.7748187348219659E-2</v>
      </c>
      <c r="P945" s="13">
        <f t="shared" si="1347"/>
        <v>5.489644016215995E-2</v>
      </c>
      <c r="Q945" s="13">
        <f t="shared" si="1348"/>
        <v>0.20861270729254183</v>
      </c>
      <c r="R945" s="13">
        <f t="shared" si="1349"/>
        <v>3.6114999675589624E-3</v>
      </c>
      <c r="S945" s="13">
        <f t="shared" si="1350"/>
        <v>7.0676779069041478E-3</v>
      </c>
      <c r="T945" s="13">
        <f t="shared" si="1351"/>
        <v>5.4302991122606857E-2</v>
      </c>
      <c r="U945" s="13">
        <f t="shared" si="1352"/>
        <v>7.1449168688657982E-3</v>
      </c>
      <c r="V945" s="13">
        <f t="shared" si="1353"/>
        <v>4.0441457364032531E-4</v>
      </c>
      <c r="W945" s="13">
        <f t="shared" si="1354"/>
        <v>0.13757168902885689</v>
      </c>
      <c r="X945" s="13">
        <f t="shared" si="1355"/>
        <v>3.5810638311595935E-2</v>
      </c>
      <c r="Y945" s="13">
        <f t="shared" si="1356"/>
        <v>4.6608492827871998E-3</v>
      </c>
      <c r="Z945" s="13">
        <f t="shared" si="1357"/>
        <v>3.1336418128264336E-4</v>
      </c>
      <c r="AA945" s="13">
        <f t="shared" si="1358"/>
        <v>6.1995321751532717E-4</v>
      </c>
      <c r="AB945" s="13">
        <f t="shared" si="1359"/>
        <v>6.1325131406921051E-4</v>
      </c>
      <c r="AC945" s="13">
        <f t="shared" si="1360"/>
        <v>1.3016654353655115E-5</v>
      </c>
      <c r="AD945" s="13">
        <f t="shared" si="1361"/>
        <v>6.8042246327708958E-2</v>
      </c>
      <c r="AE945" s="13">
        <f t="shared" si="1362"/>
        <v>1.7711756614683969E-2</v>
      </c>
      <c r="AF945" s="13">
        <f t="shared" si="1363"/>
        <v>2.3052319647628261E-3</v>
      </c>
      <c r="AG945" s="13">
        <f t="shared" si="1364"/>
        <v>2.0002135782732456E-4</v>
      </c>
      <c r="AH945" s="13">
        <f t="shared" si="1365"/>
        <v>2.0392588465945668E-5</v>
      </c>
      <c r="AI945" s="13">
        <f t="shared" si="1366"/>
        <v>4.0344275408828317E-5</v>
      </c>
      <c r="AJ945" s="13">
        <f t="shared" si="1367"/>
        <v>3.9908140179984501E-5</v>
      </c>
      <c r="AK945" s="13">
        <f t="shared" si="1368"/>
        <v>2.6317813146740845E-5</v>
      </c>
      <c r="AL945" s="13">
        <f t="shared" si="1369"/>
        <v>2.6813402144221307E-7</v>
      </c>
      <c r="AM945" s="13">
        <f t="shared" si="1370"/>
        <v>2.6922674675307613E-2</v>
      </c>
      <c r="AN945" s="13">
        <f t="shared" si="1371"/>
        <v>7.0081146199780396E-3</v>
      </c>
      <c r="AO945" s="13">
        <f t="shared" si="1372"/>
        <v>9.1212465178645526E-4</v>
      </c>
      <c r="AP945" s="13">
        <f t="shared" si="1373"/>
        <v>7.9143623785762137E-5</v>
      </c>
      <c r="AQ945" s="13">
        <f t="shared" si="1374"/>
        <v>5.150375971371651E-6</v>
      </c>
      <c r="AR945" s="13">
        <f t="shared" si="1375"/>
        <v>1.0616597280244527E-6</v>
      </c>
      <c r="AS945" s="13">
        <f t="shared" si="1376"/>
        <v>2.100365656346512E-6</v>
      </c>
      <c r="AT945" s="13">
        <f t="shared" si="1377"/>
        <v>2.0776599949632386E-6</v>
      </c>
      <c r="AU945" s="13">
        <f t="shared" si="1378"/>
        <v>1.3701331929600904E-6</v>
      </c>
      <c r="AV945" s="13">
        <f t="shared" si="1379"/>
        <v>6.77660795438847E-7</v>
      </c>
      <c r="AW945" s="13">
        <f t="shared" si="1380"/>
        <v>3.835676561253946E-9</v>
      </c>
      <c r="AX945" s="13">
        <f t="shared" si="1381"/>
        <v>8.8772104928933927E-3</v>
      </c>
      <c r="AY945" s="13">
        <f t="shared" si="1382"/>
        <v>2.3107848454941011E-3</v>
      </c>
      <c r="AZ945" s="13">
        <f t="shared" si="1383"/>
        <v>3.0075475885357728E-4</v>
      </c>
      <c r="BA945" s="13">
        <f t="shared" si="1384"/>
        <v>2.6096018170176374E-5</v>
      </c>
      <c r="BB945" s="13">
        <f t="shared" si="1385"/>
        <v>1.6982328898153587E-6</v>
      </c>
      <c r="BC945" s="13">
        <f t="shared" si="1386"/>
        <v>8.8411800735073853E-8</v>
      </c>
      <c r="BD945" s="13">
        <f t="shared" si="1387"/>
        <v>4.6059273772886251E-8</v>
      </c>
      <c r="BE945" s="13">
        <f t="shared" si="1388"/>
        <v>9.1122714967110174E-8</v>
      </c>
      <c r="BF945" s="13">
        <f t="shared" si="1389"/>
        <v>9.0137647674605189E-8</v>
      </c>
      <c r="BG945" s="13">
        <f t="shared" si="1390"/>
        <v>5.9442152861254683E-8</v>
      </c>
      <c r="BH945" s="13">
        <f t="shared" si="1391"/>
        <v>2.9399781566877718E-8</v>
      </c>
      <c r="BI945" s="13">
        <f t="shared" si="1392"/>
        <v>1.1632784003602509E-8</v>
      </c>
      <c r="BJ945" s="14">
        <f t="shared" si="1393"/>
        <v>0.78655449866862903</v>
      </c>
      <c r="BK945" s="14">
        <f t="shared" si="1394"/>
        <v>0.17129123276643074</v>
      </c>
      <c r="BL945" s="14">
        <f t="shared" si="1395"/>
        <v>3.9872386807153021E-2</v>
      </c>
      <c r="BM945" s="14">
        <f t="shared" si="1396"/>
        <v>0.38336070949501411</v>
      </c>
      <c r="BN945" s="14">
        <f t="shared" si="1397"/>
        <v>0.61235999191866353</v>
      </c>
    </row>
    <row r="946" spans="1:66" x14ac:dyDescent="0.25">
      <c r="A946" t="s">
        <v>351</v>
      </c>
      <c r="B946" t="s">
        <v>157</v>
      </c>
      <c r="C946" t="s">
        <v>165</v>
      </c>
      <c r="D946" s="22" t="s">
        <v>368</v>
      </c>
      <c r="E946" s="10">
        <f>VLOOKUP(A946,home!$A$2:$E$405,3,FALSE)</f>
        <v>1.224</v>
      </c>
      <c r="F946" s="10">
        <f>VLOOKUP(B946,home!$B$2:$E$405,3,FALSE)</f>
        <v>0.89129999999999998</v>
      </c>
      <c r="G946" s="10">
        <f>VLOOKUP(C946,away!$B$2:$E$405,4,FALSE)</f>
        <v>1.1141000000000001</v>
      </c>
      <c r="H946" s="10">
        <f>VLOOKUP(A946,away!$A$2:$E$405,3,FALSE)</f>
        <v>1.1359999999999999</v>
      </c>
      <c r="I946" s="10">
        <f>VLOOKUP(C946,away!$B$2:$E$405,3,FALSE)</f>
        <v>0.88029999999999997</v>
      </c>
      <c r="J946" s="10">
        <f>VLOOKUP(B946,home!$B$2:$E$405,4,FALSE)</f>
        <v>1.4404999999999999</v>
      </c>
      <c r="K946" s="12">
        <f t="shared" si="1342"/>
        <v>1.2154287319199999</v>
      </c>
      <c r="L946" s="12">
        <f t="shared" si="1343"/>
        <v>1.4405299623999999</v>
      </c>
      <c r="M946" s="13">
        <f t="shared" si="1344"/>
        <v>7.0231475863224743E-2</v>
      </c>
      <c r="N946" s="13">
        <f t="shared" si="1345"/>
        <v>8.5361353649309343E-2</v>
      </c>
      <c r="O946" s="13">
        <f t="shared" si="1346"/>
        <v>0.10117054528454765</v>
      </c>
      <c r="P946" s="13">
        <f t="shared" si="1347"/>
        <v>0.12296558756285268</v>
      </c>
      <c r="Q946" s="13">
        <f t="shared" si="1348"/>
        <v>5.1875320910477363E-2</v>
      </c>
      <c r="R946" s="13">
        <f t="shared" si="1349"/>
        <v>7.2869600897368464E-2</v>
      </c>
      <c r="S946" s="13">
        <f t="shared" si="1350"/>
        <v>5.382392844101952E-2</v>
      </c>
      <c r="T946" s="13">
        <f t="shared" si="1351"/>
        <v>7.4727954080657896E-2</v>
      </c>
      <c r="U946" s="13">
        <f t="shared" si="1352"/>
        <v>8.8567806614205033E-2</v>
      </c>
      <c r="V946" s="13">
        <f t="shared" si="1353"/>
        <v>1.04709160424188E-2</v>
      </c>
      <c r="W946" s="13">
        <f t="shared" si="1354"/>
        <v>2.1016918504054856E-2</v>
      </c>
      <c r="X946" s="13">
        <f t="shared" si="1355"/>
        <v>3.0275500822410005E-2</v>
      </c>
      <c r="Y946" s="13">
        <f t="shared" si="1356"/>
        <v>2.1806383030673726E-2</v>
      </c>
      <c r="Z946" s="13">
        <f t="shared" si="1357"/>
        <v>3.499028114692971E-2</v>
      </c>
      <c r="AA946" s="13">
        <f t="shared" si="1358"/>
        <v>4.2528193043937054E-2</v>
      </c>
      <c r="AB946" s="13">
        <f t="shared" si="1359"/>
        <v>2.5844993871120693E-2</v>
      </c>
      <c r="AC946" s="13">
        <f t="shared" si="1360"/>
        <v>1.1458202391197482E-3</v>
      </c>
      <c r="AD946" s="13">
        <f t="shared" si="1361"/>
        <v>6.3861416515623437E-3</v>
      </c>
      <c r="AE946" s="13">
        <f t="shared" si="1362"/>
        <v>9.1994283932061768E-3</v>
      </c>
      <c r="AF946" s="13">
        <f t="shared" si="1363"/>
        <v>6.6260261186833931E-3</v>
      </c>
      <c r="AG946" s="13">
        <f t="shared" si="1364"/>
        <v>3.1816630518694666E-3</v>
      </c>
      <c r="AH946" s="13">
        <f t="shared" si="1365"/>
        <v>1.2601137096238023E-2</v>
      </c>
      <c r="AI946" s="13">
        <f t="shared" si="1366"/>
        <v>1.5315784081630649E-2</v>
      </c>
      <c r="AJ946" s="13">
        <f t="shared" si="1367"/>
        <v>9.3076220123484328E-3</v>
      </c>
      <c r="AK946" s="13">
        <f t="shared" si="1368"/>
        <v>3.7709170732197783E-3</v>
      </c>
      <c r="AL946" s="13">
        <f t="shared" si="1369"/>
        <v>8.0246901955563586E-5</v>
      </c>
      <c r="AM946" s="13">
        <f t="shared" si="1370"/>
        <v>1.5523800098839826E-3</v>
      </c>
      <c r="AN946" s="13">
        <f t="shared" si="1371"/>
        <v>2.2362499172686851E-3</v>
      </c>
      <c r="AO946" s="13">
        <f t="shared" si="1372"/>
        <v>1.6106925046200308E-3</v>
      </c>
      <c r="AP946" s="13">
        <f t="shared" si="1373"/>
        <v>7.7341693770608441E-4</v>
      </c>
      <c r="AQ946" s="13">
        <f t="shared" si="1374"/>
        <v>2.7853256804831727E-4</v>
      </c>
      <c r="AR946" s="13">
        <f t="shared" si="1375"/>
        <v>3.6304631094882002E-3</v>
      </c>
      <c r="AS946" s="13">
        <f t="shared" si="1376"/>
        <v>4.4125691734475834E-3</v>
      </c>
      <c r="AT946" s="13">
        <f t="shared" si="1377"/>
        <v>2.6815816774963396E-3</v>
      </c>
      <c r="AU946" s="13">
        <f t="shared" si="1378"/>
        <v>1.0864238059397609E-3</v>
      </c>
      <c r="AV946" s="13">
        <f t="shared" si="1379"/>
        <v>3.3011767719526595E-4</v>
      </c>
      <c r="AW946" s="13">
        <f t="shared" si="1380"/>
        <v>3.9028114324731883E-6</v>
      </c>
      <c r="AX946" s="13">
        <f t="shared" si="1381"/>
        <v>3.1446787781187427E-4</v>
      </c>
      <c r="AY946" s="13">
        <f t="shared" si="1382"/>
        <v>4.5300040020034699E-4</v>
      </c>
      <c r="AZ946" s="13">
        <f t="shared" si="1383"/>
        <v>3.262803247338954E-4</v>
      </c>
      <c r="BA946" s="13">
        <f t="shared" si="1384"/>
        <v>1.5667219464025927E-4</v>
      </c>
      <c r="BB946" s="13">
        <f t="shared" si="1385"/>
        <v>5.6422747663564553E-5</v>
      </c>
      <c r="BC946" s="13">
        <f t="shared" si="1386"/>
        <v>1.6255731714059866E-5</v>
      </c>
      <c r="BD946" s="13">
        <f t="shared" si="1387"/>
        <v>8.7163181443427023E-4</v>
      </c>
      <c r="BE946" s="13">
        <f t="shared" si="1388"/>
        <v>1.0594063509189737E-3</v>
      </c>
      <c r="BF946" s="13">
        <f t="shared" si="1389"/>
        <v>6.4381645884272148E-4</v>
      </c>
      <c r="BG946" s="13">
        <f t="shared" si="1390"/>
        <v>2.60837674053478E-4</v>
      </c>
      <c r="BH946" s="13">
        <f t="shared" si="1391"/>
        <v>7.9257400852945255E-5</v>
      </c>
      <c r="BI946" s="13">
        <f t="shared" si="1392"/>
        <v>1.9266344442794072E-5</v>
      </c>
      <c r="BJ946" s="14">
        <f t="shared" si="1393"/>
        <v>0.3182310614271957</v>
      </c>
      <c r="BK946" s="14">
        <f t="shared" si="1394"/>
        <v>0.25917097545079143</v>
      </c>
      <c r="BL946" s="14">
        <f t="shared" si="1395"/>
        <v>0.38705197146172815</v>
      </c>
      <c r="BM946" s="14">
        <f t="shared" si="1396"/>
        <v>0.49452130773009684</v>
      </c>
      <c r="BN946" s="14">
        <f t="shared" si="1397"/>
        <v>0.50447388416778027</v>
      </c>
    </row>
    <row r="947" spans="1:66" x14ac:dyDescent="0.25">
      <c r="A947" t="s">
        <v>351</v>
      </c>
      <c r="B947" t="s">
        <v>156</v>
      </c>
      <c r="C947" t="s">
        <v>160</v>
      </c>
      <c r="D947" s="22" t="s">
        <v>368</v>
      </c>
      <c r="E947" s="10">
        <f>VLOOKUP(A947,home!$A$2:$E$405,3,FALSE)</f>
        <v>1.224</v>
      </c>
      <c r="F947" s="10">
        <f>VLOOKUP(B947,home!$B$2:$E$405,3,FALSE)</f>
        <v>0.73529999999999995</v>
      </c>
      <c r="G947" s="10">
        <f>VLOOKUP(C947,away!$B$2:$E$405,4,FALSE)</f>
        <v>1.1883999999999999</v>
      </c>
      <c r="H947" s="10">
        <f>VLOOKUP(A947,away!$A$2:$E$405,3,FALSE)</f>
        <v>1.1359999999999999</v>
      </c>
      <c r="I947" s="10">
        <f>VLOOKUP(C947,away!$B$2:$E$405,3,FALSE)</f>
        <v>0.64019999999999999</v>
      </c>
      <c r="J947" s="10">
        <f>VLOOKUP(B947,home!$B$2:$E$405,4,FALSE)</f>
        <v>1.0563</v>
      </c>
      <c r="K947" s="12">
        <f t="shared" si="1342"/>
        <v>1.0695685564799997</v>
      </c>
      <c r="L947" s="12">
        <f t="shared" si="1343"/>
        <v>0.76821234335999988</v>
      </c>
      <c r="M947" s="13">
        <f t="shared" si="1344"/>
        <v>0.15917024921272369</v>
      </c>
      <c r="N947" s="13">
        <f t="shared" si="1345"/>
        <v>0.17024349368501468</v>
      </c>
      <c r="O947" s="13">
        <f t="shared" si="1346"/>
        <v>0.12227655014090165</v>
      </c>
      <c r="P947" s="13">
        <f t="shared" si="1347"/>
        <v>0.13078315322555847</v>
      </c>
      <c r="Q947" s="13">
        <f t="shared" si="1348"/>
        <v>9.1043543895396553E-2</v>
      </c>
      <c r="R947" s="13">
        <f t="shared" si="1349"/>
        <v>4.6967177560859275E-2</v>
      </c>
      <c r="S947" s="13">
        <f t="shared" si="1350"/>
        <v>2.6864683023711425E-2</v>
      </c>
      <c r="T947" s="13">
        <f t="shared" si="1351"/>
        <v>6.9940774203681597E-2</v>
      </c>
      <c r="U947" s="13">
        <f t="shared" si="1352"/>
        <v>5.0234616305708087E-2</v>
      </c>
      <c r="V947" s="13">
        <f t="shared" si="1353"/>
        <v>2.4526135265883703E-3</v>
      </c>
      <c r="W947" s="13">
        <f t="shared" si="1354"/>
        <v>3.2459103940340926E-2</v>
      </c>
      <c r="X947" s="13">
        <f t="shared" si="1355"/>
        <v>2.493548430137511E-2</v>
      </c>
      <c r="Y947" s="13">
        <f t="shared" si="1356"/>
        <v>9.5778734139879279E-3</v>
      </c>
      <c r="Z947" s="13">
        <f t="shared" si="1357"/>
        <v>1.2026921845010972E-2</v>
      </c>
      <c r="AA947" s="13">
        <f t="shared" si="1358"/>
        <v>1.2863617436666161E-2</v>
      </c>
      <c r="AB947" s="13">
        <f t="shared" si="1359"/>
        <v>6.8792603664229891E-3</v>
      </c>
      <c r="AC947" s="13">
        <f t="shared" si="1360"/>
        <v>1.2595025304564078E-4</v>
      </c>
      <c r="AD947" s="13">
        <f t="shared" si="1361"/>
        <v>8.6793092365261785E-3</v>
      </c>
      <c r="AE947" s="13">
        <f t="shared" si="1362"/>
        <v>6.6675524873378664E-3</v>
      </c>
      <c r="AF947" s="13">
        <f t="shared" si="1363"/>
        <v>2.5610480603868086E-3</v>
      </c>
      <c r="AG947" s="13">
        <f t="shared" si="1364"/>
        <v>6.5580957730911103E-4</v>
      </c>
      <c r="AH947" s="13">
        <f t="shared" si="1365"/>
        <v>2.309807453490863E-3</v>
      </c>
      <c r="AI947" s="13">
        <f t="shared" si="1366"/>
        <v>2.4704974237769661E-3</v>
      </c>
      <c r="AJ947" s="13">
        <f t="shared" si="1367"/>
        <v>1.3211831816683439E-3</v>
      </c>
      <c r="AK947" s="13">
        <f t="shared" si="1368"/>
        <v>4.7103199615422124E-4</v>
      </c>
      <c r="AL947" s="13">
        <f t="shared" si="1369"/>
        <v>4.1395100715967632E-6</v>
      </c>
      <c r="AM947" s="13">
        <f t="shared" si="1370"/>
        <v>1.8566232502709669E-3</v>
      </c>
      <c r="AN947" s="13">
        <f t="shared" si="1371"/>
        <v>1.426280897827319E-3</v>
      </c>
      <c r="AO947" s="13">
        <f t="shared" si="1372"/>
        <v>5.4784329540476446E-4</v>
      </c>
      <c r="AP947" s="13">
        <f t="shared" si="1373"/>
        <v>1.4028666058565296E-4</v>
      </c>
      <c r="AQ947" s="13">
        <f t="shared" si="1374"/>
        <v>2.6942486067663347E-5</v>
      </c>
      <c r="AR947" s="13">
        <f t="shared" si="1375"/>
        <v>3.5488451931132205E-4</v>
      </c>
      <c r="AS947" s="13">
        <f t="shared" si="1376"/>
        <v>3.7957332303690931E-4</v>
      </c>
      <c r="AT947" s="13">
        <f t="shared" si="1377"/>
        <v>2.0298984559945183E-4</v>
      </c>
      <c r="AU947" s="13">
        <f t="shared" si="1378"/>
        <v>7.2370518712634572E-5</v>
      </c>
      <c r="AV947" s="13">
        <f t="shared" si="1379"/>
        <v>1.935130780779534E-5</v>
      </c>
      <c r="AW947" s="13">
        <f t="shared" si="1380"/>
        <v>9.4479231209298585E-8</v>
      </c>
      <c r="AX947" s="13">
        <f t="shared" si="1381"/>
        <v>3.3096430828658712E-4</v>
      </c>
      <c r="AY947" s="13">
        <f t="shared" si="1382"/>
        <v>2.5425086683736054E-4</v>
      </c>
      <c r="AZ947" s="13">
        <f t="shared" si="1383"/>
        <v>9.7659327107219981E-5</v>
      </c>
      <c r="BA947" s="13">
        <f t="shared" si="1384"/>
        <v>2.5007700175999414E-5</v>
      </c>
      <c r="BB947" s="13">
        <f t="shared" si="1385"/>
        <v>4.8028059885621971E-6</v>
      </c>
      <c r="BC947" s="13">
        <f t="shared" si="1386"/>
        <v>7.3791496863536147E-7</v>
      </c>
      <c r="BD947" s="13">
        <f t="shared" si="1387"/>
        <v>4.543777803372295E-5</v>
      </c>
      <c r="BE947" s="13">
        <f t="shared" si="1388"/>
        <v>4.8598818661187693E-5</v>
      </c>
      <c r="BF947" s="13">
        <f t="shared" si="1389"/>
        <v>2.5989884161039896E-5</v>
      </c>
      <c r="BG947" s="13">
        <f t="shared" si="1390"/>
        <v>9.2659876284019496E-6</v>
      </c>
      <c r="BH947" s="13">
        <f t="shared" si="1391"/>
        <v>2.477652253017852E-6</v>
      </c>
      <c r="BI947" s="13">
        <f t="shared" si="1392"/>
        <v>5.3000378874394468E-7</v>
      </c>
      <c r="BJ947" s="14">
        <f t="shared" si="1393"/>
        <v>0.42147539231487735</v>
      </c>
      <c r="BK947" s="14">
        <f t="shared" si="1394"/>
        <v>0.31965503961853653</v>
      </c>
      <c r="BL947" s="14">
        <f t="shared" si="1395"/>
        <v>0.24695521150464281</v>
      </c>
      <c r="BM947" s="14">
        <f t="shared" si="1396"/>
        <v>0.27937424117500731</v>
      </c>
      <c r="BN947" s="14">
        <f t="shared" si="1397"/>
        <v>0.72048416772045432</v>
      </c>
    </row>
    <row r="948" spans="1:66" x14ac:dyDescent="0.25">
      <c r="A948" t="s">
        <v>351</v>
      </c>
      <c r="B948" t="s">
        <v>162</v>
      </c>
      <c r="C948" t="s">
        <v>163</v>
      </c>
      <c r="D948" s="22" t="s">
        <v>368</v>
      </c>
      <c r="E948" s="10">
        <f>VLOOKUP(A948,home!$A$2:$E$405,3,FALSE)</f>
        <v>1.224</v>
      </c>
      <c r="F948" s="10">
        <f>VLOOKUP(B948,home!$B$2:$E$405,3,FALSE)</f>
        <v>0.51990000000000003</v>
      </c>
      <c r="G948" s="10">
        <f>VLOOKUP(C948,away!$B$2:$E$405,4,FALSE)</f>
        <v>0.66839999999999999</v>
      </c>
      <c r="H948" s="10">
        <f>VLOOKUP(A948,away!$A$2:$E$405,3,FALSE)</f>
        <v>1.1359999999999999</v>
      </c>
      <c r="I948" s="10">
        <f>VLOOKUP(C948,away!$B$2:$E$405,3,FALSE)</f>
        <v>1.6005</v>
      </c>
      <c r="J948" s="10">
        <f>VLOOKUP(B948,home!$B$2:$E$405,4,FALSE)</f>
        <v>1.6805000000000001</v>
      </c>
      <c r="K948" s="12">
        <f t="shared" si="1342"/>
        <v>0.42534141983999996</v>
      </c>
      <c r="L948" s="12">
        <f t="shared" si="1343"/>
        <v>3.0554313239999997</v>
      </c>
      <c r="M948" s="13">
        <f t="shared" si="1344"/>
        <v>3.0783613991341923E-2</v>
      </c>
      <c r="N948" s="13">
        <f t="shared" si="1345"/>
        <v>1.3093546082883861E-2</v>
      </c>
      <c r="O948" s="13">
        <f t="shared" si="1346"/>
        <v>9.4057218455070785E-2</v>
      </c>
      <c r="P948" s="13">
        <f t="shared" si="1347"/>
        <v>4.000643084388085E-2</v>
      </c>
      <c r="Q948" s="13">
        <f t="shared" si="1348"/>
        <v>2.7846137408171451E-3</v>
      </c>
      <c r="R948" s="13">
        <f t="shared" si="1349"/>
        <v>0.14369268575796709</v>
      </c>
      <c r="S948" s="13">
        <f t="shared" si="1350"/>
        <v>1.2998104359322263E-2</v>
      </c>
      <c r="T948" s="13">
        <f t="shared" si="1351"/>
        <v>8.508196048933523E-3</v>
      </c>
      <c r="U948" s="13">
        <f t="shared" si="1352"/>
        <v>6.1118450980916651E-2</v>
      </c>
      <c r="V948" s="13">
        <f t="shared" si="1353"/>
        <v>1.876928432332819E-3</v>
      </c>
      <c r="W948" s="13">
        <f t="shared" si="1354"/>
        <v>3.9480385407504614E-4</v>
      </c>
      <c r="X948" s="13">
        <f t="shared" si="1355"/>
        <v>1.206296062576821E-3</v>
      </c>
      <c r="Y948" s="13">
        <f t="shared" si="1356"/>
        <v>1.8428773878075416E-3</v>
      </c>
      <c r="Z948" s="13">
        <f t="shared" si="1357"/>
        <v>0.14634771103152708</v>
      </c>
      <c r="AA948" s="13">
        <f t="shared" si="1358"/>
        <v>6.2247743200483742E-2</v>
      </c>
      <c r="AB948" s="13">
        <f t="shared" si="1359"/>
        <v>1.3238271737364728E-2</v>
      </c>
      <c r="AC948" s="13">
        <f t="shared" si="1360"/>
        <v>1.5245368759365756E-4</v>
      </c>
      <c r="AD948" s="13">
        <f t="shared" si="1361"/>
        <v>4.1981607962646057E-5</v>
      </c>
      <c r="AE948" s="13">
        <f t="shared" si="1362"/>
        <v>1.2827192000095658E-4</v>
      </c>
      <c r="AF948" s="13">
        <f t="shared" si="1363"/>
        <v>1.9596302118027244E-4</v>
      </c>
      <c r="AG948" s="13">
        <f t="shared" si="1364"/>
        <v>1.9958385108662658E-4</v>
      </c>
      <c r="AH948" s="13">
        <f t="shared" si="1365"/>
        <v>0.11178884512035704</v>
      </c>
      <c r="AI948" s="13">
        <f t="shared" si="1366"/>
        <v>4.7548426105766504E-2</v>
      </c>
      <c r="AJ948" s="13">
        <f t="shared" si="1367"/>
        <v>1.0112157535492022E-2</v>
      </c>
      <c r="AK948" s="13">
        <f t="shared" si="1368"/>
        <v>1.4337064812639773E-3</v>
      </c>
      <c r="AL948" s="13">
        <f t="shared" si="1369"/>
        <v>7.9251616282944474E-6</v>
      </c>
      <c r="AM948" s="13">
        <f t="shared" si="1370"/>
        <v>3.5713033475996239E-6</v>
      </c>
      <c r="AN948" s="13">
        <f t="shared" si="1371"/>
        <v>1.0911872115761951E-5</v>
      </c>
      <c r="AO948" s="13">
        <f t="shared" si="1372"/>
        <v>1.6670237932990613E-5</v>
      </c>
      <c r="AP948" s="13">
        <f t="shared" si="1373"/>
        <v>1.6978255719664169E-5</v>
      </c>
      <c r="AQ948" s="13">
        <f t="shared" si="1374"/>
        <v>1.2968973588186018E-5</v>
      </c>
      <c r="AR948" s="13">
        <f t="shared" si="1375"/>
        <v>6.8312627810904691E-2</v>
      </c>
      <c r="AS948" s="13">
        <f t="shared" si="1376"/>
        <v>2.9056190106091666E-2</v>
      </c>
      <c r="AT948" s="13">
        <f t="shared" si="1377"/>
        <v>6.1794005774329936E-3</v>
      </c>
      <c r="AU948" s="13">
        <f t="shared" si="1378"/>
        <v>8.7611833845515513E-4</v>
      </c>
      <c r="AV948" s="13">
        <f t="shared" si="1379"/>
        <v>9.31623545065943E-5</v>
      </c>
      <c r="AW948" s="13">
        <f t="shared" si="1380"/>
        <v>2.8609866446237906E-7</v>
      </c>
      <c r="AX948" s="13">
        <f t="shared" si="1381"/>
        <v>2.5317053942456148E-7</v>
      </c>
      <c r="AY948" s="13">
        <f t="shared" si="1382"/>
        <v>7.7354519647178214E-7</v>
      </c>
      <c r="AZ948" s="13">
        <f t="shared" si="1383"/>
        <v>1.1817571119148087E-6</v>
      </c>
      <c r="BA948" s="13">
        <f t="shared" si="1384"/>
        <v>1.2035925657014265E-6</v>
      </c>
      <c r="BB948" s="13">
        <f t="shared" si="1385"/>
        <v>9.1937360664441664E-7</v>
      </c>
      <c r="BC948" s="13">
        <f t="shared" si="1386"/>
        <v>5.6181658324004096E-7</v>
      </c>
      <c r="BD948" s="13">
        <f t="shared" si="1387"/>
        <v>3.4787423806365278E-2</v>
      </c>
      <c r="BE948" s="13">
        <f t="shared" si="1388"/>
        <v>1.4796532234375222E-2</v>
      </c>
      <c r="BF948" s="13">
        <f t="shared" si="1389"/>
        <v>3.1467890146387417E-3</v>
      </c>
      <c r="BG948" s="13">
        <f t="shared" si="1390"/>
        <v>4.4615323580778565E-4</v>
      </c>
      <c r="BH948" s="13">
        <f t="shared" si="1391"/>
        <v>4.7441862696173452E-5</v>
      </c>
      <c r="BI948" s="13">
        <f t="shared" si="1392"/>
        <v>4.0357978478089485E-6</v>
      </c>
      <c r="BJ948" s="14">
        <f t="shared" si="1393"/>
        <v>2.8462127475632041E-2</v>
      </c>
      <c r="BK948" s="14">
        <f t="shared" si="1394"/>
        <v>8.5826230021296288E-2</v>
      </c>
      <c r="BL948" s="14">
        <f t="shared" si="1395"/>
        <v>0.7029833805138046</v>
      </c>
      <c r="BM948" s="14">
        <f t="shared" si="1396"/>
        <v>0.63920085272376648</v>
      </c>
      <c r="BN948" s="14">
        <f t="shared" si="1397"/>
        <v>0.32441810887196165</v>
      </c>
    </row>
    <row r="949" spans="1:66" x14ac:dyDescent="0.25">
      <c r="A949" t="s">
        <v>351</v>
      </c>
      <c r="B949" t="s">
        <v>164</v>
      </c>
      <c r="C949" t="s">
        <v>155</v>
      </c>
      <c r="D949" s="22" t="s">
        <v>368</v>
      </c>
      <c r="E949" s="10">
        <f>VLOOKUP(A949,home!$A$2:$E$405,3,FALSE)</f>
        <v>1.224</v>
      </c>
      <c r="F949" s="10">
        <f>VLOOKUP(B949,home!$B$2:$E$405,3,FALSE)</f>
        <v>1.0398000000000001</v>
      </c>
      <c r="G949" s="10">
        <f>VLOOKUP(C949,away!$B$2:$E$405,4,FALSE)</f>
        <v>1.5597000000000001</v>
      </c>
      <c r="H949" s="10">
        <f>VLOOKUP(A949,away!$A$2:$E$405,3,FALSE)</f>
        <v>1.1359999999999999</v>
      </c>
      <c r="I949" s="10">
        <f>VLOOKUP(C949,away!$B$2:$E$405,3,FALSE)</f>
        <v>0.72019999999999995</v>
      </c>
      <c r="J949" s="10">
        <f>VLOOKUP(B949,home!$B$2:$E$405,4,FALSE)</f>
        <v>0.88029999999999997</v>
      </c>
      <c r="K949" s="12">
        <f t="shared" si="1342"/>
        <v>1.98505389744</v>
      </c>
      <c r="L949" s="12">
        <f t="shared" si="1343"/>
        <v>0.72021498015999985</v>
      </c>
      <c r="M949" s="13">
        <f t="shared" si="1344"/>
        <v>6.6852346331390602E-2</v>
      </c>
      <c r="N949" s="13">
        <f t="shared" si="1345"/>
        <v>0.1327055106381356</v>
      </c>
      <c r="O949" s="13">
        <f t="shared" si="1346"/>
        <v>4.8148061286711917E-2</v>
      </c>
      <c r="P949" s="13">
        <f t="shared" si="1347"/>
        <v>9.5576496711367462E-2</v>
      </c>
      <c r="Q949" s="13">
        <f t="shared" si="1348"/>
        <v>0.13171379555199828</v>
      </c>
      <c r="R949" s="13">
        <f t="shared" si="1349"/>
        <v>1.7338477502175834E-2</v>
      </c>
      <c r="S949" s="13">
        <f t="shared" si="1350"/>
        <v>3.4160606264797437E-2</v>
      </c>
      <c r="T949" s="13">
        <f t="shared" si="1351"/>
        <v>9.4862248650280701E-2</v>
      </c>
      <c r="U949" s="13">
        <f t="shared" si="1352"/>
        <v>3.4417812341369897E-2</v>
      </c>
      <c r="V949" s="13">
        <f t="shared" si="1353"/>
        <v>5.4264713398576034E-3</v>
      </c>
      <c r="W949" s="13">
        <f t="shared" si="1354"/>
        <v>8.7152994402369802E-2</v>
      </c>
      <c r="X949" s="13">
        <f t="shared" si="1355"/>
        <v>6.2768892134387341E-2</v>
      </c>
      <c r="Y949" s="13">
        <f t="shared" si="1356"/>
        <v>2.2603548201616468E-2</v>
      </c>
      <c r="Z949" s="13">
        <f t="shared" si="1357"/>
        <v>4.1624770767447255E-3</v>
      </c>
      <c r="AA949" s="13">
        <f t="shared" si="1358"/>
        <v>8.2627413441967758E-3</v>
      </c>
      <c r="AB949" s="13">
        <f t="shared" si="1359"/>
        <v>8.2009934544182202E-3</v>
      </c>
      <c r="AC949" s="13">
        <f t="shared" si="1360"/>
        <v>4.8487744693104061E-4</v>
      </c>
      <c r="AD949" s="13">
        <f t="shared" si="1361"/>
        <v>4.3250847802997698E-2</v>
      </c>
      <c r="AE949" s="13">
        <f t="shared" si="1362"/>
        <v>3.1149908492339156E-2</v>
      </c>
      <c r="AF949" s="13">
        <f t="shared" si="1363"/>
        <v>1.1217315363397925E-2</v>
      </c>
      <c r="AG949" s="13">
        <f t="shared" si="1364"/>
        <v>2.6929595206327006E-3</v>
      </c>
      <c r="AH949" s="13">
        <f t="shared" si="1365"/>
        <v>7.49469586311039E-4</v>
      </c>
      <c r="AI949" s="13">
        <f t="shared" si="1366"/>
        <v>1.4877375233194724E-3</v>
      </c>
      <c r="AJ949" s="13">
        <f t="shared" si="1367"/>
        <v>1.4766195845165263E-3</v>
      </c>
      <c r="AK949" s="13">
        <f t="shared" si="1368"/>
        <v>9.770564870935877E-4</v>
      </c>
      <c r="AL949" s="13">
        <f t="shared" si="1369"/>
        <v>2.7728503339162816E-5</v>
      </c>
      <c r="AM949" s="13">
        <f t="shared" si="1370"/>
        <v>1.7171052799784953E-2</v>
      </c>
      <c r="AN949" s="13">
        <f t="shared" si="1371"/>
        <v>1.2366849451523429E-2</v>
      </c>
      <c r="AO949" s="13">
        <f t="shared" si="1372"/>
        <v>4.4533951161853241E-3</v>
      </c>
      <c r="AP949" s="13">
        <f t="shared" si="1373"/>
        <v>1.0691339584160183E-3</v>
      </c>
      <c r="AQ949" s="13">
        <f t="shared" si="1374"/>
        <v>1.9250157316224361E-4</v>
      </c>
      <c r="AR949" s="13">
        <f t="shared" si="1375"/>
        <v>1.0795584464710567E-4</v>
      </c>
      <c r="AS949" s="13">
        <f t="shared" si="1376"/>
        <v>2.1429817016816428E-4</v>
      </c>
      <c r="AT949" s="13">
        <f t="shared" si="1377"/>
        <v>2.126967089532875E-4</v>
      </c>
      <c r="AU949" s="13">
        <f t="shared" si="1378"/>
        <v>1.4073814369346151E-4</v>
      </c>
      <c r="AV949" s="13">
        <f t="shared" si="1379"/>
        <v>6.9843200164294172E-5</v>
      </c>
      <c r="AW949" s="13">
        <f t="shared" si="1380"/>
        <v>1.1011801686184528E-6</v>
      </c>
      <c r="AX949" s="13">
        <f t="shared" si="1381"/>
        <v>5.6809108805601924E-3</v>
      </c>
      <c r="AY949" s="13">
        <f t="shared" si="1382"/>
        <v>4.0914771171333859E-3</v>
      </c>
      <c r="AZ949" s="13">
        <f t="shared" si="1383"/>
        <v>1.473371555370657E-3</v>
      </c>
      <c r="BA949" s="13">
        <f t="shared" si="1384"/>
        <v>3.5371475517319539E-4</v>
      </c>
      <c r="BB949" s="13">
        <f t="shared" si="1385"/>
        <v>6.3687666344840513E-5</v>
      </c>
      <c r="BC949" s="13">
        <f t="shared" si="1386"/>
        <v>9.1737622705972021E-6</v>
      </c>
      <c r="BD949" s="13">
        <f t="shared" si="1387"/>
        <v>1.2958569418445201E-5</v>
      </c>
      <c r="BE949" s="13">
        <f t="shared" si="1388"/>
        <v>2.5723458729331441E-5</v>
      </c>
      <c r="BF949" s="13">
        <f t="shared" si="1389"/>
        <v>2.5531226003148193E-5</v>
      </c>
      <c r="BG949" s="13">
        <f t="shared" si="1390"/>
        <v>1.6893619894656926E-5</v>
      </c>
      <c r="BH949" s="13">
        <f t="shared" si="1391"/>
        <v>8.3836865034396674E-6</v>
      </c>
      <c r="BI949" s="13">
        <f t="shared" si="1392"/>
        <v>3.3284139137136051E-6</v>
      </c>
      <c r="BJ949" s="14">
        <f t="shared" si="1393"/>
        <v>0.66704328939408042</v>
      </c>
      <c r="BK949" s="14">
        <f t="shared" si="1394"/>
        <v>0.2066200037148167</v>
      </c>
      <c r="BL949" s="14">
        <f t="shared" si="1395"/>
        <v>0.12189732015220231</v>
      </c>
      <c r="BM949" s="14">
        <f t="shared" si="1396"/>
        <v>0.50329802637909971</v>
      </c>
      <c r="BN949" s="14">
        <f t="shared" si="1397"/>
        <v>0.49233468802177965</v>
      </c>
    </row>
    <row r="950" spans="1:66" x14ac:dyDescent="0.25">
      <c r="A950" t="s">
        <v>351</v>
      </c>
      <c r="B950" t="s">
        <v>166</v>
      </c>
      <c r="C950" t="s">
        <v>161</v>
      </c>
      <c r="D950" s="22" t="s">
        <v>368</v>
      </c>
      <c r="E950" s="10">
        <f>VLOOKUP(A950,home!$A$2:$E$405,3,FALSE)</f>
        <v>1.224</v>
      </c>
      <c r="F950" s="10">
        <f>VLOOKUP(B950,home!$B$2:$E$405,3,FALSE)</f>
        <v>1.4705999999999999</v>
      </c>
      <c r="G950" s="10">
        <f>VLOOKUP(C950,away!$B$2:$E$405,4,FALSE)</f>
        <v>1.0621</v>
      </c>
      <c r="H950" s="10">
        <f>VLOOKUP(A950,away!$A$2:$E$405,3,FALSE)</f>
        <v>1.1359999999999999</v>
      </c>
      <c r="I950" s="10">
        <f>VLOOKUP(C950,away!$B$2:$E$405,3,FALSE)</f>
        <v>1.3204</v>
      </c>
      <c r="J950" s="10">
        <f>VLOOKUP(B950,home!$B$2:$E$405,4,FALSE)</f>
        <v>0.96830000000000005</v>
      </c>
      <c r="K950" s="12">
        <f t="shared" si="1342"/>
        <v>1.9117952942399998</v>
      </c>
      <c r="L950" s="12">
        <f t="shared" si="1343"/>
        <v>1.45242521152</v>
      </c>
      <c r="M950" s="13">
        <f t="shared" si="1344"/>
        <v>3.458896751335494E-2</v>
      </c>
      <c r="N950" s="13">
        <f t="shared" si="1345"/>
        <v>6.6127025324652214E-2</v>
      </c>
      <c r="O950" s="13">
        <f t="shared" si="1346"/>
        <v>5.0237888456842954E-2</v>
      </c>
      <c r="P950" s="13">
        <f t="shared" si="1347"/>
        <v>9.6044558744346378E-2</v>
      </c>
      <c r="Q950" s="13">
        <f t="shared" si="1348"/>
        <v>6.3210667918879693E-2</v>
      </c>
      <c r="R950" s="13">
        <f t="shared" si="1349"/>
        <v>3.6483387884124155E-2</v>
      </c>
      <c r="S950" s="13">
        <f t="shared" si="1350"/>
        <v>6.6672684439298205E-2</v>
      </c>
      <c r="T950" s="13">
        <f t="shared" si="1351"/>
        <v>9.180876772239932E-2</v>
      </c>
      <c r="U950" s="13">
        <f t="shared" si="1352"/>
        <v>6.9748769274801184E-2</v>
      </c>
      <c r="V950" s="13">
        <f t="shared" si="1353"/>
        <v>2.0570298751412277E-2</v>
      </c>
      <c r="W950" s="13">
        <f t="shared" si="1354"/>
        <v>4.0281952491027173E-2</v>
      </c>
      <c r="X950" s="13">
        <f t="shared" si="1355"/>
        <v>5.8506523367218732E-2</v>
      </c>
      <c r="Y950" s="13">
        <f t="shared" si="1356"/>
        <v>4.2488174788466254E-2</v>
      </c>
      <c r="Z950" s="13">
        <f t="shared" si="1357"/>
        <v>1.7663130788188409E-2</v>
      </c>
      <c r="AA950" s="13">
        <f t="shared" si="1358"/>
        <v>3.3768290322404262E-2</v>
      </c>
      <c r="AB950" s="13">
        <f t="shared" si="1359"/>
        <v>3.2279029266451299E-2</v>
      </c>
      <c r="AC950" s="13">
        <f t="shared" si="1360"/>
        <v>3.569897804220303E-3</v>
      </c>
      <c r="AD950" s="13">
        <f t="shared" si="1361"/>
        <v>1.9252711803786241E-2</v>
      </c>
      <c r="AE950" s="13">
        <f t="shared" si="1362"/>
        <v>2.7963124013947835E-2</v>
      </c>
      <c r="AF950" s="13">
        <f t="shared" si="1363"/>
        <v>2.0307173155359091E-2</v>
      </c>
      <c r="AG950" s="13">
        <f t="shared" si="1364"/>
        <v>9.8315500885152295E-3</v>
      </c>
      <c r="AH950" s="13">
        <f t="shared" si="1365"/>
        <v>6.4135941177849952E-3</v>
      </c>
      <c r="AI950" s="13">
        <f t="shared" si="1366"/>
        <v>1.2261479053546699E-2</v>
      </c>
      <c r="AJ950" s="13">
        <f t="shared" si="1367"/>
        <v>1.1720718977496453E-2</v>
      </c>
      <c r="AK950" s="13">
        <f t="shared" si="1368"/>
        <v>7.4692051287623936E-3</v>
      </c>
      <c r="AL950" s="13">
        <f t="shared" si="1369"/>
        <v>3.9650707612057701E-4</v>
      </c>
      <c r="AM950" s="13">
        <f t="shared" si="1370"/>
        <v>7.3614487655674857E-3</v>
      </c>
      <c r="AN950" s="13">
        <f t="shared" si="1371"/>
        <v>1.0691953780422998E-2</v>
      </c>
      <c r="AO950" s="13">
        <f t="shared" si="1372"/>
        <v>7.7646316155464698E-3</v>
      </c>
      <c r="AP950" s="13">
        <f t="shared" si="1373"/>
        <v>3.7591822388616533E-3</v>
      </c>
      <c r="AQ950" s="13">
        <f t="shared" si="1374"/>
        <v>1.3649827646052164E-3</v>
      </c>
      <c r="AR950" s="13">
        <f t="shared" si="1375"/>
        <v>1.8630531586254591E-3</v>
      </c>
      <c r="AS950" s="13">
        <f t="shared" si="1376"/>
        <v>3.5617762615791212E-3</v>
      </c>
      <c r="AT950" s="13">
        <f t="shared" si="1377"/>
        <v>3.4046935480113514E-3</v>
      </c>
      <c r="AU950" s="13">
        <f t="shared" si="1378"/>
        <v>2.1696923678057966E-3</v>
      </c>
      <c r="AV950" s="13">
        <f t="shared" si="1379"/>
        <v>1.0370019146798909E-3</v>
      </c>
      <c r="AW950" s="13">
        <f t="shared" si="1380"/>
        <v>3.058324815267897E-5</v>
      </c>
      <c r="AX950" s="13">
        <f t="shared" si="1381"/>
        <v>2.3455971848001318E-3</v>
      </c>
      <c r="AY950" s="13">
        <f t="shared" si="1382"/>
        <v>3.4068044872740478E-3</v>
      </c>
      <c r="AZ950" s="13">
        <f t="shared" si="1383"/>
        <v>2.4740643640181474E-3</v>
      </c>
      <c r="BA950" s="13">
        <f t="shared" si="1384"/>
        <v>1.1977978190743838E-3</v>
      </c>
      <c r="BB950" s="13">
        <f t="shared" si="1385"/>
        <v>4.3492793768182682E-4</v>
      </c>
      <c r="BC950" s="13">
        <f t="shared" si="1386"/>
        <v>1.263400603766969E-4</v>
      </c>
      <c r="BD950" s="13">
        <f t="shared" si="1387"/>
        <v>4.5099089633159848E-4</v>
      </c>
      <c r="BE950" s="13">
        <f t="shared" si="1388"/>
        <v>8.6220227335182963E-4</v>
      </c>
      <c r="BF950" s="13">
        <f t="shared" si="1389"/>
        <v>8.2417712443852897E-4</v>
      </c>
      <c r="BG950" s="13">
        <f t="shared" si="1390"/>
        <v>5.2521931604061149E-4</v>
      </c>
      <c r="BH950" s="13">
        <f t="shared" si="1391"/>
        <v>2.5102795421259801E-4</v>
      </c>
      <c r="BI950" s="13">
        <f t="shared" si="1392"/>
        <v>9.5982812317267776E-5</v>
      </c>
      <c r="BJ950" s="14">
        <f t="shared" si="1393"/>
        <v>0.48070540169248088</v>
      </c>
      <c r="BK950" s="14">
        <f t="shared" si="1394"/>
        <v>0.22524971881602668</v>
      </c>
      <c r="BL950" s="14">
        <f t="shared" si="1395"/>
        <v>0.27542818010960834</v>
      </c>
      <c r="BM950" s="14">
        <f t="shared" si="1396"/>
        <v>0.64897771432498275</v>
      </c>
      <c r="BN950" s="14">
        <f t="shared" si="1397"/>
        <v>0.3466924958422003</v>
      </c>
    </row>
    <row r="951" spans="1:66" x14ac:dyDescent="0.25">
      <c r="A951" t="s">
        <v>342</v>
      </c>
      <c r="B951" t="s">
        <v>174</v>
      </c>
      <c r="C951" t="s">
        <v>173</v>
      </c>
      <c r="D951" s="22" t="s">
        <v>368</v>
      </c>
      <c r="E951" s="10">
        <f>VLOOKUP(A951,home!$A$2:$E$405,3,FALSE)</f>
        <v>1.3533999999999999</v>
      </c>
      <c r="F951" s="10">
        <f>VLOOKUP(B951,home!$B$2:$E$405,3,FALSE)</f>
        <v>1.0027999999999999</v>
      </c>
      <c r="G951" s="10">
        <f>VLOOKUP(C951,away!$B$2:$E$405,4,FALSE)</f>
        <v>0.56840000000000002</v>
      </c>
      <c r="H951" s="10">
        <f>VLOOKUP(A951,away!$A$2:$E$405,3,FALSE)</f>
        <v>1.2030000000000001</v>
      </c>
      <c r="I951" s="10">
        <f>VLOOKUP(C951,away!$B$2:$E$405,3,FALSE)</f>
        <v>1.3428</v>
      </c>
      <c r="J951" s="10">
        <f>VLOOKUP(B951,home!$B$2:$E$405,4,FALSE)</f>
        <v>0.65310000000000001</v>
      </c>
      <c r="K951" s="12">
        <f t="shared" si="1342"/>
        <v>0.77142652316799998</v>
      </c>
      <c r="L951" s="12">
        <f t="shared" si="1343"/>
        <v>1.05501016404</v>
      </c>
      <c r="M951" s="13">
        <f t="shared" si="1344"/>
        <v>0.16098619110536261</v>
      </c>
      <c r="N951" s="13">
        <f t="shared" si="1345"/>
        <v>0.12418901768246907</v>
      </c>
      <c r="O951" s="13">
        <f t="shared" si="1346"/>
        <v>0.16984206788624337</v>
      </c>
      <c r="P951" s="13">
        <f t="shared" si="1347"/>
        <v>0.13102067591714814</v>
      </c>
      <c r="Q951" s="13">
        <f t="shared" si="1348"/>
        <v>4.7901351063218196E-2</v>
      </c>
      <c r="R951" s="13">
        <f t="shared" si="1349"/>
        <v>8.9592553950779211E-2</v>
      </c>
      <c r="S951" s="13">
        <f t="shared" si="1350"/>
        <v>2.6658214285210414E-2</v>
      </c>
      <c r="T951" s="13">
        <f t="shared" si="1351"/>
        <v>5.0536412242943453E-2</v>
      </c>
      <c r="U951" s="13">
        <f t="shared" si="1352"/>
        <v>6.9114072395991058E-2</v>
      </c>
      <c r="V951" s="13">
        <f t="shared" si="1353"/>
        <v>2.4106810586329414E-3</v>
      </c>
      <c r="W951" s="13">
        <f t="shared" si="1354"/>
        <v>1.231745756858273E-2</v>
      </c>
      <c r="X951" s="13">
        <f t="shared" si="1355"/>
        <v>1.2995042929986204E-2</v>
      </c>
      <c r="Y951" s="13">
        <f t="shared" si="1356"/>
        <v>6.8549511866357934E-3</v>
      </c>
      <c r="Z951" s="13">
        <f t="shared" si="1357"/>
        <v>3.1507018346791392E-2</v>
      </c>
      <c r="AA951" s="13">
        <f t="shared" si="1358"/>
        <v>2.4305349618655665E-2</v>
      </c>
      <c r="AB951" s="13">
        <f t="shared" si="1359"/>
        <v>9.3748956753511078E-3</v>
      </c>
      <c r="AC951" s="13">
        <f t="shared" si="1360"/>
        <v>1.2262273069590346E-4</v>
      </c>
      <c r="AD951" s="13">
        <f t="shared" si="1361"/>
        <v>2.375503366600285E-3</v>
      </c>
      <c r="AE951" s="13">
        <f t="shared" si="1362"/>
        <v>2.5061801964745391E-3</v>
      </c>
      <c r="AF951" s="13">
        <f t="shared" si="1363"/>
        <v>1.3220227900982012E-3</v>
      </c>
      <c r="AG951" s="13">
        <f t="shared" si="1364"/>
        <v>4.649158268820408E-4</v>
      </c>
      <c r="AH951" s="13">
        <f t="shared" si="1365"/>
        <v>8.3100561486149152E-3</v>
      </c>
      <c r="AI951" s="13">
        <f t="shared" si="1366"/>
        <v>6.4105977220568636E-3</v>
      </c>
      <c r="AJ951" s="13">
        <f t="shared" si="1367"/>
        <v>2.4726525560775136E-3</v>
      </c>
      <c r="AK951" s="13">
        <f t="shared" si="1368"/>
        <v>6.3582325477911478E-4</v>
      </c>
      <c r="AL951" s="13">
        <f t="shared" si="1369"/>
        <v>3.9919232695104232E-6</v>
      </c>
      <c r="AM951" s="13">
        <f t="shared" si="1370"/>
        <v>3.6650526057406752E-4</v>
      </c>
      <c r="AN951" s="13">
        <f t="shared" si="1371"/>
        <v>3.8666677507976992E-4</v>
      </c>
      <c r="AO951" s="13">
        <f t="shared" si="1372"/>
        <v>2.0396868890286288E-4</v>
      </c>
      <c r="AP951" s="13">
        <f t="shared" si="1373"/>
        <v>7.1729679979477731E-5</v>
      </c>
      <c r="AQ951" s="13">
        <f t="shared" si="1374"/>
        <v>1.8918885360421371E-5</v>
      </c>
      <c r="AR951" s="13">
        <f t="shared" si="1375"/>
        <v>1.7534387401063674E-3</v>
      </c>
      <c r="AS951" s="13">
        <f t="shared" si="1376"/>
        <v>1.3526491508683333E-3</v>
      </c>
      <c r="AT951" s="13">
        <f t="shared" si="1377"/>
        <v>5.2173471576025287E-4</v>
      </c>
      <c r="AU951" s="13">
        <f t="shared" si="1378"/>
        <v>1.3415999926499219E-4</v>
      </c>
      <c r="AV951" s="13">
        <f t="shared" si="1379"/>
        <v>2.5873645445303586E-5</v>
      </c>
      <c r="AW951" s="13">
        <f t="shared" si="1380"/>
        <v>9.024660945372929E-8</v>
      </c>
      <c r="AX951" s="13">
        <f t="shared" si="1381"/>
        <v>4.7121979814572439E-5</v>
      </c>
      <c r="AY951" s="13">
        <f t="shared" si="1382"/>
        <v>4.9714167654061639E-5</v>
      </c>
      <c r="AZ951" s="13">
        <f t="shared" si="1383"/>
        <v>2.6224476085911811E-5</v>
      </c>
      <c r="BA951" s="13">
        <f t="shared" si="1384"/>
        <v>9.2223629390869627E-6</v>
      </c>
      <c r="BB951" s="13">
        <f t="shared" si="1385"/>
        <v>2.4324216593006375E-6</v>
      </c>
      <c r="BC951" s="13">
        <f t="shared" si="1386"/>
        <v>5.1324591475864317E-7</v>
      </c>
      <c r="BD951" s="13">
        <f t="shared" si="1387"/>
        <v>3.0831594880561814E-4</v>
      </c>
      <c r="BE951" s="13">
        <f t="shared" si="1388"/>
        <v>2.3784310042436105E-4</v>
      </c>
      <c r="BF951" s="13">
        <f t="shared" si="1389"/>
        <v>9.1739238009931151E-5</v>
      </c>
      <c r="BG951" s="13">
        <f t="shared" si="1390"/>
        <v>2.3590027138694273E-5</v>
      </c>
      <c r="BH951" s="13">
        <f t="shared" si="1391"/>
        <v>4.5494931542604209E-6</v>
      </c>
      <c r="BI951" s="13">
        <f t="shared" si="1392"/>
        <v>7.0191993723354711E-7</v>
      </c>
      <c r="BJ951" s="14">
        <f t="shared" si="1393"/>
        <v>0.26264587279785478</v>
      </c>
      <c r="BK951" s="14">
        <f t="shared" si="1394"/>
        <v>0.3212520911879736</v>
      </c>
      <c r="BL951" s="14">
        <f t="shared" si="1395"/>
        <v>0.38451266518746419</v>
      </c>
      <c r="BM951" s="14">
        <f t="shared" si="1396"/>
        <v>0.27633616599381877</v>
      </c>
      <c r="BN951" s="14">
        <f t="shared" si="1397"/>
        <v>0.72353185760522065</v>
      </c>
    </row>
    <row r="952" spans="1:66" x14ac:dyDescent="0.25">
      <c r="A952" t="s">
        <v>343</v>
      </c>
      <c r="B952" t="s">
        <v>182</v>
      </c>
      <c r="C952" t="s">
        <v>180</v>
      </c>
      <c r="D952" s="22" t="s">
        <v>368</v>
      </c>
      <c r="E952" s="10">
        <f>VLOOKUP(A952,home!$A$2:$E$405,3,FALSE)</f>
        <v>1.2842</v>
      </c>
      <c r="F952" s="10">
        <f>VLOOKUP(B952,home!$B$2:$E$405,3,FALSE)</f>
        <v>1.5055000000000001</v>
      </c>
      <c r="G952" s="10">
        <f>VLOOKUP(C952,away!$B$2:$E$405,4,FALSE)</f>
        <v>0.7268</v>
      </c>
      <c r="H952" s="10">
        <f>VLOOKUP(A952,away!$A$2:$E$405,3,FALSE)</f>
        <v>1.1267</v>
      </c>
      <c r="I952" s="10">
        <f>VLOOKUP(C952,away!$B$2:$E$405,3,FALSE)</f>
        <v>0.5917</v>
      </c>
      <c r="J952" s="10">
        <f>VLOOKUP(B952,home!$B$2:$E$405,4,FALSE)</f>
        <v>1.0650999999999999</v>
      </c>
      <c r="K952" s="12">
        <f t="shared" si="1342"/>
        <v>1.40516830108</v>
      </c>
      <c r="L952" s="12">
        <f t="shared" si="1343"/>
        <v>0.71006850218899997</v>
      </c>
      <c r="M952" s="13">
        <f t="shared" si="1344"/>
        <v>0.12060472657787831</v>
      </c>
      <c r="N952" s="13">
        <f t="shared" si="1345"/>
        <v>0.16946993874765517</v>
      </c>
      <c r="O952" s="13">
        <f t="shared" si="1346"/>
        <v>8.5637617558067938E-2</v>
      </c>
      <c r="P952" s="13">
        <f t="shared" si="1347"/>
        <v>0.1203352655726091</v>
      </c>
      <c r="Q952" s="13">
        <f t="shared" si="1348"/>
        <v>0.11906689295708718</v>
      </c>
      <c r="R952" s="13">
        <f t="shared" si="1349"/>
        <v>3.0404287415245847E-2</v>
      </c>
      <c r="S952" s="13">
        <f t="shared" si="1350"/>
        <v>3.0016601652589032E-2</v>
      </c>
      <c r="T952" s="13">
        <f t="shared" si="1351"/>
        <v>8.4545650342336881E-2</v>
      </c>
      <c r="U952" s="13">
        <f t="shared" si="1352"/>
        <v>4.2723140892829033E-2</v>
      </c>
      <c r="V952" s="13">
        <f t="shared" si="1353"/>
        <v>3.3277263429445899E-3</v>
      </c>
      <c r="W952" s="13">
        <f t="shared" si="1354"/>
        <v>5.5769674563794773E-2</v>
      </c>
      <c r="X952" s="13">
        <f t="shared" si="1355"/>
        <v>3.9600289285081726E-2</v>
      </c>
      <c r="Y952" s="13">
        <f t="shared" si="1356"/>
        <v>1.4059459049454541E-2</v>
      </c>
      <c r="Z952" s="13">
        <f t="shared" si="1357"/>
        <v>7.1963756083558289E-3</v>
      </c>
      <c r="AA952" s="13">
        <f t="shared" si="1358"/>
        <v>1.0112118887526911E-2</v>
      </c>
      <c r="AB952" s="13">
        <f t="shared" si="1359"/>
        <v>7.1046144587525867E-3</v>
      </c>
      <c r="AC952" s="13">
        <f t="shared" si="1360"/>
        <v>2.0751821082890253E-4</v>
      </c>
      <c r="AD952" s="13">
        <f t="shared" si="1361"/>
        <v>1.9591444714648014E-2</v>
      </c>
      <c r="AE952" s="13">
        <f t="shared" si="1362"/>
        <v>1.3911267804248716E-2</v>
      </c>
      <c r="AF952" s="13">
        <f t="shared" si="1363"/>
        <v>4.9389765466564721E-3</v>
      </c>
      <c r="AG952" s="13">
        <f t="shared" si="1364"/>
        <v>1.1690038929436538E-3</v>
      </c>
      <c r="AH952" s="13">
        <f t="shared" si="1365"/>
        <v>1.2774799123536689E-3</v>
      </c>
      <c r="AI952" s="13">
        <f t="shared" si="1366"/>
        <v>1.7950742781058322E-3</v>
      </c>
      <c r="AJ952" s="13">
        <f t="shared" si="1367"/>
        <v>1.2611907368391901E-3</v>
      </c>
      <c r="AK952" s="13">
        <f t="shared" si="1368"/>
        <v>5.9072841500738577E-4</v>
      </c>
      <c r="AL952" s="13">
        <f t="shared" si="1369"/>
        <v>8.2821825378870474E-6</v>
      </c>
      <c r="AM952" s="13">
        <f t="shared" si="1370"/>
        <v>5.5058554170769308E-3</v>
      </c>
      <c r="AN952" s="13">
        <f t="shared" si="1371"/>
        <v>3.9095345092730084E-3</v>
      </c>
      <c r="AO952" s="13">
        <f t="shared" si="1372"/>
        <v>1.3880186566278458E-3</v>
      </c>
      <c r="AP952" s="13">
        <f t="shared" si="1373"/>
        <v>3.2852944284070756E-4</v>
      </c>
      <c r="AQ952" s="13">
        <f t="shared" si="1374"/>
        <v>5.8319602350721956E-5</v>
      </c>
      <c r="AR952" s="13">
        <f t="shared" si="1375"/>
        <v>1.8141964958830097E-4</v>
      </c>
      <c r="AS952" s="13">
        <f t="shared" si="1376"/>
        <v>2.549251407945218E-4</v>
      </c>
      <c r="AT952" s="13">
        <f t="shared" si="1377"/>
        <v>1.7910636349640905E-4</v>
      </c>
      <c r="AU952" s="13">
        <f t="shared" si="1378"/>
        <v>8.3891528168955295E-5</v>
      </c>
      <c r="AV952" s="13">
        <f t="shared" si="1379"/>
        <v>2.9470429028043995E-5</v>
      </c>
      <c r="AW952" s="13">
        <f t="shared" si="1380"/>
        <v>2.2954661329912051E-7</v>
      </c>
      <c r="AX952" s="13">
        <f t="shared" si="1381"/>
        <v>1.2894422504010168E-3</v>
      </c>
      <c r="AY952" s="13">
        <f t="shared" si="1382"/>
        <v>9.1559232740146337E-4</v>
      </c>
      <c r="AZ952" s="13">
        <f t="shared" si="1383"/>
        <v>3.2506663626684877E-4</v>
      </c>
      <c r="BA952" s="13">
        <f t="shared" si="1384"/>
        <v>7.6939859841872605E-5</v>
      </c>
      <c r="BB952" s="13">
        <f t="shared" si="1385"/>
        <v>1.3658142759137514E-5</v>
      </c>
      <c r="BC952" s="13">
        <f t="shared" si="1386"/>
        <v>1.9396433943328625E-6</v>
      </c>
      <c r="BD952" s="13">
        <f t="shared" si="1387"/>
        <v>2.1470063141803007E-5</v>
      </c>
      <c r="BE952" s="13">
        <f t="shared" si="1388"/>
        <v>3.0169052149047659E-5</v>
      </c>
      <c r="BF952" s="13">
        <f t="shared" si="1389"/>
        <v>2.1196297876735619E-5</v>
      </c>
      <c r="BG952" s="13">
        <f t="shared" si="1390"/>
        <v>9.9281219588793939E-6</v>
      </c>
      <c r="BH952" s="13">
        <f t="shared" si="1391"/>
        <v>3.4876705664684031E-6</v>
      </c>
      <c r="BI952" s="13">
        <f t="shared" si="1392"/>
        <v>9.8015282492222398E-7</v>
      </c>
      <c r="BJ952" s="14">
        <f t="shared" si="1393"/>
        <v>0.53593549439214094</v>
      </c>
      <c r="BK952" s="14">
        <f t="shared" si="1394"/>
        <v>0.27541571286678929</v>
      </c>
      <c r="BL952" s="14">
        <f t="shared" si="1395"/>
        <v>0.18172229702432244</v>
      </c>
      <c r="BM952" s="14">
        <f t="shared" si="1396"/>
        <v>0.35383578828227685</v>
      </c>
      <c r="BN952" s="14">
        <f t="shared" si="1397"/>
        <v>0.64551872882854355</v>
      </c>
    </row>
    <row r="953" spans="1:66" x14ac:dyDescent="0.25">
      <c r="A953" t="s">
        <v>343</v>
      </c>
      <c r="B953" t="s">
        <v>183</v>
      </c>
      <c r="C953" t="s">
        <v>188</v>
      </c>
      <c r="D953" s="22" t="s">
        <v>368</v>
      </c>
      <c r="E953" s="10">
        <f>VLOOKUP(A953,home!$A$2:$E$405,3,FALSE)</f>
        <v>1.2842</v>
      </c>
      <c r="F953" s="10">
        <f>VLOOKUP(B953,home!$B$2:$E$405,3,FALSE)</f>
        <v>0.88249999999999995</v>
      </c>
      <c r="G953" s="10">
        <f>VLOOKUP(C953,away!$B$2:$E$405,4,FALSE)</f>
        <v>0.77869999999999995</v>
      </c>
      <c r="H953" s="10">
        <f>VLOOKUP(A953,away!$A$2:$E$405,3,FALSE)</f>
        <v>1.1267</v>
      </c>
      <c r="I953" s="10">
        <f>VLOOKUP(C953,away!$B$2:$E$405,3,FALSE)</f>
        <v>1.2044999999999999</v>
      </c>
      <c r="J953" s="10">
        <f>VLOOKUP(B953,home!$B$2:$E$405,4,FALSE)</f>
        <v>1.4792000000000001</v>
      </c>
      <c r="K953" s="12">
        <f t="shared" si="1342"/>
        <v>0.88250577154999998</v>
      </c>
      <c r="L953" s="12">
        <f t="shared" si="1343"/>
        <v>2.00743733388</v>
      </c>
      <c r="M953" s="13">
        <f t="shared" si="1344"/>
        <v>5.557937468615342E-2</v>
      </c>
      <c r="N953" s="13">
        <f t="shared" si="1345"/>
        <v>4.9049118939670358E-2</v>
      </c>
      <c r="O953" s="13">
        <f t="shared" si="1346"/>
        <v>0.11157211173868936</v>
      </c>
      <c r="P953" s="13">
        <f t="shared" si="1347"/>
        <v>9.8463032553414861E-2</v>
      </c>
      <c r="Q953" s="13">
        <f t="shared" si="1348"/>
        <v>2.1643065276850754E-2</v>
      </c>
      <c r="R953" s="13">
        <f t="shared" si="1349"/>
        <v>0.11198701126203803</v>
      </c>
      <c r="S953" s="13">
        <f t="shared" si="1350"/>
        <v>4.3608662540558243E-2</v>
      </c>
      <c r="T953" s="13">
        <f t="shared" si="1351"/>
        <v>4.3447097256352075E-2</v>
      </c>
      <c r="U953" s="13">
        <f t="shared" si="1352"/>
        <v>9.8829183777383409E-2</v>
      </c>
      <c r="V953" s="13">
        <f t="shared" si="1353"/>
        <v>8.584001976329466E-3</v>
      </c>
      <c r="W953" s="13">
        <f t="shared" si="1354"/>
        <v>6.3667100069513972E-3</v>
      </c>
      <c r="X953" s="13">
        <f t="shared" si="1355"/>
        <v>1.2780771361941628E-2</v>
      </c>
      <c r="Y953" s="13">
        <f t="shared" si="1356"/>
        <v>1.282829879387298E-2</v>
      </c>
      <c r="Z953" s="13">
        <f t="shared" si="1357"/>
        <v>7.4935635772351725E-2</v>
      </c>
      <c r="AA953" s="13">
        <f t="shared" si="1358"/>
        <v>6.6131131063869045E-2</v>
      </c>
      <c r="AB953" s="13">
        <f t="shared" si="1359"/>
        <v>2.9180552421496957E-2</v>
      </c>
      <c r="AC953" s="13">
        <f t="shared" si="1360"/>
        <v>9.5045022412387097E-4</v>
      </c>
      <c r="AD953" s="13">
        <f t="shared" si="1361"/>
        <v>1.4046645817299369E-3</v>
      </c>
      <c r="AE953" s="13">
        <f t="shared" si="1362"/>
        <v>2.8197761229436093E-3</v>
      </c>
      <c r="AF953" s="13">
        <f t="shared" si="1363"/>
        <v>2.8302619311902015E-3</v>
      </c>
      <c r="AG953" s="13">
        <f t="shared" si="1364"/>
        <v>1.8938578217768398E-3</v>
      </c>
      <c r="AH953" s="13">
        <f t="shared" si="1365"/>
        <v>3.7607148221863132E-2</v>
      </c>
      <c r="AI953" s="13">
        <f t="shared" si="1366"/>
        <v>3.318852535733053E-2</v>
      </c>
      <c r="AJ953" s="13">
        <f t="shared" si="1367"/>
        <v>1.464453258853886E-2</v>
      </c>
      <c r="AK953" s="13">
        <f t="shared" si="1368"/>
        <v>4.3079615103458688E-3</v>
      </c>
      <c r="AL953" s="13">
        <f t="shared" si="1369"/>
        <v>6.7351755493300948E-5</v>
      </c>
      <c r="AM953" s="13">
        <f t="shared" si="1370"/>
        <v>2.4792492009370723E-4</v>
      </c>
      <c r="AN953" s="13">
        <f t="shared" si="1371"/>
        <v>4.9769374059532357E-4</v>
      </c>
      <c r="AO953" s="13">
        <f t="shared" si="1372"/>
        <v>4.9954449785472043E-4</v>
      </c>
      <c r="AP953" s="13">
        <f t="shared" si="1373"/>
        <v>3.3426809164263454E-4</v>
      </c>
      <c r="AQ953" s="13">
        <f t="shared" si="1374"/>
        <v>1.6775556167206146E-4</v>
      </c>
      <c r="AR953" s="13">
        <f t="shared" si="1375"/>
        <v>1.5098798672265374E-2</v>
      </c>
      <c r="AS953" s="13">
        <f t="shared" si="1376"/>
        <v>1.3324776971745668E-2</v>
      </c>
      <c r="AT953" s="13">
        <f t="shared" si="1377"/>
        <v>5.879596291091041E-3</v>
      </c>
      <c r="AU953" s="13">
        <f t="shared" si="1378"/>
        <v>1.729592553757273E-3</v>
      </c>
      <c r="AV953" s="13">
        <f t="shared" si="1379"/>
        <v>3.8159385278017417E-4</v>
      </c>
      <c r="AW953" s="13">
        <f t="shared" si="1380"/>
        <v>3.3144080131215197E-6</v>
      </c>
      <c r="AX953" s="13">
        <f t="shared" si="1381"/>
        <v>3.646586214896152E-5</v>
      </c>
      <c r="AY953" s="13">
        <f t="shared" si="1382"/>
        <v>7.320293308994691E-5</v>
      </c>
      <c r="AZ953" s="13">
        <f t="shared" si="1383"/>
        <v>7.3475150417139543E-5</v>
      </c>
      <c r="BA953" s="13">
        <f t="shared" si="1384"/>
        <v>4.9165586686604864E-5</v>
      </c>
      <c r="BB953" s="13">
        <f t="shared" si="1385"/>
        <v>2.4674208564201026E-5</v>
      </c>
      <c r="BC953" s="13">
        <f t="shared" si="1386"/>
        <v>9.906385491143748E-6</v>
      </c>
      <c r="BD953" s="13">
        <f t="shared" si="1387"/>
        <v>5.0516486919072135E-3</v>
      </c>
      <c r="BE953" s="13">
        <f t="shared" si="1388"/>
        <v>4.4581091264511239E-3</v>
      </c>
      <c r="BF953" s="13">
        <f t="shared" si="1389"/>
        <v>1.9671535171464226E-3</v>
      </c>
      <c r="BG953" s="13">
        <f t="shared" si="1390"/>
        <v>5.7867477746886668E-4</v>
      </c>
      <c r="BH953" s="13">
        <f t="shared" si="1391"/>
        <v>1.2767095774167167E-4</v>
      </c>
      <c r="BI953" s="13">
        <f t="shared" si="1392"/>
        <v>2.2534071413268285E-5</v>
      </c>
      <c r="BJ953" s="14">
        <f t="shared" si="1393"/>
        <v>0.15707769903153621</v>
      </c>
      <c r="BK953" s="14">
        <f t="shared" si="1394"/>
        <v>0.20732607666916311</v>
      </c>
      <c r="BL953" s="14">
        <f t="shared" si="1395"/>
        <v>0.55606830742532332</v>
      </c>
      <c r="BM953" s="14">
        <f t="shared" si="1396"/>
        <v>0.54704411591648083</v>
      </c>
      <c r="BN953" s="14">
        <f t="shared" si="1397"/>
        <v>0.44829371445681676</v>
      </c>
    </row>
    <row r="954" spans="1:66" x14ac:dyDescent="0.25">
      <c r="A954" t="s">
        <v>343</v>
      </c>
      <c r="B954" t="s">
        <v>190</v>
      </c>
      <c r="C954" t="s">
        <v>177</v>
      </c>
      <c r="D954" s="22" t="s">
        <v>368</v>
      </c>
      <c r="E954" s="10">
        <f>VLOOKUP(A954,home!$A$2:$E$405,3,FALSE)</f>
        <v>1.2842</v>
      </c>
      <c r="F954" s="10">
        <f>VLOOKUP(B954,home!$B$2:$E$405,3,FALSE)</f>
        <v>0.57099999999999995</v>
      </c>
      <c r="G954" s="10">
        <f>VLOOKUP(C954,away!$B$2:$E$405,4,FALSE)</f>
        <v>0.93440000000000001</v>
      </c>
      <c r="H954" s="10">
        <f>VLOOKUP(A954,away!$A$2:$E$405,3,FALSE)</f>
        <v>1.1267</v>
      </c>
      <c r="I954" s="10">
        <f>VLOOKUP(C954,away!$B$2:$E$405,3,FALSE)</f>
        <v>0.94669999999999999</v>
      </c>
      <c r="J954" s="10">
        <f>VLOOKUP(B954,home!$B$2:$E$405,4,FALSE)</f>
        <v>0.71</v>
      </c>
      <c r="K954" s="12">
        <f t="shared" si="1342"/>
        <v>0.68517515007999996</v>
      </c>
      <c r="L954" s="12">
        <f t="shared" si="1343"/>
        <v>0.75731929190000002</v>
      </c>
      <c r="M954" s="13">
        <f t="shared" si="1344"/>
        <v>0.23633749263290876</v>
      </c>
      <c r="N954" s="13">
        <f t="shared" si="1345"/>
        <v>0.16193257698428418</v>
      </c>
      <c r="O954" s="13">
        <f t="shared" si="1346"/>
        <v>0.17898294257017591</v>
      </c>
      <c r="P954" s="13">
        <f t="shared" si="1347"/>
        <v>0.12263466453728031</v>
      </c>
      <c r="Q954" s="13">
        <f t="shared" si="1348"/>
        <v>5.5476088869024012E-2</v>
      </c>
      <c r="R954" s="13">
        <f t="shared" si="1349"/>
        <v>6.7773617664712002E-2</v>
      </c>
      <c r="S954" s="13">
        <f t="shared" si="1350"/>
        <v>1.5908670243797298E-2</v>
      </c>
      <c r="T954" s="13">
        <f t="shared" si="1351"/>
        <v>4.2013112339670734E-2</v>
      </c>
      <c r="U954" s="13">
        <f t="shared" si="1352"/>
        <v>4.6436798654883586E-2</v>
      </c>
      <c r="V954" s="13">
        <f t="shared" si="1353"/>
        <v>9.1721678597451745E-4</v>
      </c>
      <c r="W954" s="13">
        <f t="shared" si="1354"/>
        <v>1.2670279172228316E-2</v>
      </c>
      <c r="X954" s="13">
        <f t="shared" si="1355"/>
        <v>9.5954468508872657E-3</v>
      </c>
      <c r="Y954" s="13">
        <f t="shared" si="1356"/>
        <v>3.6334085072890149E-3</v>
      </c>
      <c r="Z954" s="13">
        <f t="shared" si="1357"/>
        <v>1.7108756046447009E-2</v>
      </c>
      <c r="AA954" s="13">
        <f t="shared" si="1358"/>
        <v>1.1722494491806436E-2</v>
      </c>
      <c r="AB954" s="13">
        <f t="shared" si="1359"/>
        <v>4.015980961367723E-3</v>
      </c>
      <c r="AC954" s="13">
        <f t="shared" si="1360"/>
        <v>2.9746278193855209E-5</v>
      </c>
      <c r="AD954" s="13">
        <f t="shared" si="1361"/>
        <v>2.170340108346758E-3</v>
      </c>
      <c r="AE954" s="13">
        <f t="shared" si="1362"/>
        <v>1.6436404340353359E-3</v>
      </c>
      <c r="AF954" s="13">
        <f t="shared" si="1363"/>
        <v>6.2238030482092475E-4</v>
      </c>
      <c r="AG954" s="13">
        <f t="shared" si="1364"/>
        <v>1.5711353724649627E-4</v>
      </c>
      <c r="AH954" s="13">
        <f t="shared" si="1365"/>
        <v>3.2391977535962727E-3</v>
      </c>
      <c r="AI954" s="13">
        <f t="shared" si="1366"/>
        <v>2.219417806959125E-3</v>
      </c>
      <c r="AJ954" s="13">
        <f t="shared" si="1367"/>
        <v>7.6034496448672132E-4</v>
      </c>
      <c r="AK954" s="13">
        <f t="shared" si="1368"/>
        <v>1.7365649171825385E-4</v>
      </c>
      <c r="AL954" s="13">
        <f t="shared" si="1369"/>
        <v>6.1740941852204396E-7</v>
      </c>
      <c r="AM954" s="13">
        <f t="shared" si="1370"/>
        <v>2.9741262189222673E-4</v>
      </c>
      <c r="AN954" s="13">
        <f t="shared" si="1371"/>
        <v>2.2523631621354357E-4</v>
      </c>
      <c r="AO954" s="13">
        <f t="shared" si="1372"/>
        <v>8.5287903752502656E-5</v>
      </c>
      <c r="AP954" s="13">
        <f t="shared" si="1373"/>
        <v>2.1530058292493556E-5</v>
      </c>
      <c r="AQ954" s="13">
        <f t="shared" si="1374"/>
        <v>4.0762821251592351E-6</v>
      </c>
      <c r="AR954" s="13">
        <f t="shared" si="1375"/>
        <v>4.9062138981552004E-4</v>
      </c>
      <c r="AS954" s="13">
        <f t="shared" si="1376"/>
        <v>3.3616158439930718E-4</v>
      </c>
      <c r="AT954" s="13">
        <f t="shared" si="1377"/>
        <v>1.151647820209629E-4</v>
      </c>
      <c r="AU954" s="13">
        <f t="shared" si="1378"/>
        <v>2.630268226838125E-5</v>
      </c>
      <c r="AV954" s="13">
        <f t="shared" si="1379"/>
        <v>4.5054860676861685E-6</v>
      </c>
      <c r="AW954" s="13">
        <f t="shared" si="1380"/>
        <v>8.8992083217637417E-9</v>
      </c>
      <c r="AX954" s="13">
        <f t="shared" si="1381"/>
        <v>3.3963289640115447E-5</v>
      </c>
      <c r="AY954" s="13">
        <f t="shared" si="1382"/>
        <v>2.5721054460846829E-5</v>
      </c>
      <c r="AZ954" s="13">
        <f t="shared" si="1383"/>
        <v>9.7395253756049297E-6</v>
      </c>
      <c r="BA954" s="13">
        <f t="shared" si="1384"/>
        <v>2.4586434869650687E-6</v>
      </c>
      <c r="BB954" s="13">
        <f t="shared" si="1385"/>
        <v>4.6549453614573319E-7</v>
      </c>
      <c r="BC954" s="13">
        <f t="shared" si="1386"/>
        <v>7.0505598499441139E-8</v>
      </c>
      <c r="BD954" s="13">
        <f t="shared" si="1387"/>
        <v>6.1926173921013906E-5</v>
      </c>
      <c r="BE954" s="13">
        <f t="shared" si="1388"/>
        <v>4.243027551021089E-5</v>
      </c>
      <c r="BF954" s="13">
        <f t="shared" si="1389"/>
        <v>1.4536085195322242E-5</v>
      </c>
      <c r="BG954" s="13">
        <f t="shared" si="1390"/>
        <v>3.3199214517601945E-6</v>
      </c>
      <c r="BH954" s="13">
        <f t="shared" si="1391"/>
        <v>5.6868191974090057E-7</v>
      </c>
      <c r="BI954" s="13">
        <f t="shared" si="1392"/>
        <v>7.7929343941250827E-8</v>
      </c>
      <c r="BJ954" s="14">
        <f t="shared" si="1393"/>
        <v>0.29062034880320708</v>
      </c>
      <c r="BK954" s="14">
        <f t="shared" si="1394"/>
        <v>0.37585412894203407</v>
      </c>
      <c r="BL954" s="14">
        <f t="shared" si="1395"/>
        <v>0.31642006635161984</v>
      </c>
      <c r="BM954" s="14">
        <f t="shared" si="1396"/>
        <v>0.17684020472967044</v>
      </c>
      <c r="BN954" s="14">
        <f t="shared" si="1397"/>
        <v>0.82313738325838515</v>
      </c>
    </row>
    <row r="955" spans="1:66" x14ac:dyDescent="0.25">
      <c r="A955" t="s">
        <v>343</v>
      </c>
      <c r="B955" t="s">
        <v>194</v>
      </c>
      <c r="C955" t="s">
        <v>181</v>
      </c>
      <c r="D955" s="22" t="s">
        <v>368</v>
      </c>
      <c r="E955" s="10">
        <f>VLOOKUP(A955,home!$A$2:$E$405,3,FALSE)</f>
        <v>1.2842</v>
      </c>
      <c r="F955" s="10">
        <f>VLOOKUP(B955,home!$B$2:$E$405,3,FALSE)</f>
        <v>1.1124000000000001</v>
      </c>
      <c r="G955" s="10">
        <f>VLOOKUP(C955,away!$B$2:$E$405,4,FALSE)</f>
        <v>0.9456</v>
      </c>
      <c r="H955" s="10">
        <f>VLOOKUP(A955,away!$A$2:$E$405,3,FALSE)</f>
        <v>1.1267</v>
      </c>
      <c r="I955" s="10">
        <f>VLOOKUP(C955,away!$B$2:$E$405,3,FALSE)</f>
        <v>0.76080000000000003</v>
      </c>
      <c r="J955" s="10">
        <f>VLOOKUP(B955,home!$B$2:$E$405,4,FALSE)</f>
        <v>0.5706</v>
      </c>
      <c r="K955" s="12">
        <f t="shared" si="1342"/>
        <v>1.350831282048</v>
      </c>
      <c r="L955" s="12">
        <f t="shared" si="1343"/>
        <v>0.48911453121600001</v>
      </c>
      <c r="M955" s="13">
        <f t="shared" si="1344"/>
        <v>0.1588260321380256</v>
      </c>
      <c r="N955" s="13">
        <f t="shared" si="1345"/>
        <v>0.21454717261560599</v>
      </c>
      <c r="O955" s="13">
        <f t="shared" si="1346"/>
        <v>7.7684120254087732E-2</v>
      </c>
      <c r="P955" s="13">
        <f t="shared" si="1347"/>
        <v>0.10493813975760034</v>
      </c>
      <c r="Q955" s="13">
        <f t="shared" si="1348"/>
        <v>0.14490851612205632</v>
      </c>
      <c r="R955" s="13">
        <f t="shared" si="1349"/>
        <v>1.8998216030502744E-2</v>
      </c>
      <c r="S955" s="13">
        <f t="shared" si="1350"/>
        <v>1.7333451304468502E-2</v>
      </c>
      <c r="T955" s="13">
        <f t="shared" si="1351"/>
        <v>7.0876860932245753E-2</v>
      </c>
      <c r="U955" s="13">
        <f t="shared" si="1352"/>
        <v>2.5663384517108891E-2</v>
      </c>
      <c r="V955" s="13">
        <f t="shared" si="1353"/>
        <v>1.2724895080235765E-3</v>
      </c>
      <c r="W955" s="13">
        <f t="shared" si="1354"/>
        <v>6.524898553761023E-2</v>
      </c>
      <c r="X955" s="13">
        <f t="shared" si="1355"/>
        <v>3.1914226973547788E-2</v>
      </c>
      <c r="Y955" s="13">
        <f t="shared" si="1356"/>
        <v>7.8048560826439245E-3</v>
      </c>
      <c r="Z955" s="13">
        <f t="shared" si="1357"/>
        <v>3.097434509233216E-3</v>
      </c>
      <c r="AA955" s="13">
        <f t="shared" si="1358"/>
        <v>4.1841114291672234E-3</v>
      </c>
      <c r="AB955" s="13">
        <f t="shared" si="1359"/>
        <v>2.8260143030468254E-3</v>
      </c>
      <c r="AC955" s="13">
        <f t="shared" si="1360"/>
        <v>5.2546755101917627E-5</v>
      </c>
      <c r="AD955" s="13">
        <f t="shared" si="1361"/>
        <v>2.2035092696525347E-2</v>
      </c>
      <c r="AE955" s="13">
        <f t="shared" si="1362"/>
        <v>1.0777684034562099E-2</v>
      </c>
      <c r="AF955" s="13">
        <f t="shared" si="1363"/>
        <v>2.6357609370795043E-3</v>
      </c>
      <c r="AG955" s="13">
        <f t="shared" si="1364"/>
        <v>4.2972965837902893E-4</v>
      </c>
      <c r="AH955" s="13">
        <f t="shared" si="1365"/>
        <v>3.7875005698896624E-4</v>
      </c>
      <c r="AI955" s="13">
        <f t="shared" si="1366"/>
        <v>5.1162742505815833E-4</v>
      </c>
      <c r="AJ955" s="13">
        <f t="shared" si="1367"/>
        <v>3.4556116526111461E-4</v>
      </c>
      <c r="AK955" s="13">
        <f t="shared" si="1368"/>
        <v>1.5559827729855747E-4</v>
      </c>
      <c r="AL955" s="13">
        <f t="shared" si="1369"/>
        <v>1.3887292042658165E-6</v>
      </c>
      <c r="AM955" s="13">
        <f t="shared" si="1370"/>
        <v>5.9531385034587705E-3</v>
      </c>
      <c r="AN955" s="13">
        <f t="shared" si="1371"/>
        <v>2.9117665483831563E-3</v>
      </c>
      <c r="AO955" s="13">
        <f t="shared" si="1372"/>
        <v>7.1209366516142888E-4</v>
      </c>
      <c r="AP955" s="13">
        <f t="shared" si="1373"/>
        <v>1.1609845307243853E-4</v>
      </c>
      <c r="AQ955" s="13">
        <f t="shared" si="1374"/>
        <v>1.4196360112357132E-5</v>
      </c>
      <c r="AR955" s="13">
        <f t="shared" si="1375"/>
        <v>3.705043131443832E-5</v>
      </c>
      <c r="AS955" s="13">
        <f t="shared" si="1376"/>
        <v>5.004888163291408E-5</v>
      </c>
      <c r="AT955" s="13">
        <f t="shared" si="1377"/>
        <v>3.380379747062897E-5</v>
      </c>
      <c r="AU955" s="13">
        <f t="shared" si="1378"/>
        <v>1.522107569178023E-5</v>
      </c>
      <c r="AV955" s="13">
        <f t="shared" si="1379"/>
        <v>5.1402762977192805E-6</v>
      </c>
      <c r="AW955" s="13">
        <f t="shared" si="1380"/>
        <v>2.5487470886115679E-8</v>
      </c>
      <c r="AX955" s="13">
        <f t="shared" si="1381"/>
        <v>1.3402809528060863E-3</v>
      </c>
      <c r="AY955" s="13">
        <f t="shared" si="1382"/>
        <v>6.5555088992948272E-4</v>
      </c>
      <c r="AZ955" s="13">
        <f t="shared" si="1383"/>
        <v>1.6031973310804527E-4</v>
      </c>
      <c r="BA955" s="13">
        <f t="shared" si="1384"/>
        <v>2.6138237034605268E-5</v>
      </c>
      <c r="BB955" s="13">
        <f t="shared" si="1385"/>
        <v>3.1961478884984105E-6</v>
      </c>
      <c r="BC955" s="13">
        <f t="shared" si="1386"/>
        <v>3.1265647523598176E-7</v>
      </c>
      <c r="BD955" s="13">
        <f t="shared" si="1387"/>
        <v>3.0203173906186829E-6</v>
      </c>
      <c r="BE955" s="13">
        <f t="shared" si="1388"/>
        <v>4.0799392129613054E-6</v>
      </c>
      <c r="BF955" s="13">
        <f t="shared" si="1389"/>
        <v>2.7556547588612145E-6</v>
      </c>
      <c r="BG955" s="13">
        <f t="shared" si="1390"/>
        <v>1.2408082169313894E-6</v>
      </c>
      <c r="BH955" s="13">
        <f t="shared" si="1391"/>
        <v>4.1903063861328018E-7</v>
      </c>
      <c r="BI955" s="13">
        <f t="shared" si="1392"/>
        <v>1.1320793895507387E-7</v>
      </c>
      <c r="BJ955" s="14">
        <f t="shared" si="1393"/>
        <v>0.58307197773768638</v>
      </c>
      <c r="BK955" s="14">
        <f t="shared" si="1394"/>
        <v>0.28307959908235364</v>
      </c>
      <c r="BL955" s="14">
        <f t="shared" si="1395"/>
        <v>0.13090027687908454</v>
      </c>
      <c r="BM955" s="14">
        <f t="shared" si="1396"/>
        <v>0.27959156588802037</v>
      </c>
      <c r="BN955" s="14">
        <f t="shared" si="1397"/>
        <v>0.71990219691787871</v>
      </c>
    </row>
    <row r="956" spans="1:66" x14ac:dyDescent="0.25">
      <c r="A956" t="s">
        <v>343</v>
      </c>
      <c r="B956" t="s">
        <v>191</v>
      </c>
      <c r="C956" t="s">
        <v>184</v>
      </c>
      <c r="D956" s="22" t="s">
        <v>368</v>
      </c>
      <c r="E956" s="10">
        <f>VLOOKUP(A956,home!$A$2:$E$405,3,FALSE)</f>
        <v>1.2842</v>
      </c>
      <c r="F956" s="10">
        <f>VLOOKUP(B956,home!$B$2:$E$405,3,FALSE)</f>
        <v>0.623</v>
      </c>
      <c r="G956" s="10">
        <f>VLOOKUP(C956,away!$B$2:$E$405,4,FALSE)</f>
        <v>0.438</v>
      </c>
      <c r="H956" s="10">
        <f>VLOOKUP(A956,away!$A$2:$E$405,3,FALSE)</f>
        <v>1.1267</v>
      </c>
      <c r="I956" s="10">
        <f>VLOOKUP(C956,away!$B$2:$E$405,3,FALSE)</f>
        <v>1.9970000000000001</v>
      </c>
      <c r="J956" s="10">
        <f>VLOOKUP(B956,home!$B$2:$E$405,4,FALSE)</f>
        <v>1.0650999999999999</v>
      </c>
      <c r="K956" s="12">
        <f t="shared" si="1342"/>
        <v>0.3504247908</v>
      </c>
      <c r="L956" s="12">
        <f t="shared" si="1343"/>
        <v>2.3964961954900001</v>
      </c>
      <c r="M956" s="13">
        <f t="shared" si="1344"/>
        <v>6.4124999307527172E-2</v>
      </c>
      <c r="N956" s="13">
        <f t="shared" si="1345"/>
        <v>2.2470989467390352E-2</v>
      </c>
      <c r="O956" s="13">
        <f t="shared" si="1346"/>
        <v>0.15367531687628774</v>
      </c>
      <c r="P956" s="13">
        <f t="shared" si="1347"/>
        <v>5.3851640767496836E-2</v>
      </c>
      <c r="Q956" s="13">
        <f t="shared" si="1348"/>
        <v>3.937195891589633E-3</v>
      </c>
      <c r="R956" s="13">
        <f t="shared" si="1349"/>
        <v>0.18414115611737192</v>
      </c>
      <c r="S956" s="13">
        <f t="shared" si="1350"/>
        <v>1.1306039940226238E-2</v>
      </c>
      <c r="T956" s="13">
        <f t="shared" si="1351"/>
        <v>9.4354749750934132E-3</v>
      </c>
      <c r="U956" s="13">
        <f t="shared" si="1352"/>
        <v>6.4527626110100197E-2</v>
      </c>
      <c r="V956" s="13">
        <f t="shared" si="1353"/>
        <v>1.0549686947175561E-3</v>
      </c>
      <c r="W956" s="13">
        <f t="shared" si="1354"/>
        <v>4.5989701554963912E-4</v>
      </c>
      <c r="X956" s="13">
        <f t="shared" si="1355"/>
        <v>1.1021414480819154E-3</v>
      </c>
      <c r="Y956" s="13">
        <f t="shared" si="1356"/>
        <v>1.3206388936100751E-3</v>
      </c>
      <c r="Z956" s="13">
        <f t="shared" si="1357"/>
        <v>0.14709786002280401</v>
      </c>
      <c r="AA956" s="13">
        <f t="shared" si="1358"/>
        <v>5.1546736825618777E-2</v>
      </c>
      <c r="AB956" s="13">
        <f t="shared" si="1359"/>
        <v>9.0316272342700569E-3</v>
      </c>
      <c r="AC956" s="13">
        <f t="shared" si="1360"/>
        <v>5.5372120645598307E-5</v>
      </c>
      <c r="AD956" s="13">
        <f t="shared" si="1361"/>
        <v>4.0289828865881638E-5</v>
      </c>
      <c r="AE956" s="13">
        <f t="shared" si="1362"/>
        <v>9.6554421594028525E-5</v>
      </c>
      <c r="AF956" s="13">
        <f t="shared" si="1363"/>
        <v>1.1569615200391346E-4</v>
      </c>
      <c r="AG956" s="13">
        <f t="shared" si="1364"/>
        <v>9.2421796036737126E-5</v>
      </c>
      <c r="AH956" s="13">
        <f t="shared" si="1365"/>
        <v>8.812986547734257E-2</v>
      </c>
      <c r="AI956" s="13">
        <f t="shared" si="1366"/>
        <v>3.088288967312991E-2</v>
      </c>
      <c r="AJ956" s="13">
        <f t="shared" si="1367"/>
        <v>5.4110650765030136E-3</v>
      </c>
      <c r="AK956" s="13">
        <f t="shared" si="1368"/>
        <v>6.320571158129185E-4</v>
      </c>
      <c r="AL956" s="13">
        <f t="shared" si="1369"/>
        <v>1.8600418443614609E-6</v>
      </c>
      <c r="AM956" s="13">
        <f t="shared" si="1370"/>
        <v>2.823710970338875E-6</v>
      </c>
      <c r="AN956" s="13">
        <f t="shared" si="1371"/>
        <v>6.7670125975804899E-6</v>
      </c>
      <c r="AO956" s="13">
        <f t="shared" si="1372"/>
        <v>8.1085599724672766E-6</v>
      </c>
      <c r="AP956" s="13">
        <f t="shared" si="1373"/>
        <v>6.4773777083067767E-6</v>
      </c>
      <c r="AQ956" s="13">
        <f t="shared" si="1374"/>
        <v>3.8807527586772301E-6</v>
      </c>
      <c r="AR956" s="13">
        <f t="shared" si="1375"/>
        <v>4.2240577465099398E-2</v>
      </c>
      <c r="AS956" s="13">
        <f t="shared" si="1376"/>
        <v>1.4802145521478649E-2</v>
      </c>
      <c r="AT956" s="13">
        <f t="shared" si="1377"/>
        <v>2.5935193738776557E-3</v>
      </c>
      <c r="AU956" s="13">
        <f t="shared" si="1378"/>
        <v>3.0294449467560834E-4</v>
      </c>
      <c r="AV956" s="13">
        <f t="shared" si="1379"/>
        <v>2.6539815292677927E-5</v>
      </c>
      <c r="AW956" s="13">
        <f t="shared" si="1380"/>
        <v>4.3390212820767278E-8</v>
      </c>
      <c r="AX956" s="13">
        <f t="shared" si="1381"/>
        <v>1.649163876767776E-7</v>
      </c>
      <c r="AY956" s="13">
        <f t="shared" si="1382"/>
        <v>3.9522149564135142E-7</v>
      </c>
      <c r="AZ956" s="13">
        <f t="shared" si="1383"/>
        <v>4.7357340534018324E-7</v>
      </c>
      <c r="BA956" s="13">
        <f t="shared" si="1384"/>
        <v>3.78305621394331E-7</v>
      </c>
      <c r="BB956" s="13">
        <f t="shared" si="1385"/>
        <v>2.2665199560099856E-7</v>
      </c>
      <c r="BC956" s="13">
        <f t="shared" si="1386"/>
        <v>1.0863412903160187E-7</v>
      </c>
      <c r="BD956" s="13">
        <f t="shared" si="1387"/>
        <v>1.6871563865068558E-2</v>
      </c>
      <c r="BE956" s="13">
        <f t="shared" si="1388"/>
        <v>5.9122142378854881E-3</v>
      </c>
      <c r="BF956" s="13">
        <f t="shared" si="1389"/>
        <v>1.0358932187379017E-3</v>
      </c>
      <c r="BG956" s="13">
        <f t="shared" si="1390"/>
        <v>1.2100088815578934E-4</v>
      </c>
      <c r="BH956" s="13">
        <f t="shared" si="1391"/>
        <v>1.0600427729651663E-5</v>
      </c>
      <c r="BI956" s="13">
        <f t="shared" si="1392"/>
        <v>7.4293053391074075E-7</v>
      </c>
      <c r="BJ956" s="14">
        <f t="shared" si="1393"/>
        <v>3.9101104606857645E-2</v>
      </c>
      <c r="BK956" s="14">
        <f t="shared" si="1394"/>
        <v>0.13039527609395341</v>
      </c>
      <c r="BL956" s="14">
        <f t="shared" si="1395"/>
        <v>0.67189608274497226</v>
      </c>
      <c r="BM956" s="14">
        <f t="shared" si="1396"/>
        <v>0.50628867320964077</v>
      </c>
      <c r="BN956" s="14">
        <f t="shared" si="1397"/>
        <v>0.48220129842766368</v>
      </c>
    </row>
    <row r="957" spans="1:66" x14ac:dyDescent="0.25">
      <c r="A957" t="s">
        <v>343</v>
      </c>
      <c r="B957" t="s">
        <v>179</v>
      </c>
      <c r="C957" t="s">
        <v>196</v>
      </c>
      <c r="D957" s="22" t="s">
        <v>368</v>
      </c>
      <c r="E957" s="10">
        <f>VLOOKUP(A957,home!$A$2:$E$405,3,FALSE)</f>
        <v>1.2842</v>
      </c>
      <c r="F957" s="10">
        <f>VLOOKUP(B957,home!$B$2:$E$405,3,FALSE)</f>
        <v>1.3349</v>
      </c>
      <c r="G957" s="10">
        <f>VLOOKUP(C957,away!$B$2:$E$405,4,FALSE)</f>
        <v>2.0764999999999998</v>
      </c>
      <c r="H957" s="10">
        <f>VLOOKUP(A957,away!$A$2:$E$405,3,FALSE)</f>
        <v>1.1267</v>
      </c>
      <c r="I957" s="10">
        <f>VLOOKUP(C957,away!$B$2:$E$405,3,FALSE)</f>
        <v>0.41420000000000001</v>
      </c>
      <c r="J957" s="10">
        <f>VLOOKUP(B957,home!$B$2:$E$405,4,FALSE)</f>
        <v>1.2679</v>
      </c>
      <c r="K957" s="12">
        <f t="shared" si="1342"/>
        <v>3.5596994713699996</v>
      </c>
      <c r="L957" s="12">
        <f t="shared" si="1343"/>
        <v>0.59170248160600003</v>
      </c>
      <c r="M957" s="13">
        <f t="shared" si="1344"/>
        <v>1.5742330999272136E-2</v>
      </c>
      <c r="N957" s="13">
        <f t="shared" si="1345"/>
        <v>5.6037967336240585E-2</v>
      </c>
      <c r="O957" s="13">
        <f t="shared" si="1346"/>
        <v>9.3147763185323848E-3</v>
      </c>
      <c r="P957" s="13">
        <f t="shared" si="1347"/>
        <v>3.3157804337009524E-2</v>
      </c>
      <c r="Q957" s="13">
        <f t="shared" si="1348"/>
        <v>9.9739161351732511E-2</v>
      </c>
      <c r="R957" s="13">
        <f t="shared" si="1349"/>
        <v>2.7557881316402064E-3</v>
      </c>
      <c r="S957" s="13">
        <f t="shared" si="1350"/>
        <v>1.7459929989120444E-2</v>
      </c>
      <c r="T957" s="13">
        <f t="shared" si="1351"/>
        <v>5.9015909285121369E-2</v>
      </c>
      <c r="U957" s="13">
        <f t="shared" si="1352"/>
        <v>9.8097775554073612E-3</v>
      </c>
      <c r="V957" s="13">
        <f t="shared" si="1353"/>
        <v>4.0861726565561635E-3</v>
      </c>
      <c r="W957" s="13">
        <f t="shared" si="1354"/>
        <v>0.11834714664621641</v>
      </c>
      <c r="X957" s="13">
        <f t="shared" si="1355"/>
        <v>7.0026300361555452E-2</v>
      </c>
      <c r="Y957" s="13">
        <f t="shared" si="1356"/>
        <v>2.0717367850809746E-2</v>
      </c>
      <c r="Z957" s="13">
        <f t="shared" si="1357"/>
        <v>5.4353555875729081E-4</v>
      </c>
      <c r="AA957" s="13">
        <f t="shared" si="1358"/>
        <v>1.9348232411791257E-3</v>
      </c>
      <c r="AB957" s="13">
        <f t="shared" si="1359"/>
        <v>3.4436946344098629E-3</v>
      </c>
      <c r="AC957" s="13">
        <f t="shared" si="1360"/>
        <v>5.3791475290250891E-4</v>
      </c>
      <c r="AD957" s="13">
        <f t="shared" si="1361"/>
        <v>0.10532006883867109</v>
      </c>
      <c r="AE957" s="13">
        <f t="shared" si="1362"/>
        <v>6.2318146094756437E-2</v>
      </c>
      <c r="AF957" s="13">
        <f t="shared" si="1363"/>
        <v>1.8436900846676318E-2</v>
      </c>
      <c r="AG957" s="13">
        <f t="shared" si="1364"/>
        <v>3.6363866613673807E-3</v>
      </c>
      <c r="AH957" s="13">
        <f t="shared" si="1365"/>
        <v>8.0402834739448184E-5</v>
      </c>
      <c r="AI957" s="13">
        <f t="shared" si="1366"/>
        <v>2.8620992831866315E-4</v>
      </c>
      <c r="AJ957" s="13">
        <f t="shared" si="1367"/>
        <v>5.0941066526839556E-4</v>
      </c>
      <c r="AK957" s="13">
        <f t="shared" si="1368"/>
        <v>6.0444962528871584E-4</v>
      </c>
      <c r="AL957" s="13">
        <f t="shared" si="1369"/>
        <v>4.5320028215788111E-5</v>
      </c>
      <c r="AM957" s="13">
        <f t="shared" si="1370"/>
        <v>7.4981558673933885E-2</v>
      </c>
      <c r="AN957" s="13">
        <f t="shared" si="1371"/>
        <v>4.4366774342052571E-2</v>
      </c>
      <c r="AO957" s="13">
        <f t="shared" si="1372"/>
        <v>1.3125965239522957E-2</v>
      </c>
      <c r="AP957" s="13">
        <f t="shared" si="1373"/>
        <v>2.5888887352332763E-3</v>
      </c>
      <c r="AQ957" s="13">
        <f t="shared" si="1374"/>
        <v>3.8296297230983701E-4</v>
      </c>
      <c r="AR957" s="13">
        <f t="shared" si="1375"/>
        <v>9.5149113686977255E-6</v>
      </c>
      <c r="AS957" s="13">
        <f t="shared" si="1376"/>
        <v>3.3870224969285699E-5</v>
      </c>
      <c r="AT957" s="13">
        <f t="shared" si="1377"/>
        <v>6.0283910959174656E-5</v>
      </c>
      <c r="AU957" s="13">
        <f t="shared" si="1378"/>
        <v>7.1530868657830035E-5</v>
      </c>
      <c r="AV957" s="13">
        <f t="shared" si="1379"/>
        <v>6.3657098836978604E-5</v>
      </c>
      <c r="AW957" s="13">
        <f t="shared" si="1380"/>
        <v>2.6515779302250795E-6</v>
      </c>
      <c r="AX957" s="13">
        <f t="shared" si="1381"/>
        <v>4.4485302462350176E-2</v>
      </c>
      <c r="AY957" s="13">
        <f t="shared" si="1382"/>
        <v>2.6322063861966102E-2</v>
      </c>
      <c r="AZ957" s="13">
        <f t="shared" si="1383"/>
        <v>7.7874152540584772E-3</v>
      </c>
      <c r="BA957" s="13">
        <f t="shared" si="1384"/>
        <v>1.5359443103742734E-3</v>
      </c>
      <c r="BB957" s="13">
        <f t="shared" si="1385"/>
        <v>2.2720551501426845E-4</v>
      </c>
      <c r="BC957" s="13">
        <f t="shared" si="1386"/>
        <v>2.6887613413702403E-5</v>
      </c>
      <c r="BD957" s="13">
        <f t="shared" si="1387"/>
        <v>9.3833277818659731E-7</v>
      </c>
      <c r="BE957" s="13">
        <f t="shared" si="1388"/>
        <v>3.3401826944799737E-6</v>
      </c>
      <c r="BF957" s="13">
        <f t="shared" si="1389"/>
        <v>5.9450232859097942E-6</v>
      </c>
      <c r="BG957" s="13">
        <f t="shared" si="1390"/>
        <v>7.0541654160451435E-6</v>
      </c>
      <c r="BH957" s="13">
        <f t="shared" si="1391"/>
        <v>6.2776772256131069E-6</v>
      </c>
      <c r="BI957" s="13">
        <f t="shared" si="1392"/>
        <v>4.469328860289292E-6</v>
      </c>
      <c r="BJ957" s="14">
        <f t="shared" si="1393"/>
        <v>0.82942632425337692</v>
      </c>
      <c r="BK957" s="14">
        <f t="shared" si="1394"/>
        <v>9.7351536625042673E-2</v>
      </c>
      <c r="BL957" s="14">
        <f t="shared" si="1395"/>
        <v>2.900621465983665E-2</v>
      </c>
      <c r="BM957" s="14">
        <f t="shared" si="1396"/>
        <v>0.71326037033855016</v>
      </c>
      <c r="BN957" s="14">
        <f t="shared" si="1397"/>
        <v>0.21674782847442733</v>
      </c>
    </row>
    <row r="958" spans="1:66" x14ac:dyDescent="0.25">
      <c r="A958" t="s">
        <v>343</v>
      </c>
      <c r="B958" t="s">
        <v>185</v>
      </c>
      <c r="C958" t="s">
        <v>195</v>
      </c>
      <c r="D958" s="22" t="s">
        <v>368</v>
      </c>
      <c r="E958" s="10">
        <f>VLOOKUP(A958,home!$A$2:$E$405,3,FALSE)</f>
        <v>1.2842</v>
      </c>
      <c r="F958" s="10">
        <f>VLOOKUP(B958,home!$B$2:$E$405,3,FALSE)</f>
        <v>0.88249999999999995</v>
      </c>
      <c r="G958" s="10">
        <f>VLOOKUP(C958,away!$B$2:$E$405,4,FALSE)</f>
        <v>0.9456</v>
      </c>
      <c r="H958" s="10">
        <f>VLOOKUP(A958,away!$A$2:$E$405,3,FALSE)</f>
        <v>1.1267</v>
      </c>
      <c r="I958" s="10">
        <f>VLOOKUP(C958,away!$B$2:$E$405,3,FALSE)</f>
        <v>1.8385</v>
      </c>
      <c r="J958" s="10">
        <f>VLOOKUP(B958,home!$B$2:$E$405,4,FALSE)</f>
        <v>0.65090000000000003</v>
      </c>
      <c r="K958" s="12">
        <f t="shared" si="1342"/>
        <v>1.0716546264</v>
      </c>
      <c r="L958" s="12">
        <f t="shared" si="1343"/>
        <v>1.3482989616550001</v>
      </c>
      <c r="M958" s="13">
        <f t="shared" si="1344"/>
        <v>8.8925744580378274E-2</v>
      </c>
      <c r="N958" s="13">
        <f t="shared" si="1345"/>
        <v>9.5297685585627095E-2</v>
      </c>
      <c r="O958" s="13">
        <f t="shared" si="1346"/>
        <v>0.11989848908212179</v>
      </c>
      <c r="P958" s="13">
        <f t="shared" si="1347"/>
        <v>0.12848977052322569</v>
      </c>
      <c r="Q958" s="13">
        <f t="shared" si="1348"/>
        <v>5.1063102821524937E-2</v>
      </c>
      <c r="R958" s="13">
        <f t="shared" si="1349"/>
        <v>8.0829504166714097E-2</v>
      </c>
      <c r="S958" s="13">
        <f t="shared" si="1350"/>
        <v>4.6414064922977595E-2</v>
      </c>
      <c r="T958" s="13">
        <f t="shared" si="1351"/>
        <v>6.8848328513144583E-2</v>
      </c>
      <c r="U958" s="13">
        <f t="shared" si="1352"/>
        <v>8.6621312089877237E-2</v>
      </c>
      <c r="V958" s="13">
        <f t="shared" si="1353"/>
        <v>7.4515760676319544E-3</v>
      </c>
      <c r="W958" s="13">
        <f t="shared" si="1354"/>
        <v>1.8240670125675366E-2</v>
      </c>
      <c r="X958" s="13">
        <f t="shared" si="1355"/>
        <v>2.4593876590339476E-2</v>
      </c>
      <c r="Y958" s="13">
        <f t="shared" si="1356"/>
        <v>1.657994913491297E-2</v>
      </c>
      <c r="Z958" s="13">
        <f t="shared" si="1357"/>
        <v>3.6327445513023027E-2</v>
      </c>
      <c r="AA958" s="13">
        <f t="shared" si="1358"/>
        <v>3.893047504932505E-2</v>
      </c>
      <c r="AB958" s="13">
        <f t="shared" si="1359"/>
        <v>2.0860011847279477E-2</v>
      </c>
      <c r="AC958" s="13">
        <f t="shared" si="1360"/>
        <v>6.7292893039889664E-4</v>
      </c>
      <c r="AD958" s="13">
        <f t="shared" si="1361"/>
        <v>4.8869246322040677E-3</v>
      </c>
      <c r="AE958" s="13">
        <f t="shared" si="1362"/>
        <v>6.589035407286988E-3</v>
      </c>
      <c r="AF958" s="13">
        <f t="shared" si="1363"/>
        <v>4.4419947989765389E-3</v>
      </c>
      <c r="AG958" s="13">
        <f t="shared" si="1364"/>
        <v>1.9963789917123256E-3</v>
      </c>
      <c r="AH958" s="13">
        <f t="shared" si="1365"/>
        <v>1.2245064266196894E-2</v>
      </c>
      <c r="AI958" s="13">
        <f t="shared" si="1366"/>
        <v>1.3122479771435222E-2</v>
      </c>
      <c r="AJ958" s="13">
        <f t="shared" si="1367"/>
        <v>7.0313830784494852E-3</v>
      </c>
      <c r="AK958" s="13">
        <f t="shared" si="1368"/>
        <v>2.5117380686703553E-3</v>
      </c>
      <c r="AL958" s="13">
        <f t="shared" si="1369"/>
        <v>3.8892891705726605E-5</v>
      </c>
      <c r="AM958" s="13">
        <f t="shared" si="1370"/>
        <v>1.0474190781939218E-3</v>
      </c>
      <c r="AN958" s="13">
        <f t="shared" si="1371"/>
        <v>1.4122340555465021E-3</v>
      </c>
      <c r="AO958" s="13">
        <f t="shared" si="1372"/>
        <v>9.5205685535358945E-4</v>
      </c>
      <c r="AP958" s="13">
        <f t="shared" si="1373"/>
        <v>4.2788575650325628E-4</v>
      </c>
      <c r="AQ958" s="13">
        <f t="shared" si="1374"/>
        <v>1.4422948030007627E-4</v>
      </c>
      <c r="AR958" s="13">
        <f t="shared" si="1375"/>
        <v>3.302001487102402E-3</v>
      </c>
      <c r="AS958" s="13">
        <f t="shared" si="1376"/>
        <v>3.5386051700329688E-3</v>
      </c>
      <c r="AT958" s="13">
        <f t="shared" si="1377"/>
        <v>1.8960813007343948E-3</v>
      </c>
      <c r="AU958" s="13">
        <f t="shared" si="1378"/>
        <v>6.7731476598751467E-4</v>
      </c>
      <c r="AV958" s="13">
        <f t="shared" si="1379"/>
        <v>1.8146187562488833E-4</v>
      </c>
      <c r="AW958" s="13">
        <f t="shared" si="1380"/>
        <v>1.5610211124382657E-6</v>
      </c>
      <c r="AX958" s="13">
        <f t="shared" si="1381"/>
        <v>1.8707858348768986E-4</v>
      </c>
      <c r="AY958" s="13">
        <f t="shared" si="1382"/>
        <v>2.5223785986434047E-4</v>
      </c>
      <c r="AZ958" s="13">
        <f t="shared" si="1383"/>
        <v>1.7004602227258488E-4</v>
      </c>
      <c r="BA958" s="13">
        <f t="shared" si="1384"/>
        <v>7.642429175456304E-5</v>
      </c>
      <c r="BB958" s="13">
        <f t="shared" si="1385"/>
        <v>2.5760698304474053E-5</v>
      </c>
      <c r="BC958" s="13">
        <f t="shared" si="1386"/>
        <v>6.9466245550860136E-6</v>
      </c>
      <c r="BD958" s="13">
        <f t="shared" si="1387"/>
        <v>7.4201419607390542E-4</v>
      </c>
      <c r="BE958" s="13">
        <f t="shared" si="1388"/>
        <v>7.9518294607707743E-4</v>
      </c>
      <c r="BF958" s="13">
        <f t="shared" si="1389"/>
        <v>4.2608074149894087E-4</v>
      </c>
      <c r="BG958" s="13">
        <f t="shared" si="1390"/>
        <v>1.522037992824275E-4</v>
      </c>
      <c r="BH958" s="13">
        <f t="shared" si="1391"/>
        <v>4.0777476414167596E-5</v>
      </c>
      <c r="BI958" s="13">
        <f t="shared" si="1392"/>
        <v>8.7398742504319194E-6</v>
      </c>
      <c r="BJ958" s="14">
        <f t="shared" si="1393"/>
        <v>0.29724026590754055</v>
      </c>
      <c r="BK958" s="14">
        <f t="shared" si="1394"/>
        <v>0.27224521577618249</v>
      </c>
      <c r="BL958" s="14">
        <f t="shared" si="1395"/>
        <v>0.39381092105314863</v>
      </c>
      <c r="BM958" s="14">
        <f t="shared" si="1396"/>
        <v>0.43486887465155094</v>
      </c>
      <c r="BN958" s="14">
        <f t="shared" si="1397"/>
        <v>0.56450429675959191</v>
      </c>
    </row>
    <row r="959" spans="1:66" x14ac:dyDescent="0.25">
      <c r="A959" t="s">
        <v>343</v>
      </c>
      <c r="B959" t="s">
        <v>189</v>
      </c>
      <c r="C959" t="s">
        <v>193</v>
      </c>
      <c r="D959" s="22" t="s">
        <v>368</v>
      </c>
      <c r="E959" s="10">
        <f>VLOOKUP(A959,home!$A$2:$E$405,3,FALSE)</f>
        <v>1.2842</v>
      </c>
      <c r="F959" s="10">
        <f>VLOOKUP(B959,home!$B$2:$E$405,3,FALSE)</f>
        <v>0.66749999999999998</v>
      </c>
      <c r="G959" s="10">
        <f>VLOOKUP(C959,away!$B$2:$E$405,4,FALSE)</f>
        <v>1.5573999999999999</v>
      </c>
      <c r="H959" s="10">
        <f>VLOOKUP(A959,away!$A$2:$E$405,3,FALSE)</f>
        <v>1.1267</v>
      </c>
      <c r="I959" s="10">
        <f>VLOOKUP(C959,away!$B$2:$E$405,3,FALSE)</f>
        <v>0.82840000000000003</v>
      </c>
      <c r="J959" s="10">
        <f>VLOOKUP(B959,home!$B$2:$E$405,4,FALSE)</f>
        <v>1.3947000000000001</v>
      </c>
      <c r="K959" s="12">
        <f t="shared" si="1342"/>
        <v>1.3350087308999998</v>
      </c>
      <c r="L959" s="12">
        <f t="shared" si="1343"/>
        <v>1.3017547931160003</v>
      </c>
      <c r="M959" s="13">
        <f t="shared" si="1344"/>
        <v>7.15926027417121E-2</v>
      </c>
      <c r="N959" s="13">
        <f t="shared" si="1345"/>
        <v>9.5576749728040908E-2</v>
      </c>
      <c r="O959" s="13">
        <f t="shared" si="1346"/>
        <v>9.3196013770673422E-2</v>
      </c>
      <c r="P959" s="13">
        <f t="shared" si="1347"/>
        <v>0.12441749206892562</v>
      </c>
      <c r="Q959" s="13">
        <f t="shared" si="1348"/>
        <v>6.3797897678989413E-2</v>
      </c>
      <c r="R959" s="13">
        <f t="shared" si="1349"/>
        <v>6.0659178812639471E-2</v>
      </c>
      <c r="S959" s="13">
        <f t="shared" si="1350"/>
        <v>5.4054859510304608E-2</v>
      </c>
      <c r="T959" s="13">
        <f t="shared" si="1351"/>
        <v>8.304921909434862E-2</v>
      </c>
      <c r="U959" s="13">
        <f t="shared" si="1352"/>
        <v>8.0980533324097964E-2</v>
      </c>
      <c r="V959" s="13">
        <f t="shared" si="1353"/>
        <v>1.0437717176938633E-2</v>
      </c>
      <c r="W959" s="13">
        <f t="shared" si="1354"/>
        <v>2.8390250138171907E-2</v>
      </c>
      <c r="X959" s="13">
        <f t="shared" si="1355"/>
        <v>3.6957144195127467E-2</v>
      </c>
      <c r="Y959" s="13">
        <f t="shared" si="1356"/>
        <v>2.4054569797943182E-2</v>
      </c>
      <c r="Z959" s="13">
        <f t="shared" si="1357"/>
        <v>2.6321125588611306E-2</v>
      </c>
      <c r="AA959" s="13">
        <f t="shared" si="1358"/>
        <v>3.5138932467911485E-2</v>
      </c>
      <c r="AB959" s="13">
        <f t="shared" si="1359"/>
        <v>2.3455390819583664E-2</v>
      </c>
      <c r="AC959" s="13">
        <f t="shared" si="1360"/>
        <v>1.1337017935049412E-3</v>
      </c>
      <c r="AD959" s="13">
        <f t="shared" si="1361"/>
        <v>9.4753079517236102E-3</v>
      </c>
      <c r="AE959" s="13">
        <f t="shared" si="1362"/>
        <v>1.2334527542406359E-2</v>
      </c>
      <c r="AF959" s="13">
        <f t="shared" si="1363"/>
        <v>8.0282651745744015E-3</v>
      </c>
      <c r="AG959" s="13">
        <f t="shared" si="1364"/>
        <v>3.4836108904694948E-3</v>
      </c>
      <c r="AH959" s="13">
        <f t="shared" si="1365"/>
        <v>8.5659128487957474E-3</v>
      </c>
      <c r="AI959" s="13">
        <f t="shared" si="1366"/>
        <v>1.1435568441270812E-2</v>
      </c>
      <c r="AJ959" s="13">
        <f t="shared" si="1367"/>
        <v>7.63329185595052E-3</v>
      </c>
      <c r="AK959" s="13">
        <f t="shared" si="1368"/>
        <v>3.3968370910672698E-3</v>
      </c>
      <c r="AL959" s="13">
        <f t="shared" si="1369"/>
        <v>7.8808328514502272E-5</v>
      </c>
      <c r="AM959" s="13">
        <f t="shared" si="1370"/>
        <v>2.5299237687034398E-3</v>
      </c>
      <c r="AN959" s="13">
        <f t="shared" si="1371"/>
        <v>3.2933403921277977E-3</v>
      </c>
      <c r="AO959" s="13">
        <f t="shared" si="1372"/>
        <v>2.1435608204074452E-3</v>
      </c>
      <c r="AP959" s="13">
        <f t="shared" si="1373"/>
        <v>9.3013019076701865E-4</v>
      </c>
      <c r="AQ959" s="13">
        <f t="shared" si="1374"/>
        <v>3.0270035851321671E-4</v>
      </c>
      <c r="AR959" s="13">
        <f t="shared" si="1375"/>
        <v>2.2301436216667584E-3</v>
      </c>
      <c r="AS959" s="13">
        <f t="shared" si="1376"/>
        <v>2.9772612060860681E-3</v>
      </c>
      <c r="AT959" s="13">
        <f t="shared" si="1377"/>
        <v>1.9873348521473829E-3</v>
      </c>
      <c r="AU959" s="13">
        <f t="shared" si="1378"/>
        <v>8.8436979294620563E-4</v>
      </c>
      <c r="AV959" s="13">
        <f t="shared" si="1379"/>
        <v>2.9516034873185252E-4</v>
      </c>
      <c r="AW959" s="13">
        <f t="shared" si="1380"/>
        <v>3.8043713908128447E-6</v>
      </c>
      <c r="AX959" s="13">
        <f t="shared" si="1381"/>
        <v>5.629117199550869E-4</v>
      </c>
      <c r="AY959" s="13">
        <f t="shared" si="1382"/>
        <v>7.3277302955270603E-4</v>
      </c>
      <c r="AZ959" s="13">
        <f t="shared" si="1383"/>
        <v>4.7694540174318402E-4</v>
      </c>
      <c r="BA959" s="13">
        <f t="shared" si="1384"/>
        <v>2.069553209246086E-4</v>
      </c>
      <c r="BB959" s="13">
        <f t="shared" si="1385"/>
        <v>6.735127024361736E-5</v>
      </c>
      <c r="BC959" s="13">
        <f t="shared" si="1386"/>
        <v>1.7534967772415979E-5</v>
      </c>
      <c r="BD959" s="13">
        <f t="shared" si="1387"/>
        <v>4.838500248069625E-4</v>
      </c>
      <c r="BE959" s="13">
        <f t="shared" si="1388"/>
        <v>6.459440075634764E-4</v>
      </c>
      <c r="BF959" s="13">
        <f t="shared" si="1389"/>
        <v>4.311704448848884E-4</v>
      </c>
      <c r="BG959" s="13">
        <f t="shared" si="1390"/>
        <v>1.9187210280912107E-4</v>
      </c>
      <c r="BH959" s="13">
        <f t="shared" si="1391"/>
        <v>6.4037733116579783E-5</v>
      </c>
      <c r="BI959" s="13">
        <f t="shared" si="1392"/>
        <v>1.7098186563535594E-5</v>
      </c>
      <c r="BJ959" s="14">
        <f t="shared" si="1393"/>
        <v>0.37641166943250598</v>
      </c>
      <c r="BK959" s="14">
        <f t="shared" si="1394"/>
        <v>0.26244795464945309</v>
      </c>
      <c r="BL959" s="14">
        <f t="shared" si="1395"/>
        <v>0.33466990175331307</v>
      </c>
      <c r="BM959" s="14">
        <f t="shared" si="1396"/>
        <v>0.4898817479647406</v>
      </c>
      <c r="BN959" s="14">
        <f t="shared" si="1397"/>
        <v>0.50923993480098095</v>
      </c>
    </row>
    <row r="960" spans="1:66" x14ac:dyDescent="0.25">
      <c r="A960" t="s">
        <v>343</v>
      </c>
      <c r="B960" t="s">
        <v>192</v>
      </c>
      <c r="C960" t="s">
        <v>178</v>
      </c>
      <c r="D960" s="22" t="s">
        <v>368</v>
      </c>
      <c r="E960" s="10">
        <f>VLOOKUP(A960,home!$A$2:$E$405,3,FALSE)</f>
        <v>1.2842</v>
      </c>
      <c r="F960" s="10">
        <f>VLOOKUP(B960,home!$B$2:$E$405,3,FALSE)</f>
        <v>1.1420999999999999</v>
      </c>
      <c r="G960" s="10">
        <f>VLOOKUP(C960,away!$B$2:$E$405,4,FALSE)</f>
        <v>0.98629999999999995</v>
      </c>
      <c r="H960" s="10">
        <f>VLOOKUP(A960,away!$A$2:$E$405,3,FALSE)</f>
        <v>1.1267</v>
      </c>
      <c r="I960" s="10">
        <f>VLOOKUP(C960,away!$B$2:$E$405,3,FALSE)</f>
        <v>1.1242000000000001</v>
      </c>
      <c r="J960" s="10">
        <f>VLOOKUP(B960,home!$B$2:$E$405,4,FALSE)</f>
        <v>0.76919999999999999</v>
      </c>
      <c r="K960" s="12">
        <f t="shared" si="1342"/>
        <v>1.4465912379659998</v>
      </c>
      <c r="L960" s="12">
        <f t="shared" si="1343"/>
        <v>0.97429651888800006</v>
      </c>
      <c r="M960" s="13">
        <f t="shared" si="1344"/>
        <v>8.8842711713758488E-2</v>
      </c>
      <c r="N960" s="13">
        <f t="shared" si="1345"/>
        <v>0.1285190883222623</v>
      </c>
      <c r="O960" s="13">
        <f t="shared" si="1346"/>
        <v>8.6559144751285025E-2</v>
      </c>
      <c r="P960" s="13">
        <f t="shared" si="1347"/>
        <v>0.12521570036303956</v>
      </c>
      <c r="Q960" s="13">
        <f t="shared" si="1348"/>
        <v>9.2957293539181571E-2</v>
      </c>
      <c r="R960" s="13">
        <f t="shared" si="1349"/>
        <v>4.2167136704549746E-2</v>
      </c>
      <c r="S960" s="13">
        <f t="shared" si="1350"/>
        <v>4.4120027729236948E-2</v>
      </c>
      <c r="T960" s="13">
        <f t="shared" si="1351"/>
        <v>9.0567967500474578E-2</v>
      </c>
      <c r="U960" s="13">
        <f t="shared" si="1352"/>
        <v>6.0998610486916169E-2</v>
      </c>
      <c r="V960" s="13">
        <f t="shared" si="1353"/>
        <v>6.9092395182780153E-3</v>
      </c>
      <c r="W960" s="13">
        <f t="shared" si="1354"/>
        <v>4.4823735446271148E-2</v>
      </c>
      <c r="X960" s="13">
        <f t="shared" si="1355"/>
        <v>4.3671609408858628E-2</v>
      </c>
      <c r="Y960" s="13">
        <f t="shared" si="1356"/>
        <v>2.1274548510643698E-2</v>
      </c>
      <c r="Z960" s="13">
        <f t="shared" si="1357"/>
        <v>1.3694431500905747E-2</v>
      </c>
      <c r="AA960" s="13">
        <f t="shared" si="1358"/>
        <v>1.9810244618135828E-2</v>
      </c>
      <c r="AB960" s="13">
        <f t="shared" si="1359"/>
        <v>1.4328663143279201E-2</v>
      </c>
      <c r="AC960" s="13">
        <f t="shared" si="1360"/>
        <v>6.0862143934536808E-4</v>
      </c>
      <c r="AD960" s="13">
        <f t="shared" si="1361"/>
        <v>1.6210405737370474E-2</v>
      </c>
      <c r="AE960" s="13">
        <f t="shared" si="1362"/>
        <v>1.5793741879682115E-2</v>
      </c>
      <c r="AF960" s="13">
        <f t="shared" si="1363"/>
        <v>7.693893866794952E-3</v>
      </c>
      <c r="AG960" s="13">
        <f t="shared" si="1364"/>
        <v>2.4987113370373523E-3</v>
      </c>
      <c r="AH960" s="13">
        <f t="shared" si="1365"/>
        <v>3.3356092348706596E-3</v>
      </c>
      <c r="AI960" s="13">
        <f t="shared" si="1366"/>
        <v>4.8252630924423686E-3</v>
      </c>
      <c r="AJ960" s="13">
        <f t="shared" si="1367"/>
        <v>3.4900916552039279E-3</v>
      </c>
      <c r="AK960" s="13">
        <f t="shared" si="1368"/>
        <v>1.6829120027054179E-3</v>
      </c>
      <c r="AL960" s="13">
        <f t="shared" si="1369"/>
        <v>3.43118566795342E-5</v>
      </c>
      <c r="AM960" s="13">
        <f t="shared" si="1370"/>
        <v>4.6899661807107739E-3</v>
      </c>
      <c r="AN960" s="13">
        <f t="shared" si="1371"/>
        <v>4.5694177235689548E-3</v>
      </c>
      <c r="AO960" s="13">
        <f t="shared" si="1372"/>
        <v>2.2259838907091813E-3</v>
      </c>
      <c r="AP960" s="13">
        <f t="shared" si="1373"/>
        <v>7.2292278527290733E-4</v>
      </c>
      <c r="AQ960" s="13">
        <f t="shared" si="1374"/>
        <v>1.7608528827905268E-4</v>
      </c>
      <c r="AR960" s="13">
        <f t="shared" si="1375"/>
        <v>6.4997449318102986E-4</v>
      </c>
      <c r="AS960" s="13">
        <f t="shared" si="1376"/>
        <v>9.4024740673706922E-4</v>
      </c>
      <c r="AT960" s="13">
        <f t="shared" si="1377"/>
        <v>6.8007683005304913E-4</v>
      </c>
      <c r="AU960" s="13">
        <f t="shared" si="1378"/>
        <v>3.2793106116614425E-4</v>
      </c>
      <c r="AV960" s="13">
        <f t="shared" si="1379"/>
        <v>1.1859554993495925E-4</v>
      </c>
      <c r="AW960" s="13">
        <f t="shared" si="1380"/>
        <v>1.3433175834034635E-6</v>
      </c>
      <c r="AX960" s="13">
        <f t="shared" si="1381"/>
        <v>1.1307439972288468E-3</v>
      </c>
      <c r="AY960" s="13">
        <f t="shared" si="1382"/>
        <v>1.1016799402535677E-3</v>
      </c>
      <c r="AZ960" s="13">
        <f t="shared" si="1383"/>
        <v>5.3668146535889541E-4</v>
      </c>
      <c r="BA960" s="13">
        <f t="shared" si="1384"/>
        <v>1.7429562781696089E-4</v>
      </c>
      <c r="BB960" s="13">
        <f t="shared" si="1385"/>
        <v>4.245390585986586E-5</v>
      </c>
      <c r="BC960" s="13">
        <f t="shared" si="1386"/>
        <v>8.2725385384932356E-6</v>
      </c>
      <c r="BD960" s="13">
        <f t="shared" si="1387"/>
        <v>1.0554464767871154E-4</v>
      </c>
      <c r="BE960" s="13">
        <f t="shared" si="1388"/>
        <v>1.5267996254623263E-4</v>
      </c>
      <c r="BF960" s="13">
        <f t="shared" si="1389"/>
        <v>1.104327480161786E-4</v>
      </c>
      <c r="BG960" s="13">
        <f t="shared" si="1390"/>
        <v>5.3250348554903676E-5</v>
      </c>
      <c r="BH960" s="13">
        <f t="shared" si="1391"/>
        <v>1.9257871909539789E-5</v>
      </c>
      <c r="BI960" s="13">
        <f t="shared" si="1392"/>
        <v>5.5716537532423554E-6</v>
      </c>
      <c r="BJ960" s="14">
        <f t="shared" si="1393"/>
        <v>0.4793894988921743</v>
      </c>
      <c r="BK960" s="14">
        <f t="shared" si="1394"/>
        <v>0.26683229256059143</v>
      </c>
      <c r="BL960" s="14">
        <f t="shared" si="1395"/>
        <v>0.24036123826291939</v>
      </c>
      <c r="BM960" s="14">
        <f t="shared" si="1396"/>
        <v>0.43491604919984417</v>
      </c>
      <c r="BN960" s="14">
        <f t="shared" si="1397"/>
        <v>0.56426107539407666</v>
      </c>
    </row>
    <row r="961" spans="1:66" x14ac:dyDescent="0.25">
      <c r="A961" t="s">
        <v>344</v>
      </c>
      <c r="B961" t="s">
        <v>207</v>
      </c>
      <c r="C961" t="s">
        <v>198</v>
      </c>
      <c r="D961" s="22" t="s">
        <v>368</v>
      </c>
      <c r="E961" s="10">
        <f>VLOOKUP(A961,home!$A$2:$E$405,3,FALSE)</f>
        <v>1.3976999999999999</v>
      </c>
      <c r="F961" s="10">
        <f>VLOOKUP(B961,home!$B$2:$E$405,3,FALSE)</f>
        <v>0.6734</v>
      </c>
      <c r="G961" s="10">
        <f>VLOOKUP(C961,away!$B$2:$E$405,4,FALSE)</f>
        <v>0.71550000000000002</v>
      </c>
      <c r="H961" s="10">
        <f>VLOOKUP(A961,away!$A$2:$E$405,3,FALSE)</f>
        <v>1.0585</v>
      </c>
      <c r="I961" s="10">
        <f>VLOOKUP(C961,away!$B$2:$E$405,3,FALSE)</f>
        <v>0.89219999999999999</v>
      </c>
      <c r="J961" s="10">
        <f>VLOOKUP(B961,home!$B$2:$E$405,4,FALSE)</f>
        <v>1.2782</v>
      </c>
      <c r="K961" s="12">
        <f t="shared" si="1342"/>
        <v>0.67343659928999999</v>
      </c>
      <c r="L961" s="12">
        <f t="shared" si="1343"/>
        <v>1.2071240273399999</v>
      </c>
      <c r="M961" s="13">
        <f t="shared" si="1344"/>
        <v>0.1525045836553458</v>
      </c>
      <c r="N961" s="13">
        <f t="shared" si="1345"/>
        <v>0.10270216819299342</v>
      </c>
      <c r="O961" s="13">
        <f t="shared" si="1346"/>
        <v>0.18409194720985095</v>
      </c>
      <c r="P961" s="13">
        <f t="shared" si="1347"/>
        <v>0.12397425488567625</v>
      </c>
      <c r="Q961" s="13">
        <f t="shared" si="1348"/>
        <v>3.4581699443799539E-2</v>
      </c>
      <c r="R961" s="13">
        <f t="shared" si="1349"/>
        <v>0.11111090635840901</v>
      </c>
      <c r="S961" s="13">
        <f t="shared" si="1350"/>
        <v>2.5195334307448313E-2</v>
      </c>
      <c r="T961" s="13">
        <f t="shared" si="1351"/>
        <v>4.1744400304860735E-2</v>
      </c>
      <c r="U961" s="13">
        <f t="shared" si="1352"/>
        <v>7.4826150922036622E-2</v>
      </c>
      <c r="V961" s="13">
        <f t="shared" si="1353"/>
        <v>2.2757587728354355E-3</v>
      </c>
      <c r="W961" s="13">
        <f t="shared" si="1354"/>
        <v>7.7628606903670828E-3</v>
      </c>
      <c r="X961" s="13">
        <f t="shared" si="1355"/>
        <v>9.3707356602352847E-3</v>
      </c>
      <c r="Y961" s="13">
        <f t="shared" si="1356"/>
        <v>5.6558200846608874E-3</v>
      </c>
      <c r="Z961" s="13">
        <f t="shared" si="1357"/>
        <v>4.4708214921586741E-2</v>
      </c>
      <c r="AA961" s="13">
        <f t="shared" si="1358"/>
        <v>3.0108148217119816E-2</v>
      </c>
      <c r="AB961" s="13">
        <f t="shared" si="1359"/>
        <v>1.0137964473128222E-2</v>
      </c>
      <c r="AC961" s="13">
        <f t="shared" si="1360"/>
        <v>1.1562582718801624E-4</v>
      </c>
      <c r="AD961" s="13">
        <f t="shared" si="1361"/>
        <v>1.3069486260207073E-3</v>
      </c>
      <c r="AE961" s="13">
        <f t="shared" si="1362"/>
        <v>1.5776490889685953E-3</v>
      </c>
      <c r="AF961" s="13">
        <f t="shared" si="1363"/>
        <v>9.5220906100252679E-4</v>
      </c>
      <c r="AG961" s="13">
        <f t="shared" si="1364"/>
        <v>3.8314481219566974E-4</v>
      </c>
      <c r="AH961" s="13">
        <f t="shared" si="1365"/>
        <v>1.3492090112832021E-2</v>
      </c>
      <c r="AI961" s="13">
        <f t="shared" si="1366"/>
        <v>9.0860672828998301E-3</v>
      </c>
      <c r="AJ961" s="13">
        <f t="shared" si="1367"/>
        <v>3.0594451259580956E-3</v>
      </c>
      <c r="AK961" s="13">
        <f t="shared" si="1368"/>
        <v>6.8678077377986192E-4</v>
      </c>
      <c r="AL961" s="13">
        <f t="shared" si="1369"/>
        <v>3.7597888345624942E-6</v>
      </c>
      <c r="AM961" s="13">
        <f t="shared" si="1370"/>
        <v>1.760294076308247E-4</v>
      </c>
      <c r="AN961" s="13">
        <f t="shared" si="1371"/>
        <v>2.1248932746959561E-4</v>
      </c>
      <c r="AO961" s="13">
        <f t="shared" si="1372"/>
        <v>1.2825048637093322E-4</v>
      </c>
      <c r="AP961" s="13">
        <f t="shared" si="1373"/>
        <v>5.1604747872131536E-5</v>
      </c>
      <c r="AQ961" s="13">
        <f t="shared" si="1374"/>
        <v>1.5573332770318183E-5</v>
      </c>
      <c r="AR961" s="13">
        <f t="shared" si="1375"/>
        <v>3.2573252308471948E-3</v>
      </c>
      <c r="AS961" s="13">
        <f t="shared" si="1376"/>
        <v>2.1936020262432496E-3</v>
      </c>
      <c r="AT961" s="13">
        <f t="shared" si="1377"/>
        <v>7.3862594437445355E-4</v>
      </c>
      <c r="AU961" s="13">
        <f t="shared" si="1378"/>
        <v>1.6580591470896557E-4</v>
      </c>
      <c r="AV961" s="13">
        <f t="shared" si="1379"/>
        <v>2.7914942835943386E-5</v>
      </c>
      <c r="AW961" s="13">
        <f t="shared" si="1380"/>
        <v>8.4900366074274099E-8</v>
      </c>
      <c r="AX961" s="13">
        <f t="shared" si="1381"/>
        <v>1.9757440941655948E-5</v>
      </c>
      <c r="AY961" s="13">
        <f t="shared" si="1382"/>
        <v>2.3849681679423925E-5</v>
      </c>
      <c r="AZ961" s="13">
        <f t="shared" si="1383"/>
        <v>1.4394761899821617E-5</v>
      </c>
      <c r="BA961" s="13">
        <f t="shared" si="1384"/>
        <v>5.792087652371017E-6</v>
      </c>
      <c r="BB961" s="13">
        <f t="shared" si="1385"/>
        <v>1.7479420434090974E-6</v>
      </c>
      <c r="BC961" s="13">
        <f t="shared" si="1386"/>
        <v>4.2199656779937949E-7</v>
      </c>
      <c r="BD961" s="13">
        <f t="shared" si="1387"/>
        <v>6.5533259183607722E-4</v>
      </c>
      <c r="BE961" s="13">
        <f t="shared" si="1388"/>
        <v>4.4132495204998956E-4</v>
      </c>
      <c r="BF961" s="13">
        <f t="shared" si="1389"/>
        <v>1.4860218744518363E-4</v>
      </c>
      <c r="BG961" s="13">
        <f t="shared" si="1390"/>
        <v>3.3358050586713198E-5</v>
      </c>
      <c r="BH961" s="13">
        <f t="shared" si="1391"/>
        <v>5.6161330365149802E-6</v>
      </c>
      <c r="BI961" s="13">
        <f t="shared" si="1392"/>
        <v>7.5642190665417426E-7</v>
      </c>
      <c r="BJ961" s="14">
        <f t="shared" si="1393"/>
        <v>0.20668754717800272</v>
      </c>
      <c r="BK961" s="14">
        <f t="shared" si="1394"/>
        <v>0.30409316691900773</v>
      </c>
      <c r="BL961" s="14">
        <f t="shared" si="1395"/>
        <v>0.44426776487188535</v>
      </c>
      <c r="BM961" s="14">
        <f t="shared" si="1396"/>
        <v>0.29076736936309422</v>
      </c>
      <c r="BN961" s="14">
        <f t="shared" si="1397"/>
        <v>0.708965559746075</v>
      </c>
    </row>
    <row r="962" spans="1:66" x14ac:dyDescent="0.25">
      <c r="A962" t="s">
        <v>344</v>
      </c>
      <c r="B962" t="s">
        <v>200</v>
      </c>
      <c r="C962" t="s">
        <v>204</v>
      </c>
      <c r="D962" s="22" t="s">
        <v>368</v>
      </c>
      <c r="E962" s="10">
        <f>VLOOKUP(A962,home!$A$2:$E$405,3,FALSE)</f>
        <v>1.3976999999999999</v>
      </c>
      <c r="F962" s="10">
        <f>VLOOKUP(B962,home!$B$2:$E$405,3,FALSE)</f>
        <v>1.2264999999999999</v>
      </c>
      <c r="G962" s="10">
        <f>VLOOKUP(C962,away!$B$2:$E$405,4,FALSE)</f>
        <v>1.2625999999999999</v>
      </c>
      <c r="H962" s="10">
        <f>VLOOKUP(A962,away!$A$2:$E$405,3,FALSE)</f>
        <v>1.0585</v>
      </c>
      <c r="I962" s="10">
        <f>VLOOKUP(C962,away!$B$2:$E$405,3,FALSE)</f>
        <v>0.83360000000000001</v>
      </c>
      <c r="J962" s="10">
        <f>VLOOKUP(B962,home!$B$2:$E$405,4,FALSE)</f>
        <v>0.8548</v>
      </c>
      <c r="K962" s="12">
        <f t="shared" si="1342"/>
        <v>2.1644487285299996</v>
      </c>
      <c r="L962" s="12">
        <f t="shared" si="1343"/>
        <v>0.75424611487999993</v>
      </c>
      <c r="M962" s="13">
        <f t="shared" si="1344"/>
        <v>5.4004125163981197E-2</v>
      </c>
      <c r="N962" s="13">
        <f t="shared" si="1345"/>
        <v>0.11688916004655404</v>
      </c>
      <c r="O962" s="13">
        <f t="shared" si="1346"/>
        <v>4.0732401592426054E-2</v>
      </c>
      <c r="P962" s="13">
        <f t="shared" si="1347"/>
        <v>8.8163194836699904E-2</v>
      </c>
      <c r="Q962" s="13">
        <f t="shared" si="1348"/>
        <v>0.12650029692085182</v>
      </c>
      <c r="R962" s="13">
        <f t="shared" si="1349"/>
        <v>1.5361127825409635E-2</v>
      </c>
      <c r="S962" s="13">
        <f t="shared" si="1350"/>
        <v>3.5982199971818327E-2</v>
      </c>
      <c r="T962" s="13">
        <f t="shared" si="1351"/>
        <v>9.5412357483718901E-2</v>
      </c>
      <c r="U962" s="13">
        <f t="shared" si="1352"/>
        <v>3.3248373590494679E-2</v>
      </c>
      <c r="V962" s="13">
        <f t="shared" si="1353"/>
        <v>6.5268793965809679E-3</v>
      </c>
      <c r="W962" s="13">
        <f t="shared" si="1354"/>
        <v>9.1267802276335033E-2</v>
      </c>
      <c r="X962" s="13">
        <f t="shared" si="1355"/>
        <v>6.8838385280561715E-2</v>
      </c>
      <c r="Y962" s="13">
        <f t="shared" si="1356"/>
        <v>2.5960542326238116E-2</v>
      </c>
      <c r="Z962" s="13">
        <f t="shared" si="1357"/>
        <v>3.8620236608300947E-3</v>
      </c>
      <c r="AA962" s="13">
        <f t="shared" si="1358"/>
        <v>8.3591522022364723E-3</v>
      </c>
      <c r="AB962" s="13">
        <f t="shared" si="1359"/>
        <v>9.0464781778597427E-3</v>
      </c>
      <c r="AC962" s="13">
        <f t="shared" si="1360"/>
        <v>6.6595669563336611E-4</v>
      </c>
      <c r="AD962" s="13">
        <f t="shared" si="1361"/>
        <v>4.9386119648185199E-2</v>
      </c>
      <c r="AE962" s="13">
        <f t="shared" si="1362"/>
        <v>3.7249288873642518E-2</v>
      </c>
      <c r="AF962" s="13">
        <f t="shared" si="1363"/>
        <v>1.4047565707493836E-2</v>
      </c>
      <c r="AG962" s="13">
        <f t="shared" si="1364"/>
        <v>3.5317739527995825E-3</v>
      </c>
      <c r="AH962" s="13">
        <f t="shared" si="1365"/>
        <v>7.2822908543893311E-4</v>
      </c>
      <c r="AI962" s="13">
        <f t="shared" si="1366"/>
        <v>1.5762145180568631E-3</v>
      </c>
      <c r="AJ962" s="13">
        <f t="shared" si="1367"/>
        <v>1.7058177547493523E-3</v>
      </c>
      <c r="AK962" s="13">
        <f t="shared" si="1368"/>
        <v>1.2307183567903778E-3</v>
      </c>
      <c r="AL962" s="13">
        <f t="shared" si="1369"/>
        <v>4.3487692639516155E-5</v>
      </c>
      <c r="AM962" s="13">
        <f t="shared" si="1370"/>
        <v>2.1378744775908985E-2</v>
      </c>
      <c r="AN962" s="13">
        <f t="shared" si="1371"/>
        <v>1.6124835188240448E-2</v>
      </c>
      <c r="AO962" s="13">
        <f t="shared" si="1372"/>
        <v>6.0810471469053334E-3</v>
      </c>
      <c r="AP962" s="13">
        <f t="shared" si="1373"/>
        <v>1.5288687283184861E-3</v>
      </c>
      <c r="AQ962" s="13">
        <f t="shared" si="1374"/>
        <v>2.8828582462393597E-4</v>
      </c>
      <c r="AR962" s="13">
        <f t="shared" si="1375"/>
        <v>1.0985279168698621E-4</v>
      </c>
      <c r="AS962" s="13">
        <f t="shared" si="1376"/>
        <v>2.3777073529236819E-4</v>
      </c>
      <c r="AT962" s="13">
        <f t="shared" si="1377"/>
        <v>2.5732128284260478E-4</v>
      </c>
      <c r="AU962" s="13">
        <f t="shared" si="1378"/>
        <v>1.8565290782412809E-4</v>
      </c>
      <c r="AV962" s="13">
        <f t="shared" si="1379"/>
        <v>1.0045905007195783E-4</v>
      </c>
      <c r="AW962" s="13">
        <f t="shared" si="1380"/>
        <v>1.9720787314005909E-6</v>
      </c>
      <c r="AX962" s="13">
        <f t="shared" si="1381"/>
        <v>7.7121994912972567E-3</v>
      </c>
      <c r="AY962" s="13">
        <f t="shared" si="1382"/>
        <v>5.8168965034904674E-3</v>
      </c>
      <c r="AZ962" s="13">
        <f t="shared" si="1383"/>
        <v>2.19368579420837E-3</v>
      </c>
      <c r="BA962" s="13">
        <f t="shared" si="1384"/>
        <v>5.5152632918303694E-4</v>
      </c>
      <c r="BB962" s="13">
        <f t="shared" si="1385"/>
        <v>1.0399664776008335E-4</v>
      </c>
      <c r="BC962" s="13">
        <f t="shared" si="1386"/>
        <v>1.568781350671735E-5</v>
      </c>
      <c r="BD962" s="13">
        <f t="shared" si="1387"/>
        <v>1.3809340223105215E-5</v>
      </c>
      <c r="BE962" s="13">
        <f t="shared" si="1388"/>
        <v>2.9889608887738258E-5</v>
      </c>
      <c r="BF962" s="13">
        <f t="shared" si="1389"/>
        <v>3.2347262976662033E-5</v>
      </c>
      <c r="BG962" s="13">
        <f t="shared" si="1390"/>
        <v>2.3337997407087224E-5</v>
      </c>
      <c r="BH962" s="13">
        <f t="shared" si="1391"/>
        <v>1.2628474703551593E-5</v>
      </c>
      <c r="BI962" s="13">
        <f t="shared" si="1392"/>
        <v>5.4667372030751048E-6</v>
      </c>
      <c r="BJ962" s="14">
        <f t="shared" si="1393"/>
        <v>0.69087906675982402</v>
      </c>
      <c r="BK962" s="14">
        <f t="shared" si="1394"/>
        <v>0.19120274026084377</v>
      </c>
      <c r="BL962" s="14">
        <f t="shared" si="1395"/>
        <v>0.11299704929258136</v>
      </c>
      <c r="BM962" s="14">
        <f t="shared" si="1396"/>
        <v>0.55147564916339742</v>
      </c>
      <c r="BN962" s="14">
        <f t="shared" si="1397"/>
        <v>0.44165030638592273</v>
      </c>
    </row>
    <row r="963" spans="1:66" x14ac:dyDescent="0.25">
      <c r="A963" t="s">
        <v>345</v>
      </c>
      <c r="B963" t="s">
        <v>218</v>
      </c>
      <c r="C963" t="s">
        <v>217</v>
      </c>
      <c r="D963" s="22" t="s">
        <v>368</v>
      </c>
      <c r="E963" s="10">
        <f>VLOOKUP(A963,home!$A$2:$E$405,3,FALSE)</f>
        <v>1.8543000000000001</v>
      </c>
      <c r="F963" s="10">
        <f>VLOOKUP(B963,home!$B$2:$E$405,3,FALSE)</f>
        <v>1.0786</v>
      </c>
      <c r="G963" s="10">
        <f>VLOOKUP(C963,away!$B$2:$E$405,4,FALSE)</f>
        <v>1.1325000000000001</v>
      </c>
      <c r="H963" s="10">
        <f>VLOOKUP(A963,away!$A$2:$E$405,3,FALSE)</f>
        <v>1.2583</v>
      </c>
      <c r="I963" s="10">
        <f>VLOOKUP(C963,away!$B$2:$E$405,3,FALSE)</f>
        <v>1.0330999999999999</v>
      </c>
      <c r="J963" s="10">
        <f>VLOOKUP(B963,home!$B$2:$E$405,4,FALSE)</f>
        <v>0.63580000000000003</v>
      </c>
      <c r="K963" s="12">
        <f t="shared" si="1342"/>
        <v>2.2650543373500005</v>
      </c>
      <c r="L963" s="12">
        <f t="shared" si="1343"/>
        <v>0.82650803833399988</v>
      </c>
      <c r="M963" s="13">
        <f t="shared" si="1344"/>
        <v>4.5430918764113939E-2</v>
      </c>
      <c r="N963" s="13">
        <f t="shared" si="1345"/>
        <v>0.1029034995964518</v>
      </c>
      <c r="O963" s="13">
        <f t="shared" si="1346"/>
        <v>3.7549019547439125E-2</v>
      </c>
      <c r="P963" s="13">
        <f t="shared" si="1347"/>
        <v>8.505056958916693E-2</v>
      </c>
      <c r="Q963" s="13">
        <f t="shared" si="1348"/>
        <v>0.1165410090447186</v>
      </c>
      <c r="R963" s="13">
        <f t="shared" si="1349"/>
        <v>1.551728324375946E-2</v>
      </c>
      <c r="S963" s="13">
        <f t="shared" si="1350"/>
        <v>3.9805487013150474E-2</v>
      </c>
      <c r="T963" s="13">
        <f t="shared" si="1351"/>
        <v>9.6322080771015312E-2</v>
      </c>
      <c r="U963" s="13">
        <f t="shared" si="1352"/>
        <v>3.5147489715165847E-2</v>
      </c>
      <c r="V963" s="13">
        <f t="shared" si="1353"/>
        <v>8.2799199687006459E-3</v>
      </c>
      <c r="W963" s="13">
        <f t="shared" si="1354"/>
        <v>8.7990572671961823E-2</v>
      </c>
      <c r="X963" s="13">
        <f t="shared" si="1355"/>
        <v>7.2724915610988428E-2</v>
      </c>
      <c r="Y963" s="13">
        <f t="shared" si="1356"/>
        <v>3.0053863669821861E-2</v>
      </c>
      <c r="Z963" s="13">
        <f t="shared" si="1357"/>
        <v>4.2750531113575595E-3</v>
      </c>
      <c r="AA963" s="13">
        <f t="shared" si="1358"/>
        <v>9.6832275922820541E-3</v>
      </c>
      <c r="AB963" s="13">
        <f t="shared" si="1359"/>
        <v>1.0966518328722837E-2</v>
      </c>
      <c r="AC963" s="13">
        <f t="shared" si="1360"/>
        <v>9.6879494275021007E-4</v>
      </c>
      <c r="AD963" s="13">
        <f t="shared" si="1361"/>
        <v>4.9825857069134422E-2</v>
      </c>
      <c r="AE963" s="13">
        <f t="shared" si="1362"/>
        <v>4.1181471384520558E-2</v>
      </c>
      <c r="AF963" s="13">
        <f t="shared" si="1363"/>
        <v>1.7018408564863915E-2</v>
      </c>
      <c r="AG963" s="13">
        <f t="shared" si="1364"/>
        <v>4.6886171595040722E-3</v>
      </c>
      <c r="AH963" s="13">
        <f t="shared" si="1365"/>
        <v>8.8334144021044953E-4</v>
      </c>
      <c r="AI963" s="13">
        <f t="shared" si="1366"/>
        <v>2.0008163605096749E-3</v>
      </c>
      <c r="AJ963" s="13">
        <f t="shared" si="1367"/>
        <v>2.2659788878066408E-3</v>
      </c>
      <c r="AK963" s="13">
        <f t="shared" si="1368"/>
        <v>1.7108551027233206E-3</v>
      </c>
      <c r="AL963" s="13">
        <f t="shared" si="1369"/>
        <v>7.254668312901922E-5</v>
      </c>
      <c r="AM963" s="13">
        <f t="shared" si="1370"/>
        <v>2.25716547333248E-2</v>
      </c>
      <c r="AN963" s="13">
        <f t="shared" si="1371"/>
        <v>1.8655654075592627E-2</v>
      </c>
      <c r="AO963" s="13">
        <f t="shared" si="1372"/>
        <v>7.7095240269278746E-3</v>
      </c>
      <c r="AP963" s="13">
        <f t="shared" si="1373"/>
        <v>2.1239945266616658E-3</v>
      </c>
      <c r="AQ963" s="13">
        <f t="shared" si="1374"/>
        <v>4.3887463741582136E-4</v>
      </c>
      <c r="AR963" s="13">
        <f t="shared" si="1375"/>
        <v>1.4601776018549384E-4</v>
      </c>
      <c r="AS963" s="13">
        <f t="shared" si="1376"/>
        <v>3.3073816103828499E-4</v>
      </c>
      <c r="AT963" s="13">
        <f t="shared" si="1377"/>
        <v>3.7456995309346526E-4</v>
      </c>
      <c r="AU963" s="13">
        <f t="shared" si="1378"/>
        <v>2.8280709896511317E-4</v>
      </c>
      <c r="AV963" s="13">
        <f t="shared" si="1379"/>
        <v>1.6014336153607524E-4</v>
      </c>
      <c r="AW963" s="13">
        <f t="shared" si="1380"/>
        <v>3.772600057025548E-6</v>
      </c>
      <c r="AX963" s="13">
        <f t="shared" si="1381"/>
        <v>8.5210040758140065E-3</v>
      </c>
      <c r="AY963" s="13">
        <f t="shared" si="1382"/>
        <v>7.0426783633370524E-3</v>
      </c>
      <c r="AZ963" s="13">
        <f t="shared" si="1383"/>
        <v>2.9104151393495059E-3</v>
      </c>
      <c r="BA963" s="13">
        <f t="shared" si="1384"/>
        <v>8.0182716918711166E-4</v>
      </c>
      <c r="BB963" s="13">
        <f t="shared" si="1385"/>
        <v>1.6567915017193593E-4</v>
      </c>
      <c r="BC963" s="13">
        <f t="shared" si="1386"/>
        <v>2.7387029880290195E-5</v>
      </c>
      <c r="BD963" s="13">
        <f t="shared" si="1387"/>
        <v>2.0114142088806152E-5</v>
      </c>
      <c r="BE963" s="13">
        <f t="shared" si="1388"/>
        <v>4.5559624780324578E-5</v>
      </c>
      <c r="BF963" s="13">
        <f t="shared" si="1389"/>
        <v>5.1597512858356376E-5</v>
      </c>
      <c r="BG963" s="13">
        <f t="shared" si="1390"/>
        <v>3.8957056765430836E-5</v>
      </c>
      <c r="BH963" s="13">
        <f t="shared" si="1391"/>
        <v>2.2059962599232342E-5</v>
      </c>
      <c r="BI963" s="13">
        <f t="shared" si="1392"/>
        <v>9.9934027934339919E-6</v>
      </c>
      <c r="BJ963" s="14">
        <f t="shared" si="1393"/>
        <v>0.69021898847064367</v>
      </c>
      <c r="BK963" s="14">
        <f t="shared" si="1394"/>
        <v>0.1866509153243483</v>
      </c>
      <c r="BL963" s="14">
        <f t="shared" si="1395"/>
        <v>0.11720708825532344</v>
      </c>
      <c r="BM963" s="14">
        <f t="shared" si="1396"/>
        <v>0.58832083961274284</v>
      </c>
      <c r="BN963" s="14">
        <f t="shared" si="1397"/>
        <v>0.40299229978564982</v>
      </c>
    </row>
    <row r="964" spans="1:66" x14ac:dyDescent="0.25">
      <c r="A964" t="s">
        <v>345</v>
      </c>
      <c r="B964" t="s">
        <v>222</v>
      </c>
      <c r="C964" t="s">
        <v>219</v>
      </c>
      <c r="D964" s="22" t="s">
        <v>368</v>
      </c>
      <c r="E964" s="10">
        <f>VLOOKUP(A964,home!$A$2:$E$405,3,FALSE)</f>
        <v>1.8543000000000001</v>
      </c>
      <c r="F964" s="10">
        <f>VLOOKUP(B964,home!$B$2:$E$405,3,FALSE)</f>
        <v>1.0786</v>
      </c>
      <c r="G964" s="10">
        <f>VLOOKUP(C964,away!$B$2:$E$405,4,FALSE)</f>
        <v>0.755</v>
      </c>
      <c r="H964" s="10">
        <f>VLOOKUP(A964,away!$A$2:$E$405,3,FALSE)</f>
        <v>1.2583</v>
      </c>
      <c r="I964" s="10">
        <f>VLOOKUP(C964,away!$B$2:$E$405,3,FALSE)</f>
        <v>1.4305000000000001</v>
      </c>
      <c r="J964" s="10">
        <f>VLOOKUP(B964,home!$B$2:$E$405,4,FALSE)</f>
        <v>1.2362</v>
      </c>
      <c r="K964" s="12">
        <f t="shared" si="1342"/>
        <v>1.5100362249000001</v>
      </c>
      <c r="L964" s="12">
        <f t="shared" si="1343"/>
        <v>2.2251577130300002</v>
      </c>
      <c r="M964" s="13">
        <f t="shared" si="1344"/>
        <v>2.3868541604296304E-2</v>
      </c>
      <c r="N964" s="13">
        <f t="shared" si="1345"/>
        <v>3.6042362458020186E-2</v>
      </c>
      <c r="O964" s="13">
        <f t="shared" si="1346"/>
        <v>5.3111269449577364E-2</v>
      </c>
      <c r="P964" s="13">
        <f t="shared" si="1347"/>
        <v>8.0199940819286511E-2</v>
      </c>
      <c r="Q964" s="13">
        <f t="shared" si="1348"/>
        <v>2.7212636471293145E-2</v>
      </c>
      <c r="R964" s="13">
        <f t="shared" si="1349"/>
        <v>5.9090475432270854E-2</v>
      </c>
      <c r="S964" s="13">
        <f t="shared" si="1350"/>
        <v>6.7369328780641821E-2</v>
      </c>
      <c r="T964" s="13">
        <f t="shared" si="1351"/>
        <v>6.0552407935979422E-2</v>
      </c>
      <c r="U964" s="13">
        <f t="shared" si="1352"/>
        <v>8.9228758449292497E-2</v>
      </c>
      <c r="V964" s="13">
        <f t="shared" si="1353"/>
        <v>2.5151730725814881E-2</v>
      </c>
      <c r="W964" s="13">
        <f t="shared" si="1354"/>
        <v>1.3697355615562522E-2</v>
      </c>
      <c r="X964" s="13">
        <f t="shared" si="1355"/>
        <v>3.0478776496083725E-2</v>
      </c>
      <c r="Y964" s="13">
        <f t="shared" si="1356"/>
        <v>3.3910042301989102E-2</v>
      </c>
      <c r="Z964" s="13">
        <f t="shared" si="1357"/>
        <v>4.3828542391575749E-2</v>
      </c>
      <c r="AA964" s="13">
        <f t="shared" si="1358"/>
        <v>6.6182686695844664E-2</v>
      </c>
      <c r="AB964" s="13">
        <f t="shared" si="1359"/>
        <v>4.9969127185966376E-2</v>
      </c>
      <c r="AC964" s="13">
        <f t="shared" si="1360"/>
        <v>5.2819715306513977E-3</v>
      </c>
      <c r="AD964" s="13">
        <f t="shared" si="1361"/>
        <v>5.1708757912092129E-3</v>
      </c>
      <c r="AE964" s="13">
        <f t="shared" si="1362"/>
        <v>1.1506014149929283E-2</v>
      </c>
      <c r="AF964" s="13">
        <f t="shared" si="1363"/>
        <v>1.2801348065973736E-2</v>
      </c>
      <c r="AG964" s="13">
        <f t="shared" si="1364"/>
        <v>9.4950061287277128E-3</v>
      </c>
      <c r="AH964" s="13">
        <f t="shared" si="1365"/>
        <v>2.4381354788369277E-2</v>
      </c>
      <c r="AI964" s="13">
        <f t="shared" si="1366"/>
        <v>3.6816728942576683E-2</v>
      </c>
      <c r="AJ964" s="13">
        <f t="shared" si="1367"/>
        <v>2.7797297192807539E-2</v>
      </c>
      <c r="AK964" s="13">
        <f t="shared" si="1368"/>
        <v>1.3991641905150155E-2</v>
      </c>
      <c r="AL964" s="13">
        <f t="shared" si="1369"/>
        <v>7.0991149973092334E-4</v>
      </c>
      <c r="AM964" s="13">
        <f t="shared" si="1370"/>
        <v>1.5616419518368718E-3</v>
      </c>
      <c r="AN964" s="13">
        <f t="shared" si="1371"/>
        <v>3.4748996341210387E-3</v>
      </c>
      <c r="AO964" s="13">
        <f t="shared" si="1372"/>
        <v>3.8660998614347786E-3</v>
      </c>
      <c r="AP964" s="13">
        <f t="shared" si="1373"/>
        <v>2.8675606420052713E-3</v>
      </c>
      <c r="AQ964" s="13">
        <f t="shared" si="1374"/>
        <v>1.5951936700348221E-3</v>
      </c>
      <c r="AR964" s="13">
        <f t="shared" si="1375"/>
        <v>1.0850471932292162E-2</v>
      </c>
      <c r="AS964" s="13">
        <f t="shared" si="1376"/>
        <v>1.6384605675021868E-2</v>
      </c>
      <c r="AT964" s="13">
        <f t="shared" si="1377"/>
        <v>1.2370674049992571E-2</v>
      </c>
      <c r="AU964" s="13">
        <f t="shared" si="1378"/>
        <v>6.2267219806397258E-3</v>
      </c>
      <c r="AV964" s="13">
        <f t="shared" si="1379"/>
        <v>2.3506439382867663E-3</v>
      </c>
      <c r="AW964" s="13">
        <f t="shared" si="1380"/>
        <v>6.6259762430356442E-5</v>
      </c>
      <c r="AX964" s="13">
        <f t="shared" si="1381"/>
        <v>3.9302265293287002E-4</v>
      </c>
      <c r="AY964" s="13">
        <f t="shared" si="1382"/>
        <v>8.7453738756908836E-4</v>
      </c>
      <c r="AZ964" s="13">
        <f t="shared" si="1383"/>
        <v>9.7299180664123209E-4</v>
      </c>
      <c r="BA964" s="13">
        <f t="shared" si="1384"/>
        <v>7.216867410875774E-4</v>
      </c>
      <c r="BB964" s="13">
        <f t="shared" si="1385"/>
        <v>4.0146670458062692E-4</v>
      </c>
      <c r="BC964" s="13">
        <f t="shared" si="1386"/>
        <v>1.7866534684446366E-4</v>
      </c>
      <c r="BD964" s="13">
        <f t="shared" si="1387"/>
        <v>4.0240018850259069E-3</v>
      </c>
      <c r="BE964" s="13">
        <f t="shared" si="1388"/>
        <v>6.0763886154550058E-3</v>
      </c>
      <c r="BF964" s="13">
        <f t="shared" si="1389"/>
        <v>4.5877834629535078E-3</v>
      </c>
      <c r="BG964" s="13">
        <f t="shared" si="1390"/>
        <v>2.3092397403523218E-3</v>
      </c>
      <c r="BH964" s="13">
        <f t="shared" si="1391"/>
        <v>8.7175891497766919E-4</v>
      </c>
      <c r="BI964" s="13">
        <f t="shared" si="1392"/>
        <v>2.6327750819915991E-4</v>
      </c>
      <c r="BJ964" s="14">
        <f t="shared" si="1393"/>
        <v>0.25777459181385665</v>
      </c>
      <c r="BK964" s="14">
        <f t="shared" si="1394"/>
        <v>0.20345596234799096</v>
      </c>
      <c r="BL964" s="14">
        <f t="shared" si="1395"/>
        <v>0.48688490774505205</v>
      </c>
      <c r="BM964" s="14">
        <f t="shared" si="1396"/>
        <v>0.71161050043859209</v>
      </c>
      <c r="BN964" s="14">
        <f t="shared" si="1397"/>
        <v>0.27952522623474435</v>
      </c>
    </row>
    <row r="965" spans="1:66" x14ac:dyDescent="0.25">
      <c r="A965" t="s">
        <v>346</v>
      </c>
      <c r="B965" t="s">
        <v>244</v>
      </c>
      <c r="C965" t="s">
        <v>233</v>
      </c>
      <c r="D965" s="22" t="s">
        <v>368</v>
      </c>
      <c r="E965" s="10">
        <f>VLOOKUP(A965,home!$A$2:$E$405,3,FALSE)</f>
        <v>1.5146999999999999</v>
      </c>
      <c r="F965" s="10">
        <f>VLOOKUP(B965,home!$B$2:$E$405,3,FALSE)</f>
        <v>1.4854000000000001</v>
      </c>
      <c r="G965" s="10">
        <f>VLOOKUP(C965,away!$B$2:$E$405,4,FALSE)</f>
        <v>1.3204</v>
      </c>
      <c r="H965" s="10">
        <f>VLOOKUP(A965,away!$A$2:$E$405,3,FALSE)</f>
        <v>1.0882000000000001</v>
      </c>
      <c r="I965" s="10">
        <f>VLOOKUP(C965,away!$B$2:$E$405,3,FALSE)</f>
        <v>0.61260000000000003</v>
      </c>
      <c r="J965" s="10">
        <f>VLOOKUP(B965,home!$B$2:$E$405,4,FALSE)</f>
        <v>0.22969999999999999</v>
      </c>
      <c r="K965" s="12">
        <f t="shared" si="1342"/>
        <v>2.9708146757520004</v>
      </c>
      <c r="L965" s="12">
        <f t="shared" si="1343"/>
        <v>0.15312521420399999</v>
      </c>
      <c r="M965" s="13">
        <f t="shared" si="1344"/>
        <v>4.3983536305665434E-2</v>
      </c>
      <c r="N965" s="13">
        <f t="shared" si="1345"/>
        <v>0.1306669351483418</v>
      </c>
      <c r="O965" s="13">
        <f t="shared" si="1346"/>
        <v>6.7349884182544293E-3</v>
      </c>
      <c r="P965" s="13">
        <f t="shared" si="1347"/>
        <v>2.0008402433970011E-2</v>
      </c>
      <c r="Q965" s="13">
        <f t="shared" si="1348"/>
        <v>0.19409362428711438</v>
      </c>
      <c r="R965" s="13">
        <f t="shared" si="1349"/>
        <v>5.1564827210333428E-4</v>
      </c>
      <c r="S965" s="13">
        <f t="shared" si="1350"/>
        <v>2.2754887486623634E-3</v>
      </c>
      <c r="T965" s="13">
        <f t="shared" si="1351"/>
        <v>2.972062779459508E-2</v>
      </c>
      <c r="U965" s="13">
        <f t="shared" si="1352"/>
        <v>1.5318954542907464E-3</v>
      </c>
      <c r="V965" s="13">
        <f t="shared" si="1353"/>
        <v>1.1501499182381548E-4</v>
      </c>
      <c r="W965" s="13">
        <f t="shared" si="1354"/>
        <v>0.19220539583401811</v>
      </c>
      <c r="X965" s="13">
        <f t="shared" si="1355"/>
        <v>2.9431492408248622E-2</v>
      </c>
      <c r="Y965" s="13">
        <f t="shared" si="1356"/>
        <v>2.2533517896782349E-3</v>
      </c>
      <c r="Z965" s="13">
        <f t="shared" si="1357"/>
        <v>2.6319584039915175E-5</v>
      </c>
      <c r="AA965" s="13">
        <f t="shared" si="1358"/>
        <v>7.8190606525468123E-5</v>
      </c>
      <c r="AB965" s="13">
        <f t="shared" si="1359"/>
        <v>1.1614490068590543E-4</v>
      </c>
      <c r="AC965" s="13">
        <f t="shared" si="1360"/>
        <v>3.2700676713980034E-6</v>
      </c>
      <c r="AD965" s="13">
        <f t="shared" si="1361"/>
        <v>0.14275165267560586</v>
      </c>
      <c r="AE965" s="13">
        <f t="shared" si="1362"/>
        <v>2.185887739392715E-2</v>
      </c>
      <c r="AF965" s="13">
        <f t="shared" si="1363"/>
        <v>1.673572641602034E-3</v>
      </c>
      <c r="AG965" s="13">
        <f t="shared" si="1364"/>
        <v>8.5422056410421849E-5</v>
      </c>
      <c r="AH965" s="13">
        <f t="shared" si="1365"/>
        <v>1.0075479859680475E-6</v>
      </c>
      <c r="AI965" s="13">
        <f t="shared" si="1366"/>
        <v>2.9932383432382465E-6</v>
      </c>
      <c r="AJ965" s="13">
        <f t="shared" si="1367"/>
        <v>4.4461781990578931E-6</v>
      </c>
      <c r="AK965" s="13">
        <f t="shared" si="1368"/>
        <v>4.4029238149232625E-6</v>
      </c>
      <c r="AL965" s="13">
        <f t="shared" si="1369"/>
        <v>5.950301903962067E-8</v>
      </c>
      <c r="AM965" s="13">
        <f t="shared" si="1370"/>
        <v>8.4817740951308437E-2</v>
      </c>
      <c r="AN965" s="13">
        <f t="shared" si="1371"/>
        <v>1.2987734751468484E-2</v>
      </c>
      <c r="AO965" s="13">
        <f t="shared" si="1372"/>
        <v>9.9437483292167317E-4</v>
      </c>
      <c r="AP965" s="13">
        <f t="shared" si="1373"/>
        <v>5.0754619763399295E-5</v>
      </c>
      <c r="AQ965" s="13">
        <f t="shared" si="1374"/>
        <v>1.9429530057782716E-6</v>
      </c>
      <c r="AR965" s="13">
        <f t="shared" si="1375"/>
        <v>3.0856200234433196E-8</v>
      </c>
      <c r="AS965" s="13">
        <f t="shared" si="1376"/>
        <v>9.1668052494396469E-8</v>
      </c>
      <c r="AT965" s="13">
        <f t="shared" si="1377"/>
        <v>1.3616439782397889E-7</v>
      </c>
      <c r="AU965" s="13">
        <f t="shared" si="1378"/>
        <v>1.3483973045680342E-7</v>
      </c>
      <c r="AV965" s="13">
        <f t="shared" si="1379"/>
        <v>1.001459625288789E-7</v>
      </c>
      <c r="AW965" s="13">
        <f t="shared" si="1380"/>
        <v>7.5189772442924285E-10</v>
      </c>
      <c r="AX965" s="13">
        <f t="shared" si="1381"/>
        <v>4.1996298263713081E-2</v>
      </c>
      <c r="AY965" s="13">
        <f t="shared" si="1382"/>
        <v>6.4306921674061376E-3</v>
      </c>
      <c r="AZ965" s="13">
        <f t="shared" si="1383"/>
        <v>4.9235055780702487E-4</v>
      </c>
      <c r="BA965" s="13">
        <f t="shared" si="1384"/>
        <v>2.5130428209219851E-5</v>
      </c>
      <c r="BB965" s="13">
        <f t="shared" si="1385"/>
        <v>9.6202555064375838E-7</v>
      </c>
      <c r="BC965" s="13">
        <f t="shared" si="1386"/>
        <v>2.9462073702409294E-8</v>
      </c>
      <c r="BD965" s="13">
        <f t="shared" si="1387"/>
        <v>7.8747704506984943E-10</v>
      </c>
      <c r="BE965" s="13">
        <f t="shared" si="1388"/>
        <v>2.3394483623113283E-9</v>
      </c>
      <c r="BF965" s="13">
        <f t="shared" si="1389"/>
        <v>3.4750337639592387E-9</v>
      </c>
      <c r="BG965" s="13">
        <f t="shared" si="1390"/>
        <v>3.4412271015679399E-9</v>
      </c>
      <c r="BH965" s="13">
        <f t="shared" si="1391"/>
        <v>2.5558119939833892E-9</v>
      </c>
      <c r="BI965" s="13">
        <f t="shared" si="1392"/>
        <v>1.5185687560377671E-9</v>
      </c>
      <c r="BJ965" s="14">
        <f t="shared" si="1393"/>
        <v>0.89253896304276925</v>
      </c>
      <c r="BK965" s="14">
        <f t="shared" si="1394"/>
        <v>7.2816464218218191E-2</v>
      </c>
      <c r="BL965" s="14">
        <f t="shared" si="1395"/>
        <v>8.9902253321136345E-3</v>
      </c>
      <c r="BM965" s="14">
        <f t="shared" si="1396"/>
        <v>0.57193814589618353</v>
      </c>
      <c r="BN965" s="14">
        <f t="shared" si="1397"/>
        <v>0.39600313486544936</v>
      </c>
    </row>
    <row r="966" spans="1:66" x14ac:dyDescent="0.25">
      <c r="A966" t="s">
        <v>346</v>
      </c>
      <c r="B966" t="s">
        <v>238</v>
      </c>
      <c r="C966" t="s">
        <v>231</v>
      </c>
      <c r="D966" s="22" t="s">
        <v>368</v>
      </c>
      <c r="E966" s="10">
        <f>VLOOKUP(A966,home!$A$2:$E$405,3,FALSE)</f>
        <v>1.5146999999999999</v>
      </c>
      <c r="F966" s="10">
        <f>VLOOKUP(B966,home!$B$2:$E$405,3,FALSE)</f>
        <v>1.3204</v>
      </c>
      <c r="G966" s="10">
        <f>VLOOKUP(C966,away!$B$2:$E$405,4,FALSE)</f>
        <v>1.0563</v>
      </c>
      <c r="H966" s="10">
        <f>VLOOKUP(A966,away!$A$2:$E$405,3,FALSE)</f>
        <v>1.0882000000000001</v>
      </c>
      <c r="I966" s="10">
        <f>VLOOKUP(C966,away!$B$2:$E$405,3,FALSE)</f>
        <v>0.73519999999999996</v>
      </c>
      <c r="J966" s="10">
        <f>VLOOKUP(B966,home!$B$2:$E$405,4,FALSE)</f>
        <v>0.45950000000000002</v>
      </c>
      <c r="K966" s="12">
        <f t="shared" si="1342"/>
        <v>2.1126104362440001</v>
      </c>
      <c r="L966" s="12">
        <f t="shared" si="1343"/>
        <v>0.36762051208000002</v>
      </c>
      <c r="M966" s="13">
        <f t="shared" si="1344"/>
        <v>8.3723887467738747E-2</v>
      </c>
      <c r="N966" s="13">
        <f t="shared" si="1345"/>
        <v>0.17687595842726311</v>
      </c>
      <c r="O966" s="13">
        <f t="shared" si="1346"/>
        <v>3.0778618384218415E-2</v>
      </c>
      <c r="P966" s="13">
        <f t="shared" si="1347"/>
        <v>6.5023230411671268E-2</v>
      </c>
      <c r="Q966" s="13">
        <f t="shared" si="1348"/>
        <v>0.18683499784704802</v>
      </c>
      <c r="R966" s="13">
        <f t="shared" si="1349"/>
        <v>5.6574257257606363E-3</v>
      </c>
      <c r="S966" s="13">
        <f t="shared" si="1350"/>
        <v>1.2624893029478803E-2</v>
      </c>
      <c r="T966" s="13">
        <f t="shared" si="1351"/>
        <v>6.8684377582997488E-2</v>
      </c>
      <c r="U966" s="13">
        <f t="shared" si="1352"/>
        <v>1.1951936630517206E-2</v>
      </c>
      <c r="V966" s="13">
        <f t="shared" si="1353"/>
        <v>1.0894426020886866E-3</v>
      </c>
      <c r="W966" s="13">
        <f t="shared" si="1354"/>
        <v>0.13156985543576633</v>
      </c>
      <c r="X966" s="13">
        <f t="shared" si="1355"/>
        <v>4.8367777629587994E-2</v>
      </c>
      <c r="Y966" s="13">
        <f t="shared" si="1356"/>
        <v>8.8904935901803518E-3</v>
      </c>
      <c r="Z966" s="13">
        <f t="shared" si="1357"/>
        <v>6.9326191411956382E-4</v>
      </c>
      <c r="AA966" s="13">
        <f t="shared" si="1358"/>
        <v>1.4645923548194822E-3</v>
      </c>
      <c r="AB966" s="13">
        <f t="shared" si="1359"/>
        <v>1.5470565468174071E-3</v>
      </c>
      <c r="AC966" s="13">
        <f t="shared" si="1360"/>
        <v>5.2881471075981511E-5</v>
      </c>
      <c r="AD966" s="13">
        <f t="shared" si="1361"/>
        <v>6.9488962422178571E-2</v>
      </c>
      <c r="AE966" s="13">
        <f t="shared" si="1362"/>
        <v>2.5545567949549167E-2</v>
      </c>
      <c r="AF966" s="13">
        <f t="shared" si="1363"/>
        <v>4.6955373854938483E-3</v>
      </c>
      <c r="AG966" s="13">
        <f t="shared" si="1364"/>
        <v>5.7539195271534452E-4</v>
      </c>
      <c r="AH966" s="13">
        <f t="shared" si="1365"/>
        <v>6.3714324968548741E-5</v>
      </c>
      <c r="AI966" s="13">
        <f t="shared" si="1366"/>
        <v>1.3460354786679773E-4</v>
      </c>
      <c r="AJ966" s="13">
        <f t="shared" si="1367"/>
        <v>1.421824299894329E-4</v>
      </c>
      <c r="AK966" s="13">
        <f t="shared" si="1368"/>
        <v>1.0012536181540261E-4</v>
      </c>
      <c r="AL966" s="13">
        <f t="shared" si="1369"/>
        <v>1.6427923653720185E-6</v>
      </c>
      <c r="AM966" s="13">
        <f t="shared" si="1370"/>
        <v>2.9360621443372346E-2</v>
      </c>
      <c r="AN966" s="13">
        <f t="shared" si="1371"/>
        <v>1.0793566689999572E-2</v>
      </c>
      <c r="AO966" s="13">
        <f t="shared" si="1372"/>
        <v>1.9839682568736361E-3</v>
      </c>
      <c r="AP966" s="13">
        <f t="shared" si="1373"/>
        <v>2.4311580884745044E-4</v>
      </c>
      <c r="AQ966" s="13">
        <f t="shared" si="1374"/>
        <v>2.2343589535810773E-5</v>
      </c>
      <c r="AR966" s="13">
        <f t="shared" si="1375"/>
        <v>4.6845385543538866E-6</v>
      </c>
      <c r="AS966" s="13">
        <f t="shared" si="1376"/>
        <v>9.8966050389154022E-6</v>
      </c>
      <c r="AT966" s="13">
        <f t="shared" si="1377"/>
        <v>1.045383554429882E-5</v>
      </c>
      <c r="AU966" s="13">
        <f t="shared" si="1378"/>
        <v>7.3616273565547232E-6</v>
      </c>
      <c r="AV966" s="13">
        <f t="shared" si="1379"/>
        <v>3.8880626952992093E-6</v>
      </c>
      <c r="AW966" s="13">
        <f t="shared" si="1380"/>
        <v>3.54404584863283E-8</v>
      </c>
      <c r="AX966" s="13">
        <f t="shared" si="1381"/>
        <v>1.0337925879312955E-2</v>
      </c>
      <c r="AY966" s="13">
        <f t="shared" si="1382"/>
        <v>3.8004336055981135E-3</v>
      </c>
      <c r="AZ966" s="13">
        <f t="shared" si="1383"/>
        <v>6.9855867410800949E-4</v>
      </c>
      <c r="BA966" s="13">
        <f t="shared" si="1384"/>
        <v>8.5601499164504119E-5</v>
      </c>
      <c r="BB966" s="13">
        <f t="shared" si="1385"/>
        <v>7.8672167394176708E-6</v>
      </c>
      <c r="BC966" s="13">
        <f t="shared" si="1386"/>
        <v>5.7843004927781494E-7</v>
      </c>
      <c r="BD966" s="13">
        <f t="shared" si="1387"/>
        <v>2.870220770350129E-7</v>
      </c>
      <c r="BE966" s="13">
        <f t="shared" si="1388"/>
        <v>6.063658353765976E-7</v>
      </c>
      <c r="BF966" s="13">
        <f t="shared" si="1389"/>
        <v>6.4050739599920589E-7</v>
      </c>
      <c r="BG966" s="13">
        <f t="shared" si="1390"/>
        <v>4.5104753642646369E-7</v>
      </c>
      <c r="BH966" s="13">
        <f t="shared" si="1391"/>
        <v>2.3822193317417318E-7</v>
      </c>
      <c r="BI966" s="13">
        <f t="shared" si="1392"/>
        <v>1.0065402843319591E-7</v>
      </c>
      <c r="BJ966" s="14">
        <f t="shared" si="1393"/>
        <v>0.7788635013163816</v>
      </c>
      <c r="BK966" s="14">
        <f t="shared" si="1394"/>
        <v>0.16631641138001699</v>
      </c>
      <c r="BL966" s="14">
        <f t="shared" si="1395"/>
        <v>5.1878863794769192E-2</v>
      </c>
      <c r="BM966" s="14">
        <f t="shared" si="1396"/>
        <v>0.44505752197644727</v>
      </c>
      <c r="BN966" s="14">
        <f t="shared" si="1397"/>
        <v>0.54889411826370027</v>
      </c>
    </row>
    <row r="967" spans="1:66" x14ac:dyDescent="0.25">
      <c r="A967" t="s">
        <v>346</v>
      </c>
      <c r="B967" t="s">
        <v>321</v>
      </c>
      <c r="C967" t="s">
        <v>240</v>
      </c>
      <c r="D967" s="22" t="s">
        <v>368</v>
      </c>
      <c r="E967" s="10">
        <f>VLOOKUP(A967,home!$A$2:$E$405,3,FALSE)</f>
        <v>1.5146999999999999</v>
      </c>
      <c r="F967" s="10">
        <f>VLOOKUP(B967,home!$B$2:$E$405,3,FALSE)</f>
        <v>0.99029999999999996</v>
      </c>
      <c r="G967" s="10">
        <f>VLOOKUP(C967,away!$B$2:$E$405,4,FALSE)</f>
        <v>0.66020000000000001</v>
      </c>
      <c r="H967" s="10">
        <f>VLOOKUP(A967,away!$A$2:$E$405,3,FALSE)</f>
        <v>1.0882000000000001</v>
      </c>
      <c r="I967" s="10">
        <f>VLOOKUP(C967,away!$B$2:$E$405,3,FALSE)</f>
        <v>1.6082000000000001</v>
      </c>
      <c r="J967" s="10">
        <f>VLOOKUP(B967,home!$B$2:$E$405,4,FALSE)</f>
        <v>0.68920000000000003</v>
      </c>
      <c r="K967" s="12">
        <f t="shared" si="1342"/>
        <v>0.9903048920819999</v>
      </c>
      <c r="L967" s="12">
        <f t="shared" si="1343"/>
        <v>1.2061298010080002</v>
      </c>
      <c r="M967" s="13">
        <f t="shared" si="1344"/>
        <v>0.1111989106985482</v>
      </c>
      <c r="N967" s="13">
        <f t="shared" si="1345"/>
        <v>0.11012082525896173</v>
      </c>
      <c r="O967" s="13">
        <f t="shared" si="1346"/>
        <v>0.13412032003314631</v>
      </c>
      <c r="P967" s="13">
        <f t="shared" si="1347"/>
        <v>0.13282000905642827</v>
      </c>
      <c r="Q967" s="13">
        <f t="shared" si="1348"/>
        <v>5.4526595987028435E-2</v>
      </c>
      <c r="R967" s="13">
        <f t="shared" si="1349"/>
        <v>8.0883257456354038E-2</v>
      </c>
      <c r="S967" s="13">
        <f t="shared" si="1350"/>
        <v>3.9661258134024165E-2</v>
      </c>
      <c r="T967" s="13">
        <f t="shared" si="1351"/>
        <v>6.5766152367478223E-2</v>
      </c>
      <c r="U967" s="13">
        <f t="shared" si="1352"/>
        <v>8.0099085546555301E-2</v>
      </c>
      <c r="V967" s="13">
        <f t="shared" si="1353"/>
        <v>5.2636493483796199E-3</v>
      </c>
      <c r="W967" s="13">
        <f t="shared" si="1354"/>
        <v>1.7999318251511003E-2</v>
      </c>
      <c r="X967" s="13">
        <f t="shared" si="1355"/>
        <v>2.1709514140974627E-2</v>
      </c>
      <c r="Y967" s="13">
        <f t="shared" si="1356"/>
        <v>1.3092245985417047E-2</v>
      </c>
      <c r="Z967" s="13">
        <f t="shared" si="1357"/>
        <v>3.2518569073570397E-2</v>
      </c>
      <c r="AA967" s="13">
        <f t="shared" si="1358"/>
        <v>3.2203298037063191E-2</v>
      </c>
      <c r="AB967" s="13">
        <f t="shared" si="1359"/>
        <v>1.5945541793639172E-2</v>
      </c>
      <c r="AC967" s="13">
        <f t="shared" si="1360"/>
        <v>3.9294334681979227E-4</v>
      </c>
      <c r="AD967" s="13">
        <f t="shared" si="1361"/>
        <v>4.4562032296530428E-3</v>
      </c>
      <c r="AE967" s="13">
        <f t="shared" si="1362"/>
        <v>5.3747595146326314E-3</v>
      </c>
      <c r="AF967" s="13">
        <f t="shared" si="1363"/>
        <v>3.2413288119248558E-3</v>
      </c>
      <c r="AG967" s="13">
        <f t="shared" si="1364"/>
        <v>1.3031544249761419E-3</v>
      </c>
      <c r="AH967" s="13">
        <f t="shared" si="1365"/>
        <v>9.8054038114425927E-3</v>
      </c>
      <c r="AI967" s="13">
        <f t="shared" si="1366"/>
        <v>9.7103393633110879E-3</v>
      </c>
      <c r="AJ967" s="13">
        <f t="shared" si="1367"/>
        <v>4.8080982876316913E-3</v>
      </c>
      <c r="AK967" s="13">
        <f t="shared" si="1368"/>
        <v>1.5871610852842505E-3</v>
      </c>
      <c r="AL967" s="13">
        <f t="shared" si="1369"/>
        <v>1.8773830986439471E-5</v>
      </c>
      <c r="AM967" s="13">
        <f t="shared" si="1370"/>
        <v>8.8259997168740336E-4</v>
      </c>
      <c r="AN967" s="13">
        <f t="shared" si="1371"/>
        <v>1.0645301282209943E-3</v>
      </c>
      <c r="AO967" s="13">
        <f t="shared" si="1372"/>
        <v>6.4198075585910437E-4</v>
      </c>
      <c r="AP967" s="13">
        <f t="shared" si="1373"/>
        <v>2.5810404043843585E-4</v>
      </c>
      <c r="AQ967" s="13">
        <f t="shared" si="1374"/>
        <v>7.7826743733342866E-5</v>
      </c>
      <c r="AR967" s="13">
        <f t="shared" si="1375"/>
        <v>2.3653179495796658E-3</v>
      </c>
      <c r="AS967" s="13">
        <f t="shared" si="1376"/>
        <v>2.3423859367981081E-3</v>
      </c>
      <c r="AT967" s="13">
        <f t="shared" si="1377"/>
        <v>1.1598381261776224E-3</v>
      </c>
      <c r="AU967" s="13">
        <f t="shared" si="1378"/>
        <v>3.8286445679230647E-4</v>
      </c>
      <c r="AV967" s="13">
        <f t="shared" si="1379"/>
        <v>9.4788136141434634E-5</v>
      </c>
      <c r="AW967" s="13">
        <f t="shared" si="1380"/>
        <v>6.2289289275967012E-7</v>
      </c>
      <c r="AX967" s="13">
        <f t="shared" si="1381"/>
        <v>1.4567384495224497E-4</v>
      </c>
      <c r="AY967" s="13">
        <f t="shared" si="1382"/>
        <v>1.7570156562432147E-4</v>
      </c>
      <c r="AZ967" s="13">
        <f t="shared" si="1383"/>
        <v>1.0595944719162847E-4</v>
      </c>
      <c r="BA967" s="13">
        <f t="shared" si="1384"/>
        <v>4.2600282318718871E-5</v>
      </c>
      <c r="BB967" s="13">
        <f t="shared" si="1385"/>
        <v>1.2845367508990257E-5</v>
      </c>
      <c r="BC967" s="13">
        <f t="shared" si="1386"/>
        <v>3.0986361114986065E-6</v>
      </c>
      <c r="BD967" s="13">
        <f t="shared" si="1387"/>
        <v>4.7548007797452925E-4</v>
      </c>
      <c r="BE967" s="13">
        <f t="shared" si="1388"/>
        <v>4.7087024730570713E-4</v>
      </c>
      <c r="BF967" s="13">
        <f t="shared" si="1389"/>
        <v>2.3315255472135146E-4</v>
      </c>
      <c r="BG967" s="13">
        <f t="shared" si="1390"/>
        <v>7.6964038513990178E-5</v>
      </c>
      <c r="BH967" s="13">
        <f t="shared" si="1391"/>
        <v>1.9054465963697979E-5</v>
      </c>
      <c r="BI967" s="13">
        <f t="shared" si="1392"/>
        <v>3.7739461719720142E-6</v>
      </c>
      <c r="BJ967" s="14">
        <f t="shared" si="1393"/>
        <v>0.30100101875620427</v>
      </c>
      <c r="BK967" s="14">
        <f t="shared" si="1394"/>
        <v>0.28953124598081076</v>
      </c>
      <c r="BL967" s="14">
        <f t="shared" si="1395"/>
        <v>0.37678699535056792</v>
      </c>
      <c r="BM967" s="14">
        <f t="shared" si="1396"/>
        <v>0.37599283199795486</v>
      </c>
      <c r="BN967" s="14">
        <f t="shared" si="1397"/>
        <v>0.62366991849046693</v>
      </c>
    </row>
    <row r="968" spans="1:66" x14ac:dyDescent="0.25">
      <c r="A968" t="s">
        <v>346</v>
      </c>
      <c r="B968" t="s">
        <v>235</v>
      </c>
      <c r="C968" t="s">
        <v>237</v>
      </c>
      <c r="D968" s="22" t="s">
        <v>368</v>
      </c>
      <c r="E968" s="10">
        <f>VLOOKUP(A968,home!$A$2:$E$405,3,FALSE)</f>
        <v>1.5146999999999999</v>
      </c>
      <c r="F968" s="10">
        <f>VLOOKUP(B968,home!$B$2:$E$405,3,FALSE)</f>
        <v>1.1553</v>
      </c>
      <c r="G968" s="10">
        <f>VLOOKUP(C968,away!$B$2:$E$405,4,FALSE)</f>
        <v>0.3301</v>
      </c>
      <c r="H968" s="10">
        <f>VLOOKUP(A968,away!$A$2:$E$405,3,FALSE)</f>
        <v>1.0882000000000001</v>
      </c>
      <c r="I968" s="10">
        <f>VLOOKUP(C968,away!$B$2:$E$405,3,FALSE)</f>
        <v>0.68920000000000003</v>
      </c>
      <c r="J968" s="10">
        <f>VLOOKUP(B968,home!$B$2:$E$405,4,FALSE)</f>
        <v>0.45950000000000002</v>
      </c>
      <c r="K968" s="12">
        <f t="shared" si="1342"/>
        <v>0.57765285359099994</v>
      </c>
      <c r="L968" s="12">
        <f t="shared" si="1343"/>
        <v>0.34461922868000006</v>
      </c>
      <c r="M968" s="13">
        <f t="shared" si="1344"/>
        <v>0.39761460090694339</v>
      </c>
      <c r="N968" s="13">
        <f t="shared" si="1345"/>
        <v>0.22968320884334245</v>
      </c>
      <c r="O968" s="13">
        <f t="shared" si="1346"/>
        <v>0.13702563707645687</v>
      </c>
      <c r="P968" s="13">
        <f t="shared" si="1347"/>
        <v>7.9153250272340034E-2</v>
      </c>
      <c r="Q968" s="13">
        <f t="shared" si="1348"/>
        <v>6.6338580505147168E-2</v>
      </c>
      <c r="R968" s="13">
        <f t="shared" si="1349"/>
        <v>2.3610834679337091E-2</v>
      </c>
      <c r="S968" s="13">
        <f t="shared" si="1350"/>
        <v>3.9392649404630361E-3</v>
      </c>
      <c r="T968" s="13">
        <f t="shared" si="1351"/>
        <v>2.2861550445409905E-2</v>
      </c>
      <c r="U968" s="13">
        <f t="shared" si="1352"/>
        <v>1.3638866028184413E-2</v>
      </c>
      <c r="V968" s="13">
        <f t="shared" si="1353"/>
        <v>8.7132286448655708E-5</v>
      </c>
      <c r="W968" s="13">
        <f t="shared" si="1354"/>
        <v>1.2773556777324849E-2</v>
      </c>
      <c r="X968" s="13">
        <f t="shared" si="1355"/>
        <v>4.4020132841018763E-3</v>
      </c>
      <c r="Y968" s="13">
        <f t="shared" si="1356"/>
        <v>7.5850921130315118E-4</v>
      </c>
      <c r="Z968" s="13">
        <f t="shared" si="1357"/>
        <v>2.7122492118947148E-3</v>
      </c>
      <c r="AA968" s="13">
        <f t="shared" si="1358"/>
        <v>1.5667384969009228E-3</v>
      </c>
      <c r="AB968" s="13">
        <f t="shared" si="1359"/>
        <v>4.5251548178284594E-4</v>
      </c>
      <c r="AC968" s="13">
        <f t="shared" si="1360"/>
        <v>1.0840905458986421E-6</v>
      </c>
      <c r="AD968" s="13">
        <f t="shared" si="1361"/>
        <v>1.8446703807320881E-3</v>
      </c>
      <c r="AE968" s="13">
        <f t="shared" si="1362"/>
        <v>6.3570888377673421E-4</v>
      </c>
      <c r="AF968" s="13">
        <f t="shared" si="1363"/>
        <v>1.0953875259608096E-4</v>
      </c>
      <c r="AG968" s="13">
        <f t="shared" si="1364"/>
        <v>1.2583053476743592E-5</v>
      </c>
      <c r="AH968" s="13">
        <f t="shared" si="1365"/>
        <v>2.3367330784777361E-4</v>
      </c>
      <c r="AI968" s="13">
        <f t="shared" si="1366"/>
        <v>1.3498205308631463E-4</v>
      </c>
      <c r="AJ968" s="13">
        <f t="shared" si="1367"/>
        <v>3.8986384074440738E-5</v>
      </c>
      <c r="AK968" s="13">
        <f t="shared" si="1368"/>
        <v>7.5068653372651366E-6</v>
      </c>
      <c r="AL968" s="13">
        <f t="shared" si="1369"/>
        <v>8.6324083775259117E-9</v>
      </c>
      <c r="AM968" s="13">
        <f t="shared" si="1370"/>
        <v>2.1311582187293754E-4</v>
      </c>
      <c r="AN968" s="13">
        <f t="shared" si="1371"/>
        <v>7.3443810153356017E-5</v>
      </c>
      <c r="AO968" s="13">
        <f t="shared" si="1372"/>
        <v>1.2655074603184951E-5</v>
      </c>
      <c r="AP968" s="13">
        <f t="shared" si="1373"/>
        <v>1.4537273495458187E-6</v>
      </c>
      <c r="AQ968" s="13">
        <f t="shared" si="1374"/>
        <v>1.2524559947787517E-7</v>
      </c>
      <c r="AR968" s="13">
        <f t="shared" si="1375"/>
        <v>1.6105663022720787E-5</v>
      </c>
      <c r="AS968" s="13">
        <f t="shared" si="1376"/>
        <v>9.3034822040497126E-6</v>
      </c>
      <c r="AT968" s="13">
        <f t="shared" si="1377"/>
        <v>2.6870915217512006E-6</v>
      </c>
      <c r="AU968" s="13">
        <f t="shared" si="1378"/>
        <v>5.1740202846658785E-7</v>
      </c>
      <c r="AV968" s="13">
        <f t="shared" si="1379"/>
        <v>7.4719689549374036E-8</v>
      </c>
      <c r="AW968" s="13">
        <f t="shared" si="1380"/>
        <v>4.7734887781116756E-11</v>
      </c>
      <c r="AX968" s="13">
        <f t="shared" si="1381"/>
        <v>2.0517827108382256E-5</v>
      </c>
      <c r="AY968" s="13">
        <f t="shared" si="1382"/>
        <v>7.0708377522802881E-6</v>
      </c>
      <c r="AZ968" s="13">
        <f t="shared" si="1383"/>
        <v>1.218373326156129E-6</v>
      </c>
      <c r="BA968" s="13">
        <f t="shared" si="1384"/>
        <v>1.3995829196807045E-7</v>
      </c>
      <c r="BB968" s="13">
        <f t="shared" si="1385"/>
        <v>1.2058079656351668E-8</v>
      </c>
      <c r="BC968" s="13">
        <f t="shared" si="1386"/>
        <v>8.3108922210678219E-10</v>
      </c>
      <c r="BD968" s="13">
        <f t="shared" si="1387"/>
        <v>9.2505352804500596E-7</v>
      </c>
      <c r="BE968" s="13">
        <f t="shared" si="1388"/>
        <v>5.3435981019961975E-7</v>
      </c>
      <c r="BF968" s="13">
        <f t="shared" si="1389"/>
        <v>1.5433723460307771E-7</v>
      </c>
      <c r="BG968" s="13">
        <f t="shared" si="1390"/>
        <v>2.9717781327937158E-8</v>
      </c>
      <c r="BH968" s="13">
        <f t="shared" si="1391"/>
        <v>4.2916402966190572E-9</v>
      </c>
      <c r="BI968" s="13">
        <f t="shared" si="1392"/>
        <v>4.9581565278562502E-10</v>
      </c>
      <c r="BJ968" s="14">
        <f t="shared" si="1393"/>
        <v>0.33974967370243714</v>
      </c>
      <c r="BK968" s="14">
        <f t="shared" si="1394"/>
        <v>0.48080241196690165</v>
      </c>
      <c r="BL968" s="14">
        <f t="shared" si="1395"/>
        <v>0.17674007698728458</v>
      </c>
      <c r="BM968" s="14">
        <f t="shared" si="1396"/>
        <v>6.6571228794933823E-2</v>
      </c>
      <c r="BN968" s="14">
        <f t="shared" si="1397"/>
        <v>0.93342611228356698</v>
      </c>
    </row>
    <row r="969" spans="1:66" x14ac:dyDescent="0.25">
      <c r="A969" t="s">
        <v>347</v>
      </c>
      <c r="B969" t="s">
        <v>248</v>
      </c>
      <c r="C969" t="s">
        <v>324</v>
      </c>
      <c r="D969" s="22" t="s">
        <v>368</v>
      </c>
      <c r="E969" s="10">
        <f>VLOOKUP(A969,home!$A$2:$E$405,3,FALSE)</f>
        <v>1.2639</v>
      </c>
      <c r="F969" s="10">
        <f>VLOOKUP(B969,home!$B$2:$E$405,3,FALSE)</f>
        <v>1.1868000000000001</v>
      </c>
      <c r="G969" s="10">
        <f>VLOOKUP(C969,away!$B$2:$E$405,4,FALSE)</f>
        <v>0.63300000000000001</v>
      </c>
      <c r="H969" s="10">
        <f>VLOOKUP(A969,away!$A$2:$E$405,3,FALSE)</f>
        <v>0.81940000000000002</v>
      </c>
      <c r="I969" s="10">
        <f>VLOOKUP(C969,away!$B$2:$E$405,3,FALSE)</f>
        <v>0.24410000000000001</v>
      </c>
      <c r="J969" s="10">
        <f>VLOOKUP(B969,home!$B$2:$E$405,4,FALSE)</f>
        <v>0.9153</v>
      </c>
      <c r="K969" s="12">
        <f t="shared" si="1342"/>
        <v>0.94949779716000005</v>
      </c>
      <c r="L969" s="12">
        <f t="shared" si="1343"/>
        <v>0.18307422376200003</v>
      </c>
      <c r="M969" s="13">
        <f t="shared" si="1344"/>
        <v>0.32220347569236879</v>
      </c>
      <c r="N969" s="13">
        <f t="shared" si="1345"/>
        <v>0.30593149040719975</v>
      </c>
      <c r="O969" s="13">
        <f t="shared" si="1346"/>
        <v>5.8987151205798866E-2</v>
      </c>
      <c r="P969" s="13">
        <f t="shared" si="1347"/>
        <v>5.6008170130649855E-2</v>
      </c>
      <c r="Q969" s="13">
        <f t="shared" si="1348"/>
        <v>0.14524063811175594</v>
      </c>
      <c r="R969" s="13">
        <f t="shared" si="1349"/>
        <v>5.3995134594666755E-3</v>
      </c>
      <c r="S969" s="13">
        <f t="shared" si="1350"/>
        <v>2.4339550610394884E-3</v>
      </c>
      <c r="T969" s="13">
        <f t="shared" si="1351"/>
        <v>2.6589817081007279E-2</v>
      </c>
      <c r="U969" s="13">
        <f t="shared" si="1352"/>
        <v>5.1268261354993783E-3</v>
      </c>
      <c r="V969" s="13">
        <f t="shared" si="1353"/>
        <v>4.7010103667538725E-5</v>
      </c>
      <c r="W969" s="13">
        <f t="shared" si="1354"/>
        <v>4.5968555315075002E-2</v>
      </c>
      <c r="X969" s="13">
        <f t="shared" si="1355"/>
        <v>8.4156575817679168E-3</v>
      </c>
      <c r="Y969" s="13">
        <f t="shared" si="1356"/>
        <v>7.7034498961447582E-4</v>
      </c>
      <c r="Z969" s="13">
        <f t="shared" si="1357"/>
        <v>3.2950391176144443E-4</v>
      </c>
      <c r="AA969" s="13">
        <f t="shared" si="1358"/>
        <v>3.1286323837309446E-4</v>
      </c>
      <c r="AB969" s="13">
        <f t="shared" si="1359"/>
        <v>1.4853147782379863E-4</v>
      </c>
      <c r="AC969" s="13">
        <f t="shared" si="1360"/>
        <v>5.1073119990658977E-7</v>
      </c>
      <c r="AD969" s="13">
        <f t="shared" si="1361"/>
        <v>1.0911760502572832E-2</v>
      </c>
      <c r="AE969" s="13">
        <f t="shared" si="1362"/>
        <v>1.9976620838853729E-3</v>
      </c>
      <c r="AF969" s="13">
        <f t="shared" si="1363"/>
        <v>1.8286021767304698E-4</v>
      </c>
      <c r="AG969" s="13">
        <f t="shared" si="1364"/>
        <v>1.1158997469147815E-5</v>
      </c>
      <c r="AH969" s="13">
        <f t="shared" si="1365"/>
        <v>1.5080918218067246E-5</v>
      </c>
      <c r="AI969" s="13">
        <f t="shared" si="1366"/>
        <v>1.4319298627204961E-5</v>
      </c>
      <c r="AJ969" s="13">
        <f t="shared" si="1367"/>
        <v>6.7980712517036626E-6</v>
      </c>
      <c r="AK969" s="13">
        <f t="shared" si="1368"/>
        <v>2.1515845594764504E-6</v>
      </c>
      <c r="AL969" s="13">
        <f t="shared" si="1369"/>
        <v>3.5511870098770319E-9</v>
      </c>
      <c r="AM969" s="13">
        <f t="shared" si="1370"/>
        <v>2.0721385120660799E-3</v>
      </c>
      <c r="AN969" s="13">
        <f t="shared" si="1371"/>
        <v>3.7935514962384337E-4</v>
      </c>
      <c r="AO969" s="13">
        <f t="shared" si="1372"/>
        <v>3.4725074773751248E-5</v>
      </c>
      <c r="AP969" s="13">
        <f t="shared" si="1373"/>
        <v>2.1190887030939736E-6</v>
      </c>
      <c r="AQ969" s="13">
        <f t="shared" si="1374"/>
        <v>9.6987629850438124E-8</v>
      </c>
      <c r="AR969" s="13">
        <f t="shared" si="1375"/>
        <v>5.521854792781736E-7</v>
      </c>
      <c r="AS969" s="13">
        <f t="shared" si="1376"/>
        <v>5.2429889619836466E-7</v>
      </c>
      <c r="AT969" s="13">
        <f t="shared" si="1377"/>
        <v>2.4891032349688343E-7</v>
      </c>
      <c r="AU969" s="13">
        <f t="shared" si="1378"/>
        <v>7.8779934616891257E-8</v>
      </c>
      <c r="AV969" s="13">
        <f t="shared" si="1379"/>
        <v>1.8700343594786773E-8</v>
      </c>
      <c r="AW969" s="13">
        <f t="shared" si="1380"/>
        <v>1.7147160207411434E-11</v>
      </c>
      <c r="AX969" s="13">
        <f t="shared" si="1381"/>
        <v>3.2791515876952375E-4</v>
      </c>
      <c r="AY969" s="13">
        <f t="shared" si="1382"/>
        <v>6.0032813151523563E-5</v>
      </c>
      <c r="AZ969" s="13">
        <f t="shared" si="1383"/>
        <v>5.4952303339821814E-6</v>
      </c>
      <c r="BA969" s="13">
        <f t="shared" si="1384"/>
        <v>3.3534500926239476E-7</v>
      </c>
      <c r="BB969" s="13">
        <f t="shared" si="1385"/>
        <v>1.5348256815793404E-8</v>
      </c>
      <c r="BC969" s="13">
        <f t="shared" si="1386"/>
        <v>5.6197404053024126E-10</v>
      </c>
      <c r="BD969" s="13">
        <f t="shared" si="1387"/>
        <v>1.6848487998583254E-8</v>
      </c>
      <c r="BE969" s="13">
        <f t="shared" si="1388"/>
        <v>1.5997602240131496E-8</v>
      </c>
      <c r="BF969" s="13">
        <f t="shared" si="1389"/>
        <v>7.5948440434233701E-9</v>
      </c>
      <c r="BG969" s="13">
        <f t="shared" si="1390"/>
        <v>2.4037625630014122E-9</v>
      </c>
      <c r="BH969" s="13">
        <f t="shared" si="1391"/>
        <v>5.7059181461637929E-10</v>
      </c>
      <c r="BI969" s="13">
        <f t="shared" si="1392"/>
        <v>1.0835513421115585E-10</v>
      </c>
      <c r="BJ969" s="14">
        <f t="shared" si="1393"/>
        <v>0.54890217455831247</v>
      </c>
      <c r="BK969" s="14">
        <f t="shared" si="1394"/>
        <v>0.3807531580832641</v>
      </c>
      <c r="BL969" s="14">
        <f t="shared" si="1395"/>
        <v>7.0014701788239236E-2</v>
      </c>
      <c r="BM969" s="14">
        <f t="shared" si="1396"/>
        <v>0.10616906653833307</v>
      </c>
      <c r="BN969" s="14">
        <f t="shared" si="1397"/>
        <v>0.89377043900723985</v>
      </c>
    </row>
    <row r="970" spans="1:66" x14ac:dyDescent="0.25">
      <c r="A970" t="s">
        <v>347</v>
      </c>
      <c r="B970" t="s">
        <v>325</v>
      </c>
      <c r="C970" t="s">
        <v>252</v>
      </c>
      <c r="D970" s="22" t="s">
        <v>368</v>
      </c>
      <c r="E970" s="10">
        <f>VLOOKUP(A970,home!$A$2:$E$405,3,FALSE)</f>
        <v>1.2639</v>
      </c>
      <c r="F970" s="10">
        <f>VLOOKUP(B970,home!$B$2:$E$405,3,FALSE)</f>
        <v>0.39560000000000001</v>
      </c>
      <c r="G970" s="10">
        <f>VLOOKUP(C970,away!$B$2:$E$405,4,FALSE)</f>
        <v>0.94940000000000002</v>
      </c>
      <c r="H970" s="10">
        <f>VLOOKUP(A970,away!$A$2:$E$405,3,FALSE)</f>
        <v>0.81940000000000002</v>
      </c>
      <c r="I970" s="10">
        <f>VLOOKUP(C970,away!$B$2:$E$405,3,FALSE)</f>
        <v>0.73219999999999996</v>
      </c>
      <c r="J970" s="10">
        <f>VLOOKUP(B970,home!$B$2:$E$405,4,FALSE)</f>
        <v>0.61019999999999996</v>
      </c>
      <c r="K970" s="12">
        <f t="shared" si="1342"/>
        <v>0.47469889869600002</v>
      </c>
      <c r="L970" s="12">
        <f t="shared" si="1343"/>
        <v>0.36609844773599998</v>
      </c>
      <c r="M970" s="13">
        <f t="shared" si="1344"/>
        <v>0.43136643777952882</v>
      </c>
      <c r="N970" s="13">
        <f t="shared" si="1345"/>
        <v>0.20476917294835892</v>
      </c>
      <c r="O970" s="13">
        <f t="shared" si="1346"/>
        <v>0.15792258327649328</v>
      </c>
      <c r="P970" s="13">
        <f t="shared" si="1347"/>
        <v>7.4965676360578701E-2</v>
      </c>
      <c r="Q970" s="13">
        <f t="shared" si="1348"/>
        <v>4.8601850442738369E-2</v>
      </c>
      <c r="R970" s="13">
        <f t="shared" si="1349"/>
        <v>2.8907606299991687E-2</v>
      </c>
      <c r="S970" s="13">
        <f t="shared" si="1350"/>
        <v>3.2570061901010328E-3</v>
      </c>
      <c r="T970" s="13">
        <f t="shared" si="1351"/>
        <v>1.7793062004183735E-2</v>
      </c>
      <c r="U970" s="13">
        <f t="shared" si="1352"/>
        <v>1.3722408874543604E-2</v>
      </c>
      <c r="V970" s="13">
        <f t="shared" si="1353"/>
        <v>6.2891533757588019E-5</v>
      </c>
      <c r="W970" s="13">
        <f t="shared" si="1354"/>
        <v>7.6904149599185357E-3</v>
      </c>
      <c r="X970" s="13">
        <f t="shared" si="1355"/>
        <v>2.8154489792718879E-3</v>
      </c>
      <c r="Y970" s="13">
        <f t="shared" si="1356"/>
        <v>5.1536575049567174E-4</v>
      </c>
      <c r="Z970" s="13">
        <f t="shared" si="1357"/>
        <v>3.5276765980634564E-3</v>
      </c>
      <c r="AA970" s="13">
        <f t="shared" si="1358"/>
        <v>1.6745841960563745E-3</v>
      </c>
      <c r="AB970" s="13">
        <f t="shared" si="1359"/>
        <v>3.9746163682084372E-4</v>
      </c>
      <c r="AC970" s="13">
        <f t="shared" si="1360"/>
        <v>6.8310633845334059E-7</v>
      </c>
      <c r="AD970" s="13">
        <f t="shared" si="1361"/>
        <v>9.1265787799714286E-4</v>
      </c>
      <c r="AE970" s="13">
        <f t="shared" si="1362"/>
        <v>3.3412263244878557E-4</v>
      </c>
      <c r="AF970" s="13">
        <f t="shared" si="1363"/>
        <v>6.1160888546483221E-5</v>
      </c>
      <c r="AG970" s="13">
        <f t="shared" si="1364"/>
        <v>7.4636354530073342E-6</v>
      </c>
      <c r="AH970" s="13">
        <f t="shared" si="1365"/>
        <v>3.2286923166641114E-4</v>
      </c>
      <c r="AI970" s="13">
        <f t="shared" si="1366"/>
        <v>1.5326566869486907E-4</v>
      </c>
      <c r="AJ970" s="13">
        <f t="shared" si="1367"/>
        <v>3.6377522068680171E-5</v>
      </c>
      <c r="AK970" s="13">
        <f t="shared" si="1368"/>
        <v>5.7561232210973047E-6</v>
      </c>
      <c r="AL970" s="13">
        <f t="shared" si="1369"/>
        <v>4.7485872059917919E-9</v>
      </c>
      <c r="AM970" s="13">
        <f t="shared" si="1370"/>
        <v>8.6647537914294446E-5</v>
      </c>
      <c r="AN970" s="13">
        <f t="shared" si="1371"/>
        <v>3.1721529130569394E-5</v>
      </c>
      <c r="AO970" s="13">
        <f t="shared" si="1372"/>
        <v>5.8066012872568794E-6</v>
      </c>
      <c r="AP970" s="13">
        <f t="shared" si="1373"/>
        <v>7.0859590596220089E-7</v>
      </c>
      <c r="AQ970" s="13">
        <f t="shared" si="1374"/>
        <v>6.4853965311211603E-8</v>
      </c>
      <c r="AR970" s="13">
        <f t="shared" si="1375"/>
        <v>2.3640384906957622E-5</v>
      </c>
      <c r="AS970" s="13">
        <f t="shared" si="1376"/>
        <v>1.1222064680082323E-5</v>
      </c>
      <c r="AT970" s="13">
        <f t="shared" si="1377"/>
        <v>2.6635508723651795E-6</v>
      </c>
      <c r="AU970" s="13">
        <f t="shared" si="1378"/>
        <v>4.214615552441736E-7</v>
      </c>
      <c r="AV970" s="13">
        <f t="shared" si="1379"/>
        <v>5.0016834029278134E-8</v>
      </c>
      <c r="AW970" s="13">
        <f t="shared" si="1380"/>
        <v>2.2923347019891516E-11</v>
      </c>
      <c r="AX970" s="13">
        <f t="shared" si="1381"/>
        <v>6.8552484704392441E-6</v>
      </c>
      <c r="AY970" s="13">
        <f t="shared" si="1382"/>
        <v>2.5096958238723949E-6</v>
      </c>
      <c r="AZ970" s="13">
        <f t="shared" si="1383"/>
        <v>4.5939787270460262E-7</v>
      </c>
      <c r="BA970" s="13">
        <f t="shared" si="1384"/>
        <v>5.6061616030125169E-8</v>
      </c>
      <c r="BB970" s="13">
        <f t="shared" si="1385"/>
        <v>5.1310176515501203E-9</v>
      </c>
      <c r="BC970" s="13">
        <f t="shared" si="1386"/>
        <v>3.7569151950770312E-10</v>
      </c>
      <c r="BD970" s="13">
        <f t="shared" si="1387"/>
        <v>1.4424513697197898E-6</v>
      </c>
      <c r="BE970" s="13">
        <f t="shared" si="1388"/>
        <v>6.8473007662852082E-7</v>
      </c>
      <c r="BF970" s="13">
        <f t="shared" si="1389"/>
        <v>1.6252030663979326E-7</v>
      </c>
      <c r="BG970" s="13">
        <f t="shared" si="1390"/>
        <v>2.5716070192548697E-8</v>
      </c>
      <c r="BH970" s="13">
        <f t="shared" si="1391"/>
        <v>3.0518475497979744E-9</v>
      </c>
      <c r="BI970" s="13">
        <f t="shared" si="1392"/>
        <v>2.8974173417543705E-10</v>
      </c>
      <c r="BJ970" s="14">
        <f t="shared" si="1393"/>
        <v>0.28363555514810812</v>
      </c>
      <c r="BK970" s="14">
        <f t="shared" si="1394"/>
        <v>0.50965520941471565</v>
      </c>
      <c r="BL970" s="14">
        <f t="shared" si="1395"/>
        <v>0.20318322906781791</v>
      </c>
      <c r="BM970" s="14">
        <f t="shared" si="1396"/>
        <v>5.3465833448114966E-2</v>
      </c>
      <c r="BN970" s="14">
        <f t="shared" si="1397"/>
        <v>0.94653332710768967</v>
      </c>
    </row>
    <row r="971" spans="1:66" x14ac:dyDescent="0.25">
      <c r="A971" t="s">
        <v>348</v>
      </c>
      <c r="B971" t="s">
        <v>271</v>
      </c>
      <c r="C971" t="s">
        <v>265</v>
      </c>
      <c r="D971" s="22" t="s">
        <v>368</v>
      </c>
      <c r="E971" s="10">
        <f>VLOOKUP(A971,home!$A$2:$E$405,3,FALSE)</f>
        <v>1.4218999999999999</v>
      </c>
      <c r="F971" s="10">
        <f>VLOOKUP(B971,home!$B$2:$E$405,3,FALSE)</f>
        <v>1.1253</v>
      </c>
      <c r="G971" s="10">
        <f>VLOOKUP(C971,away!$B$2:$E$405,4,FALSE)</f>
        <v>1.5824</v>
      </c>
      <c r="H971" s="10">
        <f>VLOOKUP(A971,away!$A$2:$E$405,3,FALSE)</f>
        <v>1.2968999999999999</v>
      </c>
      <c r="I971" s="10">
        <f>VLOOKUP(C971,away!$B$2:$E$405,3,FALSE)</f>
        <v>0.77110000000000001</v>
      </c>
      <c r="J971" s="10">
        <f>VLOOKUP(B971,home!$B$2:$E$405,4,FALSE)</f>
        <v>1.3878999999999999</v>
      </c>
      <c r="K971" s="12">
        <f t="shared" si="1342"/>
        <v>2.5319413843679999</v>
      </c>
      <c r="L971" s="12">
        <f t="shared" si="1343"/>
        <v>1.3879549469609997</v>
      </c>
      <c r="M971" s="13">
        <f t="shared" si="1344"/>
        <v>1.9843151750915354E-2</v>
      </c>
      <c r="N971" s="13">
        <f t="shared" si="1345"/>
        <v>5.024169711443692E-2</v>
      </c>
      <c r="O971" s="13">
        <f t="shared" si="1346"/>
        <v>2.7541400635980786E-2</v>
      </c>
      <c r="P971" s="13">
        <f t="shared" si="1347"/>
        <v>6.9733212053698909E-2</v>
      </c>
      <c r="Q971" s="13">
        <f t="shared" si="1348"/>
        <v>6.3604516072462591E-2</v>
      </c>
      <c r="R971" s="13">
        <f t="shared" si="1349"/>
        <v>1.9113111629472185E-2</v>
      </c>
      <c r="S971" s="13">
        <f t="shared" si="1350"/>
        <v>6.1264472050185093E-2</v>
      </c>
      <c r="T971" s="13">
        <f t="shared" si="1351"/>
        <v>8.8280202731834859E-2</v>
      </c>
      <c r="U971" s="13">
        <f t="shared" si="1352"/>
        <v>4.8393278318705921E-2</v>
      </c>
      <c r="V971" s="13">
        <f t="shared" si="1353"/>
        <v>2.3921874208854468E-2</v>
      </c>
      <c r="W971" s="13">
        <f t="shared" si="1354"/>
        <v>5.3680968825522535E-2</v>
      </c>
      <c r="X971" s="13">
        <f t="shared" si="1355"/>
        <v>7.4506766239043218E-2</v>
      </c>
      <c r="Y971" s="13">
        <f t="shared" si="1356"/>
        <v>5.1706017391773426E-2</v>
      </c>
      <c r="Z971" s="13">
        <f t="shared" si="1357"/>
        <v>8.8427126126479089E-3</v>
      </c>
      <c r="AA971" s="13">
        <f t="shared" si="1358"/>
        <v>2.2389230014036123E-2</v>
      </c>
      <c r="AB971" s="13">
        <f t="shared" si="1359"/>
        <v>2.8344109018336099E-2</v>
      </c>
      <c r="AC971" s="13">
        <f t="shared" si="1360"/>
        <v>5.2541714008808122E-3</v>
      </c>
      <c r="AD971" s="13">
        <f t="shared" si="1361"/>
        <v>3.3979266630577251E-2</v>
      </c>
      <c r="AE971" s="13">
        <f t="shared" si="1362"/>
        <v>4.7161691214016511E-2</v>
      </c>
      <c r="AF971" s="13">
        <f t="shared" si="1363"/>
        <v>3.2729151313770674E-2</v>
      </c>
      <c r="AG971" s="13">
        <f t="shared" si="1364"/>
        <v>1.5142195825261036E-2</v>
      </c>
      <c r="AH971" s="13">
        <f t="shared" si="1365"/>
        <v>3.0683216788197727E-3</v>
      </c>
      <c r="AI971" s="13">
        <f t="shared" si="1366"/>
        <v>7.7688106391572802E-3</v>
      </c>
      <c r="AJ971" s="13">
        <f t="shared" si="1367"/>
        <v>9.8350865823003657E-3</v>
      </c>
      <c r="AK971" s="13">
        <f t="shared" si="1368"/>
        <v>8.3006209121895755E-3</v>
      </c>
      <c r="AL971" s="13">
        <f t="shared" si="1369"/>
        <v>7.3857268857947518E-4</v>
      </c>
      <c r="AM971" s="13">
        <f t="shared" si="1370"/>
        <v>1.7206702278486627E-2</v>
      </c>
      <c r="AN971" s="13">
        <f t="shared" si="1371"/>
        <v>2.3882127548310619E-2</v>
      </c>
      <c r="AO971" s="13">
        <f t="shared" si="1372"/>
        <v>1.6573658537315652E-2</v>
      </c>
      <c r="AP971" s="13">
        <f t="shared" si="1373"/>
        <v>7.6678304520365545E-3</v>
      </c>
      <c r="AQ971" s="13">
        <f t="shared" si="1374"/>
        <v>2.6606508020905828E-3</v>
      </c>
      <c r="AR971" s="13">
        <f t="shared" si="1375"/>
        <v>8.5173845059711647E-4</v>
      </c>
      <c r="AS971" s="13">
        <f t="shared" si="1376"/>
        <v>2.1565518317243184E-3</v>
      </c>
      <c r="AT971" s="13">
        <f t="shared" si="1377"/>
        <v>2.7301314151387084E-3</v>
      </c>
      <c r="AU971" s="13">
        <f t="shared" si="1378"/>
        <v>2.3041775715842891E-3</v>
      </c>
      <c r="AV971" s="13">
        <f t="shared" si="1379"/>
        <v>1.4585106376067056E-3</v>
      </c>
      <c r="AW971" s="13">
        <f t="shared" si="1380"/>
        <v>7.2097425959293294E-5</v>
      </c>
      <c r="AX971" s="13">
        <f t="shared" si="1381"/>
        <v>7.2610602645665758E-3</v>
      </c>
      <c r="AY971" s="13">
        <f t="shared" si="1382"/>
        <v>1.0078024514387125E-2</v>
      </c>
      <c r="AZ971" s="13">
        <f t="shared" si="1383"/>
        <v>6.9939219901689192E-3</v>
      </c>
      <c r="BA971" s="13">
        <f t="shared" si="1384"/>
        <v>3.2357495416380903E-3</v>
      </c>
      <c r="BB971" s="13">
        <f t="shared" si="1385"/>
        <v>1.1227686458608434E-3</v>
      </c>
      <c r="BC971" s="13">
        <f t="shared" si="1386"/>
        <v>3.1167045926305207E-4</v>
      </c>
      <c r="BD971" s="13">
        <f t="shared" si="1387"/>
        <v>1.9702909933719411E-4</v>
      </c>
      <c r="BE971" s="13">
        <f t="shared" si="1388"/>
        <v>4.9886613053659547E-4</v>
      </c>
      <c r="BF971" s="13">
        <f t="shared" si="1389"/>
        <v>6.3154990058256742E-4</v>
      </c>
      <c r="BG971" s="13">
        <f t="shared" si="1390"/>
        <v>5.3301577652616614E-4</v>
      </c>
      <c r="BH971" s="13">
        <f t="shared" si="1391"/>
        <v>3.3739117577691145E-4</v>
      </c>
      <c r="BI971" s="13">
        <f t="shared" si="1392"/>
        <v>1.7085093613402805E-4</v>
      </c>
      <c r="BJ971" s="14">
        <f t="shared" si="1393"/>
        <v>0.60802663839282356</v>
      </c>
      <c r="BK971" s="14">
        <f t="shared" si="1394"/>
        <v>0.19083347866750122</v>
      </c>
      <c r="BL971" s="14">
        <f t="shared" si="1395"/>
        <v>0.18662378235454269</v>
      </c>
      <c r="BM971" s="14">
        <f t="shared" si="1396"/>
        <v>0.73424359568212061</v>
      </c>
      <c r="BN971" s="14">
        <f t="shared" si="1397"/>
        <v>0.2500770892569667</v>
      </c>
    </row>
    <row r="972" spans="1:66" x14ac:dyDescent="0.25">
      <c r="A972" t="s">
        <v>348</v>
      </c>
      <c r="B972" t="s">
        <v>326</v>
      </c>
      <c r="C972" t="s">
        <v>264</v>
      </c>
      <c r="D972" s="22" t="s">
        <v>368</v>
      </c>
      <c r="E972" s="10">
        <f>VLOOKUP(A972,home!$A$2:$E$405,3,FALSE)</f>
        <v>1.4218999999999999</v>
      </c>
      <c r="F972" s="10">
        <f>VLOOKUP(B972,home!$B$2:$E$405,3,FALSE)</f>
        <v>1.0548999999999999</v>
      </c>
      <c r="G972" s="10">
        <f>VLOOKUP(C972,away!$B$2:$E$405,4,FALSE)</f>
        <v>1.2306999999999999</v>
      </c>
      <c r="H972" s="10">
        <f>VLOOKUP(A972,away!$A$2:$E$405,3,FALSE)</f>
        <v>1.2968999999999999</v>
      </c>
      <c r="I972" s="10">
        <f>VLOOKUP(C972,away!$B$2:$E$405,3,FALSE)</f>
        <v>1.1566000000000001</v>
      </c>
      <c r="J972" s="10">
        <f>VLOOKUP(B972,home!$B$2:$E$405,4,FALSE)</f>
        <v>0.96379999999999999</v>
      </c>
      <c r="K972" s="12">
        <f t="shared" si="1342"/>
        <v>1.8460036149169998</v>
      </c>
      <c r="L972" s="12">
        <f t="shared" si="1343"/>
        <v>1.4456947376520002</v>
      </c>
      <c r="M972" s="13">
        <f t="shared" si="1344"/>
        <v>3.7190632922514004E-2</v>
      </c>
      <c r="N972" s="13">
        <f t="shared" si="1345"/>
        <v>6.8654042816012034E-2</v>
      </c>
      <c r="O972" s="13">
        <f t="shared" si="1346"/>
        <v>5.3766302306025714E-2</v>
      </c>
      <c r="P972" s="13">
        <f t="shared" si="1347"/>
        <v>9.9252788417643692E-2</v>
      </c>
      <c r="Q972" s="13">
        <f t="shared" si="1348"/>
        <v>6.3367805608512365E-2</v>
      </c>
      <c r="R972" s="13">
        <f t="shared" si="1349"/>
        <v>3.8864830153414E-2</v>
      </c>
      <c r="S972" s="13">
        <f t="shared" si="1350"/>
        <v>6.6220411126117235E-2</v>
      </c>
      <c r="T972" s="13">
        <f t="shared" si="1351"/>
        <v>9.1610503104781221E-2</v>
      </c>
      <c r="U972" s="13">
        <f t="shared" si="1352"/>
        <v>7.1744616956337465E-2</v>
      </c>
      <c r="V972" s="13">
        <f t="shared" si="1353"/>
        <v>1.963624809661587E-2</v>
      </c>
      <c r="W972" s="13">
        <f t="shared" si="1354"/>
        <v>3.8992399407557186E-2</v>
      </c>
      <c r="X972" s="13">
        <f t="shared" si="1355"/>
        <v>5.6371106631930387E-2</v>
      </c>
      <c r="Y972" s="13">
        <f t="shared" si="1356"/>
        <v>4.0747706106700775E-2</v>
      </c>
      <c r="Z972" s="13">
        <f t="shared" si="1357"/>
        <v>1.8728893477509806E-2</v>
      </c>
      <c r="AA972" s="13">
        <f t="shared" si="1358"/>
        <v>3.4573605062878522E-2</v>
      </c>
      <c r="AB972" s="13">
        <f t="shared" si="1359"/>
        <v>3.1911499963393229E-2</v>
      </c>
      <c r="AC972" s="13">
        <f t="shared" si="1360"/>
        <v>3.2752742836320821E-3</v>
      </c>
      <c r="AD972" s="13">
        <f t="shared" si="1361"/>
        <v>1.7995027565159513E-2</v>
      </c>
      <c r="AE972" s="13">
        <f t="shared" si="1362"/>
        <v>2.6015316654853793E-2</v>
      </c>
      <c r="AF972" s="13">
        <f t="shared" si="1363"/>
        <v>1.8805103193136288E-2</v>
      </c>
      <c r="AG972" s="13">
        <f t="shared" si="1364"/>
        <v>9.0621462424399883E-3</v>
      </c>
      <c r="AH972" s="13">
        <f t="shared" si="1365"/>
        <v>6.7690656856201946E-3</v>
      </c>
      <c r="AI972" s="13">
        <f t="shared" si="1366"/>
        <v>1.2495719725265499E-2</v>
      </c>
      <c r="AJ972" s="13">
        <f t="shared" si="1367"/>
        <v>1.1533571891914889E-2</v>
      </c>
      <c r="AK972" s="13">
        <f t="shared" si="1368"/>
        <v>7.0970051351266616E-3</v>
      </c>
      <c r="AL972" s="13">
        <f t="shared" si="1369"/>
        <v>3.4963654010447542E-4</v>
      </c>
      <c r="AM972" s="13">
        <f t="shared" si="1370"/>
        <v>6.6437771871631088E-3</v>
      </c>
      <c r="AN972" s="13">
        <f t="shared" si="1371"/>
        <v>9.6048737176141121E-3</v>
      </c>
      <c r="AO972" s="13">
        <f t="shared" si="1372"/>
        <v>6.9428576946833648E-3</v>
      </c>
      <c r="AP972" s="13">
        <f t="shared" si="1373"/>
        <v>3.3457509444901473E-3</v>
      </c>
      <c r="AQ972" s="13">
        <f t="shared" si="1374"/>
        <v>1.2092336334859029E-3</v>
      </c>
      <c r="AR972" s="13">
        <f t="shared" si="1375"/>
        <v>1.9572005281043685E-3</v>
      </c>
      <c r="AS972" s="13">
        <f t="shared" si="1376"/>
        <v>3.6129992499981255E-3</v>
      </c>
      <c r="AT972" s="13">
        <f t="shared" si="1377"/>
        <v>3.3348048380944751E-3</v>
      </c>
      <c r="AU972" s="13">
        <f t="shared" si="1378"/>
        <v>2.052020595388367E-3</v>
      </c>
      <c r="AV972" s="13">
        <f t="shared" si="1379"/>
        <v>9.4700935924276505E-4</v>
      </c>
      <c r="AW972" s="13">
        <f t="shared" si="1380"/>
        <v>2.5919311464475698E-5</v>
      </c>
      <c r="AX972" s="13">
        <f t="shared" si="1381"/>
        <v>2.0440727840343644E-3</v>
      </c>
      <c r="AY972" s="13">
        <f t="shared" si="1382"/>
        <v>2.9551052672561534E-3</v>
      </c>
      <c r="AZ972" s="13">
        <f t="shared" si="1383"/>
        <v>2.1360900670399649E-3</v>
      </c>
      <c r="BA972" s="13">
        <f t="shared" si="1384"/>
        <v>1.0293780563567956E-3</v>
      </c>
      <c r="BB972" s="13">
        <f t="shared" si="1385"/>
        <v>3.7204160978236559E-4</v>
      </c>
      <c r="BC972" s="13">
        <f t="shared" si="1386"/>
        <v>1.0757171948998895E-4</v>
      </c>
      <c r="BD972" s="13">
        <f t="shared" si="1387"/>
        <v>4.7158575066836699E-4</v>
      </c>
      <c r="BE972" s="13">
        <f t="shared" si="1388"/>
        <v>8.7054900047715247E-4</v>
      </c>
      <c r="BF972" s="13">
        <f t="shared" si="1389"/>
        <v>8.0351830092160244E-4</v>
      </c>
      <c r="BG972" s="13">
        <f t="shared" si="1390"/>
        <v>4.9443256271774789E-4</v>
      </c>
      <c r="BH972" s="13">
        <f t="shared" si="1391"/>
        <v>2.2818107452740973E-4</v>
      </c>
      <c r="BI972" s="13">
        <f t="shared" si="1392"/>
        <v>8.4244617686648807E-5</v>
      </c>
      <c r="BJ972" s="14">
        <f t="shared" si="1393"/>
        <v>0.46801191001247988</v>
      </c>
      <c r="BK972" s="14">
        <f t="shared" si="1394"/>
        <v>0.22888009665388351</v>
      </c>
      <c r="BL972" s="14">
        <f t="shared" si="1395"/>
        <v>0.28361276275780328</v>
      </c>
      <c r="BM972" s="14">
        <f t="shared" si="1396"/>
        <v>0.63520807472176277</v>
      </c>
      <c r="BN972" s="14">
        <f t="shared" si="1397"/>
        <v>0.36109640222412182</v>
      </c>
    </row>
    <row r="973" spans="1:66" x14ac:dyDescent="0.25">
      <c r="A973" t="s">
        <v>348</v>
      </c>
      <c r="B973" t="s">
        <v>260</v>
      </c>
      <c r="C973" t="s">
        <v>266</v>
      </c>
      <c r="D973" s="22" t="s">
        <v>368</v>
      </c>
      <c r="E973" s="10">
        <f>VLOOKUP(A973,home!$A$2:$E$405,3,FALSE)</f>
        <v>1.4218999999999999</v>
      </c>
      <c r="F973" s="10">
        <f>VLOOKUP(B973,home!$B$2:$E$405,3,FALSE)</f>
        <v>0.87909999999999999</v>
      </c>
      <c r="G973" s="10">
        <f>VLOOKUP(C973,away!$B$2:$E$405,4,FALSE)</f>
        <v>0.84389999999999998</v>
      </c>
      <c r="H973" s="10">
        <f>VLOOKUP(A973,away!$A$2:$E$405,3,FALSE)</f>
        <v>1.2968999999999999</v>
      </c>
      <c r="I973" s="10">
        <f>VLOOKUP(C973,away!$B$2:$E$405,3,FALSE)</f>
        <v>1.3878999999999999</v>
      </c>
      <c r="J973" s="10">
        <f>VLOOKUP(B973,home!$B$2:$E$405,4,FALSE)</f>
        <v>1.1566000000000001</v>
      </c>
      <c r="K973" s="12">
        <f t="shared" si="1342"/>
        <v>1.054868493531</v>
      </c>
      <c r="L973" s="12">
        <f t="shared" si="1343"/>
        <v>2.0818424220659999</v>
      </c>
      <c r="M973" s="13">
        <f t="shared" si="1344"/>
        <v>4.3425393052656087E-2</v>
      </c>
      <c r="N973" s="13">
        <f t="shared" si="1345"/>
        <v>4.5808078950446883E-2</v>
      </c>
      <c r="O973" s="13">
        <f t="shared" si="1346"/>
        <v>9.0404825451909601E-2</v>
      </c>
      <c r="P973" s="13">
        <f t="shared" si="1347"/>
        <v>9.5365202032388879E-2</v>
      </c>
      <c r="Q973" s="13">
        <f t="shared" si="1348"/>
        <v>2.4160749617003503E-2</v>
      </c>
      <c r="R973" s="13">
        <f t="shared" si="1349"/>
        <v>9.4104300392628723E-2</v>
      </c>
      <c r="S973" s="13">
        <f t="shared" si="1350"/>
        <v>5.2357164318873606E-2</v>
      </c>
      <c r="T973" s="13">
        <f t="shared" si="1351"/>
        <v>5.0298873501592754E-2</v>
      </c>
      <c r="U973" s="13">
        <f t="shared" si="1352"/>
        <v>9.9267661589960948E-2</v>
      </c>
      <c r="V973" s="13">
        <f t="shared" si="1353"/>
        <v>1.2775555197132311E-2</v>
      </c>
      <c r="W973" s="13">
        <f t="shared" si="1354"/>
        <v>8.4954711836893911E-3</v>
      </c>
      <c r="X973" s="13">
        <f t="shared" si="1355"/>
        <v>1.7686232305643829E-2</v>
      </c>
      <c r="Y973" s="13">
        <f t="shared" si="1356"/>
        <v>1.8409974350201742E-2</v>
      </c>
      <c r="Z973" s="13">
        <f t="shared" si="1357"/>
        <v>6.5303441552072211E-2</v>
      </c>
      <c r="AA973" s="13">
        <f t="shared" si="1358"/>
        <v>6.8886543012424126E-2</v>
      </c>
      <c r="AB973" s="13">
        <f t="shared" si="1359"/>
        <v>3.6333121926037132E-2</v>
      </c>
      <c r="AC973" s="13">
        <f t="shared" si="1360"/>
        <v>1.7535008275186181E-3</v>
      </c>
      <c r="AD973" s="13">
        <f t="shared" si="1361"/>
        <v>2.2404012223436126E-3</v>
      </c>
      <c r="AE973" s="13">
        <f t="shared" si="1362"/>
        <v>4.6641623071234529E-3</v>
      </c>
      <c r="AF973" s="13">
        <f t="shared" si="1363"/>
        <v>4.855025477185416E-3</v>
      </c>
      <c r="AG973" s="13">
        <f t="shared" si="1364"/>
        <v>3.3691326662052754E-3</v>
      </c>
      <c r="AH973" s="13">
        <f t="shared" si="1365"/>
        <v>3.3987868732502882E-2</v>
      </c>
      <c r="AI973" s="13">
        <f t="shared" si="1366"/>
        <v>3.5852731888184691E-2</v>
      </c>
      <c r="AJ973" s="13">
        <f t="shared" si="1367"/>
        <v>1.8909958637930116E-2</v>
      </c>
      <c r="AK973" s="13">
        <f t="shared" si="1368"/>
        <v>6.6491731937089538E-3</v>
      </c>
      <c r="AL973" s="13">
        <f t="shared" si="1369"/>
        <v>1.5403242105604462E-4</v>
      </c>
      <c r="AM973" s="13">
        <f t="shared" si="1370"/>
        <v>4.7266573246372356E-4</v>
      </c>
      <c r="AN973" s="13">
        <f t="shared" si="1371"/>
        <v>9.8401557329987825E-4</v>
      </c>
      <c r="AO973" s="13">
        <f t="shared" si="1372"/>
        <v>1.024282682234641E-3</v>
      </c>
      <c r="AP973" s="13">
        <f t="shared" si="1373"/>
        <v>7.1079838002120809E-4</v>
      </c>
      <c r="AQ973" s="13">
        <f t="shared" si="1374"/>
        <v>3.6994255526598538E-4</v>
      </c>
      <c r="AR973" s="13">
        <f t="shared" si="1375"/>
        <v>1.4151477392586998E-2</v>
      </c>
      <c r="AS973" s="13">
        <f t="shared" si="1376"/>
        <v>1.492794763835625E-2</v>
      </c>
      <c r="AT973" s="13">
        <f t="shared" si="1377"/>
        <v>7.8735108183912526E-3</v>
      </c>
      <c r="AU973" s="13">
        <f t="shared" si="1378"/>
        <v>2.7685061652654706E-3</v>
      </c>
      <c r="AV973" s="13">
        <f t="shared" si="1379"/>
        <v>7.301024819712182E-4</v>
      </c>
      <c r="AW973" s="13">
        <f t="shared" si="1380"/>
        <v>9.3962771043353489E-6</v>
      </c>
      <c r="AX973" s="13">
        <f t="shared" si="1381"/>
        <v>8.3100031524622418E-5</v>
      </c>
      <c r="AY973" s="13">
        <f t="shared" si="1382"/>
        <v>1.7300117090298089E-4</v>
      </c>
      <c r="AZ973" s="13">
        <f t="shared" si="1383"/>
        <v>1.8008058832645789E-4</v>
      </c>
      <c r="BA973" s="13">
        <f t="shared" si="1384"/>
        <v>1.2496646938954113E-4</v>
      </c>
      <c r="BB973" s="13">
        <f t="shared" si="1385"/>
        <v>6.5040124327739754E-5</v>
      </c>
      <c r="BC973" s="13">
        <f t="shared" si="1386"/>
        <v>2.7080657992387069E-5</v>
      </c>
      <c r="BD973" s="13">
        <f t="shared" si="1387"/>
        <v>4.9101909951325944E-3</v>
      </c>
      <c r="BE973" s="13">
        <f t="shared" si="1388"/>
        <v>5.1796057779850014E-3</v>
      </c>
      <c r="BF973" s="13">
        <f t="shared" si="1389"/>
        <v>2.7319014720537508E-3</v>
      </c>
      <c r="BG973" s="13">
        <f t="shared" si="1390"/>
        <v>9.605989301001538E-4</v>
      </c>
      <c r="BH973" s="13">
        <f t="shared" si="1391"/>
        <v>2.5332638657055991E-4</v>
      </c>
      <c r="BI973" s="13">
        <f t="shared" si="1392"/>
        <v>5.3445204754667662E-5</v>
      </c>
      <c r="BJ973" s="14">
        <f t="shared" si="1393"/>
        <v>0.1842030755471851</v>
      </c>
      <c r="BK973" s="14">
        <f t="shared" si="1394"/>
        <v>0.20600384902052854</v>
      </c>
      <c r="BL973" s="14">
        <f t="shared" si="1395"/>
        <v>0.53893679808845507</v>
      </c>
      <c r="BM973" s="14">
        <f t="shared" si="1396"/>
        <v>0.60101500981740874</v>
      </c>
      <c r="BN973" s="14">
        <f t="shared" si="1397"/>
        <v>0.39326854949703366</v>
      </c>
    </row>
    <row r="974" spans="1:66" x14ac:dyDescent="0.25">
      <c r="A974" t="s">
        <v>349</v>
      </c>
      <c r="B974" t="s">
        <v>275</v>
      </c>
      <c r="C974" t="s">
        <v>288</v>
      </c>
      <c r="D974" s="22" t="s">
        <v>368</v>
      </c>
      <c r="E974" s="10">
        <f>VLOOKUP(A974,home!$A$2:$E$405,3,FALSE)</f>
        <v>1.4875</v>
      </c>
      <c r="F974" s="10">
        <f>VLOOKUP(B974,home!$B$2:$E$405,3,FALSE)</f>
        <v>0.97109999999999996</v>
      </c>
      <c r="G974" s="10">
        <f>VLOOKUP(C974,away!$B$2:$E$405,4,FALSE)</f>
        <v>1.4117999999999999</v>
      </c>
      <c r="H974" s="10">
        <f>VLOOKUP(A974,away!$A$2:$E$405,3,FALSE)</f>
        <v>1.05</v>
      </c>
      <c r="I974" s="10">
        <f>VLOOKUP(C974,away!$B$2:$E$405,3,FALSE)</f>
        <v>1.0476000000000001</v>
      </c>
      <c r="J974" s="10">
        <f>VLOOKUP(B974,home!$B$2:$E$405,4,FALSE)</f>
        <v>1.2698</v>
      </c>
      <c r="K974" s="12">
        <f t="shared" si="1342"/>
        <v>2.0393609827499999</v>
      </c>
      <c r="L974" s="12">
        <f t="shared" si="1343"/>
        <v>1.3967546040000003</v>
      </c>
      <c r="M974" s="13">
        <f t="shared" si="1344"/>
        <v>3.2189480036600028E-2</v>
      </c>
      <c r="N974" s="13">
        <f t="shared" si="1345"/>
        <v>6.5645969641652147E-2</v>
      </c>
      <c r="O974" s="13">
        <f t="shared" si="1346"/>
        <v>4.4960804441487187E-2</v>
      </c>
      <c r="P974" s="13">
        <f t="shared" si="1347"/>
        <v>9.1691310331021875E-2</v>
      </c>
      <c r="Q974" s="13">
        <f t="shared" si="1348"/>
        <v>6.6937914580988189E-2</v>
      </c>
      <c r="R974" s="13">
        <f t="shared" si="1349"/>
        <v>3.1399605301595447E-2</v>
      </c>
      <c r="S974" s="13">
        <f t="shared" si="1350"/>
        <v>6.5295372748025993E-2</v>
      </c>
      <c r="T974" s="13">
        <f t="shared" si="1351"/>
        <v>9.3495840373154004E-2</v>
      </c>
      <c r="U974" s="13">
        <f t="shared" si="1352"/>
        <v>6.4035129925823803E-2</v>
      </c>
      <c r="V974" s="13">
        <f t="shared" si="1353"/>
        <v>2.0665890012001333E-2</v>
      </c>
      <c r="W974" s="13">
        <f t="shared" si="1354"/>
        <v>4.5503523754373207E-2</v>
      </c>
      <c r="X974" s="13">
        <f t="shared" si="1355"/>
        <v>6.3557256302144163E-2</v>
      </c>
      <c r="Y974" s="13">
        <f t="shared" si="1356"/>
        <v>4.4386945178813947E-2</v>
      </c>
      <c r="Z974" s="13">
        <f t="shared" si="1357"/>
        <v>1.4619181089595422E-2</v>
      </c>
      <c r="AA974" s="13">
        <f t="shared" si="1358"/>
        <v>2.9813787513877536E-2</v>
      </c>
      <c r="AB974" s="13">
        <f t="shared" si="1359"/>
        <v>3.0400537501900485E-2</v>
      </c>
      <c r="AC974" s="13">
        <f t="shared" si="1360"/>
        <v>3.6791572359251073E-3</v>
      </c>
      <c r="AD974" s="13">
        <f t="shared" si="1361"/>
        <v>2.3199527730576631E-2</v>
      </c>
      <c r="AE974" s="13">
        <f t="shared" si="1362"/>
        <v>3.2404047168308588E-2</v>
      </c>
      <c r="AF974" s="13">
        <f t="shared" si="1363"/>
        <v>2.2630251035284099E-2</v>
      </c>
      <c r="AG974" s="13">
        <f t="shared" si="1364"/>
        <v>1.0536302441069614E-2</v>
      </c>
      <c r="AH974" s="13">
        <f t="shared" si="1365"/>
        <v>5.1048521234005381E-3</v>
      </c>
      <c r="AI974" s="13">
        <f t="shared" si="1366"/>
        <v>1.0410636243171545E-2</v>
      </c>
      <c r="AJ974" s="13">
        <f t="shared" si="1367"/>
        <v>1.0615522679963546E-2</v>
      </c>
      <c r="AK974" s="13">
        <f t="shared" si="1368"/>
        <v>7.2162942550051228E-3</v>
      </c>
      <c r="AL974" s="13">
        <f t="shared" si="1369"/>
        <v>4.1920123902873085E-4</v>
      </c>
      <c r="AM974" s="13">
        <f t="shared" si="1370"/>
        <v>9.4624423343929245E-3</v>
      </c>
      <c r="AN974" s="13">
        <f t="shared" si="1371"/>
        <v>1.3216709895647827E-2</v>
      </c>
      <c r="AO974" s="13">
        <f t="shared" si="1372"/>
        <v>9.2302501982392347E-3</v>
      </c>
      <c r="AP974" s="13">
        <f t="shared" si="1373"/>
        <v>4.2974648201541893E-3</v>
      </c>
      <c r="AQ974" s="13">
        <f t="shared" si="1374"/>
        <v>1.5006259432695996E-3</v>
      </c>
      <c r="AR974" s="13">
        <f t="shared" si="1375"/>
        <v>1.4260451412197743E-3</v>
      </c>
      <c r="AS974" s="13">
        <f t="shared" si="1376"/>
        <v>2.9082208206438215E-3</v>
      </c>
      <c r="AT974" s="13">
        <f t="shared" si="1377"/>
        <v>2.9654560354210975E-3</v>
      </c>
      <c r="AU974" s="13">
        <f t="shared" si="1378"/>
        <v>2.0158784448994294E-3</v>
      </c>
      <c r="AV974" s="13">
        <f t="shared" si="1379"/>
        <v>1.0277759616236606E-3</v>
      </c>
      <c r="AW974" s="13">
        <f t="shared" si="1380"/>
        <v>3.316914481862864E-5</v>
      </c>
      <c r="AX974" s="13">
        <f t="shared" si="1381"/>
        <v>3.2162226163804587E-3</v>
      </c>
      <c r="AY974" s="13">
        <f t="shared" si="1382"/>
        <v>4.4922737469183325E-3</v>
      </c>
      <c r="AZ974" s="13">
        <f t="shared" si="1383"/>
        <v>3.137302019218257E-3</v>
      </c>
      <c r="BA974" s="13">
        <f t="shared" si="1384"/>
        <v>1.4606803464938662E-3</v>
      </c>
      <c r="BB974" s="13">
        <f t="shared" si="1385"/>
        <v>5.1005299973440592E-4</v>
      </c>
      <c r="BC974" s="13">
        <f t="shared" si="1386"/>
        <v>1.4248377513260832E-4</v>
      </c>
      <c r="BD974" s="13">
        <f t="shared" si="1387"/>
        <v>3.3197251941842574E-4</v>
      </c>
      <c r="BE974" s="13">
        <f t="shared" si="1388"/>
        <v>6.7701180344715412E-4</v>
      </c>
      <c r="BF974" s="13">
        <f t="shared" si="1389"/>
        <v>6.9033572840566904E-4</v>
      </c>
      <c r="BG974" s="13">
        <f t="shared" si="1390"/>
        <v>4.6928124983627411E-4</v>
      </c>
      <c r="BH974" s="13">
        <f t="shared" si="1391"/>
        <v>2.3925846771306308E-4</v>
      </c>
      <c r="BI974" s="13">
        <f t="shared" si="1392"/>
        <v>9.7586876769314266E-5</v>
      </c>
      <c r="BJ974" s="14">
        <f t="shared" si="1393"/>
        <v>0.51896408690194606</v>
      </c>
      <c r="BK974" s="14">
        <f t="shared" si="1394"/>
        <v>0.21843268534952137</v>
      </c>
      <c r="BL974" s="14">
        <f t="shared" si="1395"/>
        <v>0.24680599303562281</v>
      </c>
      <c r="BM974" s="14">
        <f t="shared" si="1396"/>
        <v>0.66153775744124144</v>
      </c>
      <c r="BN974" s="14">
        <f t="shared" si="1397"/>
        <v>0.3328250843333449</v>
      </c>
    </row>
    <row r="975" spans="1:66" x14ac:dyDescent="0.25">
      <c r="A975" t="s">
        <v>349</v>
      </c>
      <c r="B975" t="s">
        <v>283</v>
      </c>
      <c r="C975" t="s">
        <v>276</v>
      </c>
      <c r="D975" s="22" t="s">
        <v>368</v>
      </c>
      <c r="E975" s="10">
        <f>VLOOKUP(A975,home!$A$2:$E$405,3,FALSE)</f>
        <v>1.4875</v>
      </c>
      <c r="F975" s="10">
        <f>VLOOKUP(B975,home!$B$2:$E$405,3,FALSE)</f>
        <v>1.5462</v>
      </c>
      <c r="G975" s="10">
        <f>VLOOKUP(C975,away!$B$2:$E$405,4,FALSE)</f>
        <v>0.52290000000000003</v>
      </c>
      <c r="H975" s="10">
        <f>VLOOKUP(A975,away!$A$2:$E$405,3,FALSE)</f>
        <v>1.05</v>
      </c>
      <c r="I975" s="10">
        <f>VLOOKUP(C975,away!$B$2:$E$405,3,FALSE)</f>
        <v>1.0582</v>
      </c>
      <c r="J975" s="10">
        <f>VLOOKUP(B975,home!$B$2:$E$405,4,FALSE)</f>
        <v>1.1429</v>
      </c>
      <c r="K975" s="12">
        <f t="shared" si="1342"/>
        <v>1.2026556202500001</v>
      </c>
      <c r="L975" s="12">
        <f t="shared" si="1343"/>
        <v>1.2698876190000001</v>
      </c>
      <c r="M975" s="13">
        <f t="shared" si="1344"/>
        <v>8.4370012786662701E-2</v>
      </c>
      <c r="N975" s="13">
        <f t="shared" si="1345"/>
        <v>0.10146807005844426</v>
      </c>
      <c r="O975" s="13">
        <f t="shared" si="1346"/>
        <v>0.10714043465265467</v>
      </c>
      <c r="P975" s="13">
        <f t="shared" si="1347"/>
        <v>0.12885304589104299</v>
      </c>
      <c r="Q975" s="13">
        <f t="shared" si="1348"/>
        <v>6.1015572365854392E-2</v>
      </c>
      <c r="R975" s="13">
        <f t="shared" si="1349"/>
        <v>6.8028155729842388E-2</v>
      </c>
      <c r="S975" s="13">
        <f t="shared" si="1350"/>
        <v>4.9197300341122734E-2</v>
      </c>
      <c r="T975" s="13">
        <f t="shared" si="1351"/>
        <v>7.7482919913597043E-2</v>
      </c>
      <c r="U975" s="13">
        <f t="shared" si="1352"/>
        <v>8.181444382373719E-2</v>
      </c>
      <c r="V975" s="13">
        <f t="shared" si="1353"/>
        <v>8.348440121991655E-3</v>
      </c>
      <c r="W975" s="13">
        <f t="shared" si="1354"/>
        <v>2.4460240342855127E-2</v>
      </c>
      <c r="X975" s="13">
        <f t="shared" si="1355"/>
        <v>3.1061756369156045E-2</v>
      </c>
      <c r="Y975" s="13">
        <f t="shared" si="1356"/>
        <v>1.9722469918792836E-2</v>
      </c>
      <c r="Z975" s="13">
        <f t="shared" si="1357"/>
        <v>2.8796037568243598E-2</v>
      </c>
      <c r="AA975" s="13">
        <f t="shared" si="1358"/>
        <v>3.4631716422378306E-2</v>
      </c>
      <c r="AB975" s="13">
        <f t="shared" si="1359"/>
        <v>2.0825014197138753E-2</v>
      </c>
      <c r="AC975" s="13">
        <f t="shared" si="1360"/>
        <v>7.9687816694842535E-4</v>
      </c>
      <c r="AD975" s="13">
        <f t="shared" si="1361"/>
        <v>7.3543113802501288E-3</v>
      </c>
      <c r="AE975" s="13">
        <f t="shared" si="1362"/>
        <v>9.3391489680504421E-3</v>
      </c>
      <c r="AF975" s="13">
        <f t="shared" si="1363"/>
        <v>5.9298348232619431E-3</v>
      </c>
      <c r="AG975" s="13">
        <f t="shared" si="1364"/>
        <v>2.5100746082584659E-3</v>
      </c>
      <c r="AH975" s="13">
        <f t="shared" si="1365"/>
        <v>9.1419328960428529E-3</v>
      </c>
      <c r="AI975" s="13">
        <f t="shared" si="1366"/>
        <v>1.0994596977374297E-2</v>
      </c>
      <c r="AJ975" s="13">
        <f t="shared" si="1367"/>
        <v>6.6113569236114327E-3</v>
      </c>
      <c r="AK975" s="13">
        <f t="shared" si="1368"/>
        <v>2.6503951872200132E-3</v>
      </c>
      <c r="AL975" s="13">
        <f t="shared" si="1369"/>
        <v>4.868088820847365E-5</v>
      </c>
      <c r="AM975" s="13">
        <f t="shared" si="1370"/>
        <v>1.7689407829052691E-3</v>
      </c>
      <c r="AN975" s="13">
        <f t="shared" si="1371"/>
        <v>2.2463559989555687E-3</v>
      </c>
      <c r="AO975" s="13">
        <f t="shared" si="1372"/>
        <v>1.4263098354700271E-3</v>
      </c>
      <c r="AP975" s="13">
        <f t="shared" si="1373"/>
        <v>6.0375106697377172E-4</v>
      </c>
      <c r="AQ975" s="13">
        <f t="shared" si="1374"/>
        <v>1.9167400122700815E-4</v>
      </c>
      <c r="AR975" s="13">
        <f t="shared" si="1375"/>
        <v>2.3218454796827249E-3</v>
      </c>
      <c r="AS975" s="13">
        <f t="shared" si="1376"/>
        <v>2.7923805154924865E-3</v>
      </c>
      <c r="AT975" s="13">
        <f t="shared" si="1377"/>
        <v>1.679136060416816E-3</v>
      </c>
      <c r="AU975" s="13">
        <f t="shared" si="1378"/>
        <v>6.7314080674157591E-4</v>
      </c>
      <c r="AV975" s="13">
        <f t="shared" si="1379"/>
        <v>2.0238914361184391E-4</v>
      </c>
      <c r="AW975" s="13">
        <f t="shared" si="1380"/>
        <v>2.0652021425762328E-6</v>
      </c>
      <c r="AX975" s="13">
        <f t="shared" si="1381"/>
        <v>3.5457109574174318E-4</v>
      </c>
      <c r="AY975" s="13">
        <f t="shared" si="1382"/>
        <v>4.5026544453770335E-4</v>
      </c>
      <c r="AZ975" s="13">
        <f t="shared" si="1383"/>
        <v>2.8589325664098039E-4</v>
      </c>
      <c r="BA975" s="13">
        <f t="shared" si="1384"/>
        <v>1.210174356546569E-4</v>
      </c>
      <c r="BB975" s="13">
        <f t="shared" si="1385"/>
        <v>3.8419635805244492E-5</v>
      </c>
      <c r="BC975" s="13">
        <f t="shared" si="1386"/>
        <v>9.7577239671138073E-6</v>
      </c>
      <c r="BD975" s="13">
        <f t="shared" si="1387"/>
        <v>4.9141380464670181E-4</v>
      </c>
      <c r="BE975" s="13">
        <f t="shared" si="1388"/>
        <v>5.9100157402679156E-4</v>
      </c>
      <c r="BF975" s="13">
        <f t="shared" si="1389"/>
        <v>3.5538568228995874E-4</v>
      </c>
      <c r="BG975" s="13">
        <f t="shared" si="1390"/>
        <v>1.4246886272079994E-4</v>
      </c>
      <c r="BH975" s="13">
        <f t="shared" si="1391"/>
        <v>4.2835244615448955E-5</v>
      </c>
      <c r="BI975" s="13">
        <f t="shared" si="1392"/>
        <v>1.0303209536310638E-5</v>
      </c>
      <c r="BJ975" s="14">
        <f t="shared" si="1393"/>
        <v>0.34784135502639968</v>
      </c>
      <c r="BK975" s="14">
        <f t="shared" si="1394"/>
        <v>0.27206462364051465</v>
      </c>
      <c r="BL975" s="14">
        <f t="shared" si="1395"/>
        <v>0.35114034719378134</v>
      </c>
      <c r="BM975" s="14">
        <f t="shared" si="1396"/>
        <v>0.4485188717020428</v>
      </c>
      <c r="BN975" s="14">
        <f t="shared" si="1397"/>
        <v>0.55087529148450143</v>
      </c>
    </row>
    <row r="976" spans="1:66" x14ac:dyDescent="0.25">
      <c r="A976" t="s">
        <v>349</v>
      </c>
      <c r="B976" t="s">
        <v>279</v>
      </c>
      <c r="C976" t="s">
        <v>284</v>
      </c>
      <c r="D976" s="22" t="s">
        <v>368</v>
      </c>
      <c r="E976" s="10">
        <f>VLOOKUP(A976,home!$A$2:$E$405,3,FALSE)</f>
        <v>1.4875</v>
      </c>
      <c r="F976" s="10">
        <f>VLOOKUP(B976,home!$B$2:$E$405,3,FALSE)</f>
        <v>1.3445</v>
      </c>
      <c r="G976" s="10">
        <f>VLOOKUP(C976,away!$B$2:$E$405,4,FALSE)</f>
        <v>0.85560000000000003</v>
      </c>
      <c r="H976" s="10">
        <f>VLOOKUP(A976,away!$A$2:$E$405,3,FALSE)</f>
        <v>1.05</v>
      </c>
      <c r="I976" s="10">
        <f>VLOOKUP(C976,away!$B$2:$E$405,3,FALSE)</f>
        <v>0.86580000000000001</v>
      </c>
      <c r="J976" s="10">
        <f>VLOOKUP(B976,home!$B$2:$E$405,4,FALSE)</f>
        <v>1.2698</v>
      </c>
      <c r="K976" s="12">
        <f t="shared" si="1342"/>
        <v>1.7111518725000001</v>
      </c>
      <c r="L976" s="12">
        <f t="shared" si="1343"/>
        <v>1.154362482</v>
      </c>
      <c r="M976" s="13">
        <f t="shared" si="1344"/>
        <v>5.6953829138564296E-2</v>
      </c>
      <c r="N976" s="13">
        <f t="shared" si="1345"/>
        <v>9.7456651376499351E-2</v>
      </c>
      <c r="O976" s="13">
        <f t="shared" si="1346"/>
        <v>6.5745363563796996E-2</v>
      </c>
      <c r="P976" s="13">
        <f t="shared" si="1347"/>
        <v>0.11250030197038451</v>
      </c>
      <c r="Q976" s="13">
        <f t="shared" si="1348"/>
        <v>8.338156574523832E-2</v>
      </c>
      <c r="R976" s="13">
        <f t="shared" si="1349"/>
        <v>3.7946990531748548E-2</v>
      </c>
      <c r="S976" s="13">
        <f t="shared" si="1350"/>
        <v>5.5555166943366791E-2</v>
      </c>
      <c r="T976" s="13">
        <f t="shared" si="1351"/>
        <v>9.6252551186719493E-2</v>
      </c>
      <c r="U976" s="13">
        <f t="shared" si="1352"/>
        <v>6.4933063904141289E-2</v>
      </c>
      <c r="V976" s="13">
        <f t="shared" si="1353"/>
        <v>1.2193059910058769E-2</v>
      </c>
      <c r="W976" s="13">
        <f t="shared" si="1354"/>
        <v>4.7559507452315471E-2</v>
      </c>
      <c r="X976" s="13">
        <f t="shared" si="1355"/>
        <v>5.490091106535238E-2</v>
      </c>
      <c r="Y976" s="13">
        <f t="shared" si="1356"/>
        <v>3.1687775980730727E-2</v>
      </c>
      <c r="Z976" s="13">
        <f t="shared" si="1357"/>
        <v>1.4601527391553249E-2</v>
      </c>
      <c r="AA976" s="13">
        <f t="shared" si="1358"/>
        <v>2.498543093741638E-2</v>
      </c>
      <c r="AB976" s="13">
        <f t="shared" si="1359"/>
        <v>2.1376933466889746E-2</v>
      </c>
      <c r="AC976" s="13">
        <f t="shared" si="1360"/>
        <v>1.5053014680620771E-3</v>
      </c>
      <c r="AD976" s="13">
        <f t="shared" si="1361"/>
        <v>2.0345385058051821E-2</v>
      </c>
      <c r="AE976" s="13">
        <f t="shared" si="1362"/>
        <v>2.3485949192858412E-2</v>
      </c>
      <c r="AF976" s="13">
        <f t="shared" si="1363"/>
        <v>1.3555649301196971E-2</v>
      </c>
      <c r="AG976" s="13">
        <f t="shared" si="1364"/>
        <v>5.2160443241504326E-3</v>
      </c>
      <c r="AH976" s="13">
        <f t="shared" si="1365"/>
        <v>4.2138638501761005E-3</v>
      </c>
      <c r="AI976" s="13">
        <f t="shared" si="1366"/>
        <v>7.2105610176888928E-3</v>
      </c>
      <c r="AJ976" s="13">
        <f t="shared" si="1367"/>
        <v>6.1691824935969303E-3</v>
      </c>
      <c r="AK976" s="13">
        <f t="shared" si="1368"/>
        <v>3.5188027252375355E-3</v>
      </c>
      <c r="AL976" s="13">
        <f t="shared" si="1369"/>
        <v>1.1893624872978341E-4</v>
      </c>
      <c r="AM976" s="13">
        <f t="shared" si="1370"/>
        <v>6.9628087477637789E-3</v>
      </c>
      <c r="AN976" s="13">
        <f t="shared" si="1371"/>
        <v>8.0376051877599081E-3</v>
      </c>
      <c r="AO976" s="13">
        <f t="shared" si="1372"/>
        <v>4.6391549369393026E-3</v>
      </c>
      <c r="AP976" s="13">
        <f t="shared" si="1373"/>
        <v>1.7850888024626022E-3</v>
      </c>
      <c r="AQ976" s="13">
        <f t="shared" si="1374"/>
        <v>5.1515988515028451E-4</v>
      </c>
      <c r="AR976" s="13">
        <f t="shared" si="1375"/>
        <v>9.7286526657987141E-4</v>
      </c>
      <c r="AS976" s="13">
        <f t="shared" si="1376"/>
        <v>1.6647202225983585E-3</v>
      </c>
      <c r="AT976" s="13">
        <f t="shared" si="1377"/>
        <v>1.4242945630438997E-3</v>
      </c>
      <c r="AU976" s="13">
        <f t="shared" si="1378"/>
        <v>8.1239476951471272E-4</v>
      </c>
      <c r="AV976" s="13">
        <f t="shared" si="1379"/>
        <v>3.4753270776607644E-4</v>
      </c>
      <c r="AW976" s="13">
        <f t="shared" si="1380"/>
        <v>6.5259312770954279E-6</v>
      </c>
      <c r="AX976" s="13">
        <f t="shared" si="1381"/>
        <v>1.9857372044325642E-3</v>
      </c>
      <c r="AY976" s="13">
        <f t="shared" si="1382"/>
        <v>2.2922605279085163E-3</v>
      </c>
      <c r="AZ976" s="13">
        <f t="shared" si="1383"/>
        <v>1.323049776193553E-3</v>
      </c>
      <c r="BA976" s="13">
        <f t="shared" si="1384"/>
        <v>5.0909300781877803E-4</v>
      </c>
      <c r="BB976" s="13">
        <f t="shared" si="1385"/>
        <v>1.4691946701863255E-4</v>
      </c>
      <c r="BC976" s="13">
        <f t="shared" si="1386"/>
        <v>3.3919664120349146E-5</v>
      </c>
      <c r="BD976" s="13">
        <f t="shared" si="1387"/>
        <v>1.8717319396345522E-4</v>
      </c>
      <c r="BE976" s="13">
        <f t="shared" si="1388"/>
        <v>3.202817613323721E-4</v>
      </c>
      <c r="BF976" s="13">
        <f t="shared" si="1389"/>
        <v>2.7402536781574342E-4</v>
      </c>
      <c r="BG976" s="13">
        <f t="shared" si="1390"/>
        <v>1.5629967375013686E-4</v>
      </c>
      <c r="BH976" s="13">
        <f t="shared" si="1391"/>
        <v>6.6863119852171414E-5</v>
      </c>
      <c r="BI976" s="13">
        <f t="shared" si="1392"/>
        <v>2.2882590547247007E-5</v>
      </c>
      <c r="BJ976" s="14">
        <f t="shared" si="1393"/>
        <v>0.50207278789068166</v>
      </c>
      <c r="BK976" s="14">
        <f t="shared" si="1394"/>
        <v>0.24111885620707471</v>
      </c>
      <c r="BL976" s="14">
        <f t="shared" si="1395"/>
        <v>0.24234952572745644</v>
      </c>
      <c r="BM976" s="14">
        <f t="shared" si="1396"/>
        <v>0.54387226029390279</v>
      </c>
      <c r="BN976" s="14">
        <f t="shared" si="1397"/>
        <v>0.453984702326232</v>
      </c>
    </row>
    <row r="977" spans="1:66" x14ac:dyDescent="0.25">
      <c r="A977" t="s">
        <v>290</v>
      </c>
      <c r="B977" t="s">
        <v>301</v>
      </c>
      <c r="C977" t="s">
        <v>308</v>
      </c>
      <c r="D977" s="22" t="s">
        <v>368</v>
      </c>
      <c r="E977" s="10">
        <f>VLOOKUP(A977,home!$A$2:$E$405,3,FALSE)</f>
        <v>1.6083000000000001</v>
      </c>
      <c r="F977" s="10">
        <f>VLOOKUP(B977,home!$B$2:$E$405,3,FALSE)</f>
        <v>0.755</v>
      </c>
      <c r="G977" s="10">
        <f>VLOOKUP(C977,away!$B$2:$E$405,4,FALSE)</f>
        <v>0.98450000000000004</v>
      </c>
      <c r="H977" s="10">
        <f>VLOOKUP(A977,away!$A$2:$E$405,3,FALSE)</f>
        <v>1.1513</v>
      </c>
      <c r="I977" s="10">
        <f>VLOOKUP(C977,away!$B$2:$E$405,3,FALSE)</f>
        <v>1.0857000000000001</v>
      </c>
      <c r="J977" s="10">
        <f>VLOOKUP(B977,home!$B$2:$E$405,4,FALSE)</f>
        <v>1.9233</v>
      </c>
      <c r="K977" s="12">
        <f t="shared" si="1342"/>
        <v>1.1954453692500002</v>
      </c>
      <c r="L977" s="12">
        <f t="shared" si="1343"/>
        <v>2.4040603963530001</v>
      </c>
      <c r="M977" s="13">
        <f t="shared" si="1344"/>
        <v>2.7337230108480517E-2</v>
      </c>
      <c r="N977" s="13">
        <f t="shared" si="1345"/>
        <v>3.2680165141304715E-2</v>
      </c>
      <c r="O977" s="13">
        <f t="shared" si="1346"/>
        <v>6.572035224978684E-2</v>
      </c>
      <c r="P977" s="13">
        <f t="shared" si="1347"/>
        <v>7.8565090762486509E-2</v>
      </c>
      <c r="Q977" s="13">
        <f t="shared" si="1348"/>
        <v>1.9533676042249003E-2</v>
      </c>
      <c r="R977" s="13">
        <f t="shared" si="1349"/>
        <v>7.8997848039040683E-2</v>
      </c>
      <c r="S977" s="13">
        <f t="shared" si="1350"/>
        <v>5.6447502746473657E-2</v>
      </c>
      <c r="T977" s="13">
        <f t="shared" si="1351"/>
        <v>4.6960136968360239E-2</v>
      </c>
      <c r="U977" s="13">
        <f t="shared" si="1352"/>
        <v>9.4437611618986381E-2</v>
      </c>
      <c r="V977" s="13">
        <f t="shared" si="1353"/>
        <v>1.8025085444095729E-2</v>
      </c>
      <c r="W977" s="13">
        <f t="shared" si="1354"/>
        <v>7.7838141897120803E-3</v>
      </c>
      <c r="X977" s="13">
        <f t="shared" si="1355"/>
        <v>1.8712759426057331E-2</v>
      </c>
      <c r="Y977" s="13">
        <f t="shared" si="1356"/>
        <v>2.2493301921332864E-2</v>
      </c>
      <c r="Z977" s="13">
        <f t="shared" si="1357"/>
        <v>6.3305199289256736E-2</v>
      </c>
      <c r="AA977" s="13">
        <f t="shared" si="1358"/>
        <v>7.5677907339790351E-2</v>
      </c>
      <c r="AB977" s="13">
        <f t="shared" si="1359"/>
        <v>4.5234401941941504E-2</v>
      </c>
      <c r="AC977" s="13">
        <f t="shared" si="1360"/>
        <v>3.2376690787100852E-3</v>
      </c>
      <c r="AD977" s="13">
        <f t="shared" si="1361"/>
        <v>2.3262811570484375E-3</v>
      </c>
      <c r="AE977" s="13">
        <f t="shared" si="1362"/>
        <v>5.5925204004423825E-3</v>
      </c>
      <c r="AF977" s="13">
        <f t="shared" si="1363"/>
        <v>6.7223784052498773E-3</v>
      </c>
      <c r="AG977" s="13">
        <f t="shared" si="1364"/>
        <v>5.3870012311199554E-3</v>
      </c>
      <c r="AH977" s="13">
        <f t="shared" si="1365"/>
        <v>3.8047380623634046E-2</v>
      </c>
      <c r="AI977" s="13">
        <f t="shared" si="1366"/>
        <v>4.5483564978615505E-2</v>
      </c>
      <c r="AJ977" s="13">
        <f t="shared" si="1367"/>
        <v>2.71865585653337E-2</v>
      </c>
      <c r="AK977" s="13">
        <f t="shared" si="1368"/>
        <v>1.0833348514257367E-2</v>
      </c>
      <c r="AL977" s="13">
        <f t="shared" si="1369"/>
        <v>3.7219244820102559E-4</v>
      </c>
      <c r="AM977" s="13">
        <f t="shared" si="1370"/>
        <v>5.5618840735341705E-4</v>
      </c>
      <c r="AN977" s="13">
        <f t="shared" si="1371"/>
        <v>1.3371105230289997E-3</v>
      </c>
      <c r="AO977" s="13">
        <f t="shared" si="1372"/>
        <v>1.6072472269804325E-3</v>
      </c>
      <c r="AP977" s="13">
        <f t="shared" si="1373"/>
        <v>1.2879731351772795E-3</v>
      </c>
      <c r="AQ977" s="13">
        <f t="shared" si="1374"/>
        <v>7.740913014615767E-4</v>
      </c>
      <c r="AR977" s="13">
        <f t="shared" si="1375"/>
        <v>1.829364018844943E-2</v>
      </c>
      <c r="AS977" s="13">
        <f t="shared" si="1376"/>
        <v>2.1869047450007569E-2</v>
      </c>
      <c r="AT977" s="13">
        <f t="shared" si="1377"/>
        <v>1.3071625752010039E-2</v>
      </c>
      <c r="AU977" s="13">
        <f t="shared" si="1378"/>
        <v>5.2088048246031506E-3</v>
      </c>
      <c r="AV977" s="13">
        <f t="shared" si="1379"/>
        <v>1.5567104017247242E-3</v>
      </c>
      <c r="AW977" s="13">
        <f t="shared" si="1380"/>
        <v>2.9712566340633037E-5</v>
      </c>
      <c r="AX977" s="13">
        <f t="shared" si="1381"/>
        <v>1.1081547600019578E-4</v>
      </c>
      <c r="AY977" s="13">
        <f t="shared" si="1382"/>
        <v>2.6640709715507703E-4</v>
      </c>
      <c r="AZ977" s="13">
        <f t="shared" si="1383"/>
        <v>3.2022937578894342E-4</v>
      </c>
      <c r="BA977" s="13">
        <f t="shared" si="1384"/>
        <v>2.5661692002768033E-4</v>
      </c>
      <c r="BB977" s="13">
        <f t="shared" si="1385"/>
        <v>1.5423064361815781E-4</v>
      </c>
      <c r="BC977" s="13">
        <f t="shared" si="1386"/>
        <v>7.4155956445289367E-5</v>
      </c>
      <c r="BD977" s="13">
        <f t="shared" si="1387"/>
        <v>7.3298359803638195E-3</v>
      </c>
      <c r="BE977" s="13">
        <f t="shared" si="1388"/>
        <v>8.7624184800879634E-3</v>
      </c>
      <c r="BF977" s="13">
        <f t="shared" si="1389"/>
        <v>5.2374962977258912E-3</v>
      </c>
      <c r="BG977" s="13">
        <f t="shared" si="1390"/>
        <v>2.0870468985268124E-3</v>
      </c>
      <c r="BH977" s="13">
        <f t="shared" si="1391"/>
        <v>6.2373763756286326E-4</v>
      </c>
      <c r="BI977" s="13">
        <f t="shared" si="1392"/>
        <v>1.491288540902919E-4</v>
      </c>
      <c r="BJ977" s="14">
        <f t="shared" si="1393"/>
        <v>0.17493710094591397</v>
      </c>
      <c r="BK977" s="14">
        <f t="shared" si="1394"/>
        <v>0.18425117768560262</v>
      </c>
      <c r="BL977" s="14">
        <f t="shared" si="1395"/>
        <v>0.56580846663653883</v>
      </c>
      <c r="BM977" s="14">
        <f t="shared" si="1396"/>
        <v>0.68523088768314944</v>
      </c>
      <c r="BN977" s="14">
        <f t="shared" si="1397"/>
        <v>0.30283436234334826</v>
      </c>
    </row>
    <row r="978" spans="1:66" x14ac:dyDescent="0.25">
      <c r="A978" t="s">
        <v>290</v>
      </c>
      <c r="B978" t="s">
        <v>291</v>
      </c>
      <c r="C978" t="s">
        <v>297</v>
      </c>
      <c r="D978" s="22" t="s">
        <v>368</v>
      </c>
      <c r="E978" s="10">
        <f>VLOOKUP(A978,home!$A$2:$E$405,3,FALSE)</f>
        <v>1.6083000000000001</v>
      </c>
      <c r="F978" s="10">
        <f>VLOOKUP(B978,home!$B$2:$E$405,3,FALSE)</f>
        <v>0.95660000000000001</v>
      </c>
      <c r="G978" s="10">
        <f>VLOOKUP(C978,away!$B$2:$E$405,4,FALSE)</f>
        <v>1.2435</v>
      </c>
      <c r="H978" s="10">
        <f>VLOOKUP(A978,away!$A$2:$E$405,3,FALSE)</f>
        <v>1.1513</v>
      </c>
      <c r="I978" s="10">
        <f>VLOOKUP(C978,away!$B$2:$E$405,3,FALSE)</f>
        <v>1.2407999999999999</v>
      </c>
      <c r="J978" s="10">
        <f>VLOOKUP(B978,home!$B$2:$E$405,4,FALSE)</f>
        <v>0.73499999999999999</v>
      </c>
      <c r="K978" s="12">
        <f t="shared" si="1342"/>
        <v>1.9131244764300002</v>
      </c>
      <c r="L978" s="12">
        <f t="shared" si="1343"/>
        <v>1.0499717843999998</v>
      </c>
      <c r="M978" s="13">
        <f t="shared" si="1344"/>
        <v>5.165872042267363E-2</v>
      </c>
      <c r="N978" s="13">
        <f t="shared" si="1345"/>
        <v>9.8829562461671225E-2</v>
      </c>
      <c r="O978" s="13">
        <f t="shared" si="1346"/>
        <v>5.4240198862015344E-2</v>
      </c>
      <c r="P978" s="13">
        <f t="shared" si="1347"/>
        <v>0.10376825204935218</v>
      </c>
      <c r="Q978" s="13">
        <f t="shared" si="1348"/>
        <v>9.4536627470145393E-2</v>
      </c>
      <c r="R978" s="13">
        <f t="shared" si="1349"/>
        <v>2.8475339192680544E-2</v>
      </c>
      <c r="S978" s="13">
        <f t="shared" si="1350"/>
        <v>5.211051515249953E-2</v>
      </c>
      <c r="T978" s="13">
        <f t="shared" si="1351"/>
        <v>9.9260791435986595E-2</v>
      </c>
      <c r="U978" s="13">
        <f t="shared" si="1352"/>
        <v>5.4476868384163615E-2</v>
      </c>
      <c r="V978" s="13">
        <f t="shared" si="1353"/>
        <v>1.1630642688360294E-2</v>
      </c>
      <c r="W978" s="13">
        <f t="shared" si="1354"/>
        <v>6.0286778644093299E-2</v>
      </c>
      <c r="X978" s="13">
        <f t="shared" si="1355"/>
        <v>6.3299416548666443E-2</v>
      </c>
      <c r="Y978" s="13">
        <f t="shared" si="1356"/>
        <v>3.3231300672541091E-2</v>
      </c>
      <c r="Z978" s="13">
        <f t="shared" si="1357"/>
        <v>9.9661009011780127E-3</v>
      </c>
      <c r="AA978" s="13">
        <f t="shared" si="1358"/>
        <v>1.9066391568614737E-2</v>
      </c>
      <c r="AB978" s="13">
        <f t="shared" si="1359"/>
        <v>1.823819019355772E-2</v>
      </c>
      <c r="AC978" s="13">
        <f t="shared" si="1360"/>
        <v>1.4601739213956698E-3</v>
      </c>
      <c r="AD978" s="13">
        <f t="shared" si="1361"/>
        <v>2.8834027957283091E-2</v>
      </c>
      <c r="AE978" s="13">
        <f t="shared" si="1362"/>
        <v>3.0274915785748008E-2</v>
      </c>
      <c r="AF978" s="13">
        <f t="shared" si="1363"/>
        <v>1.5893903675060779E-2</v>
      </c>
      <c r="AG978" s="13">
        <f t="shared" si="1364"/>
        <v>5.5627168009284265E-3</v>
      </c>
      <c r="AH978" s="13">
        <f t="shared" si="1365"/>
        <v>2.6160311866800811E-3</v>
      </c>
      <c r="AI978" s="13">
        <f t="shared" si="1366"/>
        <v>5.0047932943418812E-3</v>
      </c>
      <c r="AJ978" s="13">
        <f t="shared" si="1367"/>
        <v>4.7873962754390945E-3</v>
      </c>
      <c r="AK978" s="13">
        <f t="shared" si="1368"/>
        <v>3.0529616643041168E-3</v>
      </c>
      <c r="AL978" s="13">
        <f t="shared" si="1369"/>
        <v>1.1732361488750536E-4</v>
      </c>
      <c r="AM978" s="13">
        <f t="shared" si="1370"/>
        <v>1.1032616927829027E-2</v>
      </c>
      <c r="AN978" s="13">
        <f t="shared" si="1371"/>
        <v>1.1583936482314289E-2</v>
      </c>
      <c r="AO978" s="13">
        <f t="shared" si="1372"/>
        <v>6.0814032293558945E-3</v>
      </c>
      <c r="AP978" s="13">
        <f t="shared" si="1373"/>
        <v>2.12843393346091E-3</v>
      </c>
      <c r="AQ978" s="13">
        <f t="shared" si="1374"/>
        <v>5.5869889377336548E-4</v>
      </c>
      <c r="AR978" s="13">
        <f t="shared" si="1375"/>
        <v>5.4935178662490693E-4</v>
      </c>
      <c r="AS978" s="13">
        <f t="shared" si="1376"/>
        <v>1.0509783491626601E-3</v>
      </c>
      <c r="AT978" s="13">
        <f t="shared" si="1377"/>
        <v>1.0053262019905401E-3</v>
      </c>
      <c r="AU978" s="13">
        <f t="shared" si="1378"/>
        <v>6.4110472127483769E-4</v>
      </c>
      <c r="AV978" s="13">
        <f t="shared" si="1379"/>
        <v>3.0662828355643141E-4</v>
      </c>
      <c r="AW978" s="13">
        <f t="shared" si="1380"/>
        <v>6.5464188929530815E-6</v>
      </c>
      <c r="AX978" s="13">
        <f t="shared" si="1381"/>
        <v>3.5177949139509465E-3</v>
      </c>
      <c r="AY978" s="13">
        <f t="shared" si="1382"/>
        <v>3.6935854029543189E-3</v>
      </c>
      <c r="AZ978" s="13">
        <f t="shared" si="1383"/>
        <v>1.9390802281868691E-3</v>
      </c>
      <c r="BA978" s="13">
        <f t="shared" si="1384"/>
        <v>6.786598424280419E-4</v>
      </c>
      <c r="BB978" s="13">
        <f t="shared" si="1385"/>
        <v>1.7814342143869847E-4</v>
      </c>
      <c r="BC978" s="13">
        <f t="shared" si="1386"/>
        <v>3.7409113217422295E-5</v>
      </c>
      <c r="BD978" s="13">
        <f t="shared" si="1387"/>
        <v>9.6133979277646884E-5</v>
      </c>
      <c r="BE978" s="13">
        <f t="shared" si="1388"/>
        <v>1.8391626877268066E-4</v>
      </c>
      <c r="BF978" s="13">
        <f t="shared" si="1389"/>
        <v>1.7592735770134696E-4</v>
      </c>
      <c r="BG978" s="13">
        <f t="shared" si="1390"/>
        <v>1.1219031136403425E-4</v>
      </c>
      <c r="BH978" s="13">
        <f t="shared" si="1391"/>
        <v>5.365850767220921E-5</v>
      </c>
      <c r="BI978" s="13">
        <f t="shared" si="1392"/>
        <v>2.0531080879282056E-5</v>
      </c>
      <c r="BJ978" s="14">
        <f t="shared" si="1393"/>
        <v>0.5714398038410341</v>
      </c>
      <c r="BK978" s="14">
        <f t="shared" si="1394"/>
        <v>0.2244392132521231</v>
      </c>
      <c r="BL978" s="14">
        <f t="shared" si="1395"/>
        <v>0.19415391747007368</v>
      </c>
      <c r="BM978" s="14">
        <f t="shared" si="1396"/>
        <v>0.56480329602180923</v>
      </c>
      <c r="BN978" s="14">
        <f t="shared" si="1397"/>
        <v>0.43150870045853829</v>
      </c>
    </row>
    <row r="979" spans="1:66" x14ac:dyDescent="0.25">
      <c r="A979" t="s">
        <v>338</v>
      </c>
      <c r="B979" t="s">
        <v>74</v>
      </c>
      <c r="C979" t="s">
        <v>76</v>
      </c>
      <c r="D979" s="22" t="s">
        <v>369</v>
      </c>
      <c r="E979" s="10">
        <f>VLOOKUP(A979,home!$A$2:$E$405,3,FALSE)</f>
        <v>1.2436</v>
      </c>
      <c r="F979" s="10">
        <f>VLOOKUP(B979,home!$B$2:$E$405,3,FALSE)</f>
        <v>0.80410000000000004</v>
      </c>
      <c r="G979" s="10">
        <f>VLOOKUP(C979,away!$B$2:$E$405,4,FALSE)</f>
        <v>0.57440000000000002</v>
      </c>
      <c r="H979" s="10">
        <f>VLOOKUP(A979,away!$A$2:$E$405,3,FALSE)</f>
        <v>0.89739999999999998</v>
      </c>
      <c r="I979" s="10">
        <f>VLOOKUP(C979,away!$B$2:$E$405,3,FALSE)</f>
        <v>1.2735000000000001</v>
      </c>
      <c r="J979" s="10">
        <f>VLOOKUP(B979,home!$B$2:$E$405,4,FALSE)</f>
        <v>0.7429</v>
      </c>
      <c r="K979" s="12">
        <f t="shared" si="1342"/>
        <v>0.57438779974400012</v>
      </c>
      <c r="L979" s="12">
        <f t="shared" si="1343"/>
        <v>0.84901501881000008</v>
      </c>
      <c r="M979" s="13">
        <f t="shared" si="1344"/>
        <v>0.2408929057939411</v>
      </c>
      <c r="N979" s="13">
        <f t="shared" si="1345"/>
        <v>0.1383659461329205</v>
      </c>
      <c r="O979" s="13">
        <f t="shared" si="1346"/>
        <v>0.20452169494383848</v>
      </c>
      <c r="P979" s="13">
        <f t="shared" si="1347"/>
        <v>0.11747476635870496</v>
      </c>
      <c r="Q979" s="13">
        <f t="shared" si="1348"/>
        <v>3.9737855679392524E-2</v>
      </c>
      <c r="R979" s="13">
        <f t="shared" si="1349"/>
        <v>8.6820995339898052E-2</v>
      </c>
      <c r="S979" s="13">
        <f t="shared" si="1350"/>
        <v>1.4322049756455946E-2</v>
      </c>
      <c r="T979" s="13">
        <f t="shared" si="1351"/>
        <v>3.373803628710851E-2</v>
      </c>
      <c r="U979" s="13">
        <f t="shared" si="1352"/>
        <v>4.9868920484868122E-2</v>
      </c>
      <c r="V979" s="13">
        <f t="shared" si="1353"/>
        <v>7.760384656189626E-4</v>
      </c>
      <c r="W979" s="13">
        <f t="shared" si="1354"/>
        <v>7.6083131634102968E-3</v>
      </c>
      <c r="X979" s="13">
        <f t="shared" si="1355"/>
        <v>6.4595721435451638E-3</v>
      </c>
      <c r="Y979" s="13">
        <f t="shared" si="1356"/>
        <v>2.742136882478275E-3</v>
      </c>
      <c r="Z979" s="13">
        <f t="shared" si="1357"/>
        <v>2.4570776330535494E-2</v>
      </c>
      <c r="AA979" s="13">
        <f t="shared" si="1358"/>
        <v>1.4113154154498236E-2</v>
      </c>
      <c r="AB979" s="13">
        <f t="shared" si="1359"/>
        <v>4.0532117811250675E-3</v>
      </c>
      <c r="AC979" s="13">
        <f t="shared" si="1360"/>
        <v>2.365287002057297E-5</v>
      </c>
      <c r="AD979" s="13">
        <f t="shared" si="1361"/>
        <v>1.0925305644236382E-3</v>
      </c>
      <c r="AE979" s="13">
        <f t="shared" si="1362"/>
        <v>9.275748577046352E-4</v>
      </c>
      <c r="AF979" s="13">
        <f t="shared" si="1363"/>
        <v>3.9376249263089195E-4</v>
      </c>
      <c r="AG979" s="13">
        <f t="shared" si="1364"/>
        <v>1.1143675669589643E-4</v>
      </c>
      <c r="AH979" s="13">
        <f t="shared" si="1365"/>
        <v>5.2152395321114729E-3</v>
      </c>
      <c r="AI979" s="13">
        <f t="shared" si="1366"/>
        <v>2.9955699599874372E-3</v>
      </c>
      <c r="AJ979" s="13">
        <f t="shared" si="1367"/>
        <v>8.6030941914820309E-4</v>
      </c>
      <c r="AK979" s="13">
        <f t="shared" si="1368"/>
        <v>1.6471707812119174E-4</v>
      </c>
      <c r="AL979" s="13">
        <f t="shared" si="1369"/>
        <v>4.6138600391270075E-7</v>
      </c>
      <c r="AM979" s="13">
        <f t="shared" si="1370"/>
        <v>1.2550724541047286E-4</v>
      </c>
      <c r="AN979" s="13">
        <f t="shared" si="1371"/>
        <v>1.0655753632296389E-4</v>
      </c>
      <c r="AO979" s="13">
        <f t="shared" si="1372"/>
        <v>4.5234474352794228E-5</v>
      </c>
      <c r="AP979" s="13">
        <f t="shared" si="1373"/>
        <v>1.2801582697832687E-5</v>
      </c>
      <c r="AQ979" s="13">
        <f t="shared" si="1374"/>
        <v>2.7171839937495465E-6</v>
      </c>
      <c r="AR979" s="13">
        <f t="shared" si="1375"/>
        <v>8.8556333789085616E-4</v>
      </c>
      <c r="AS979" s="13">
        <f t="shared" si="1376"/>
        <v>5.0865677718508128E-4</v>
      </c>
      <c r="AT979" s="13">
        <f t="shared" si="1377"/>
        <v>1.4608312353610645E-4</v>
      </c>
      <c r="AU979" s="13">
        <f t="shared" si="1378"/>
        <v>2.7969454635878385E-5</v>
      </c>
      <c r="AV979" s="13">
        <f t="shared" si="1379"/>
        <v>4.016328377085452E-6</v>
      </c>
      <c r="AW979" s="13">
        <f t="shared" si="1380"/>
        <v>6.250035655215432E-9</v>
      </c>
      <c r="AX979" s="13">
        <f t="shared" si="1381"/>
        <v>1.2014971757208622E-5</v>
      </c>
      <c r="AY979" s="13">
        <f t="shared" si="1382"/>
        <v>1.0200891472448098E-5</v>
      </c>
      <c r="AZ979" s="13">
        <f t="shared" si="1383"/>
        <v>4.3303550326796453E-6</v>
      </c>
      <c r="BA979" s="13">
        <f t="shared" si="1384"/>
        <v>1.2255121531748292E-6</v>
      </c>
      <c r="BB979" s="13">
        <f t="shared" si="1385"/>
        <v>2.6011955594490274E-7</v>
      </c>
      <c r="BC979" s="13">
        <f t="shared" si="1386"/>
        <v>4.416908193668212E-8</v>
      </c>
      <c r="BD979" s="13">
        <f t="shared" si="1387"/>
        <v>1.253094289961419E-4</v>
      </c>
      <c r="BE979" s="13">
        <f t="shared" si="1388"/>
        <v>7.1976207208270944E-5</v>
      </c>
      <c r="BF979" s="13">
        <f t="shared" si="1389"/>
        <v>2.0671127646138494E-5</v>
      </c>
      <c r="BG979" s="13">
        <f t="shared" si="1390"/>
        <v>3.9577478422976202E-6</v>
      </c>
      <c r="BH979" s="13">
        <f t="shared" si="1391"/>
        <v>5.6832051876972353E-7</v>
      </c>
      <c r="BI979" s="13">
        <f t="shared" si="1392"/>
        <v>6.5287274465102055E-8</v>
      </c>
      <c r="BJ979" s="14">
        <f t="shared" si="1393"/>
        <v>0.23149805900214152</v>
      </c>
      <c r="BK979" s="14">
        <f t="shared" si="1394"/>
        <v>0.37350007552221798</v>
      </c>
      <c r="BL979" s="14">
        <f t="shared" si="1395"/>
        <v>0.37040864983470745</v>
      </c>
      <c r="BM979" s="14">
        <f t="shared" si="1396"/>
        <v>0.17215320179946986</v>
      </c>
      <c r="BN979" s="14">
        <f t="shared" si="1397"/>
        <v>0.82781416424869558</v>
      </c>
    </row>
    <row r="980" spans="1:66" x14ac:dyDescent="0.25">
      <c r="A980" t="s">
        <v>338</v>
      </c>
      <c r="B980" t="s">
        <v>87</v>
      </c>
      <c r="C980" t="s">
        <v>80</v>
      </c>
      <c r="D980" s="22" t="s">
        <v>369</v>
      </c>
      <c r="E980" s="10">
        <f>VLOOKUP(A980,home!$A$2:$E$405,3,FALSE)</f>
        <v>1.2436</v>
      </c>
      <c r="F980" s="10">
        <f>VLOOKUP(B980,home!$B$2:$E$405,3,FALSE)</f>
        <v>0.67010000000000003</v>
      </c>
      <c r="G980" s="10">
        <f>VLOOKUP(C980,away!$B$2:$E$405,4,FALSE)</f>
        <v>1.0339</v>
      </c>
      <c r="H980" s="10">
        <f>VLOOKUP(A980,away!$A$2:$E$405,3,FALSE)</f>
        <v>0.89739999999999998</v>
      </c>
      <c r="I980" s="10">
        <f>VLOOKUP(C980,away!$B$2:$E$405,3,FALSE)</f>
        <v>1.9103000000000001</v>
      </c>
      <c r="J980" s="10">
        <f>VLOOKUP(B980,home!$B$2:$E$405,4,FALSE)</f>
        <v>0.55720000000000003</v>
      </c>
      <c r="K980" s="12">
        <f t="shared" si="1342"/>
        <v>0.86158646260400018</v>
      </c>
      <c r="L980" s="12">
        <f t="shared" si="1343"/>
        <v>0.95520975418400011</v>
      </c>
      <c r="M980" s="13">
        <f t="shared" si="1344"/>
        <v>0.16254567873789802</v>
      </c>
      <c r="N980" s="13">
        <f t="shared" si="1345"/>
        <v>0.14004715635535178</v>
      </c>
      <c r="O980" s="13">
        <f t="shared" si="1346"/>
        <v>0.15526521783089903</v>
      </c>
      <c r="P980" s="13">
        <f t="shared" si="1347"/>
        <v>0.13377440979636382</v>
      </c>
      <c r="Q980" s="13">
        <f t="shared" si="1348"/>
        <v>6.0331367020978431E-2</v>
      </c>
      <c r="R980" s="13">
        <f t="shared" si="1349"/>
        <v>7.4155425278789142E-2</v>
      </c>
      <c r="S980" s="13">
        <f t="shared" si="1350"/>
        <v>2.7523944123457444E-2</v>
      </c>
      <c r="T980" s="13">
        <f t="shared" si="1351"/>
        <v>5.7629110261693504E-2</v>
      </c>
      <c r="U980" s="13">
        <f t="shared" si="1352"/>
        <v>6.3891310548847183E-2</v>
      </c>
      <c r="V980" s="13">
        <f t="shared" si="1353"/>
        <v>2.5168989138402778E-3</v>
      </c>
      <c r="W980" s="13">
        <f t="shared" si="1354"/>
        <v>1.7326896365222815E-2</v>
      </c>
      <c r="X980" s="13">
        <f t="shared" si="1355"/>
        <v>1.6550820417796132E-2</v>
      </c>
      <c r="Y980" s="13">
        <f t="shared" si="1356"/>
        <v>7.9047525514132858E-3</v>
      </c>
      <c r="Z980" s="13">
        <f t="shared" si="1357"/>
        <v>2.3611328517320722E-2</v>
      </c>
      <c r="AA980" s="13">
        <f t="shared" si="1358"/>
        <v>2.0343201014619311E-2</v>
      </c>
      <c r="AB980" s="13">
        <f t="shared" si="1359"/>
        <v>8.7637133001139799E-3</v>
      </c>
      <c r="AC980" s="13">
        <f t="shared" si="1360"/>
        <v>1.2946232611749767E-4</v>
      </c>
      <c r="AD980" s="13">
        <f t="shared" si="1361"/>
        <v>3.7321548368046079E-3</v>
      </c>
      <c r="AE980" s="13">
        <f t="shared" si="1362"/>
        <v>3.5649907042407569E-3</v>
      </c>
      <c r="AF980" s="13">
        <f t="shared" si="1363"/>
        <v>1.7026569471330294E-3</v>
      </c>
      <c r="AG980" s="13">
        <f t="shared" si="1364"/>
        <v>5.4213150797687373E-4</v>
      </c>
      <c r="AH980" s="13">
        <f t="shared" si="1365"/>
        <v>5.638442827246899E-3</v>
      </c>
      <c r="AI980" s="13">
        <f t="shared" si="1366"/>
        <v>4.8580060101225528E-3</v>
      </c>
      <c r="AJ980" s="13">
        <f t="shared" si="1367"/>
        <v>2.0927961067852313E-3</v>
      </c>
      <c r="AK980" s="13">
        <f t="shared" si="1368"/>
        <v>6.01041598198837E-4</v>
      </c>
      <c r="AL980" s="13">
        <f t="shared" si="1369"/>
        <v>4.2618779906561056E-6</v>
      </c>
      <c r="AM980" s="13">
        <f t="shared" si="1370"/>
        <v>6.4311481674657854E-4</v>
      </c>
      <c r="AN980" s="13">
        <f t="shared" si="1371"/>
        <v>6.1430954601658758E-4</v>
      </c>
      <c r="AO980" s="13">
        <f t="shared" si="1372"/>
        <v>2.9339723522169464E-4</v>
      </c>
      <c r="AP980" s="13">
        <f t="shared" si="1373"/>
        <v>9.3418633644793406E-5</v>
      </c>
      <c r="AQ980" s="13">
        <f t="shared" si="1374"/>
        <v>2.2308597520012063E-5</v>
      </c>
      <c r="AR980" s="13">
        <f t="shared" si="1375"/>
        <v>1.0771791173990104E-3</v>
      </c>
      <c r="AS980" s="13">
        <f t="shared" si="1376"/>
        <v>9.280829453507122E-4</v>
      </c>
      <c r="AT980" s="13">
        <f t="shared" si="1377"/>
        <v>3.9981185094391085E-4</v>
      </c>
      <c r="AU980" s="13">
        <f t="shared" si="1378"/>
        <v>1.1482415945397399E-4</v>
      </c>
      <c r="AV980" s="13">
        <f t="shared" si="1379"/>
        <v>2.4732735341356775E-5</v>
      </c>
      <c r="AW980" s="13">
        <f t="shared" si="1380"/>
        <v>9.7430768256612416E-8</v>
      </c>
      <c r="AX980" s="13">
        <f t="shared" si="1381"/>
        <v>9.2349836668150688E-5</v>
      </c>
      <c r="AY980" s="13">
        <f t="shared" si="1382"/>
        <v>8.8213464782716794E-5</v>
      </c>
      <c r="AZ980" s="13">
        <f t="shared" si="1383"/>
        <v>4.2131181005408924E-5</v>
      </c>
      <c r="BA980" s="13">
        <f t="shared" si="1384"/>
        <v>1.3414705017219425E-5</v>
      </c>
      <c r="BB980" s="13">
        <f t="shared" si="1385"/>
        <v>3.2034642704872592E-6</v>
      </c>
      <c r="BC980" s="13">
        <f t="shared" si="1386"/>
        <v>6.1199606366987276E-7</v>
      </c>
      <c r="BD980" s="13">
        <f t="shared" si="1387"/>
        <v>1.7148866665714105E-4</v>
      </c>
      <c r="BE980" s="13">
        <f t="shared" si="1388"/>
        <v>1.4775231368180269E-4</v>
      </c>
      <c r="BF980" s="13">
        <f t="shared" si="1389"/>
        <v>6.3650696643330495E-5</v>
      </c>
      <c r="BG980" s="13">
        <f t="shared" si="1390"/>
        <v>1.8280192854402479E-5</v>
      </c>
      <c r="BH980" s="13">
        <f t="shared" si="1391"/>
        <v>3.9374916742858881E-6</v>
      </c>
      <c r="BI980" s="13">
        <f t="shared" si="1392"/>
        <v>6.784979046361361E-7</v>
      </c>
      <c r="BJ980" s="14">
        <f t="shared" si="1393"/>
        <v>0.31123851044556855</v>
      </c>
      <c r="BK980" s="14">
        <f t="shared" si="1394"/>
        <v>0.32658286924045038</v>
      </c>
      <c r="BL980" s="14">
        <f t="shared" si="1395"/>
        <v>0.3385595731835267</v>
      </c>
      <c r="BM980" s="14">
        <f t="shared" si="1396"/>
        <v>0.27378491033257163</v>
      </c>
      <c r="BN980" s="14">
        <f t="shared" si="1397"/>
        <v>0.72611925502028019</v>
      </c>
    </row>
    <row r="981" spans="1:66" x14ac:dyDescent="0.25">
      <c r="A981" t="s">
        <v>338</v>
      </c>
      <c r="B981" t="s">
        <v>78</v>
      </c>
      <c r="C981" t="s">
        <v>77</v>
      </c>
      <c r="D981" s="22" t="s">
        <v>369</v>
      </c>
      <c r="E981" s="10">
        <f>VLOOKUP(A981,home!$A$2:$E$405,3,FALSE)</f>
        <v>1.2436</v>
      </c>
      <c r="F981" s="10">
        <f>VLOOKUP(B981,home!$B$2:$E$405,3,FALSE)</f>
        <v>0.80410000000000004</v>
      </c>
      <c r="G981" s="10">
        <f>VLOOKUP(C981,away!$B$2:$E$405,4,FALSE)</f>
        <v>0.67010000000000003</v>
      </c>
      <c r="H981" s="10">
        <f>VLOOKUP(A981,away!$A$2:$E$405,3,FALSE)</f>
        <v>0.89739999999999998</v>
      </c>
      <c r="I981" s="10">
        <f>VLOOKUP(C981,away!$B$2:$E$405,3,FALSE)</f>
        <v>0.37140000000000001</v>
      </c>
      <c r="J981" s="10">
        <f>VLOOKUP(B981,home!$B$2:$E$405,4,FALSE)</f>
        <v>1.1143000000000001</v>
      </c>
      <c r="K981" s="12">
        <f t="shared" si="1342"/>
        <v>0.67008576707600009</v>
      </c>
      <c r="L981" s="12">
        <f t="shared" si="1343"/>
        <v>0.37138990534800004</v>
      </c>
      <c r="M981" s="13">
        <f t="shared" si="1344"/>
        <v>0.35293348328531532</v>
      </c>
      <c r="N981" s="13">
        <f t="shared" si="1345"/>
        <v>0.23649570387404517</v>
      </c>
      <c r="O981" s="13">
        <f t="shared" si="1346"/>
        <v>0.13107593295147324</v>
      </c>
      <c r="P981" s="13">
        <f t="shared" si="1347"/>
        <v>8.783211707699029E-2</v>
      </c>
      <c r="Q981" s="13">
        <f t="shared" si="1348"/>
        <v>7.9236202570309056E-2</v>
      </c>
      <c r="R981" s="13">
        <f t="shared" si="1349"/>
        <v>2.4340139166124215E-2</v>
      </c>
      <c r="S981" s="13">
        <f t="shared" si="1350"/>
        <v>5.4645430056785337E-3</v>
      </c>
      <c r="T981" s="13">
        <f t="shared" si="1351"/>
        <v>2.9427525772722042E-2</v>
      </c>
      <c r="U981" s="13">
        <f t="shared" si="1352"/>
        <v>1.6309980823868937E-2</v>
      </c>
      <c r="V981" s="13">
        <f t="shared" si="1353"/>
        <v>1.5110256174406496E-4</v>
      </c>
      <c r="W981" s="13">
        <f t="shared" si="1354"/>
        <v>1.7698350526504963E-2</v>
      </c>
      <c r="X981" s="13">
        <f t="shared" si="1355"/>
        <v>6.5729887268544058E-3</v>
      </c>
      <c r="Y981" s="13">
        <f t="shared" si="1356"/>
        <v>1.2205708305599642E-3</v>
      </c>
      <c r="Z981" s="13">
        <f t="shared" si="1357"/>
        <v>3.0132273270213404E-3</v>
      </c>
      <c r="AA981" s="13">
        <f t="shared" si="1358"/>
        <v>2.0191207448014602E-3</v>
      </c>
      <c r="AB981" s="13">
        <f t="shared" si="1359"/>
        <v>6.764920365496755E-4</v>
      </c>
      <c r="AC981" s="13">
        <f t="shared" si="1360"/>
        <v>2.350240647720173E-6</v>
      </c>
      <c r="AD981" s="13">
        <f t="shared" si="1361"/>
        <v>2.9648531971332511E-3</v>
      </c>
      <c r="AE981" s="13">
        <f t="shared" si="1362"/>
        <v>1.1011165482540336E-3</v>
      </c>
      <c r="AF981" s="13">
        <f t="shared" si="1363"/>
        <v>2.0447178531659096E-4</v>
      </c>
      <c r="AG981" s="13">
        <f t="shared" si="1364"/>
        <v>2.5312918998355101E-5</v>
      </c>
      <c r="AH981" s="13">
        <f t="shared" si="1365"/>
        <v>2.7977055294361563E-4</v>
      </c>
      <c r="AI981" s="13">
        <f t="shared" si="1366"/>
        <v>1.8747026557449937E-4</v>
      </c>
      <c r="AJ981" s="13">
        <f t="shared" si="1367"/>
        <v>6.2810578355714926E-5</v>
      </c>
      <c r="AK981" s="13">
        <f t="shared" si="1368"/>
        <v>1.4029491525992151E-5</v>
      </c>
      <c r="AL981" s="13">
        <f t="shared" si="1369"/>
        <v>2.339552595668939E-8</v>
      </c>
      <c r="AM981" s="13">
        <f t="shared" si="1370"/>
        <v>3.9734118577375332E-4</v>
      </c>
      <c r="AN981" s="13">
        <f t="shared" si="1371"/>
        <v>1.4756850537537636E-4</v>
      </c>
      <c r="AO981" s="13">
        <f t="shared" si="1372"/>
        <v>2.7402726621853421E-5</v>
      </c>
      <c r="AP981" s="13">
        <f t="shared" si="1373"/>
        <v>3.3923653487890878E-6</v>
      </c>
      <c r="AQ981" s="13">
        <f t="shared" si="1374"/>
        <v>3.1497256144815358E-7</v>
      </c>
      <c r="AR981" s="13">
        <f t="shared" si="1375"/>
        <v>2.078079183537742E-5</v>
      </c>
      <c r="AS981" s="13">
        <f t="shared" si="1376"/>
        <v>1.3924912837455558E-5</v>
      </c>
      <c r="AT981" s="13">
        <f t="shared" si="1377"/>
        <v>4.665442950076424E-6</v>
      </c>
      <c r="AU981" s="13">
        <f t="shared" si="1378"/>
        <v>1.0420823059837593E-6</v>
      </c>
      <c r="AV981" s="13">
        <f t="shared" si="1379"/>
        <v>1.7457113034036354E-7</v>
      </c>
      <c r="AW981" s="13">
        <f t="shared" si="1380"/>
        <v>1.6173007979496042E-10</v>
      </c>
      <c r="AX981" s="13">
        <f t="shared" si="1381"/>
        <v>4.4375445543348812E-5</v>
      </c>
      <c r="AY981" s="13">
        <f t="shared" si="1382"/>
        <v>1.6480592520119647E-5</v>
      </c>
      <c r="AZ981" s="13">
        <f t="shared" si="1383"/>
        <v>3.0603628480630958E-6</v>
      </c>
      <c r="BA981" s="13">
        <f t="shared" si="1384"/>
        <v>3.7886262282422963E-7</v>
      </c>
      <c r="BB981" s="13">
        <f t="shared" si="1385"/>
        <v>3.5176438407646415E-8</v>
      </c>
      <c r="BC981" s="13">
        <f t="shared" si="1386"/>
        <v>2.6128348261391123E-9</v>
      </c>
      <c r="BD981" s="13">
        <f t="shared" si="1387"/>
        <v>1.2862960521328844E-6</v>
      </c>
      <c r="BE981" s="13">
        <f t="shared" si="1388"/>
        <v>8.6192867678029448E-7</v>
      </c>
      <c r="BF981" s="13">
        <f t="shared" si="1389"/>
        <v>2.8878306927256264E-7</v>
      </c>
      <c r="BG981" s="13">
        <f t="shared" si="1390"/>
        <v>6.4503141497355618E-8</v>
      </c>
      <c r="BH981" s="13">
        <f t="shared" si="1391"/>
        <v>1.0805659262266826E-8</v>
      </c>
      <c r="BI981" s="13">
        <f t="shared" si="1392"/>
        <v>1.4481436951035907E-9</v>
      </c>
      <c r="BJ981" s="14">
        <f t="shared" si="1393"/>
        <v>0.37558744955918677</v>
      </c>
      <c r="BK981" s="14">
        <f t="shared" si="1394"/>
        <v>0.44640010015842202</v>
      </c>
      <c r="BL981" s="14">
        <f t="shared" si="1395"/>
        <v>0.1750088481770192</v>
      </c>
      <c r="BM981" s="14">
        <f t="shared" si="1396"/>
        <v>8.8079565866601872E-2</v>
      </c>
      <c r="BN981" s="14">
        <f t="shared" si="1397"/>
        <v>0.91191357892425717</v>
      </c>
    </row>
    <row r="982" spans="1:66" x14ac:dyDescent="0.25">
      <c r="A982" t="s">
        <v>338</v>
      </c>
      <c r="B982" t="s">
        <v>88</v>
      </c>
      <c r="C982" t="s">
        <v>72</v>
      </c>
      <c r="D982" s="22" t="s">
        <v>369</v>
      </c>
      <c r="E982" s="10">
        <f>VLOOKUP(A982,home!$A$2:$E$405,3,FALSE)</f>
        <v>1.2436</v>
      </c>
      <c r="F982" s="10">
        <f>VLOOKUP(B982,home!$B$2:$E$405,3,FALSE)</f>
        <v>0.67010000000000003</v>
      </c>
      <c r="G982" s="10">
        <f>VLOOKUP(C982,away!$B$2:$E$405,4,FALSE)</f>
        <v>0.45950000000000002</v>
      </c>
      <c r="H982" s="10">
        <f>VLOOKUP(A982,away!$A$2:$E$405,3,FALSE)</f>
        <v>0.89739999999999998</v>
      </c>
      <c r="I982" s="10">
        <f>VLOOKUP(C982,away!$B$2:$E$405,3,FALSE)</f>
        <v>0.47760000000000002</v>
      </c>
      <c r="J982" s="10">
        <f>VLOOKUP(B982,home!$B$2:$E$405,4,FALSE)</f>
        <v>1.3001</v>
      </c>
      <c r="K982" s="12">
        <f t="shared" si="1342"/>
        <v>0.38291805742000007</v>
      </c>
      <c r="L982" s="12">
        <f t="shared" si="1343"/>
        <v>0.55722057182400009</v>
      </c>
      <c r="M982" s="13">
        <f t="shared" si="1344"/>
        <v>0.39057368667040243</v>
      </c>
      <c r="N982" s="13">
        <f t="shared" si="1345"/>
        <v>0.14955771737919829</v>
      </c>
      <c r="O982" s="13">
        <f t="shared" si="1346"/>
        <v>0.21763569302588948</v>
      </c>
      <c r="P982" s="13">
        <f t="shared" si="1347"/>
        <v>8.3336636798729061E-2</v>
      </c>
      <c r="Q982" s="13">
        <f t="shared" si="1348"/>
        <v>2.8634175305505993E-2</v>
      </c>
      <c r="R982" s="13">
        <f t="shared" si="1349"/>
        <v>6.0635542658599335E-2</v>
      </c>
      <c r="S982" s="13">
        <f t="shared" si="1350"/>
        <v>4.4453807757305654E-3</v>
      </c>
      <c r="T982" s="13">
        <f t="shared" si="1351"/>
        <v>1.595555153744271E-2</v>
      </c>
      <c r="U982" s="13">
        <f t="shared" si="1352"/>
        <v>2.3218444205438407E-2</v>
      </c>
      <c r="V982" s="13">
        <f t="shared" si="1353"/>
        <v>1.0539001012623465E-4</v>
      </c>
      <c r="W982" s="13">
        <f t="shared" si="1354"/>
        <v>3.6548475946026984E-3</v>
      </c>
      <c r="X982" s="13">
        <f t="shared" si="1355"/>
        <v>2.0365562665940863E-3</v>
      </c>
      <c r="Y982" s="13">
        <f t="shared" si="1356"/>
        <v>5.6740552371165379E-4</v>
      </c>
      <c r="Z982" s="13">
        <f t="shared" si="1357"/>
        <v>1.1262457251027758E-2</v>
      </c>
      <c r="AA982" s="13">
        <f t="shared" si="1358"/>
        <v>4.3125982523393429E-3</v>
      </c>
      <c r="AB982" s="13">
        <f t="shared" si="1359"/>
        <v>8.2568587260933423E-4</v>
      </c>
      <c r="AC982" s="13">
        <f t="shared" si="1360"/>
        <v>1.405440461020494E-6</v>
      </c>
      <c r="AD982" s="13">
        <f t="shared" si="1361"/>
        <v>3.4987678527285618E-4</v>
      </c>
      <c r="AE982" s="13">
        <f t="shared" si="1362"/>
        <v>1.9495854235768379E-4</v>
      </c>
      <c r="AF982" s="13">
        <f t="shared" si="1363"/>
        <v>5.4317455227261047E-5</v>
      </c>
      <c r="AG982" s="13">
        <f t="shared" si="1364"/>
        <v>1.0088934487252974E-5</v>
      </c>
      <c r="AH982" s="13">
        <f t="shared" si="1365"/>
        <v>1.5689182173902604E-3</v>
      </c>
      <c r="AI982" s="13">
        <f t="shared" si="1366"/>
        <v>6.0076711605392796E-4</v>
      </c>
      <c r="AJ982" s="13">
        <f t="shared" si="1367"/>
        <v>1.150222885205929E-4</v>
      </c>
      <c r="AK982" s="13">
        <f t="shared" si="1368"/>
        <v>1.4681370426769406E-5</v>
      </c>
      <c r="AL982" s="13">
        <f t="shared" si="1369"/>
        <v>1.1995143066680029E-8</v>
      </c>
      <c r="AM982" s="13">
        <f t="shared" si="1370"/>
        <v>2.6794827790607343E-5</v>
      </c>
      <c r="AN982" s="13">
        <f t="shared" si="1371"/>
        <v>1.4930629263407829E-5</v>
      </c>
      <c r="AO982" s="13">
        <f t="shared" si="1372"/>
        <v>4.1598268879241301E-6</v>
      </c>
      <c r="AP982" s="13">
        <f t="shared" si="1373"/>
        <v>7.7264703905931145E-7</v>
      </c>
      <c r="AQ982" s="13">
        <f t="shared" si="1374"/>
        <v>1.0763370623068749E-7</v>
      </c>
      <c r="AR982" s="13">
        <f t="shared" si="1375"/>
        <v>1.7484670124785841E-4</v>
      </c>
      <c r="AS982" s="13">
        <f t="shared" si="1376"/>
        <v>6.6951959188125048E-5</v>
      </c>
      <c r="AT982" s="13">
        <f t="shared" si="1377"/>
        <v>1.2818557076389983E-5</v>
      </c>
      <c r="AU982" s="13">
        <f t="shared" si="1378"/>
        <v>1.6361523248728829E-6</v>
      </c>
      <c r="AV982" s="13">
        <f t="shared" si="1379"/>
        <v>1.5662806747088525E-7</v>
      </c>
      <c r="AW982" s="13">
        <f t="shared" si="1380"/>
        <v>7.1094486222908762E-11</v>
      </c>
      <c r="AX982" s="13">
        <f t="shared" si="1381"/>
        <v>1.7100372344137984E-6</v>
      </c>
      <c r="AY982" s="13">
        <f t="shared" si="1382"/>
        <v>9.5286792560038831E-7</v>
      </c>
      <c r="AZ982" s="13">
        <f t="shared" si="1383"/>
        <v>2.6547880518789856E-7</v>
      </c>
      <c r="BA982" s="13">
        <f t="shared" si="1384"/>
        <v>4.9310083877984384E-8</v>
      </c>
      <c r="BB982" s="13">
        <f t="shared" si="1385"/>
        <v>6.8691482837949655E-9</v>
      </c>
      <c r="BC982" s="13">
        <f t="shared" si="1386"/>
        <v>7.6552614692801618E-10</v>
      </c>
      <c r="BD982" s="13">
        <f t="shared" si="1387"/>
        <v>1.6238029808478625E-5</v>
      </c>
      <c r="BE982" s="13">
        <f t="shared" si="1388"/>
        <v>6.2178348305906915E-6</v>
      </c>
      <c r="BF982" s="13">
        <f t="shared" si="1389"/>
        <v>1.1904606173441013E-6</v>
      </c>
      <c r="BG982" s="13">
        <f t="shared" si="1390"/>
        <v>1.5194962234280581E-7</v>
      </c>
      <c r="BH982" s="13">
        <f t="shared" si="1391"/>
        <v>1.4546063553302454E-8</v>
      </c>
      <c r="BI982" s="13">
        <f t="shared" si="1392"/>
        <v>1.1139900797876891E-9</v>
      </c>
      <c r="BJ982" s="14">
        <f t="shared" si="1393"/>
        <v>0.20106524621781122</v>
      </c>
      <c r="BK982" s="14">
        <f t="shared" si="1394"/>
        <v>0.47846346455851796</v>
      </c>
      <c r="BL982" s="14">
        <f t="shared" si="1395"/>
        <v>0.30920757694010448</v>
      </c>
      <c r="BM982" s="14">
        <f t="shared" si="1396"/>
        <v>6.9624340332305842E-2</v>
      </c>
      <c r="BN982" s="14">
        <f t="shared" si="1397"/>
        <v>0.93037345183832465</v>
      </c>
    </row>
    <row r="983" spans="1:66" x14ac:dyDescent="0.25">
      <c r="A983" t="s">
        <v>338</v>
      </c>
      <c r="B983" t="s">
        <v>83</v>
      </c>
      <c r="C983" t="s">
        <v>84</v>
      </c>
      <c r="D983" s="22" t="s">
        <v>369</v>
      </c>
      <c r="E983" s="10">
        <f>VLOOKUP(A983,home!$A$2:$E$405,3,FALSE)</f>
        <v>1.2436</v>
      </c>
      <c r="F983" s="10">
        <f>VLOOKUP(B983,home!$B$2:$E$405,3,FALSE)</f>
        <v>0.68920000000000003</v>
      </c>
      <c r="G983" s="10">
        <f>VLOOKUP(C983,away!$B$2:$E$405,4,FALSE)</f>
        <v>0.67010000000000003</v>
      </c>
      <c r="H983" s="10">
        <f>VLOOKUP(A983,away!$A$2:$E$405,3,FALSE)</f>
        <v>0.89739999999999998</v>
      </c>
      <c r="I983" s="10">
        <f>VLOOKUP(C983,away!$B$2:$E$405,3,FALSE)</f>
        <v>1.1143000000000001</v>
      </c>
      <c r="J983" s="10">
        <f>VLOOKUP(B983,home!$B$2:$E$405,4,FALSE)</f>
        <v>0.79600000000000004</v>
      </c>
      <c r="K983" s="12">
        <f t="shared" si="1342"/>
        <v>0.57433541931200005</v>
      </c>
      <c r="L983" s="12">
        <f t="shared" si="1343"/>
        <v>0.79597836472000005</v>
      </c>
      <c r="M983" s="13">
        <f t="shared" si="1344"/>
        <v>0.25402723735490301</v>
      </c>
      <c r="N983" s="13">
        <f t="shared" si="1345"/>
        <v>0.1458968398828972</v>
      </c>
      <c r="O983" s="13">
        <f t="shared" si="1346"/>
        <v>0.20220018498409498</v>
      </c>
      <c r="P983" s="13">
        <f t="shared" si="1347"/>
        <v>0.11613072802780418</v>
      </c>
      <c r="Q983" s="13">
        <f t="shared" si="1348"/>
        <v>4.1896861355219736E-2</v>
      </c>
      <c r="R983" s="13">
        <f t="shared" si="1349"/>
        <v>8.0473486294860716E-2</v>
      </c>
      <c r="S983" s="13">
        <f t="shared" si="1350"/>
        <v>1.3272539327570181E-2</v>
      </c>
      <c r="T983" s="13">
        <f t="shared" si="1351"/>
        <v>3.3348995188428369E-2</v>
      </c>
      <c r="U983" s="13">
        <f t="shared" si="1352"/>
        <v>4.621877349465732E-2</v>
      </c>
      <c r="V983" s="13">
        <f t="shared" si="1353"/>
        <v>6.7418389676893815E-4</v>
      </c>
      <c r="W983" s="13">
        <f t="shared" si="1354"/>
        <v>8.0209504781022893E-3</v>
      </c>
      <c r="X983" s="13">
        <f t="shared" si="1355"/>
        <v>6.3845030450599615E-3</v>
      </c>
      <c r="Y983" s="13">
        <f t="shared" si="1356"/>
        <v>2.5409631466783446E-3</v>
      </c>
      <c r="Z983" s="13">
        <f t="shared" si="1357"/>
        <v>2.1351718008100189E-2</v>
      </c>
      <c r="AA983" s="13">
        <f t="shared" si="1358"/>
        <v>1.2263047915213807E-2</v>
      </c>
      <c r="AB983" s="13">
        <f t="shared" si="1359"/>
        <v>3.5215513832137341E-3</v>
      </c>
      <c r="AC983" s="13">
        <f t="shared" si="1360"/>
        <v>1.9263059045272396E-5</v>
      </c>
      <c r="AD983" s="13">
        <f t="shared" si="1361"/>
        <v>1.1516789890304161E-3</v>
      </c>
      <c r="AE983" s="13">
        <f t="shared" si="1362"/>
        <v>9.1671155837081341E-4</v>
      </c>
      <c r="AF983" s="13">
        <f t="shared" si="1363"/>
        <v>3.6484128357596146E-4</v>
      </c>
      <c r="AG983" s="13">
        <f t="shared" si="1364"/>
        <v>9.6801922761046553E-5</v>
      </c>
      <c r="AH983" s="13">
        <f t="shared" si="1365"/>
        <v>4.2488763960125417E-3</v>
      </c>
      <c r="AI983" s="13">
        <f t="shared" si="1366"/>
        <v>2.4402802065087228E-3</v>
      </c>
      <c r="AJ983" s="13">
        <f t="shared" si="1367"/>
        <v>7.0076967782198058E-4</v>
      </c>
      <c r="AK983" s="13">
        <f t="shared" si="1368"/>
        <v>1.3415894891767417E-4</v>
      </c>
      <c r="AL983" s="13">
        <f t="shared" si="1369"/>
        <v>3.5225089943322747E-7</v>
      </c>
      <c r="AM983" s="13">
        <f t="shared" si="1370"/>
        <v>1.3229000701552095E-4</v>
      </c>
      <c r="AN983" s="13">
        <f t="shared" si="1371"/>
        <v>1.0529998345301169E-4</v>
      </c>
      <c r="AO983" s="13">
        <f t="shared" si="1372"/>
        <v>4.1908254316985649E-5</v>
      </c>
      <c r="AP983" s="13">
        <f t="shared" si="1373"/>
        <v>1.1119354579834708E-5</v>
      </c>
      <c r="AQ983" s="13">
        <f t="shared" si="1374"/>
        <v>2.2126914187996686E-6</v>
      </c>
      <c r="AR983" s="13">
        <f t="shared" si="1375"/>
        <v>6.7640273711909427E-4</v>
      </c>
      <c r="AS983" s="13">
        <f t="shared" si="1376"/>
        <v>3.8848204964707958E-4</v>
      </c>
      <c r="AT983" s="13">
        <f t="shared" si="1377"/>
        <v>1.1155950043962031E-4</v>
      </c>
      <c r="AU983" s="13">
        <f t="shared" si="1378"/>
        <v>2.1357524154408867E-5</v>
      </c>
      <c r="AV983" s="13">
        <f t="shared" si="1379"/>
        <v>3.066595647672146E-6</v>
      </c>
      <c r="AW983" s="13">
        <f t="shared" si="1380"/>
        <v>4.4731810198322536E-9</v>
      </c>
      <c r="AX983" s="13">
        <f t="shared" si="1381"/>
        <v>1.2663139441674433E-5</v>
      </c>
      <c r="AY983" s="13">
        <f t="shared" si="1382"/>
        <v>1.0079585025005349E-5</v>
      </c>
      <c r="AZ983" s="13">
        <f t="shared" si="1383"/>
        <v>4.0115658026299792E-6</v>
      </c>
      <c r="BA983" s="13">
        <f t="shared" si="1384"/>
        <v>1.0643731958480284E-6</v>
      </c>
      <c r="BB983" s="13">
        <f t="shared" si="1385"/>
        <v>2.118045089707285E-7</v>
      </c>
      <c r="BC983" s="13">
        <f t="shared" si="1386"/>
        <v>3.3718361338168624E-8</v>
      </c>
      <c r="BD983" s="13">
        <f t="shared" si="1387"/>
        <v>8.9733657430698073E-5</v>
      </c>
      <c r="BE983" s="13">
        <f t="shared" si="1388"/>
        <v>5.1537217766859353E-5</v>
      </c>
      <c r="BF983" s="13">
        <f t="shared" si="1389"/>
        <v>1.4799824788151509E-5</v>
      </c>
      <c r="BG983" s="13">
        <f t="shared" si="1390"/>
        <v>2.8333545251490443E-6</v>
      </c>
      <c r="BH983" s="13">
        <f t="shared" si="1391"/>
        <v>4.0682396481525721E-7</v>
      </c>
      <c r="BI983" s="13">
        <f t="shared" si="1392"/>
        <v>4.6730682483668248E-8</v>
      </c>
      <c r="BJ983" s="14">
        <f t="shared" si="1393"/>
        <v>0.24094004132724378</v>
      </c>
      <c r="BK983" s="14">
        <f t="shared" si="1394"/>
        <v>0.38413438350201601</v>
      </c>
      <c r="BL983" s="14">
        <f t="shared" si="1395"/>
        <v>0.35356135531746752</v>
      </c>
      <c r="BM983" s="14">
        <f t="shared" si="1396"/>
        <v>0.15935208514320362</v>
      </c>
      <c r="BN983" s="14">
        <f t="shared" si="1397"/>
        <v>0.84062533789977989</v>
      </c>
    </row>
    <row r="984" spans="1:66" x14ac:dyDescent="0.25">
      <c r="A984" t="s">
        <v>350</v>
      </c>
      <c r="B984" t="s">
        <v>97</v>
      </c>
      <c r="C984" t="s">
        <v>102</v>
      </c>
      <c r="D984" s="22" t="s">
        <v>369</v>
      </c>
      <c r="E984" s="10">
        <f>VLOOKUP(A984,home!$A$2:$E$405,3,FALSE)</f>
        <v>1.6042000000000001</v>
      </c>
      <c r="F984" s="10">
        <f>VLOOKUP(B984,home!$B$2:$E$405,3,FALSE)</f>
        <v>1.2466999999999999</v>
      </c>
      <c r="G984" s="10">
        <f>VLOOKUP(C984,away!$B$2:$E$405,4,FALSE)</f>
        <v>0.46750000000000003</v>
      </c>
      <c r="H984" s="10">
        <f>VLOOKUP(A984,away!$A$2:$E$405,3,FALSE)</f>
        <v>1.25</v>
      </c>
      <c r="I984" s="10">
        <f>VLOOKUP(C984,away!$B$2:$E$405,3,FALSE)</f>
        <v>0.6</v>
      </c>
      <c r="J984" s="10">
        <f>VLOOKUP(B984,home!$B$2:$E$405,4,FALSE)</f>
        <v>1.2</v>
      </c>
      <c r="K984" s="12">
        <f t="shared" si="1342"/>
        <v>0.93497949545000003</v>
      </c>
      <c r="L984" s="12">
        <f t="shared" si="1343"/>
        <v>0.89999999999999991</v>
      </c>
      <c r="M984" s="13">
        <f t="shared" si="1344"/>
        <v>0.15961677460469961</v>
      </c>
      <c r="N984" s="13">
        <f t="shared" si="1345"/>
        <v>0.14923841138525842</v>
      </c>
      <c r="O984" s="13">
        <f t="shared" si="1346"/>
        <v>0.14365509714422964</v>
      </c>
      <c r="P984" s="13">
        <f t="shared" si="1347"/>
        <v>0.13431457024673255</v>
      </c>
      <c r="Q984" s="13">
        <f t="shared" si="1348"/>
        <v>6.9767427289374226E-2</v>
      </c>
      <c r="R984" s="13">
        <f t="shared" si="1349"/>
        <v>6.4644793714903323E-2</v>
      </c>
      <c r="S984" s="13">
        <f t="shared" si="1350"/>
        <v>2.8255808052196553E-2</v>
      </c>
      <c r="T984" s="13">
        <f t="shared" si="1351"/>
        <v>6.2790684560436794E-2</v>
      </c>
      <c r="U984" s="13">
        <f t="shared" si="1352"/>
        <v>6.0441556611029637E-2</v>
      </c>
      <c r="V984" s="13">
        <f t="shared" si="1353"/>
        <v>2.6418601156174785E-3</v>
      </c>
      <c r="W984" s="13">
        <f t="shared" si="1354"/>
        <v>2.1743704655287896E-2</v>
      </c>
      <c r="X984" s="13">
        <f t="shared" si="1355"/>
        <v>1.9569334189759102E-2</v>
      </c>
      <c r="Y984" s="13">
        <f t="shared" si="1356"/>
        <v>8.8062003853915955E-3</v>
      </c>
      <c r="Z984" s="13">
        <f t="shared" si="1357"/>
        <v>1.9393438114470998E-2</v>
      </c>
      <c r="AA984" s="13">
        <f t="shared" si="1358"/>
        <v>1.8132466983308893E-2</v>
      </c>
      <c r="AB984" s="13">
        <f t="shared" si="1359"/>
        <v>8.4767424156589662E-3</v>
      </c>
      <c r="AC984" s="13">
        <f t="shared" si="1360"/>
        <v>1.3894228338465984E-4</v>
      </c>
      <c r="AD984" s="13">
        <f t="shared" si="1361"/>
        <v>5.0824795019537225E-3</v>
      </c>
      <c r="AE984" s="13">
        <f t="shared" si="1362"/>
        <v>4.5742315517583497E-3</v>
      </c>
      <c r="AF984" s="13">
        <f t="shared" si="1363"/>
        <v>2.0584041982912569E-3</v>
      </c>
      <c r="AG984" s="13">
        <f t="shared" si="1364"/>
        <v>6.1752125948737711E-4</v>
      </c>
      <c r="AH984" s="13">
        <f t="shared" si="1365"/>
        <v>4.3635235757559735E-3</v>
      </c>
      <c r="AI984" s="13">
        <f t="shared" si="1366"/>
        <v>4.0798050712445005E-3</v>
      </c>
      <c r="AJ984" s="13">
        <f t="shared" si="1367"/>
        <v>1.9072670435232671E-3</v>
      </c>
      <c r="AK984" s="13">
        <f t="shared" si="1368"/>
        <v>5.9441852601393259E-4</v>
      </c>
      <c r="AL984" s="13">
        <f t="shared" si="1369"/>
        <v>4.6766946965637672E-6</v>
      </c>
      <c r="AM984" s="13">
        <f t="shared" si="1370"/>
        <v>9.5040282407433203E-4</v>
      </c>
      <c r="AN984" s="13">
        <f t="shared" si="1371"/>
        <v>8.5536254166689875E-4</v>
      </c>
      <c r="AO984" s="13">
        <f t="shared" si="1372"/>
        <v>3.8491314375010434E-4</v>
      </c>
      <c r="AP984" s="13">
        <f t="shared" si="1373"/>
        <v>1.1547394312503132E-4</v>
      </c>
      <c r="AQ984" s="13">
        <f t="shared" si="1374"/>
        <v>2.5981637203132043E-5</v>
      </c>
      <c r="AR984" s="13">
        <f t="shared" si="1375"/>
        <v>7.8543424363607518E-4</v>
      </c>
      <c r="AS984" s="13">
        <f t="shared" si="1376"/>
        <v>7.3436491282401E-4</v>
      </c>
      <c r="AT984" s="13">
        <f t="shared" si="1377"/>
        <v>3.4330806783418804E-4</v>
      </c>
      <c r="AU984" s="13">
        <f t="shared" si="1378"/>
        <v>1.0699533468250785E-4</v>
      </c>
      <c r="AV984" s="13">
        <f t="shared" si="1379"/>
        <v>2.5009611009238767E-5</v>
      </c>
      <c r="AW984" s="13">
        <f t="shared" si="1380"/>
        <v>1.0931534119417197E-7</v>
      </c>
      <c r="AX984" s="13">
        <f t="shared" si="1381"/>
        <v>1.4810119215454565E-4</v>
      </c>
      <c r="AY984" s="13">
        <f t="shared" si="1382"/>
        <v>1.3329107293909105E-4</v>
      </c>
      <c r="AZ984" s="13">
        <f t="shared" si="1383"/>
        <v>5.9980982822590962E-5</v>
      </c>
      <c r="BA984" s="13">
        <f t="shared" si="1384"/>
        <v>1.7994294846777291E-5</v>
      </c>
      <c r="BB984" s="13">
        <f t="shared" si="1385"/>
        <v>4.0487163405248897E-6</v>
      </c>
      <c r="BC984" s="13">
        <f t="shared" si="1386"/>
        <v>7.2876894129448011E-7</v>
      </c>
      <c r="BD984" s="13">
        <f t="shared" si="1387"/>
        <v>1.1781513654541125E-4</v>
      </c>
      <c r="BE984" s="13">
        <f t="shared" si="1388"/>
        <v>1.1015473692360146E-4</v>
      </c>
      <c r="BF984" s="13">
        <f t="shared" si="1389"/>
        <v>5.1496210175128186E-5</v>
      </c>
      <c r="BG984" s="13">
        <f t="shared" si="1390"/>
        <v>1.6049300202376174E-5</v>
      </c>
      <c r="BH984" s="13">
        <f t="shared" si="1391"/>
        <v>3.7514416513858135E-6</v>
      </c>
      <c r="BI984" s="13">
        <f t="shared" si="1392"/>
        <v>7.0150420448456476E-7</v>
      </c>
      <c r="BJ984" s="14">
        <f t="shared" si="1393"/>
        <v>0.34694467809486307</v>
      </c>
      <c r="BK984" s="14">
        <f t="shared" si="1394"/>
        <v>0.32510592307026648</v>
      </c>
      <c r="BL984" s="14">
        <f t="shared" si="1395"/>
        <v>0.30859075158535665</v>
      </c>
      <c r="BM984" s="14">
        <f t="shared" si="1396"/>
        <v>0.27866453472216152</v>
      </c>
      <c r="BN984" s="14">
        <f t="shared" si="1397"/>
        <v>0.72123707438519769</v>
      </c>
    </row>
    <row r="985" spans="1:66" x14ac:dyDescent="0.25">
      <c r="A985" t="s">
        <v>350</v>
      </c>
      <c r="B985" t="s">
        <v>106</v>
      </c>
      <c r="C985" t="s">
        <v>107</v>
      </c>
      <c r="D985" s="22" t="s">
        <v>369</v>
      </c>
      <c r="E985" s="10">
        <f>VLOOKUP(A985,home!$A$2:$E$405,3,FALSE)</f>
        <v>1.6042000000000001</v>
      </c>
      <c r="F985" s="10">
        <f>VLOOKUP(B985,home!$B$2:$E$405,3,FALSE)</f>
        <v>1.6207</v>
      </c>
      <c r="G985" s="10">
        <f>VLOOKUP(C985,away!$B$2:$E$405,4,FALSE)</f>
        <v>1.5584</v>
      </c>
      <c r="H985" s="10">
        <f>VLOOKUP(A985,away!$A$2:$E$405,3,FALSE)</f>
        <v>1.25</v>
      </c>
      <c r="I985" s="10">
        <f>VLOOKUP(C985,away!$B$2:$E$405,3,FALSE)</f>
        <v>0.8</v>
      </c>
      <c r="J985" s="10">
        <f>VLOOKUP(B985,home!$B$2:$E$405,4,FALSE)</f>
        <v>1.1200000000000001</v>
      </c>
      <c r="K985" s="12">
        <f t="shared" si="1342"/>
        <v>4.0517261432960003</v>
      </c>
      <c r="L985" s="12">
        <f t="shared" si="1343"/>
        <v>1.1200000000000001</v>
      </c>
      <c r="M985" s="13">
        <f t="shared" si="1344"/>
        <v>5.6747649027782546E-3</v>
      </c>
      <c r="N985" s="13">
        <f t="shared" si="1345"/>
        <v>2.2992593313645233E-2</v>
      </c>
      <c r="O985" s="13">
        <f t="shared" si="1346"/>
        <v>6.3557366911116443E-3</v>
      </c>
      <c r="P985" s="13">
        <f t="shared" si="1347"/>
        <v>2.5751704511282662E-2</v>
      </c>
      <c r="Q985" s="13">
        <f t="shared" si="1348"/>
        <v>4.6579845715534619E-2</v>
      </c>
      <c r="R985" s="13">
        <f t="shared" si="1349"/>
        <v>3.5592125470225223E-3</v>
      </c>
      <c r="S985" s="13">
        <f t="shared" si="1350"/>
        <v>2.9214879232783323E-2</v>
      </c>
      <c r="T985" s="13">
        <f t="shared" si="1351"/>
        <v>5.216942720139877E-2</v>
      </c>
      <c r="U985" s="13">
        <f t="shared" si="1352"/>
        <v>1.4420954526318296E-2</v>
      </c>
      <c r="V985" s="13">
        <f t="shared" si="1353"/>
        <v>1.4730574750665332E-2</v>
      </c>
      <c r="W985" s="13">
        <f t="shared" si="1354"/>
        <v>6.2909592878775261E-2</v>
      </c>
      <c r="X985" s="13">
        <f t="shared" si="1355"/>
        <v>7.045874402422829E-2</v>
      </c>
      <c r="Y985" s="13">
        <f t="shared" si="1356"/>
        <v>3.9456896653567858E-2</v>
      </c>
      <c r="Z985" s="13">
        <f t="shared" si="1357"/>
        <v>1.3287726842217415E-3</v>
      </c>
      <c r="AA985" s="13">
        <f t="shared" si="1358"/>
        <v>5.3838230231588293E-3</v>
      </c>
      <c r="AB985" s="13">
        <f t="shared" si="1359"/>
        <v>1.0906888246905772E-2</v>
      </c>
      <c r="AC985" s="13">
        <f t="shared" si="1360"/>
        <v>4.1778978376132694E-3</v>
      </c>
      <c r="AD985" s="13">
        <f t="shared" si="1361"/>
        <v>6.3723110532760405E-2</v>
      </c>
      <c r="AE985" s="13">
        <f t="shared" si="1362"/>
        <v>7.1369883796691652E-2</v>
      </c>
      <c r="AF985" s="13">
        <f t="shared" si="1363"/>
        <v>3.9967134926147341E-2</v>
      </c>
      <c r="AG985" s="13">
        <f t="shared" si="1364"/>
        <v>1.4921063705761671E-2</v>
      </c>
      <c r="AH985" s="13">
        <f t="shared" si="1365"/>
        <v>3.7205635158208777E-4</v>
      </c>
      <c r="AI985" s="13">
        <f t="shared" si="1366"/>
        <v>1.5074704464844728E-3</v>
      </c>
      <c r="AJ985" s="13">
        <f t="shared" si="1367"/>
        <v>3.0539287091336173E-3</v>
      </c>
      <c r="AK985" s="13">
        <f t="shared" si="1368"/>
        <v>4.1245609301862945E-3</v>
      </c>
      <c r="AL985" s="13">
        <f t="shared" si="1369"/>
        <v>7.5836086559195231E-4</v>
      </c>
      <c r="AM985" s="13">
        <f t="shared" si="1370"/>
        <v>5.1637718575545208E-2</v>
      </c>
      <c r="AN985" s="13">
        <f t="shared" si="1371"/>
        <v>5.7834244804610635E-2</v>
      </c>
      <c r="AO985" s="13">
        <f t="shared" si="1372"/>
        <v>3.2387177090581969E-2</v>
      </c>
      <c r="AP985" s="13">
        <f t="shared" si="1373"/>
        <v>1.2091212780483931E-2</v>
      </c>
      <c r="AQ985" s="13">
        <f t="shared" si="1374"/>
        <v>3.3855395785355024E-3</v>
      </c>
      <c r="AR985" s="13">
        <f t="shared" si="1375"/>
        <v>8.3340622754387634E-5</v>
      </c>
      <c r="AS985" s="13">
        <f t="shared" si="1376"/>
        <v>3.3767338001252181E-4</v>
      </c>
      <c r="AT985" s="13">
        <f t="shared" si="1377"/>
        <v>6.8408003084593008E-4</v>
      </c>
      <c r="AU985" s="13">
        <f t="shared" si="1378"/>
        <v>9.2390164836172973E-4</v>
      </c>
      <c r="AV985" s="13">
        <f t="shared" si="1379"/>
        <v>9.3584911562537222E-4</v>
      </c>
      <c r="AW985" s="13">
        <f t="shared" si="1380"/>
        <v>9.5594194738668706E-5</v>
      </c>
      <c r="AX985" s="13">
        <f t="shared" si="1381"/>
        <v>3.4870315722116338E-2</v>
      </c>
      <c r="AY985" s="13">
        <f t="shared" si="1382"/>
        <v>3.9054753608770296E-2</v>
      </c>
      <c r="AZ985" s="13">
        <f t="shared" si="1383"/>
        <v>2.1870662020911372E-2</v>
      </c>
      <c r="BA985" s="13">
        <f t="shared" si="1384"/>
        <v>8.165047154473578E-3</v>
      </c>
      <c r="BB985" s="13">
        <f t="shared" si="1385"/>
        <v>2.2862132032526027E-3</v>
      </c>
      <c r="BC985" s="13">
        <f t="shared" si="1386"/>
        <v>5.1211175752858282E-4</v>
      </c>
      <c r="BD985" s="13">
        <f t="shared" si="1387"/>
        <v>1.5556916247485677E-5</v>
      </c>
      <c r="BE985" s="13">
        <f t="shared" si="1388"/>
        <v>6.3032364269004015E-5</v>
      </c>
      <c r="BF985" s="13">
        <f t="shared" si="1389"/>
        <v>1.2769493909124018E-4</v>
      </c>
      <c r="BG985" s="13">
        <f t="shared" si="1390"/>
        <v>1.7246164102752273E-4</v>
      </c>
      <c r="BH985" s="13">
        <f t="shared" si="1391"/>
        <v>1.7469183491673597E-4</v>
      </c>
      <c r="BI985" s="13">
        <f t="shared" si="1392"/>
        <v>1.4156069491049763E-4</v>
      </c>
      <c r="BJ985" s="14">
        <f t="shared" si="1393"/>
        <v>0.74864328904532107</v>
      </c>
      <c r="BK985" s="14">
        <f t="shared" si="1394"/>
        <v>0.1193629357094851</v>
      </c>
      <c r="BL985" s="14">
        <f t="shared" si="1395"/>
        <v>5.334447465996596E-2</v>
      </c>
      <c r="BM985" s="14">
        <f t="shared" si="1396"/>
        <v>0.77280645500358758</v>
      </c>
      <c r="BN985" s="14">
        <f t="shared" si="1397"/>
        <v>0.11091385768137493</v>
      </c>
    </row>
    <row r="986" spans="1:66" x14ac:dyDescent="0.25">
      <c r="A986" t="s">
        <v>350</v>
      </c>
      <c r="B986" t="s">
        <v>105</v>
      </c>
      <c r="C986" t="s">
        <v>103</v>
      </c>
      <c r="D986" s="22" t="s">
        <v>369</v>
      </c>
      <c r="E986" s="10">
        <f>VLOOKUP(A986,home!$A$2:$E$405,3,FALSE)</f>
        <v>1.6042000000000001</v>
      </c>
      <c r="F986" s="10">
        <f>VLOOKUP(B986,home!$B$2:$E$405,3,FALSE)</f>
        <v>2.0259</v>
      </c>
      <c r="G986" s="10">
        <f>VLOOKUP(C986,away!$B$2:$E$405,4,FALSE)</f>
        <v>0.93500000000000005</v>
      </c>
      <c r="H986" s="10">
        <f>VLOOKUP(A986,away!$A$2:$E$405,3,FALSE)</f>
        <v>1.25</v>
      </c>
      <c r="I986" s="10">
        <f>VLOOKUP(C986,away!$B$2:$E$405,3,FALSE)</f>
        <v>0.6</v>
      </c>
      <c r="J986" s="10">
        <f>VLOOKUP(B986,home!$B$2:$E$405,4,FALSE)</f>
        <v>0.4</v>
      </c>
      <c r="K986" s="12">
        <f t="shared" si="1342"/>
        <v>3.0387021093</v>
      </c>
      <c r="L986" s="12">
        <f t="shared" si="1343"/>
        <v>0.30000000000000004</v>
      </c>
      <c r="M986" s="13">
        <f t="shared" si="1344"/>
        <v>3.5482980879515534E-2</v>
      </c>
      <c r="N986" s="13">
        <f t="shared" si="1345"/>
        <v>0.10782220884283543</v>
      </c>
      <c r="O986" s="13">
        <f t="shared" si="1346"/>
        <v>1.0644894263854662E-2</v>
      </c>
      <c r="P986" s="13">
        <f t="shared" si="1347"/>
        <v>3.2346662652850633E-2</v>
      </c>
      <c r="Q986" s="13">
        <f t="shared" si="1348"/>
        <v>0.16381978672005457</v>
      </c>
      <c r="R986" s="13">
        <f t="shared" si="1349"/>
        <v>1.5967341395781993E-3</v>
      </c>
      <c r="S986" s="13">
        <f t="shared" si="1350"/>
        <v>7.3718904024024567E-3</v>
      </c>
      <c r="T986" s="13">
        <f t="shared" si="1351"/>
        <v>4.9145936016016377E-2</v>
      </c>
      <c r="U986" s="13">
        <f t="shared" si="1352"/>
        <v>4.8519993979275955E-3</v>
      </c>
      <c r="V986" s="13">
        <f t="shared" si="1353"/>
        <v>7.4669929717695912E-4</v>
      </c>
      <c r="W986" s="13">
        <f t="shared" si="1354"/>
        <v>0.16593317715043532</v>
      </c>
      <c r="X986" s="13">
        <f t="shared" si="1355"/>
        <v>4.9779953145130597E-2</v>
      </c>
      <c r="Y986" s="13">
        <f t="shared" si="1356"/>
        <v>7.4669929717695906E-3</v>
      </c>
      <c r="Z986" s="13">
        <f t="shared" si="1357"/>
        <v>1.5967341395781994E-4</v>
      </c>
      <c r="AA986" s="13">
        <f t="shared" si="1358"/>
        <v>4.8519993979275958E-4</v>
      </c>
      <c r="AB986" s="13">
        <f t="shared" si="1359"/>
        <v>7.3718904024024567E-4</v>
      </c>
      <c r="AC986" s="13">
        <f t="shared" si="1360"/>
        <v>4.2543688675208497E-5</v>
      </c>
      <c r="AD986" s="13">
        <f t="shared" si="1361"/>
        <v>0.12605537385246959</v>
      </c>
      <c r="AE986" s="13">
        <f t="shared" si="1362"/>
        <v>3.7816612155740885E-2</v>
      </c>
      <c r="AF986" s="13">
        <f t="shared" si="1363"/>
        <v>5.6724918233611327E-3</v>
      </c>
      <c r="AG986" s="13">
        <f t="shared" si="1364"/>
        <v>5.6724918233611336E-4</v>
      </c>
      <c r="AH986" s="13">
        <f t="shared" si="1365"/>
        <v>1.1975506046836496E-5</v>
      </c>
      <c r="AI986" s="13">
        <f t="shared" si="1366"/>
        <v>3.6389995484456966E-5</v>
      </c>
      <c r="AJ986" s="13">
        <f t="shared" si="1367"/>
        <v>5.5289178018018429E-5</v>
      </c>
      <c r="AK986" s="13">
        <f t="shared" si="1368"/>
        <v>5.6002447288271929E-5</v>
      </c>
      <c r="AL986" s="13">
        <f t="shared" si="1369"/>
        <v>1.551331158177104E-6</v>
      </c>
      <c r="AM986" s="13">
        <f t="shared" si="1370"/>
        <v>7.6608946082819915E-2</v>
      </c>
      <c r="AN986" s="13">
        <f t="shared" si="1371"/>
        <v>2.2982683824845977E-2</v>
      </c>
      <c r="AO986" s="13">
        <f t="shared" si="1372"/>
        <v>3.4474025737268967E-3</v>
      </c>
      <c r="AP986" s="13">
        <f t="shared" si="1373"/>
        <v>3.4474025737268968E-4</v>
      </c>
      <c r="AQ986" s="13">
        <f t="shared" si="1374"/>
        <v>2.5855519302951724E-5</v>
      </c>
      <c r="AR986" s="13">
        <f t="shared" si="1375"/>
        <v>7.1853036281018998E-7</v>
      </c>
      <c r="AS986" s="13">
        <f t="shared" si="1376"/>
        <v>2.1833997290674186E-6</v>
      </c>
      <c r="AT986" s="13">
        <f t="shared" si="1377"/>
        <v>3.3173506810811067E-6</v>
      </c>
      <c r="AU986" s="13">
        <f t="shared" si="1378"/>
        <v>3.3601468372963173E-6</v>
      </c>
      <c r="AV986" s="13">
        <f t="shared" si="1379"/>
        <v>2.5526213205125106E-6</v>
      </c>
      <c r="AW986" s="13">
        <f t="shared" si="1380"/>
        <v>3.928361052146312E-8</v>
      </c>
      <c r="AX986" s="13">
        <f t="shared" si="1381"/>
        <v>3.8798627675519122E-2</v>
      </c>
      <c r="AY986" s="13">
        <f t="shared" si="1382"/>
        <v>1.1639588302655738E-2</v>
      </c>
      <c r="AZ986" s="13">
        <f t="shared" si="1383"/>
        <v>1.7459382453983608E-3</v>
      </c>
      <c r="BA986" s="13">
        <f t="shared" si="1384"/>
        <v>1.7459382453983608E-4</v>
      </c>
      <c r="BB986" s="13">
        <f t="shared" si="1385"/>
        <v>1.3094536840487707E-5</v>
      </c>
      <c r="BC986" s="13">
        <f t="shared" si="1386"/>
        <v>7.8567221042926268E-7</v>
      </c>
      <c r="BD986" s="13">
        <f t="shared" si="1387"/>
        <v>3.5926518140509491E-8</v>
      </c>
      <c r="BE986" s="13">
        <f t="shared" si="1388"/>
        <v>1.0916998645337091E-7</v>
      </c>
      <c r="BF986" s="13">
        <f t="shared" si="1389"/>
        <v>1.658675340540553E-7</v>
      </c>
      <c r="BG986" s="13">
        <f t="shared" si="1390"/>
        <v>1.6800734186481579E-7</v>
      </c>
      <c r="BH986" s="13">
        <f t="shared" si="1391"/>
        <v>1.2763106602562549E-7</v>
      </c>
      <c r="BI986" s="13">
        <f t="shared" si="1392"/>
        <v>7.7566557908855186E-8</v>
      </c>
      <c r="BJ986" s="14">
        <f t="shared" si="1393"/>
        <v>0.8698620383753819</v>
      </c>
      <c r="BK986" s="14">
        <f t="shared" si="1394"/>
        <v>8.7631916554434697E-2</v>
      </c>
      <c r="BL986" s="14">
        <f t="shared" si="1395"/>
        <v>1.8488490126166258E-2</v>
      </c>
      <c r="BM986" s="14">
        <f t="shared" si="1396"/>
        <v>0.6127893019522066</v>
      </c>
      <c r="BN986" s="14">
        <f t="shared" si="1397"/>
        <v>0.35171326749868909</v>
      </c>
    </row>
    <row r="987" spans="1:66" x14ac:dyDescent="0.25">
      <c r="A987" t="s">
        <v>339</v>
      </c>
      <c r="B987" t="s">
        <v>113</v>
      </c>
      <c r="C987" t="s">
        <v>114</v>
      </c>
      <c r="D987" s="22" t="s">
        <v>369</v>
      </c>
      <c r="E987" s="10">
        <f>VLOOKUP(A987,home!$A$2:$E$405,3,FALSE)</f>
        <v>1.1578999999999999</v>
      </c>
      <c r="F987" s="10">
        <f>VLOOKUP(B987,home!$B$2:$E$405,3,FALSE)</f>
        <v>1.1777</v>
      </c>
      <c r="G987" s="10">
        <f>VLOOKUP(C987,away!$B$2:$E$405,4,FALSE)</f>
        <v>0.78510000000000002</v>
      </c>
      <c r="H987" s="10">
        <f>VLOOKUP(A987,away!$A$2:$E$405,3,FALSE)</f>
        <v>1.0478000000000001</v>
      </c>
      <c r="I987" s="10">
        <f>VLOOKUP(C987,away!$B$2:$E$405,3,FALSE)</f>
        <v>1.4750000000000001</v>
      </c>
      <c r="J987" s="10">
        <f>VLOOKUP(B987,home!$B$2:$E$405,4,FALSE)</f>
        <v>1.4750000000000001</v>
      </c>
      <c r="K987" s="12">
        <f t="shared" si="1342"/>
        <v>1.0706085474329998</v>
      </c>
      <c r="L987" s="12">
        <f t="shared" si="1343"/>
        <v>2.2796198750000003</v>
      </c>
      <c r="M987" s="13">
        <f t="shared" si="1344"/>
        <v>3.5076340962546186E-2</v>
      </c>
      <c r="N987" s="13">
        <f t="shared" si="1345"/>
        <v>3.75530304471762E-2</v>
      </c>
      <c r="O987" s="13">
        <f t="shared" si="1346"/>
        <v>7.9960724000496933E-2</v>
      </c>
      <c r="P987" s="13">
        <f t="shared" si="1347"/>
        <v>8.5606634573863014E-2</v>
      </c>
      <c r="Q987" s="13">
        <f t="shared" si="1348"/>
        <v>2.0102297689379264E-2</v>
      </c>
      <c r="R987" s="13">
        <f t="shared" si="1349"/>
        <v>9.1140027825461184E-2</v>
      </c>
      <c r="S987" s="13">
        <f t="shared" si="1350"/>
        <v>5.2232471246702591E-2</v>
      </c>
      <c r="T987" s="13">
        <f t="shared" si="1351"/>
        <v>4.5825597345875546E-2</v>
      </c>
      <c r="U987" s="13">
        <f t="shared" si="1352"/>
        <v>9.7575292803220179E-2</v>
      </c>
      <c r="V987" s="13">
        <f t="shared" si="1353"/>
        <v>1.4164172444075617E-2</v>
      </c>
      <c r="W987" s="13">
        <f t="shared" si="1354"/>
        <v>7.1738972430973619E-3</v>
      </c>
      <c r="X987" s="13">
        <f t="shared" si="1355"/>
        <v>1.6353758736572455E-2</v>
      </c>
      <c r="Y987" s="13">
        <f t="shared" si="1356"/>
        <v>1.8640176723422736E-2</v>
      </c>
      <c r="Z987" s="13">
        <f t="shared" si="1357"/>
        <v>6.9254872946324791E-2</v>
      </c>
      <c r="AA987" s="13">
        <f t="shared" si="1358"/>
        <v>7.4144858927721741E-2</v>
      </c>
      <c r="AB987" s="13">
        <f t="shared" si="1359"/>
        <v>3.9690059858116425E-2</v>
      </c>
      <c r="AC987" s="13">
        <f t="shared" si="1360"/>
        <v>2.1605502120287698E-3</v>
      </c>
      <c r="AD987" s="13">
        <f t="shared" si="1361"/>
        <v>1.9201089267165165E-3</v>
      </c>
      <c r="AE987" s="13">
        <f t="shared" si="1362"/>
        <v>4.3771184715078902E-3</v>
      </c>
      <c r="AF987" s="13">
        <f t="shared" si="1363"/>
        <v>4.9890831314395052E-3</v>
      </c>
      <c r="AG987" s="13">
        <f t="shared" si="1364"/>
        <v>3.7910710214855785E-3</v>
      </c>
      <c r="AH987" s="13">
        <f t="shared" si="1365"/>
        <v>3.9468696202260463E-2</v>
      </c>
      <c r="AI987" s="13">
        <f t="shared" si="1366"/>
        <v>4.2255523510176425E-2</v>
      </c>
      <c r="AJ987" s="13">
        <f t="shared" si="1367"/>
        <v>2.2619562323125474E-2</v>
      </c>
      <c r="AK987" s="13">
        <f t="shared" si="1368"/>
        <v>8.0722322541105281E-3</v>
      </c>
      <c r="AL987" s="13">
        <f t="shared" si="1369"/>
        <v>2.1091987066395893E-4</v>
      </c>
      <c r="AM987" s="13">
        <f t="shared" si="1370"/>
        <v>4.1113700578902139E-4</v>
      </c>
      <c r="AN987" s="13">
        <f t="shared" si="1371"/>
        <v>9.3723608974464339E-4</v>
      </c>
      <c r="AO987" s="13">
        <f t="shared" si="1372"/>
        <v>1.0682710088745868E-3</v>
      </c>
      <c r="AP987" s="13">
        <f t="shared" si="1373"/>
        <v>8.1175060790560321E-4</v>
      </c>
      <c r="AQ987" s="13">
        <f t="shared" si="1374"/>
        <v>4.6262070483123641E-4</v>
      </c>
      <c r="AR987" s="13">
        <f t="shared" si="1375"/>
        <v>1.7994724860601986E-2</v>
      </c>
      <c r="AS987" s="13">
        <f t="shared" si="1376"/>
        <v>1.9265306244465583E-2</v>
      </c>
      <c r="AT987" s="13">
        <f t="shared" si="1377"/>
        <v>1.0312800767119597E-2</v>
      </c>
      <c r="AU987" s="13">
        <f t="shared" si="1378"/>
        <v>3.6803242164172804E-3</v>
      </c>
      <c r="AV987" s="13">
        <f t="shared" si="1379"/>
        <v>9.8504664085524913E-4</v>
      </c>
      <c r="AW987" s="13">
        <f t="shared" si="1380"/>
        <v>1.4299081340876808E-5</v>
      </c>
      <c r="AX987" s="13">
        <f t="shared" si="1381"/>
        <v>7.3361132093956153E-5</v>
      </c>
      <c r="AY987" s="13">
        <f t="shared" si="1382"/>
        <v>1.6723549477388281E-4</v>
      </c>
      <c r="AZ987" s="13">
        <f t="shared" si="1383"/>
        <v>1.9061667884600104E-4</v>
      </c>
      <c r="BA987" s="13">
        <f t="shared" si="1384"/>
        <v>1.448445232012787E-4</v>
      </c>
      <c r="BB987" s="13">
        <f t="shared" si="1385"/>
        <v>8.254761346863339E-5</v>
      </c>
      <c r="BC987" s="13">
        <f t="shared" si="1386"/>
        <v>3.7635436059382865E-5</v>
      </c>
      <c r="BD987" s="13">
        <f t="shared" si="1387"/>
        <v>6.8368554062308157E-3</v>
      </c>
      <c r="BE987" s="13">
        <f t="shared" si="1388"/>
        <v>7.3195958354742244E-3</v>
      </c>
      <c r="BF987" s="13">
        <f t="shared" si="1389"/>
        <v>3.9182109326068469E-3</v>
      </c>
      <c r="BG987" s="13">
        <f t="shared" si="1390"/>
        <v>1.3982900383647722E-3</v>
      </c>
      <c r="BH987" s="13">
        <f t="shared" si="1391"/>
        <v>3.7425531671593547E-4</v>
      </c>
      <c r="BI987" s="13">
        <f t="shared" si="1392"/>
        <v>8.0136188199665033E-5</v>
      </c>
      <c r="BJ987" s="14">
        <f t="shared" si="1393"/>
        <v>0.1651133960322613</v>
      </c>
      <c r="BK987" s="14">
        <f t="shared" si="1394"/>
        <v>0.18961832480465399</v>
      </c>
      <c r="BL987" s="14">
        <f t="shared" si="1395"/>
        <v>0.56709252415174138</v>
      </c>
      <c r="BM987" s="14">
        <f t="shared" si="1396"/>
        <v>0.6414871260226257</v>
      </c>
      <c r="BN987" s="14">
        <f t="shared" si="1397"/>
        <v>0.34943905549892285</v>
      </c>
    </row>
    <row r="988" spans="1:66" x14ac:dyDescent="0.25">
      <c r="A988" t="s">
        <v>339</v>
      </c>
      <c r="B988" t="s">
        <v>115</v>
      </c>
      <c r="C988" t="s">
        <v>126</v>
      </c>
      <c r="D988" s="22" t="s">
        <v>369</v>
      </c>
      <c r="E988" s="10">
        <f>VLOOKUP(A988,home!$A$2:$E$405,3,FALSE)</f>
        <v>1.1578999999999999</v>
      </c>
      <c r="F988" s="10">
        <f>VLOOKUP(B988,home!$B$2:$E$405,3,FALSE)</f>
        <v>1.0992</v>
      </c>
      <c r="G988" s="10">
        <f>VLOOKUP(C988,away!$B$2:$E$405,4,FALSE)</f>
        <v>1.3817999999999999</v>
      </c>
      <c r="H988" s="10">
        <f>VLOOKUP(A988,away!$A$2:$E$405,3,FALSE)</f>
        <v>1.0478000000000001</v>
      </c>
      <c r="I988" s="10">
        <f>VLOOKUP(C988,away!$B$2:$E$405,3,FALSE)</f>
        <v>0.8589</v>
      </c>
      <c r="J988" s="10">
        <f>VLOOKUP(B988,home!$B$2:$E$405,4,FALSE)</f>
        <v>0.86760000000000004</v>
      </c>
      <c r="K988" s="12">
        <f t="shared" si="1342"/>
        <v>1.7587048530239999</v>
      </c>
      <c r="L988" s="12">
        <f t="shared" si="1343"/>
        <v>0.78080132239200006</v>
      </c>
      <c r="M988" s="13">
        <f t="shared" si="1344"/>
        <v>7.890535557561365E-2</v>
      </c>
      <c r="N988" s="13">
        <f t="shared" si="1345"/>
        <v>0.13877123178041603</v>
      </c>
      <c r="O988" s="13">
        <f t="shared" si="1346"/>
        <v>6.1609405977250113E-2</v>
      </c>
      <c r="P988" s="13">
        <f t="shared" si="1347"/>
        <v>0.10835276128411558</v>
      </c>
      <c r="Q988" s="13">
        <f t="shared" si="1348"/>
        <v>0.12202881939616805</v>
      </c>
      <c r="R988" s="13">
        <f t="shared" si="1349"/>
        <v>2.4052352829411237E-2</v>
      </c>
      <c r="S988" s="13">
        <f t="shared" si="1350"/>
        <v>3.7197477890591323E-2</v>
      </c>
      <c r="T988" s="13">
        <f t="shared" si="1351"/>
        <v>9.5280263554462563E-2</v>
      </c>
      <c r="U988" s="13">
        <f t="shared" si="1352"/>
        <v>4.2300989647731074E-2</v>
      </c>
      <c r="V988" s="13">
        <f t="shared" si="1353"/>
        <v>5.6755046921555972E-3</v>
      </c>
      <c r="W988" s="13">
        <f t="shared" si="1354"/>
        <v>7.1537558960276637E-2</v>
      </c>
      <c r="X988" s="13">
        <f t="shared" si="1355"/>
        <v>5.585662063687967E-2</v>
      </c>
      <c r="Y988" s="13">
        <f t="shared" si="1356"/>
        <v>2.1806461628811964E-2</v>
      </c>
      <c r="Z988" s="13">
        <f t="shared" si="1357"/>
        <v>6.2600362986144206E-3</v>
      </c>
      <c r="AA988" s="13">
        <f t="shared" si="1358"/>
        <v>1.1009556218479578E-2</v>
      </c>
      <c r="AB988" s="13">
        <f t="shared" si="1359"/>
        <v>9.6812799755402988E-3</v>
      </c>
      <c r="AC988" s="13">
        <f t="shared" si="1360"/>
        <v>4.8709986206727694E-4</v>
      </c>
      <c r="AD988" s="13">
        <f t="shared" si="1361"/>
        <v>3.1453363029232281E-2</v>
      </c>
      <c r="AE988" s="13">
        <f t="shared" si="1362"/>
        <v>2.455882744690021E-2</v>
      </c>
      <c r="AF988" s="13">
        <f t="shared" si="1363"/>
        <v>9.5877824734683145E-3</v>
      </c>
      <c r="AG988" s="13">
        <f t="shared" si="1364"/>
        <v>2.4953844113636339E-3</v>
      </c>
      <c r="AH988" s="13">
        <f t="shared" si="1365"/>
        <v>1.2219611550450149E-3</v>
      </c>
      <c r="AI988" s="13">
        <f t="shared" si="1366"/>
        <v>2.1490690135844803E-3</v>
      </c>
      <c r="AJ988" s="13">
        <f t="shared" si="1367"/>
        <v>1.8897890518372634E-3</v>
      </c>
      <c r="AK988" s="13">
        <f t="shared" si="1368"/>
        <v>1.1078603922192727E-3</v>
      </c>
      <c r="AL988" s="13">
        <f t="shared" si="1369"/>
        <v>2.6755403199735637E-5</v>
      </c>
      <c r="AM988" s="13">
        <f t="shared" si="1370"/>
        <v>1.106343644068729E-2</v>
      </c>
      <c r="AN988" s="13">
        <f t="shared" si="1371"/>
        <v>8.6383458030884781E-3</v>
      </c>
      <c r="AO988" s="13">
        <f t="shared" si="1372"/>
        <v>3.3724159131654336E-3</v>
      </c>
      <c r="AP988" s="13">
        <f t="shared" si="1373"/>
        <v>8.777289348851318E-4</v>
      </c>
      <c r="AQ988" s="13">
        <f t="shared" si="1374"/>
        <v>1.7133297826500812E-4</v>
      </c>
      <c r="AR988" s="13">
        <f t="shared" si="1375"/>
        <v>1.9082177715416075E-4</v>
      </c>
      <c r="AS988" s="13">
        <f t="shared" si="1376"/>
        <v>3.3559918554368671E-4</v>
      </c>
      <c r="AT988" s="13">
        <f t="shared" si="1377"/>
        <v>2.9510995814329192E-4</v>
      </c>
      <c r="AU988" s="13">
        <f t="shared" si="1378"/>
        <v>1.7300377185410561E-4</v>
      </c>
      <c r="AV988" s="13">
        <f t="shared" si="1379"/>
        <v>7.6065643287818153E-5</v>
      </c>
      <c r="AW988" s="13">
        <f t="shared" si="1380"/>
        <v>1.02056930343E-6</v>
      </c>
      <c r="AX988" s="13">
        <f t="shared" si="1381"/>
        <v>3.2428865598932181E-3</v>
      </c>
      <c r="AY988" s="13">
        <f t="shared" si="1382"/>
        <v>2.5320501143318687E-3</v>
      </c>
      <c r="AZ988" s="13">
        <f t="shared" si="1383"/>
        <v>9.885140388165689E-4</v>
      </c>
      <c r="BA988" s="13">
        <f t="shared" si="1384"/>
        <v>2.5727768957034466E-4</v>
      </c>
      <c r="BB988" s="13">
        <f t="shared" si="1385"/>
        <v>5.0220690059620892E-5</v>
      </c>
      <c r="BC988" s="13">
        <f t="shared" si="1386"/>
        <v>7.8424762419981542E-6</v>
      </c>
      <c r="BD988" s="13">
        <f t="shared" si="1387"/>
        <v>2.4832315990526702E-5</v>
      </c>
      <c r="BE988" s="13">
        <f t="shared" si="1388"/>
        <v>4.3672714644364781E-5</v>
      </c>
      <c r="BF988" s="13">
        <f t="shared" si="1389"/>
        <v>3.8403707594888341E-5</v>
      </c>
      <c r="BG988" s="13">
        <f t="shared" si="1390"/>
        <v>2.2513595640414917E-5</v>
      </c>
      <c r="BH988" s="13">
        <f t="shared" si="1391"/>
        <v>9.8986924779544243E-6</v>
      </c>
      <c r="BI988" s="13">
        <f t="shared" si="1392"/>
        <v>3.4817756999141208E-6</v>
      </c>
      <c r="BJ988" s="14">
        <f t="shared" si="1393"/>
        <v>0.60457836495698447</v>
      </c>
      <c r="BK988" s="14">
        <f t="shared" si="1394"/>
        <v>0.23317700482207504</v>
      </c>
      <c r="BL988" s="14">
        <f t="shared" si="1395"/>
        <v>0.15623566739912947</v>
      </c>
      <c r="BM988" s="14">
        <f t="shared" si="1396"/>
        <v>0.46400011708880035</v>
      </c>
      <c r="BN988" s="14">
        <f t="shared" si="1397"/>
        <v>0.53371992684297465</v>
      </c>
    </row>
    <row r="989" spans="1:66" x14ac:dyDescent="0.25">
      <c r="A989" t="s">
        <v>339</v>
      </c>
      <c r="B989" t="s">
        <v>123</v>
      </c>
      <c r="C989" t="s">
        <v>121</v>
      </c>
      <c r="D989" s="22" t="s">
        <v>369</v>
      </c>
      <c r="E989" s="10">
        <f>VLOOKUP(A989,home!$A$2:$E$405,3,FALSE)</f>
        <v>1.1578999999999999</v>
      </c>
      <c r="F989" s="10">
        <f>VLOOKUP(B989,home!$B$2:$E$405,3,FALSE)</f>
        <v>1.0364</v>
      </c>
      <c r="G989" s="10">
        <f>VLOOKUP(C989,away!$B$2:$E$405,4,FALSE)</f>
        <v>1.2954000000000001</v>
      </c>
      <c r="H989" s="10">
        <f>VLOOKUP(A989,away!$A$2:$E$405,3,FALSE)</f>
        <v>1.0478000000000001</v>
      </c>
      <c r="I989" s="10">
        <f>VLOOKUP(C989,away!$B$2:$E$405,3,FALSE)</f>
        <v>0.95440000000000003</v>
      </c>
      <c r="J989" s="10">
        <f>VLOOKUP(B989,home!$B$2:$E$405,4,FALSE)</f>
        <v>1.0498000000000001</v>
      </c>
      <c r="K989" s="12">
        <f t="shared" si="1342"/>
        <v>1.5545416092240001</v>
      </c>
      <c r="L989" s="12">
        <f t="shared" si="1343"/>
        <v>1.0498213319360004</v>
      </c>
      <c r="M989" s="13">
        <f t="shared" si="1344"/>
        <v>7.395023284416756E-2</v>
      </c>
      <c r="N989" s="13">
        <f t="shared" si="1345"/>
        <v>0.11495871396806173</v>
      </c>
      <c r="O989" s="13">
        <f t="shared" si="1346"/>
        <v>7.7634531941441348E-2</v>
      </c>
      <c r="P989" s="13">
        <f t="shared" si="1347"/>
        <v>0.12068611021560026</v>
      </c>
      <c r="Q989" s="13">
        <f t="shared" si="1348"/>
        <v>8.9354052103116144E-2</v>
      </c>
      <c r="R989" s="13">
        <f t="shared" si="1349"/>
        <v>4.075119386349596E-2</v>
      </c>
      <c r="S989" s="13">
        <f t="shared" si="1350"/>
        <v>4.9239659696760398E-2</v>
      </c>
      <c r="T989" s="13">
        <f t="shared" si="1351"/>
        <v>9.3805789992772157E-2</v>
      </c>
      <c r="U989" s="13">
        <f t="shared" si="1352"/>
        <v>6.3349426486358204E-2</v>
      </c>
      <c r="V989" s="13">
        <f t="shared" si="1353"/>
        <v>8.9287420721091415E-3</v>
      </c>
      <c r="W989" s="13">
        <f t="shared" si="1354"/>
        <v>4.6301530649021087E-2</v>
      </c>
      <c r="X989" s="13">
        <f t="shared" si="1355"/>
        <v>4.8608334576630864E-2</v>
      </c>
      <c r="Y989" s="13">
        <f t="shared" si="1356"/>
        <v>2.5515033274214675E-2</v>
      </c>
      <c r="Z989" s="13">
        <f t="shared" si="1357"/>
        <v>1.42604908732525E-2</v>
      </c>
      <c r="AA989" s="13">
        <f t="shared" si="1358"/>
        <v>2.2168526430430106E-2</v>
      </c>
      <c r="AB989" s="13">
        <f t="shared" si="1359"/>
        <v>1.7230948375642804E-2</v>
      </c>
      <c r="AC989" s="13">
        <f t="shared" si="1360"/>
        <v>9.1072663698703587E-4</v>
      </c>
      <c r="AD989" s="13">
        <f t="shared" si="1361"/>
        <v>1.7994413991165914E-2</v>
      </c>
      <c r="AE989" s="13">
        <f t="shared" si="1362"/>
        <v>1.8890919663613597E-2</v>
      </c>
      <c r="AF989" s="13">
        <f t="shared" si="1363"/>
        <v>9.9160452213754042E-3</v>
      </c>
      <c r="AG989" s="13">
        <f t="shared" si="1364"/>
        <v>3.4700252672806467E-3</v>
      </c>
      <c r="AH989" s="13">
        <f t="shared" si="1365"/>
        <v>3.7427418806547782E-3</v>
      </c>
      <c r="AI989" s="13">
        <f t="shared" si="1366"/>
        <v>5.8182479860631395E-3</v>
      </c>
      <c r="AJ989" s="13">
        <f t="shared" si="1367"/>
        <v>4.522354293559446E-3</v>
      </c>
      <c r="AK989" s="13">
        <f t="shared" si="1368"/>
        <v>2.3433959736636552E-3</v>
      </c>
      <c r="AL989" s="13">
        <f t="shared" si="1369"/>
        <v>5.9451904915195433E-5</v>
      </c>
      <c r="AM989" s="13">
        <f t="shared" si="1370"/>
        <v>5.594613056573979E-3</v>
      </c>
      <c r="AN989" s="13">
        <f t="shared" si="1371"/>
        <v>5.8733441307190328E-3</v>
      </c>
      <c r="AO989" s="13">
        <f t="shared" si="1372"/>
        <v>3.0829809791149726E-3</v>
      </c>
      <c r="AP989" s="13">
        <f t="shared" si="1373"/>
        <v>1.0788597326092785E-3</v>
      </c>
      <c r="AQ989" s="13">
        <f t="shared" si="1374"/>
        <v>2.8315249036499747E-4</v>
      </c>
      <c r="AR989" s="13">
        <f t="shared" si="1375"/>
        <v>7.8584205324833015E-4</v>
      </c>
      <c r="AS989" s="13">
        <f t="shared" si="1376"/>
        <v>1.2216241700525514E-3</v>
      </c>
      <c r="AT989" s="13">
        <f t="shared" si="1377"/>
        <v>9.495328015902137E-4</v>
      </c>
      <c r="AU989" s="13">
        <f t="shared" si="1378"/>
        <v>4.9202941646500783E-4</v>
      </c>
      <c r="AV989" s="13">
        <f t="shared" si="1379"/>
        <v>1.9122005021426488E-4</v>
      </c>
      <c r="AW989" s="13">
        <f t="shared" si="1380"/>
        <v>2.6951380652934484E-6</v>
      </c>
      <c r="AX989" s="13">
        <f t="shared" si="1381"/>
        <v>1.4495097973253549E-3</v>
      </c>
      <c r="AY989" s="13">
        <f t="shared" si="1382"/>
        <v>1.5217263060823859E-3</v>
      </c>
      <c r="AZ989" s="13">
        <f t="shared" si="1383"/>
        <v>7.9877036874673006E-4</v>
      </c>
      <c r="BA989" s="13">
        <f t="shared" si="1384"/>
        <v>2.7952205747623415E-4</v>
      </c>
      <c r="BB989" s="13">
        <f t="shared" si="1385"/>
        <v>7.3362054671297837E-5</v>
      </c>
      <c r="BC989" s="13">
        <f t="shared" si="1386"/>
        <v>1.5403409989716715E-5</v>
      </c>
      <c r="BD989" s="13">
        <f t="shared" si="1387"/>
        <v>1.3749895850541385E-4</v>
      </c>
      <c r="BE989" s="13">
        <f t="shared" si="1388"/>
        <v>2.1374785222163002E-4</v>
      </c>
      <c r="BF989" s="13">
        <f t="shared" si="1389"/>
        <v>1.661399650803933E-4</v>
      </c>
      <c r="BG989" s="13">
        <f t="shared" si="1390"/>
        <v>8.6090496224164567E-5</v>
      </c>
      <c r="BH989" s="13">
        <f t="shared" si="1391"/>
        <v>3.3457814634801397E-5</v>
      </c>
      <c r="BI989" s="13">
        <f t="shared" si="1392"/>
        <v>1.0402313000700482E-5</v>
      </c>
      <c r="BJ989" s="14">
        <f t="shared" si="1393"/>
        <v>0.48886610309092621</v>
      </c>
      <c r="BK989" s="14">
        <f t="shared" si="1394"/>
        <v>0.25529664967662197</v>
      </c>
      <c r="BL989" s="14">
        <f t="shared" si="1395"/>
        <v>0.24184895312254689</v>
      </c>
      <c r="BM989" s="14">
        <f t="shared" si="1396"/>
        <v>0.4814183306594475</v>
      </c>
      <c r="BN989" s="14">
        <f t="shared" si="1397"/>
        <v>0.51733483493588306</v>
      </c>
    </row>
    <row r="990" spans="1:66" s="10" customFormat="1" x14ac:dyDescent="0.25">
      <c r="A990" t="s">
        <v>339</v>
      </c>
      <c r="B990" t="s">
        <v>127</v>
      </c>
      <c r="C990" t="s">
        <v>112</v>
      </c>
      <c r="D990" s="22" t="s">
        <v>369</v>
      </c>
      <c r="E990" s="10">
        <f>VLOOKUP(A990,home!$A$2:$E$405,3,FALSE)</f>
        <v>1.1578999999999999</v>
      </c>
      <c r="F990" s="10">
        <f>VLOOKUP(B990,home!$B$2:$E$405,3,FALSE)</f>
        <v>0.77729999999999999</v>
      </c>
      <c r="G990" s="10">
        <f>VLOOKUP(C990,away!$B$2:$E$405,4,FALSE)</f>
        <v>1.0364</v>
      </c>
      <c r="H990" s="10">
        <f>VLOOKUP(A990,away!$A$2:$E$405,3,FALSE)</f>
        <v>1.0478000000000001</v>
      </c>
      <c r="I990" s="10">
        <f>VLOOKUP(C990,away!$B$2:$E$405,3,FALSE)</f>
        <v>0.95440000000000003</v>
      </c>
      <c r="J990" s="10">
        <f>VLOOKUP(B990,home!$B$2:$E$405,4,FALSE)</f>
        <v>0.76349999999999996</v>
      </c>
      <c r="K990" s="12">
        <f t="shared" si="1342"/>
        <v>0.93279696838799997</v>
      </c>
      <c r="L990" s="12">
        <f t="shared" si="1343"/>
        <v>0.76351551432000009</v>
      </c>
      <c r="M990" s="13">
        <f t="shared" si="1344"/>
        <v>0.18335841628026919</v>
      </c>
      <c r="N990" s="13">
        <f t="shared" si="1345"/>
        <v>0.17103617483465999</v>
      </c>
      <c r="O990" s="13">
        <f t="shared" si="1346"/>
        <v>0.13999699551113043</v>
      </c>
      <c r="P990" s="13">
        <f t="shared" si="1347"/>
        <v>0.13058877299621088</v>
      </c>
      <c r="Q990" s="13">
        <f t="shared" si="1348"/>
        <v>7.9771012685225379E-2</v>
      </c>
      <c r="R990" s="13">
        <f t="shared" si="1349"/>
        <v>5.3444939015467721E-2</v>
      </c>
      <c r="S990" s="13">
        <f t="shared" si="1350"/>
        <v>2.3251492866557571E-2</v>
      </c>
      <c r="T990" s="13">
        <f t="shared" si="1351"/>
        <v>6.0906405778187109E-2</v>
      </c>
      <c r="U990" s="13">
        <f t="shared" si="1352"/>
        <v>4.9853277089309832E-2</v>
      </c>
      <c r="V990" s="13">
        <f t="shared" si="1353"/>
        <v>1.8399809421059999E-3</v>
      </c>
      <c r="W990" s="13">
        <f t="shared" si="1354"/>
        <v>2.4803386266006307E-2</v>
      </c>
      <c r="X990" s="13">
        <f t="shared" si="1355"/>
        <v>1.8937770221767434E-2</v>
      </c>
      <c r="Y990" s="13">
        <f t="shared" si="1356"/>
        <v>7.2296406854733706E-3</v>
      </c>
      <c r="Z990" s="13">
        <f t="shared" si="1357"/>
        <v>1.3602013366731964E-2</v>
      </c>
      <c r="AA990" s="13">
        <f t="shared" si="1358"/>
        <v>1.2687916832460629E-2</v>
      </c>
      <c r="AB990" s="13">
        <f t="shared" si="1359"/>
        <v>5.9176251782391736E-3</v>
      </c>
      <c r="AC990" s="13">
        <f t="shared" si="1360"/>
        <v>8.1902721743202424E-5</v>
      </c>
      <c r="AD990" s="13">
        <f t="shared" si="1361"/>
        <v>5.78413087867181E-3</v>
      </c>
      <c r="AE990" s="13">
        <f t="shared" si="1362"/>
        <v>4.4162736627233008E-3</v>
      </c>
      <c r="AF990" s="13">
        <f t="shared" si="1363"/>
        <v>1.6859467284860254E-3</v>
      </c>
      <c r="AG990" s="13">
        <f t="shared" si="1364"/>
        <v>4.2908216117204317E-4</v>
      </c>
      <c r="AH990" s="13">
        <f t="shared" si="1365"/>
        <v>2.5963370578719674E-3</v>
      </c>
      <c r="AI990" s="13">
        <f t="shared" si="1366"/>
        <v>2.4218553364963903E-3</v>
      </c>
      <c r="AJ990" s="13">
        <f t="shared" si="1367"/>
        <v>1.1295496578790662E-3</v>
      </c>
      <c r="AK990" s="13">
        <f t="shared" si="1368"/>
        <v>3.5121349883776516E-4</v>
      </c>
      <c r="AL990" s="13">
        <f t="shared" si="1369"/>
        <v>2.3332609769374013E-6</v>
      </c>
      <c r="AM990" s="13">
        <f t="shared" si="1370"/>
        <v>1.0790839496768966E-3</v>
      </c>
      <c r="AN990" s="13">
        <f t="shared" si="1371"/>
        <v>8.2389733683201289E-4</v>
      </c>
      <c r="AO990" s="13">
        <f t="shared" si="1372"/>
        <v>3.1452919943908625E-4</v>
      </c>
      <c r="AP990" s="13">
        <f t="shared" si="1373"/>
        <v>8.0049307826130626E-5</v>
      </c>
      <c r="AQ990" s="13">
        <f t="shared" si="1374"/>
        <v>1.5279722108957032E-5</v>
      </c>
      <c r="AR990" s="13">
        <f t="shared" si="1375"/>
        <v>3.9646872481783832E-4</v>
      </c>
      <c r="AS990" s="13">
        <f t="shared" si="1376"/>
        <v>3.6982482457073579E-4</v>
      </c>
      <c r="AT990" s="13">
        <f t="shared" si="1377"/>
        <v>1.7248573759710311E-4</v>
      </c>
      <c r="AU990" s="13">
        <f t="shared" si="1378"/>
        <v>5.3631391040248619E-5</v>
      </c>
      <c r="AV990" s="13">
        <f t="shared" si="1379"/>
        <v>1.2506799743193814E-5</v>
      </c>
      <c r="AW990" s="13">
        <f t="shared" si="1380"/>
        <v>4.6160000942340047E-8</v>
      </c>
      <c r="AX990" s="13">
        <f t="shared" si="1381"/>
        <v>1.677610394824597E-4</v>
      </c>
      <c r="AY990" s="13">
        <f t="shared" si="1382"/>
        <v>1.2808815634330806E-4</v>
      </c>
      <c r="AZ990" s="13">
        <f t="shared" si="1383"/>
        <v>4.8898647284380702E-5</v>
      </c>
      <c r="BA990" s="13">
        <f t="shared" si="1384"/>
        <v>1.2444958610295406E-5</v>
      </c>
      <c r="BB990" s="13">
        <f t="shared" si="1385"/>
        <v>2.3754797435077025E-6</v>
      </c>
      <c r="BC990" s="13">
        <f t="shared" si="1386"/>
        <v>3.6274312762420515E-7</v>
      </c>
      <c r="BD990" s="13">
        <f t="shared" si="1387"/>
        <v>5.0451670390181039E-5</v>
      </c>
      <c r="BE990" s="13">
        <f t="shared" si="1388"/>
        <v>4.7061165190071497E-5</v>
      </c>
      <c r="BF990" s="13">
        <f t="shared" si="1389"/>
        <v>2.1949256109052781E-5</v>
      </c>
      <c r="BG990" s="13">
        <f t="shared" si="1390"/>
        <v>6.8247331856320743E-6</v>
      </c>
      <c r="BH990" s="13">
        <f t="shared" si="1391"/>
        <v>1.591522606403644E-6</v>
      </c>
      <c r="BI990" s="13">
        <f t="shared" si="1392"/>
        <v>2.9691349247485746E-7</v>
      </c>
      <c r="BJ990" s="14">
        <f t="shared" si="1393"/>
        <v>0.37767259444284751</v>
      </c>
      <c r="BK990" s="14">
        <f t="shared" si="1394"/>
        <v>0.3392509872242071</v>
      </c>
      <c r="BL990" s="14">
        <f t="shared" si="1395"/>
        <v>0.26953280191643603</v>
      </c>
      <c r="BM990" s="14">
        <f t="shared" si="1396"/>
        <v>0.24173404363091641</v>
      </c>
      <c r="BN990" s="14">
        <f t="shared" si="1397"/>
        <v>0.75819631132296361</v>
      </c>
    </row>
    <row r="991" spans="1:66" x14ac:dyDescent="0.25">
      <c r="A991" t="s">
        <v>339</v>
      </c>
      <c r="B991" t="s">
        <v>117</v>
      </c>
      <c r="C991" t="s">
        <v>109</v>
      </c>
      <c r="D991" s="22" t="s">
        <v>369</v>
      </c>
      <c r="E991" s="10">
        <f>VLOOKUP(A991,home!$A$2:$E$405,3,FALSE)</f>
        <v>1.1578999999999999</v>
      </c>
      <c r="F991" s="10">
        <f>VLOOKUP(B991,home!$B$2:$E$405,3,FALSE)</f>
        <v>0.95</v>
      </c>
      <c r="G991" s="10">
        <f>VLOOKUP(C991,away!$B$2:$E$405,4,FALSE)</f>
        <v>1.3817999999999999</v>
      </c>
      <c r="H991" s="10">
        <f>VLOOKUP(A991,away!$A$2:$E$405,3,FALSE)</f>
        <v>1.0478000000000001</v>
      </c>
      <c r="I991" s="10">
        <f>VLOOKUP(C991,away!$B$2:$E$405,3,FALSE)</f>
        <v>0.8589</v>
      </c>
      <c r="J991" s="10">
        <f>VLOOKUP(B991,home!$B$2:$E$405,4,FALSE)</f>
        <v>1.2406999999999999</v>
      </c>
      <c r="K991" s="12">
        <f t="shared" si="1342"/>
        <v>1.5199869089999998</v>
      </c>
      <c r="L991" s="12">
        <f t="shared" si="1343"/>
        <v>1.1165746895940001</v>
      </c>
      <c r="M991" s="13">
        <f t="shared" si="1344"/>
        <v>7.1607060567885003E-2</v>
      </c>
      <c r="N991" s="13">
        <f t="shared" si="1345"/>
        <v>0.10884179465515531</v>
      </c>
      <c r="O991" s="13">
        <f t="shared" si="1346"/>
        <v>7.995463142632496E-2</v>
      </c>
      <c r="P991" s="13">
        <f t="shared" si="1347"/>
        <v>0.12152999308193395</v>
      </c>
      <c r="Q991" s="13">
        <f t="shared" si="1348"/>
        <v>8.271905151395112E-2</v>
      </c>
      <c r="R991" s="13">
        <f t="shared" si="1349"/>
        <v>4.4637658883225753E-2</v>
      </c>
      <c r="S991" s="13">
        <f t="shared" si="1350"/>
        <v>5.1564535331306748E-2</v>
      </c>
      <c r="T991" s="13">
        <f t="shared" si="1351"/>
        <v>9.2361999267700071E-2</v>
      </c>
      <c r="U991" s="13">
        <f t="shared" si="1352"/>
        <v>6.7848657150910707E-2</v>
      </c>
      <c r="V991" s="13">
        <f t="shared" si="1353"/>
        <v>9.7238046583501339E-3</v>
      </c>
      <c r="W991" s="13">
        <f t="shared" si="1354"/>
        <v>4.1910625142034093E-2</v>
      </c>
      <c r="X991" s="13">
        <f t="shared" si="1355"/>
        <v>4.6796343258657218E-2</v>
      </c>
      <c r="Y991" s="13">
        <f t="shared" si="1356"/>
        <v>2.6125806224084735E-2</v>
      </c>
      <c r="Z991" s="13">
        <f t="shared" si="1357"/>
        <v>1.6613760037246881E-2</v>
      </c>
      <c r="AA991" s="13">
        <f t="shared" si="1358"/>
        <v>2.5252697765882612E-2</v>
      </c>
      <c r="AB991" s="13">
        <f t="shared" si="1359"/>
        <v>1.9191885010537556E-2</v>
      </c>
      <c r="AC991" s="13">
        <f t="shared" si="1360"/>
        <v>1.0314397626151859E-3</v>
      </c>
      <c r="AD991" s="13">
        <f t="shared" si="1361"/>
        <v>1.5925900390974523E-2</v>
      </c>
      <c r="AE991" s="13">
        <f t="shared" si="1362"/>
        <v>1.7782457285557343E-2</v>
      </c>
      <c r="AF991" s="13">
        <f t="shared" si="1363"/>
        <v>9.9277208619198785E-3</v>
      </c>
      <c r="AG991" s="13">
        <f t="shared" si="1364"/>
        <v>3.6950139465913552E-3</v>
      </c>
      <c r="AH991" s="13">
        <f t="shared" si="1365"/>
        <v>4.6376259891445348E-3</v>
      </c>
      <c r="AI991" s="13">
        <f t="shared" si="1366"/>
        <v>7.0491307923378687E-3</v>
      </c>
      <c r="AJ991" s="13">
        <f t="shared" si="1367"/>
        <v>5.3572932620911786E-3</v>
      </c>
      <c r="AK991" s="13">
        <f t="shared" si="1368"/>
        <v>2.7143385420174979E-3</v>
      </c>
      <c r="AL991" s="13">
        <f t="shared" si="1369"/>
        <v>7.0021512527368784E-5</v>
      </c>
      <c r="AM991" s="13">
        <f t="shared" si="1370"/>
        <v>4.8414320216638536E-3</v>
      </c>
      <c r="AN991" s="13">
        <f t="shared" si="1371"/>
        <v>5.4058204567797698E-3</v>
      </c>
      <c r="AO991" s="13">
        <f t="shared" si="1372"/>
        <v>3.0180011492648841E-3</v>
      </c>
      <c r="AP991" s="13">
        <f t="shared" si="1373"/>
        <v>1.1232745654782576E-3</v>
      </c>
      <c r="AQ991" s="13">
        <f t="shared" si="1374"/>
        <v>3.1355498731943022E-4</v>
      </c>
      <c r="AR991" s="13">
        <f t="shared" si="1375"/>
        <v>1.0356511598564268E-3</v>
      </c>
      <c r="AS991" s="13">
        <f t="shared" si="1376"/>
        <v>1.5741762052724349E-3</v>
      </c>
      <c r="AT991" s="13">
        <f t="shared" si="1377"/>
        <v>1.1963636122366988E-3</v>
      </c>
      <c r="AU991" s="13">
        <f t="shared" si="1378"/>
        <v>6.0615234300124459E-4</v>
      </c>
      <c r="AV991" s="13">
        <f t="shared" si="1379"/>
        <v>2.3033590655539238E-4</v>
      </c>
      <c r="AW991" s="13">
        <f t="shared" si="1380"/>
        <v>3.3010842884729936E-6</v>
      </c>
      <c r="AX991" s="13">
        <f t="shared" si="1381"/>
        <v>1.2264855489570743E-3</v>
      </c>
      <c r="AY991" s="13">
        <f t="shared" si="1382"/>
        <v>1.369462721118272E-3</v>
      </c>
      <c r="AZ991" s="13">
        <f t="shared" si="1383"/>
        <v>7.6455370637159485E-4</v>
      </c>
      <c r="BA991" s="13">
        <f t="shared" si="1384"/>
        <v>2.8456043912326851E-4</v>
      </c>
      <c r="BB991" s="13">
        <f t="shared" si="1385"/>
        <v>7.943324599619898E-5</v>
      </c>
      <c r="BC991" s="13">
        <f t="shared" si="1386"/>
        <v>1.7738630398329968E-5</v>
      </c>
      <c r="BD991" s="13">
        <f t="shared" si="1387"/>
        <v>1.9273031205739247E-4</v>
      </c>
      <c r="BE991" s="13">
        <f t="shared" si="1388"/>
        <v>2.9294755129472141E-4</v>
      </c>
      <c r="BF991" s="13">
        <f t="shared" si="1389"/>
        <v>2.2263822149579124E-4</v>
      </c>
      <c r="BG991" s="13">
        <f t="shared" si="1390"/>
        <v>1.1280239403888166E-4</v>
      </c>
      <c r="BH991" s="13">
        <f t="shared" si="1391"/>
        <v>4.2864540560739937E-5</v>
      </c>
      <c r="BI991" s="13">
        <f t="shared" si="1392"/>
        <v>1.3030708102524853E-5</v>
      </c>
      <c r="BJ991" s="14">
        <f t="shared" si="1393"/>
        <v>0.46453103001909662</v>
      </c>
      <c r="BK991" s="14">
        <f t="shared" si="1394"/>
        <v>0.25689631763573667</v>
      </c>
      <c r="BL991" s="14">
        <f t="shared" si="1395"/>
        <v>0.26216361177694508</v>
      </c>
      <c r="BM991" s="14">
        <f t="shared" si="1396"/>
        <v>0.48954836770371929</v>
      </c>
      <c r="BN991" s="14">
        <f t="shared" si="1397"/>
        <v>0.50929019012847621</v>
      </c>
    </row>
    <row r="992" spans="1:66" x14ac:dyDescent="0.25">
      <c r="A992" t="s">
        <v>341</v>
      </c>
      <c r="B992" t="s">
        <v>152</v>
      </c>
      <c r="C992" t="s">
        <v>150</v>
      </c>
      <c r="D992" s="22" t="s">
        <v>369</v>
      </c>
      <c r="E992" s="10">
        <f>VLOOKUP(A992,home!$A$2:$E$405,3,FALSE)</f>
        <v>1.2963</v>
      </c>
      <c r="F992" s="10">
        <f>VLOOKUP(B992,home!$B$2:$E$405,3,FALSE)</f>
        <v>0.92569999999999997</v>
      </c>
      <c r="G992" s="10">
        <f>VLOOKUP(C992,away!$B$2:$E$405,4,FALSE)</f>
        <v>1.08</v>
      </c>
      <c r="H992" s="10">
        <f>VLOOKUP(A992,away!$A$2:$E$405,3,FALSE)</f>
        <v>1.1852</v>
      </c>
      <c r="I992" s="10">
        <f>VLOOKUP(C992,away!$B$2:$E$405,3,FALSE)</f>
        <v>1.0125</v>
      </c>
      <c r="J992" s="10">
        <f>VLOOKUP(B992,home!$B$2:$E$405,4,FALSE)</f>
        <v>1.0125</v>
      </c>
      <c r="K992" s="12">
        <f t="shared" si="1342"/>
        <v>1.2959837028000001</v>
      </c>
      <c r="L992" s="12">
        <f t="shared" si="1343"/>
        <v>1.2150151874999999</v>
      </c>
      <c r="M992" s="13">
        <f t="shared" si="1344"/>
        <v>8.1187101715505888E-2</v>
      </c>
      <c r="N992" s="13">
        <f t="shared" si="1345"/>
        <v>0.10521716070086154</v>
      </c>
      <c r="O992" s="13">
        <f t="shared" si="1346"/>
        <v>9.8643561613446937E-2</v>
      </c>
      <c r="P992" s="13">
        <f t="shared" si="1347"/>
        <v>0.12784044823717491</v>
      </c>
      <c r="Q992" s="13">
        <f t="shared" si="1348"/>
        <v>6.8179862761602608E-2</v>
      </c>
      <c r="R992" s="13">
        <f t="shared" si="1349"/>
        <v>5.9926712754715027E-2</v>
      </c>
      <c r="S992" s="13">
        <f t="shared" si="1350"/>
        <v>5.0325667070710414E-2</v>
      </c>
      <c r="T992" s="13">
        <f t="shared" si="1351"/>
        <v>8.2839568737012856E-2</v>
      </c>
      <c r="U992" s="13">
        <f t="shared" si="1352"/>
        <v>7.7664043092487561E-2</v>
      </c>
      <c r="V992" s="13">
        <f t="shared" si="1353"/>
        <v>8.8049780489340614E-3</v>
      </c>
      <c r="W992" s="13">
        <f t="shared" si="1354"/>
        <v>2.9453330332725871E-2</v>
      </c>
      <c r="X992" s="13">
        <f t="shared" si="1355"/>
        <v>3.5786243676716359E-2</v>
      </c>
      <c r="Y992" s="13">
        <f t="shared" si="1356"/>
        <v>2.1740414785393111E-2</v>
      </c>
      <c r="Z992" s="13">
        <f t="shared" si="1357"/>
        <v>2.427062204464291E-2</v>
      </c>
      <c r="AA992" s="13">
        <f t="shared" si="1358"/>
        <v>3.1454330626675624E-2</v>
      </c>
      <c r="AB992" s="13">
        <f t="shared" si="1359"/>
        <v>2.0382149937327267E-2</v>
      </c>
      <c r="AC992" s="13">
        <f t="shared" si="1360"/>
        <v>8.6654184955899224E-4</v>
      </c>
      <c r="AD992" s="13">
        <f t="shared" si="1361"/>
        <v>9.542759026099407E-3</v>
      </c>
      <c r="AE992" s="13">
        <f t="shared" si="1362"/>
        <v>1.1594597147363486E-2</v>
      </c>
      <c r="AF992" s="13">
        <f t="shared" si="1363"/>
        <v>7.0438058134954067E-3</v>
      </c>
      <c r="AG992" s="13">
        <f t="shared" si="1364"/>
        <v>2.852777013732571E-3</v>
      </c>
      <c r="AH992" s="13">
        <f t="shared" si="1365"/>
        <v>7.3722935985783581E-3</v>
      </c>
      <c r="AI992" s="13">
        <f t="shared" si="1366"/>
        <v>9.5543723560143172E-3</v>
      </c>
      <c r="AJ992" s="13">
        <f t="shared" si="1367"/>
        <v>6.1911554319386986E-3</v>
      </c>
      <c r="AK992" s="13">
        <f t="shared" si="1368"/>
        <v>2.6745455137647503E-3</v>
      </c>
      <c r="AL992" s="13">
        <f t="shared" si="1369"/>
        <v>5.4579654217529217E-5</v>
      </c>
      <c r="AM992" s="13">
        <f t="shared" si="1370"/>
        <v>2.4734520355144851E-3</v>
      </c>
      <c r="AN992" s="13">
        <f t="shared" si="1371"/>
        <v>3.0052817887028889E-3</v>
      </c>
      <c r="AO992" s="13">
        <f t="shared" si="1372"/>
        <v>1.825731507995588E-3</v>
      </c>
      <c r="AP992" s="13">
        <f t="shared" si="1373"/>
        <v>7.3943050350397258E-4</v>
      </c>
      <c r="AQ992" s="13">
        <f t="shared" si="1374"/>
        <v>2.2460482296452459E-4</v>
      </c>
      <c r="AR992" s="13">
        <f t="shared" si="1375"/>
        <v>1.7914897377963464E-3</v>
      </c>
      <c r="AS992" s="13">
        <f t="shared" si="1376"/>
        <v>2.3217415039175097E-3</v>
      </c>
      <c r="AT992" s="13">
        <f t="shared" si="1377"/>
        <v>1.504469575595728E-3</v>
      </c>
      <c r="AU992" s="13">
        <f t="shared" si="1378"/>
        <v>6.4992268377683218E-4</v>
      </c>
      <c r="AV992" s="13">
        <f t="shared" si="1379"/>
        <v>2.1057230156370312E-4</v>
      </c>
      <c r="AW992" s="13">
        <f t="shared" si="1380"/>
        <v>2.387313896050919E-6</v>
      </c>
      <c r="AX992" s="13">
        <f t="shared" si="1381"/>
        <v>5.3425892128071027E-4</v>
      </c>
      <c r="AY992" s="13">
        <f t="shared" si="1382"/>
        <v>6.491327034134299E-4</v>
      </c>
      <c r="AZ992" s="13">
        <f t="shared" si="1383"/>
        <v>3.9435304667512526E-4</v>
      </c>
      <c r="BA992" s="13">
        <f t="shared" si="1384"/>
        <v>1.5971498031572455E-4</v>
      </c>
      <c r="BB992" s="13">
        <f t="shared" si="1385"/>
        <v>4.8514031688717205E-5</v>
      </c>
      <c r="BC992" s="13">
        <f t="shared" si="1386"/>
        <v>1.1789057061729533E-5</v>
      </c>
      <c r="BD992" s="13">
        <f t="shared" si="1387"/>
        <v>3.6278120661215908E-4</v>
      </c>
      <c r="BE992" s="13">
        <f t="shared" si="1388"/>
        <v>4.7015853145147775E-4</v>
      </c>
      <c r="BF992" s="13">
        <f t="shared" si="1389"/>
        <v>3.0465889724674828E-4</v>
      </c>
      <c r="BG992" s="13">
        <f t="shared" si="1390"/>
        <v>1.3161098858160188E-4</v>
      </c>
      <c r="BH992" s="13">
        <f t="shared" si="1391"/>
        <v>4.2641424077788227E-5</v>
      </c>
      <c r="BI992" s="13">
        <f t="shared" si="1392"/>
        <v>1.105251813379941E-5</v>
      </c>
      <c r="BJ992" s="14">
        <f t="shared" si="1393"/>
        <v>0.38431678339412012</v>
      </c>
      <c r="BK992" s="14">
        <f t="shared" si="1394"/>
        <v>0.26972844927951517</v>
      </c>
      <c r="BL992" s="14">
        <f t="shared" si="1395"/>
        <v>0.32166426429370226</v>
      </c>
      <c r="BM992" s="14">
        <f t="shared" si="1396"/>
        <v>0.4583385258391563</v>
      </c>
      <c r="BN992" s="14">
        <f t="shared" si="1397"/>
        <v>0.54099484778330698</v>
      </c>
    </row>
    <row r="993" spans="1:66" x14ac:dyDescent="0.25">
      <c r="A993" t="s">
        <v>341</v>
      </c>
      <c r="B993" t="s">
        <v>154</v>
      </c>
      <c r="C993" t="s">
        <v>319</v>
      </c>
      <c r="D993" s="22" t="s">
        <v>369</v>
      </c>
      <c r="E993" s="10">
        <f>VLOOKUP(A993,home!$A$2:$E$405,3,FALSE)</f>
        <v>1.2963</v>
      </c>
      <c r="F993" s="10">
        <f>VLOOKUP(B993,home!$B$2:$E$405,3,FALSE)</f>
        <v>0.46289999999999998</v>
      </c>
      <c r="G993" s="10">
        <f>VLOOKUP(C993,away!$B$2:$E$405,4,FALSE)</f>
        <v>1.3886000000000001</v>
      </c>
      <c r="H993" s="10">
        <f>VLOOKUP(A993,away!$A$2:$E$405,3,FALSE)</f>
        <v>1.1852</v>
      </c>
      <c r="I993" s="10">
        <f>VLOOKUP(C993,away!$B$2:$E$405,3,FALSE)</f>
        <v>1.1812</v>
      </c>
      <c r="J993" s="10">
        <f>VLOOKUP(B993,home!$B$2:$E$405,4,FALSE)</f>
        <v>1.6875</v>
      </c>
      <c r="K993" s="12">
        <f t="shared" si="1342"/>
        <v>0.83323952512199995</v>
      </c>
      <c r="L993" s="12">
        <f t="shared" si="1343"/>
        <v>2.36242953</v>
      </c>
      <c r="M993" s="13">
        <f t="shared" si="1344"/>
        <v>4.0939125679425308E-2</v>
      </c>
      <c r="N993" s="13">
        <f t="shared" si="1345"/>
        <v>3.4112097640034214E-2</v>
      </c>
      <c r="O993" s="13">
        <f t="shared" si="1346"/>
        <v>9.6715799437455674E-2</v>
      </c>
      <c r="P993" s="13">
        <f t="shared" si="1347"/>
        <v>8.0587426795060146E-2</v>
      </c>
      <c r="Q993" s="13">
        <f t="shared" si="1348"/>
        <v>1.4211774019248702E-2</v>
      </c>
      <c r="R993" s="13">
        <f t="shared" si="1349"/>
        <v>0.11424213030430135</v>
      </c>
      <c r="S993" s="13">
        <f t="shared" si="1350"/>
        <v>3.965847615007214E-2</v>
      </c>
      <c r="T993" s="13">
        <f t="shared" si="1351"/>
        <v>3.3574314616759922E-2</v>
      </c>
      <c r="U993" s="13">
        <f t="shared" si="1352"/>
        <v>9.519105840368168E-2</v>
      </c>
      <c r="V993" s="13">
        <f t="shared" si="1353"/>
        <v>8.6740563390894192E-3</v>
      </c>
      <c r="W993" s="13">
        <f t="shared" si="1354"/>
        <v>3.9472706116466553E-3</v>
      </c>
      <c r="X993" s="13">
        <f t="shared" si="1355"/>
        <v>9.3251486558552209E-3</v>
      </c>
      <c r="Y993" s="13">
        <f t="shared" si="1356"/>
        <v>1.1015003278116092E-2</v>
      </c>
      <c r="Z993" s="13">
        <f t="shared" si="1357"/>
        <v>8.9962994066996455E-2</v>
      </c>
      <c r="AA993" s="13">
        <f t="shared" si="1358"/>
        <v>7.4960722454937415E-2</v>
      </c>
      <c r="AB993" s="13">
        <f t="shared" si="1359"/>
        <v>3.1230118390577044E-2</v>
      </c>
      <c r="AC993" s="13">
        <f t="shared" si="1360"/>
        <v>1.0671635456327979E-3</v>
      </c>
      <c r="AD993" s="13">
        <f t="shared" si="1361"/>
        <v>8.2225547249412101E-4</v>
      </c>
      <c r="AE993" s="13">
        <f t="shared" si="1362"/>
        <v>1.9425206094242145E-3</v>
      </c>
      <c r="AF993" s="13">
        <f t="shared" si="1363"/>
        <v>2.2945340251686805E-3</v>
      </c>
      <c r="AG993" s="13">
        <f t="shared" si="1364"/>
        <v>1.8068916462160845E-3</v>
      </c>
      <c r="AH993" s="13">
        <f t="shared" si="1365"/>
        <v>5.3132808447771816E-2</v>
      </c>
      <c r="AI993" s="13">
        <f t="shared" si="1366"/>
        <v>4.4272356079419574E-2</v>
      </c>
      <c r="AJ993" s="13">
        <f t="shared" si="1367"/>
        <v>1.8444738477823824E-2</v>
      </c>
      <c r="AK993" s="13">
        <f t="shared" si="1368"/>
        <v>5.1229617100871355E-3</v>
      </c>
      <c r="AL993" s="13">
        <f t="shared" si="1369"/>
        <v>8.402716246112783E-5</v>
      </c>
      <c r="AM993" s="13">
        <f t="shared" si="1370"/>
        <v>1.3702715188599349E-4</v>
      </c>
      <c r="AN993" s="13">
        <f t="shared" si="1371"/>
        <v>3.2371699002726621E-4</v>
      </c>
      <c r="AO993" s="13">
        <f t="shared" si="1372"/>
        <v>3.8237928830156466E-4</v>
      </c>
      <c r="AP993" s="13">
        <f t="shared" si="1373"/>
        <v>3.0111470744799993E-4</v>
      </c>
      <c r="AQ993" s="13">
        <f t="shared" si="1374"/>
        <v>1.7784056919811656E-4</v>
      </c>
      <c r="AR993" s="13">
        <f t="shared" si="1375"/>
        <v>2.5104503137769935E-2</v>
      </c>
      <c r="AS993" s="13">
        <f t="shared" si="1376"/>
        <v>2.0918064272939175E-2</v>
      </c>
      <c r="AT993" s="13">
        <f t="shared" si="1377"/>
        <v>8.7148789706276552E-3</v>
      </c>
      <c r="AU993" s="13">
        <f t="shared" si="1378"/>
        <v>2.4205272049938309E-3</v>
      </c>
      <c r="AV993" s="13">
        <f t="shared" si="1379"/>
        <v>5.0421973470848511E-4</v>
      </c>
      <c r="AW993" s="13">
        <f t="shared" si="1380"/>
        <v>4.5945811082324941E-6</v>
      </c>
      <c r="AX993" s="13">
        <f t="shared" si="1381"/>
        <v>1.9029406494384221E-5</v>
      </c>
      <c r="AY993" s="13">
        <f t="shared" si="1382"/>
        <v>4.4955631840707066E-5</v>
      </c>
      <c r="AZ993" s="13">
        <f t="shared" si="1383"/>
        <v>5.3102256100147322E-5</v>
      </c>
      <c r="BA993" s="13">
        <f t="shared" si="1384"/>
        <v>4.1816779306870216E-5</v>
      </c>
      <c r="BB993" s="13">
        <f t="shared" si="1385"/>
        <v>2.4697298571010791E-5</v>
      </c>
      <c r="BC993" s="13">
        <f t="shared" si="1386"/>
        <v>1.1669125491076545E-5</v>
      </c>
      <c r="BD993" s="13">
        <f t="shared" si="1387"/>
        <v>9.8846032581075532E-3</v>
      </c>
      <c r="BE993" s="13">
        <f t="shared" si="1388"/>
        <v>8.2362421248049107E-3</v>
      </c>
      <c r="BF993" s="13">
        <f t="shared" si="1389"/>
        <v>3.4313812384311275E-3</v>
      </c>
      <c r="BG993" s="13">
        <f t="shared" si="1390"/>
        <v>9.5305415787429767E-4</v>
      </c>
      <c r="BH993" s="13">
        <f t="shared" si="1391"/>
        <v>1.9853059848068177E-4</v>
      </c>
      <c r="BI993" s="13">
        <f t="shared" si="1392"/>
        <v>3.3084708320045958E-5</v>
      </c>
      <c r="BJ993" s="14">
        <f t="shared" si="1393"/>
        <v>0.11456915977962903</v>
      </c>
      <c r="BK993" s="14">
        <f t="shared" si="1394"/>
        <v>0.17105523130358163</v>
      </c>
      <c r="BL993" s="14">
        <f t="shared" si="1395"/>
        <v>0.61371178311311303</v>
      </c>
      <c r="BM993" s="14">
        <f t="shared" si="1396"/>
        <v>0.60845045333706227</v>
      </c>
      <c r="BN993" s="14">
        <f t="shared" si="1397"/>
        <v>0.38080835387552542</v>
      </c>
    </row>
    <row r="994" spans="1:66" x14ac:dyDescent="0.25">
      <c r="A994" t="s">
        <v>341</v>
      </c>
      <c r="B994" t="s">
        <v>153</v>
      </c>
      <c r="C994" t="s">
        <v>147</v>
      </c>
      <c r="D994" s="22" t="s">
        <v>369</v>
      </c>
      <c r="E994" s="10">
        <f>VLOOKUP(A994,home!$A$2:$E$405,3,FALSE)</f>
        <v>1.2963</v>
      </c>
      <c r="F994" s="10">
        <f>VLOOKUP(B994,home!$B$2:$E$405,3,FALSE)</f>
        <v>0.61709999999999998</v>
      </c>
      <c r="G994" s="10">
        <f>VLOOKUP(C994,away!$B$2:$E$405,4,FALSE)</f>
        <v>1.5428999999999999</v>
      </c>
      <c r="H994" s="10">
        <f>VLOOKUP(A994,away!$A$2:$E$405,3,FALSE)</f>
        <v>1.1852</v>
      </c>
      <c r="I994" s="10">
        <f>VLOOKUP(C994,away!$B$2:$E$405,3,FALSE)</f>
        <v>1.1812</v>
      </c>
      <c r="J994" s="10">
        <f>VLOOKUP(B994,home!$B$2:$E$405,4,FALSE)</f>
        <v>1.0125</v>
      </c>
      <c r="K994" s="12">
        <f t="shared" si="1342"/>
        <v>1.2342378097169999</v>
      </c>
      <c r="L994" s="12">
        <f t="shared" si="1343"/>
        <v>1.4174577180000001</v>
      </c>
      <c r="M994" s="13">
        <f t="shared" si="1344"/>
        <v>7.0531523467630752E-2</v>
      </c>
      <c r="N994" s="13">
        <f t="shared" si="1345"/>
        <v>8.7052673040691739E-2</v>
      </c>
      <c r="O994" s="13">
        <f t="shared" si="1346"/>
        <v>9.9975452301491324E-2</v>
      </c>
      <c r="P994" s="13">
        <f t="shared" si="1347"/>
        <v>0.12339348327405904</v>
      </c>
      <c r="Q994" s="13">
        <f t="shared" si="1348"/>
        <v>5.3721850251876771E-2</v>
      </c>
      <c r="R994" s="13">
        <f t="shared" si="1349"/>
        <v>7.0855488237644884E-2</v>
      </c>
      <c r="S994" s="13">
        <f t="shared" si="1350"/>
        <v>5.3968604979492581E-2</v>
      </c>
      <c r="T994" s="13">
        <f t="shared" si="1351"/>
        <v>7.6148451264762967E-2</v>
      </c>
      <c r="U994" s="13">
        <f t="shared" si="1352"/>
        <v>8.7452522608859468E-2</v>
      </c>
      <c r="V994" s="13">
        <f t="shared" si="1353"/>
        <v>1.0490776682314931E-2</v>
      </c>
      <c r="W994" s="13">
        <f t="shared" si="1354"/>
        <v>2.2101846262940358E-2</v>
      </c>
      <c r="X994" s="13">
        <f t="shared" si="1355"/>
        <v>3.1328432567454267E-2</v>
      </c>
      <c r="Y994" s="13">
        <f t="shared" si="1356"/>
        <v>2.2203364267790307E-2</v>
      </c>
      <c r="Z994" s="13">
        <f t="shared" si="1357"/>
        <v>3.3478219555035986E-2</v>
      </c>
      <c r="AA994" s="13">
        <f t="shared" si="1358"/>
        <v>4.1320084376832447E-2</v>
      </c>
      <c r="AB994" s="13">
        <f t="shared" si="1359"/>
        <v>2.5499405219291661E-2</v>
      </c>
      <c r="AC994" s="13">
        <f t="shared" si="1360"/>
        <v>1.1470876898710416E-3</v>
      </c>
      <c r="AD994" s="13">
        <f t="shared" si="1361"/>
        <v>6.8197335805683379E-3</v>
      </c>
      <c r="AE994" s="13">
        <f t="shared" si="1362"/>
        <v>9.6666839984803649E-3</v>
      </c>
      <c r="AF994" s="13">
        <f t="shared" si="1363"/>
        <v>6.8510579205565483E-3</v>
      </c>
      <c r="AG994" s="13">
        <f t="shared" si="1364"/>
        <v>3.2370283086526367E-3</v>
      </c>
      <c r="AH994" s="13">
        <f t="shared" si="1365"/>
        <v>1.1863490173296071E-2</v>
      </c>
      <c r="AI994" s="13">
        <f t="shared" si="1366"/>
        <v>1.4642368127088093E-2</v>
      </c>
      <c r="AJ994" s="13">
        <f t="shared" si="1367"/>
        <v>9.0360821831236126E-3</v>
      </c>
      <c r="AK994" s="13">
        <f t="shared" si="1368"/>
        <v>3.7175580940404331E-3</v>
      </c>
      <c r="AL994" s="13">
        <f t="shared" si="1369"/>
        <v>8.0272274702213199E-5</v>
      </c>
      <c r="AM994" s="13">
        <f t="shared" si="1370"/>
        <v>1.6834346074668276E-3</v>
      </c>
      <c r="AN994" s="13">
        <f t="shared" si="1371"/>
        <v>2.3861973771021551E-3</v>
      </c>
      <c r="AO994" s="13">
        <f t="shared" si="1372"/>
        <v>1.6911669444224036E-3</v>
      </c>
      <c r="AP994" s="13">
        <f t="shared" si="1373"/>
        <v>7.99052545932671E-4</v>
      </c>
      <c r="AQ994" s="13">
        <f t="shared" si="1374"/>
        <v>2.8315579957995351E-4</v>
      </c>
      <c r="AR994" s="13">
        <f t="shared" si="1375"/>
        <v>3.3631991417111323E-3</v>
      </c>
      <c r="AS994" s="13">
        <f t="shared" si="1376"/>
        <v>4.1509875423076416E-3</v>
      </c>
      <c r="AT994" s="13">
        <f t="shared" si="1377"/>
        <v>2.5616528861901688E-3</v>
      </c>
      <c r="AU994" s="13">
        <f t="shared" si="1378"/>
        <v>1.0538962825021956E-3</v>
      </c>
      <c r="AV994" s="13">
        <f t="shared" si="1379"/>
        <v>3.2518965984609945E-4</v>
      </c>
      <c r="AW994" s="13">
        <f t="shared" si="1380"/>
        <v>3.9009647738826706E-6</v>
      </c>
      <c r="AX994" s="13">
        <f t="shared" si="1381"/>
        <v>3.4629310712027631E-4</v>
      </c>
      <c r="AY994" s="13">
        <f t="shared" si="1382"/>
        <v>4.9085583737783634E-4</v>
      </c>
      <c r="AZ994" s="13">
        <f t="shared" si="1383"/>
        <v>3.4788369755828365E-4</v>
      </c>
      <c r="BA994" s="13">
        <f t="shared" si="1384"/>
        <v>1.6437014402345562E-4</v>
      </c>
      <c r="BB994" s="13">
        <f t="shared" si="1385"/>
        <v>5.824693231370469E-5</v>
      </c>
      <c r="BC994" s="13">
        <f t="shared" si="1386"/>
        <v>1.6512512751576852E-5</v>
      </c>
      <c r="BD994" s="13">
        <f t="shared" si="1387"/>
        <v>7.9453209676490341E-4</v>
      </c>
      <c r="BE994" s="13">
        <f t="shared" si="1388"/>
        <v>9.8064155486096965E-4</v>
      </c>
      <c r="BF994" s="13">
        <f t="shared" si="1389"/>
        <v>6.0517244239453839E-4</v>
      </c>
      <c r="BG994" s="13">
        <f t="shared" si="1390"/>
        <v>2.489755699340409E-4</v>
      </c>
      <c r="BH994" s="13">
        <f t="shared" si="1391"/>
        <v>7.682376552710806E-5</v>
      </c>
      <c r="BI994" s="13">
        <f t="shared" si="1392"/>
        <v>1.896375921967804E-5</v>
      </c>
      <c r="BJ994" s="14">
        <f t="shared" si="1393"/>
        <v>0.32739829096942341</v>
      </c>
      <c r="BK994" s="14">
        <f t="shared" si="1394"/>
        <v>0.26010260420544834</v>
      </c>
      <c r="BL994" s="14">
        <f t="shared" si="1395"/>
        <v>0.37854248602292645</v>
      </c>
      <c r="BM994" s="14">
        <f t="shared" si="1396"/>
        <v>0.49350417530683577</v>
      </c>
      <c r="BN994" s="14">
        <f t="shared" si="1397"/>
        <v>0.50553047057339451</v>
      </c>
    </row>
    <row r="995" spans="1:66" x14ac:dyDescent="0.25">
      <c r="A995" t="s">
        <v>341</v>
      </c>
      <c r="B995" t="s">
        <v>148</v>
      </c>
      <c r="C995" t="s">
        <v>149</v>
      </c>
      <c r="D995" s="22" t="s">
        <v>369</v>
      </c>
      <c r="E995" s="10">
        <f>VLOOKUP(A995,home!$A$2:$E$405,3,FALSE)</f>
        <v>1.2963</v>
      </c>
      <c r="F995" s="10">
        <f>VLOOKUP(B995,home!$B$2:$E$405,3,FALSE)</f>
        <v>1.2343</v>
      </c>
      <c r="G995" s="10">
        <f>VLOOKUP(C995,away!$B$2:$E$405,4,FALSE)</f>
        <v>0.30859999999999999</v>
      </c>
      <c r="H995" s="10">
        <f>VLOOKUP(A995,away!$A$2:$E$405,3,FALSE)</f>
        <v>1.1852</v>
      </c>
      <c r="I995" s="10">
        <f>VLOOKUP(C995,away!$B$2:$E$405,3,FALSE)</f>
        <v>1.0125</v>
      </c>
      <c r="J995" s="10">
        <f>VLOOKUP(B995,home!$B$2:$E$405,4,FALSE)</f>
        <v>0.84370000000000001</v>
      </c>
      <c r="K995" s="12">
        <f t="shared" si="1342"/>
        <v>0.49376712557399993</v>
      </c>
      <c r="L995" s="12">
        <f t="shared" si="1343"/>
        <v>1.0124526555</v>
      </c>
      <c r="M995" s="13">
        <f t="shared" si="1344"/>
        <v>0.22174664643767439</v>
      </c>
      <c r="N995" s="13">
        <f t="shared" si="1345"/>
        <v>0.10949120421720455</v>
      </c>
      <c r="O995" s="13">
        <f t="shared" si="1346"/>
        <v>0.22450798103404304</v>
      </c>
      <c r="P995" s="13">
        <f t="shared" si="1347"/>
        <v>0.11085466046360155</v>
      </c>
      <c r="Q995" s="13">
        <f t="shared" si="1348"/>
        <v>2.7031578590982451E-2</v>
      </c>
      <c r="R995" s="13">
        <f t="shared" si="1349"/>
        <v>0.11365185078943024</v>
      </c>
      <c r="S995" s="13">
        <f t="shared" si="1350"/>
        <v>1.385450010622183E-2</v>
      </c>
      <c r="T995" s="13">
        <f t="shared" si="1351"/>
        <v>2.7368193526797129E-2</v>
      </c>
      <c r="U995" s="13">
        <f t="shared" si="1352"/>
        <v>5.6117547680462121E-2</v>
      </c>
      <c r="V995" s="13">
        <f t="shared" si="1353"/>
        <v>7.6956489150574871E-4</v>
      </c>
      <c r="W995" s="13">
        <f t="shared" si="1354"/>
        <v>4.449101620199028E-3</v>
      </c>
      <c r="X995" s="13">
        <f t="shared" si="1355"/>
        <v>4.5045047499598584E-3</v>
      </c>
      <c r="Y995" s="13">
        <f t="shared" si="1356"/>
        <v>2.2802988979046105E-3</v>
      </c>
      <c r="Z995" s="13">
        <f t="shared" si="1357"/>
        <v>3.8355706044749471E-2</v>
      </c>
      <c r="AA995" s="13">
        <f t="shared" si="1358"/>
        <v>1.8938786723077243E-2</v>
      </c>
      <c r="AB995" s="13">
        <f t="shared" si="1359"/>
        <v>4.6756751410564406E-3</v>
      </c>
      <c r="AC995" s="13">
        <f t="shared" si="1360"/>
        <v>2.4044854827307354E-5</v>
      </c>
      <c r="AD995" s="13">
        <f t="shared" si="1361"/>
        <v>5.4920502959807484E-4</v>
      </c>
      <c r="AE995" s="13">
        <f t="shared" si="1362"/>
        <v>5.5604409063052696E-4</v>
      </c>
      <c r="AF995" s="13">
        <f t="shared" si="1363"/>
        <v>2.8148415806697984E-4</v>
      </c>
      <c r="AG995" s="13">
        <f t="shared" si="1364"/>
        <v>9.499646110536515E-5</v>
      </c>
      <c r="AH995" s="13">
        <f t="shared" si="1365"/>
        <v>9.7083341096460014E-3</v>
      </c>
      <c r="AI995" s="13">
        <f t="shared" si="1366"/>
        <v>4.7936562274319252E-3</v>
      </c>
      <c r="AJ995" s="13">
        <f t="shared" si="1367"/>
        <v>1.1834749282044828E-3</v>
      </c>
      <c r="AK995" s="13">
        <f t="shared" si="1368"/>
        <v>1.9478700449614117E-4</v>
      </c>
      <c r="AL995" s="13">
        <f t="shared" si="1369"/>
        <v>4.8081614952890436E-7</v>
      </c>
      <c r="AM995" s="13">
        <f t="shared" si="1370"/>
        <v>5.4235877763085013E-5</v>
      </c>
      <c r="AN995" s="13">
        <f t="shared" si="1371"/>
        <v>5.4911258464608823E-5</v>
      </c>
      <c r="AO995" s="13">
        <f t="shared" si="1372"/>
        <v>2.7797524724670024E-5</v>
      </c>
      <c r="AP995" s="13">
        <f t="shared" si="1373"/>
        <v>9.3812259079396892E-6</v>
      </c>
      <c r="AQ995" s="13">
        <f t="shared" si="1374"/>
        <v>2.3745117705847344E-6</v>
      </c>
      <c r="AR995" s="13">
        <f t="shared" si="1375"/>
        <v>1.9658457299584651E-3</v>
      </c>
      <c r="AS995" s="13">
        <f t="shared" si="1376"/>
        <v>9.7066999540351316E-4</v>
      </c>
      <c r="AT995" s="13">
        <f t="shared" si="1377"/>
        <v>2.3964246675566014E-4</v>
      </c>
      <c r="AU995" s="13">
        <f t="shared" si="1378"/>
        <v>3.944252399180173E-5</v>
      </c>
      <c r="AV995" s="13">
        <f t="shared" si="1379"/>
        <v>4.8688554242038658E-6</v>
      </c>
      <c r="AW995" s="13">
        <f t="shared" si="1380"/>
        <v>6.6768780019037479E-9</v>
      </c>
      <c r="AX995" s="13">
        <f t="shared" si="1381"/>
        <v>4.4633155776768828E-6</v>
      </c>
      <c r="AY995" s="13">
        <f t="shared" si="1382"/>
        <v>4.5188957089534763E-6</v>
      </c>
      <c r="AZ995" s="13">
        <f t="shared" si="1383"/>
        <v>2.2875839802287508E-6</v>
      </c>
      <c r="BA995" s="13">
        <f t="shared" si="1384"/>
        <v>7.7202349182061935E-7</v>
      </c>
      <c r="BB995" s="13">
        <f t="shared" si="1385"/>
        <v>1.9540930860054216E-7</v>
      </c>
      <c r="BC995" s="13">
        <f t="shared" si="1386"/>
        <v>3.9568534680407596E-8</v>
      </c>
      <c r="BD995" s="13">
        <f t="shared" si="1387"/>
        <v>3.3172095493329713E-4</v>
      </c>
      <c r="BE995" s="13">
        <f t="shared" si="1388"/>
        <v>1.6379290241007652E-4</v>
      </c>
      <c r="BF995" s="13">
        <f t="shared" si="1389"/>
        <v>4.0437775306223071E-5</v>
      </c>
      <c r="BG995" s="13">
        <f t="shared" si="1390"/>
        <v>6.6556146925203491E-6</v>
      </c>
      <c r="BH995" s="13">
        <f t="shared" si="1391"/>
        <v>8.2158093391346338E-7</v>
      </c>
      <c r="BI995" s="13">
        <f t="shared" si="1392"/>
        <v>8.1133931232970673E-8</v>
      </c>
      <c r="BJ995" s="14">
        <f t="shared" si="1393"/>
        <v>0.1767675885376814</v>
      </c>
      <c r="BK995" s="14">
        <f t="shared" si="1394"/>
        <v>0.34725441646568933</v>
      </c>
      <c r="BL995" s="14">
        <f t="shared" si="1395"/>
        <v>0.4375360731715886</v>
      </c>
      <c r="BM995" s="14">
        <f t="shared" si="1396"/>
        <v>0.19262535046794158</v>
      </c>
      <c r="BN995" s="14">
        <f t="shared" si="1397"/>
        <v>0.80728392153293638</v>
      </c>
    </row>
    <row r="996" spans="1:66" x14ac:dyDescent="0.25">
      <c r="A996" t="s">
        <v>351</v>
      </c>
      <c r="B996" t="s">
        <v>159</v>
      </c>
      <c r="C996" t="s">
        <v>158</v>
      </c>
      <c r="D996" s="22" t="s">
        <v>369</v>
      </c>
      <c r="E996" s="10">
        <f>VLOOKUP(A996,home!$A$2:$E$405,3,FALSE)</f>
        <v>1.224</v>
      </c>
      <c r="F996" s="10">
        <f>VLOOKUP(B996,home!$B$2:$E$405,3,FALSE)</f>
        <v>0.89129999999999998</v>
      </c>
      <c r="G996" s="10">
        <f>VLOOKUP(C996,away!$B$2:$E$405,4,FALSE)</f>
        <v>0.29709999999999998</v>
      </c>
      <c r="H996" s="10">
        <f>VLOOKUP(A996,away!$A$2:$E$405,3,FALSE)</f>
        <v>1.1359999999999999</v>
      </c>
      <c r="I996" s="10">
        <f>VLOOKUP(C996,away!$B$2:$E$405,3,FALSE)</f>
        <v>1.2003999999999999</v>
      </c>
      <c r="J996" s="10">
        <f>VLOOKUP(B996,home!$B$2:$E$405,4,FALSE)</f>
        <v>1.0403</v>
      </c>
      <c r="K996" s="12">
        <f t="shared" ref="K996:K1044" si="1398">E996*F996*G996</f>
        <v>0.32412160151999997</v>
      </c>
      <c r="L996" s="12">
        <f t="shared" ref="L996:L1044" si="1399">H996*I996*J996</f>
        <v>1.4186096723199997</v>
      </c>
      <c r="M996" s="13">
        <f t="shared" ref="M996:M1044" si="1400">_xlfn.POISSON.DIST(0,K996,FALSE) * _xlfn.POISSON.DIST(0,L996,FALSE)</f>
        <v>0.17504166042130281</v>
      </c>
      <c r="N996" s="13">
        <f t="shared" ref="N996:N1044" si="1401">_xlfn.POISSON.DIST(1,K996,FALSE) * _xlfn.POISSON.DIST(0,L996,FALSE)</f>
        <v>5.6734783308472668E-2</v>
      </c>
      <c r="O996" s="13">
        <f t="shared" ref="O996:O1044" si="1402">_xlfn.POISSON.DIST(0,K996,FALSE) * _xlfn.POISSON.DIST(1,L996,FALSE)</f>
        <v>0.24831579253261302</v>
      </c>
      <c r="P996" s="13">
        <f t="shared" ref="P996:P1044" si="1403">_xlfn.POISSON.DIST(1,K996,FALSE) * _xlfn.POISSON.DIST(1,L996,FALSE)</f>
        <v>8.0484512358378599E-2</v>
      </c>
      <c r="Q996" s="13">
        <f t="shared" ref="Q996:Q1044" si="1404">_xlfn.POISSON.DIST(2,K996,FALSE) * _xlfn.POISSON.DIST(0,L996,FALSE)</f>
        <v>9.1944844139161611E-3</v>
      </c>
      <c r="R996" s="13">
        <f t="shared" ref="R996:R1044" si="1405">_xlfn.POISSON.DIST(0,K996,FALSE) * _xlfn.POISSON.DIST(2,L996,FALSE)</f>
        <v>0.17613159253828564</v>
      </c>
      <c r="S996" s="13">
        <f t="shared" ref="S996:S1044" si="1406">_xlfn.POISSON.DIST(2,K996,FALSE) * _xlfn.POISSON.DIST(2,L996,FALSE)</f>
        <v>9.2517357210490179E-3</v>
      </c>
      <c r="T996" s="13">
        <f t="shared" ref="T996:T1044" si="1407">_xlfn.POISSON.DIST(2,K996,FALSE) * _xlfn.POISSON.DIST(1,L996,FALSE)</f>
        <v>1.304338452157695E-2</v>
      </c>
      <c r="U996" s="13">
        <f t="shared" ref="U996:U1044" si="1408">_xlfn.POISSON.DIST(1,K996,FALSE) * _xlfn.POISSON.DIST(2,L996,FALSE)</f>
        <v>5.7088053851777232E-2</v>
      </c>
      <c r="V996" s="13">
        <f t="shared" ref="V996:V1044" si="1409">_xlfn.POISSON.DIST(3,K996,FALSE) * _xlfn.POISSON.DIST(3,L996,FALSE)</f>
        <v>4.7266299423616247E-4</v>
      </c>
      <c r="W996" s="13">
        <f t="shared" ref="W996:W1044" si="1410">_xlfn.POISSON.DIST(3,K996,FALSE) * _xlfn.POISSON.DIST(0,L996,FALSE)</f>
        <v>9.933770044630618E-4</v>
      </c>
      <c r="X996" s="13">
        <f t="shared" ref="X996:X1044" si="1411">_xlfn.POISSON.DIST(3,K996,FALSE) * _xlfn.POISSON.DIST(1,L996,FALSE)</f>
        <v>1.4092142267915669E-3</v>
      </c>
      <c r="Y996" s="13">
        <f t="shared" ref="Y996:Y1044" si="1412">_xlfn.POISSON.DIST(3,K996,FALSE) * _xlfn.POISSON.DIST(2,L996,FALSE)</f>
        <v>9.9956246624873348E-4</v>
      </c>
      <c r="Z996" s="13">
        <f t="shared" ref="Z996:Z1044" si="1413">_xlfn.POISSON.DIST(0,K996,FALSE) * _xlfn.POISSON.DIST(3,L996,FALSE)</f>
        <v>8.3287326925312405E-2</v>
      </c>
      <c r="AA996" s="13">
        <f t="shared" ref="AA996:AA1044" si="1414">_xlfn.POISSON.DIST(1,K996,FALSE) * _xlfn.POISSON.DIST(3,L996,FALSE)</f>
        <v>2.699522178935208E-2</v>
      </c>
      <c r="AB996" s="13">
        <f t="shared" ref="AB996:AB1044" si="1415">_xlfn.POISSON.DIST(2,K996,FALSE) * _xlfn.POISSON.DIST(3,L996,FALSE)</f>
        <v>4.3748672598761971E-3</v>
      </c>
      <c r="AC996" s="13">
        <f t="shared" ref="AC996:AC1044" si="1416">_xlfn.POISSON.DIST(4,K996,FALSE) * _xlfn.POISSON.DIST(4,L996,FALSE)</f>
        <v>1.358321302961045E-5</v>
      </c>
      <c r="AD996" s="13">
        <f t="shared" ref="AD996:AD1044" si="1417">_xlfn.POISSON.DIST(4,K996,FALSE) * _xlfn.POISSON.DIST(0,L996,FALSE)</f>
        <v>8.0493736399926921E-5</v>
      </c>
      <c r="AE996" s="13">
        <f t="shared" ref="AE996:AE1044" si="1418">_xlfn.POISSON.DIST(4,K996,FALSE) * _xlfn.POISSON.DIST(1,L996,FALSE)</f>
        <v>1.1418919301811276E-4</v>
      </c>
      <c r="AF996" s="13">
        <f t="shared" ref="AF996:AF1044" si="1419">_xlfn.POISSON.DIST(4,K996,FALSE) * _xlfn.POISSON.DIST(2,L996,FALSE)</f>
        <v>8.0994946844955093E-5</v>
      </c>
      <c r="AG996" s="13">
        <f t="shared" ref="AG996:AG1044" si="1420">_xlfn.POISSON.DIST(4,K996,FALSE) * _xlfn.POISSON.DIST(3,L996,FALSE)</f>
        <v>3.8300071667765868E-5</v>
      </c>
      <c r="AH996" s="13">
        <f t="shared" ref="AH996:AH1044" si="1421">_xlfn.POISSON.DIST(0,K996,FALSE) * _xlfn.POISSON.DIST(4,L996,FALSE)</f>
        <v>2.9538051889481508E-2</v>
      </c>
      <c r="AI996" s="13">
        <f t="shared" ref="AI996:AI1044" si="1422">_xlfn.POISSON.DIST(1,K996,FALSE) * _xlfn.POISSON.DIST(4,L996,FALSE)</f>
        <v>9.5739206841996098E-3</v>
      </c>
      <c r="AJ996" s="13">
        <f t="shared" ref="AJ996:AJ1044" si="1423">_xlfn.POISSON.DIST(2,K996,FALSE) * _xlfn.POISSON.DIST(4,L996,FALSE)</f>
        <v>1.5515572524941155E-3</v>
      </c>
      <c r="AK996" s="13">
        <f t="shared" ref="AK996:AK1044" si="1424">_xlfn.POISSON.DIST(3,K996,FALSE) * _xlfn.POISSON.DIST(4,L996,FALSE)</f>
        <v>1.6763107384278796E-4</v>
      </c>
      <c r="AL996" s="13">
        <f t="shared" ref="AL996:AL1044" si="1425">_xlfn.POISSON.DIST(5,K996,FALSE) * _xlfn.POISSON.DIST(5,L996,FALSE)</f>
        <v>2.498235618462227E-7</v>
      </c>
      <c r="AM996" s="13">
        <f t="shared" ref="AM996:AM1044" si="1426">_xlfn.POISSON.DIST(5,K996,FALSE) * _xlfn.POISSON.DIST(0,L996,FALSE)</f>
        <v>5.2179517508546058E-6</v>
      </c>
      <c r="AN996" s="13">
        <f t="shared" ref="AN996:AN1044" si="1427">_xlfn.POISSON.DIST(5,K996,FALSE) * _xlfn.POISSON.DIST(1,L996,FALSE)</f>
        <v>7.4022368234614207E-6</v>
      </c>
      <c r="AO996" s="13">
        <f t="shared" ref="AO996:AO1044" si="1428">_xlfn.POISSON.DIST(5,K996,FALSE) * _xlfn.POISSON.DIST(2,L996,FALSE)</f>
        <v>5.2504423772828222E-6</v>
      </c>
      <c r="AP996" s="13">
        <f t="shared" ref="AP996:AP1044" si="1429">_xlfn.POISSON.DIST(5,K996,FALSE) * _xlfn.POISSON.DIST(3,L996,FALSE)</f>
        <v>2.4827761134574099E-6</v>
      </c>
      <c r="AQ996" s="13">
        <f t="shared" ref="AQ996:AQ1044" si="1430">_xlfn.POISSON.DIST(5,K996,FALSE) * _xlfn.POISSON.DIST(4,L996,FALSE)</f>
        <v>8.8052255218893392E-7</v>
      </c>
      <c r="AR996" s="13">
        <f t="shared" ref="AR996:AR1044" si="1431">_xlfn.POISSON.DIST(0,K996,FALSE) * _xlfn.POISSON.DIST(5,L996,FALSE)</f>
        <v>8.3805932223817037E-3</v>
      </c>
      <c r="AS996" s="13">
        <f t="shared" ref="AS996:AS1044" si="1432">_xlfn.POISSON.DIST(1,K996,FALSE) * _xlfn.POISSON.DIST(5,L996,FALSE)</f>
        <v>2.7163312969260157E-3</v>
      </c>
      <c r="AT996" s="13">
        <f t="shared" ref="AT996:AT1044" si="1433">_xlfn.POISSON.DIST(2,K996,FALSE) * _xlfn.POISSON.DIST(5,L996,FALSE)</f>
        <v>4.4021082510927936E-4</v>
      </c>
      <c r="AU996" s="13">
        <f t="shared" ref="AU996:AU1044" si="1434">_xlfn.POISSON.DIST(3,K996,FALSE) * _xlfn.POISSON.DIST(5,L996,FALSE)</f>
        <v>4.7560612546953426E-5</v>
      </c>
      <c r="AV996" s="13">
        <f t="shared" ref="AV996:AV1044" si="1435">_xlfn.POISSON.DIST(4,K996,FALSE) * _xlfn.POISSON.DIST(5,L996,FALSE)</f>
        <v>3.8538554769976866E-6</v>
      </c>
      <c r="AW996" s="13">
        <f t="shared" ref="AW996:AW1044" si="1436">_xlfn.POISSON.DIST(6,K996,FALSE) * _xlfn.POISSON.DIST(6,L996,FALSE)</f>
        <v>3.1908161974494303E-9</v>
      </c>
      <c r="AX996" s="13">
        <f t="shared" ref="AX996:AX1044" si="1437">_xlfn.POISSON.DIST(6,K996,FALSE) * _xlfn.POISSON.DIST(0,L996,FALSE)</f>
        <v>2.818751463568472E-7</v>
      </c>
      <c r="AY996" s="13">
        <f t="shared" ref="AY996:AY1044" si="1438">_xlfn.POISSON.DIST(6,K996,FALSE) * _xlfn.POISSON.DIST(1,L996,FALSE)</f>
        <v>3.9987080900843895E-7</v>
      </c>
      <c r="AZ996" s="13">
        <f t="shared" ref="AZ996:AZ1044" si="1439">_xlfn.POISSON.DIST(6,K996,FALSE) * _xlfn.POISSON.DIST(2,L996,FALSE)</f>
        <v>2.8363029866889745E-7</v>
      </c>
      <c r="BA996" s="13">
        <f t="shared" ref="BA996:BA1044" si="1440">_xlfn.POISSON.DIST(6,K996,FALSE) * _xlfn.POISSON.DIST(3,L996,FALSE)</f>
        <v>1.3412022835156949E-7</v>
      </c>
      <c r="BB996" s="13">
        <f t="shared" ref="BB996:BB1044" si="1441">_xlfn.POISSON.DIST(6,K996,FALSE) * _xlfn.POISSON.DIST(4,L996,FALSE)</f>
        <v>4.7566063298325845E-8</v>
      </c>
      <c r="BC996" s="13">
        <f t="shared" ref="BC996:BC1044" si="1442">_xlfn.POISSON.DIST(6,K996,FALSE) * _xlfn.POISSON.DIST(5,L996,FALSE)</f>
        <v>1.3495535493838082E-8</v>
      </c>
      <c r="BD996" s="13">
        <f t="shared" ref="BD996:BD1044" si="1443">_xlfn.POISSON.DIST(0,K996,FALSE) * _xlfn.POISSON.DIST(6,L996,FALSE)</f>
        <v>1.9814651008416883E-3</v>
      </c>
      <c r="BE996" s="13">
        <f t="shared" ref="BE996:BE1044" si="1444">_xlfn.POISSON.DIST(1,K996,FALSE) * _xlfn.POISSON.DIST(6,L996,FALSE)</f>
        <v>6.4223564184079634E-4</v>
      </c>
      <c r="BF996" s="13">
        <f t="shared" ref="BF996:BF1044" si="1445">_xlfn.POISSON.DIST(2,K996,FALSE) * _xlfn.POISSON.DIST(6,L996,FALSE)</f>
        <v>1.04081222393332E-4</v>
      </c>
      <c r="BG996" s="13">
        <f t="shared" ref="BG996:BG1044" si="1446">_xlfn.POISSON.DIST(3,K996,FALSE) * _xlfn.POISSON.DIST(6,L996,FALSE)</f>
        <v>1.1244990830095354E-5</v>
      </c>
      <c r="BH996" s="13">
        <f t="shared" ref="BH996:BH1044" si="1447">_xlfn.POISSON.DIST(4,K996,FALSE) * _xlfn.POISSON.DIST(6,L996,FALSE)</f>
        <v>9.1118610923205491E-7</v>
      </c>
      <c r="BI996" s="13">
        <f t="shared" ref="BI996:BI1044" si="1448">_xlfn.POISSON.DIST(5,K996,FALSE) * _xlfn.POISSON.DIST(6,L996,FALSE)</f>
        <v>5.9067020201414246E-8</v>
      </c>
      <c r="BJ996" s="14">
        <f t="shared" ref="BJ996:BJ1044" si="1449">SUM(N996,Q996,T996,W996,X996,Y996,AD996,AE996,AF996,AG996,AM996,AN996,AO996,AP996,AQ996,AX996,AY996,AZ996,BA996,BB996,BC996)</f>
        <v>8.2711178377098335E-2</v>
      </c>
      <c r="BK996" s="14">
        <f t="shared" ref="BK996:BK1044" si="1450">SUM(M996,P996,S996,V996,AC996,AL996,AY996)</f>
        <v>0.2652648044023671</v>
      </c>
      <c r="BL996" s="14">
        <f t="shared" ref="BL996:BL1044" si="1451">SUM(O996,R996,U996,AA996,AB996,AH996,AI996,AJ996,AK996,AR996,AS996,AT996,AU996,AV996,BD996,BE996,BF996,BG996,BH996,BI996)</f>
        <v>0.56806523589339852</v>
      </c>
      <c r="BM996" s="14">
        <f t="shared" ref="BM996:BM1044" si="1452">SUM(S996:BI996)</f>
        <v>0.25342532334521467</v>
      </c>
      <c r="BN996" s="14">
        <f t="shared" ref="BN996:BN1044" si="1453">SUM(M996:R996)</f>
        <v>0.74590282557296894</v>
      </c>
    </row>
    <row r="997" spans="1:66" x14ac:dyDescent="0.25">
      <c r="A997" t="s">
        <v>344</v>
      </c>
      <c r="B997" t="s">
        <v>212</v>
      </c>
      <c r="C997" t="s">
        <v>199</v>
      </c>
      <c r="D997" s="22" t="s">
        <v>369</v>
      </c>
      <c r="E997" s="10">
        <f>VLOOKUP(A997,home!$A$2:$E$405,3,FALSE)</f>
        <v>1.3976999999999999</v>
      </c>
      <c r="F997" s="10">
        <f>VLOOKUP(B997,home!$B$2:$E$405,3,FALSE)</f>
        <v>1.3513999999999999</v>
      </c>
      <c r="G997" s="10">
        <f>VLOOKUP(C997,away!$B$2:$E$405,4,FALSE)</f>
        <v>0.86609999999999998</v>
      </c>
      <c r="H997" s="10">
        <f>VLOOKUP(A997,away!$A$2:$E$405,3,FALSE)</f>
        <v>1.0585</v>
      </c>
      <c r="I997" s="10">
        <f>VLOOKUP(C997,away!$B$2:$E$405,3,FALSE)</f>
        <v>1.3425</v>
      </c>
      <c r="J997" s="10">
        <f>VLOOKUP(B997,home!$B$2:$E$405,4,FALSE)</f>
        <v>1.1022000000000001</v>
      </c>
      <c r="K997" s="12">
        <f t="shared" si="1398"/>
        <v>1.6359345266579997</v>
      </c>
      <c r="L997" s="12">
        <f t="shared" si="1399"/>
        <v>1.5662661547500001</v>
      </c>
      <c r="M997" s="13">
        <f t="shared" si="1400"/>
        <v>4.0672597987204795E-2</v>
      </c>
      <c r="N997" s="13">
        <f t="shared" si="1401"/>
        <v>6.6537707336148985E-2</v>
      </c>
      <c r="O997" s="13">
        <f t="shared" si="1402"/>
        <v>6.3704113653111849E-2</v>
      </c>
      <c r="P997" s="13">
        <f t="shared" si="1403"/>
        <v>0.10421575901527094</v>
      </c>
      <c r="Q997" s="13">
        <f t="shared" si="1404"/>
        <v>5.4425666377935715E-2</v>
      </c>
      <c r="R997" s="13">
        <f t="shared" si="1405"/>
        <v>4.9888798566608245E-2</v>
      </c>
      <c r="S997" s="13">
        <f t="shared" si="1406"/>
        <v>6.6758241202994784E-2</v>
      </c>
      <c r="T997" s="13">
        <f t="shared" si="1407"/>
        <v>8.5245079197475732E-2</v>
      </c>
      <c r="U997" s="13">
        <f t="shared" si="1408"/>
        <v>8.1614808068600553E-2</v>
      </c>
      <c r="V997" s="13">
        <f t="shared" si="1409"/>
        <v>1.9006137142268831E-2</v>
      </c>
      <c r="W997" s="13">
        <f t="shared" si="1410"/>
        <v>2.967894225467815E-2</v>
      </c>
      <c r="X997" s="13">
        <f t="shared" si="1411"/>
        <v>4.648512276228204E-2</v>
      </c>
      <c r="Y997" s="13">
        <f t="shared" si="1412"/>
        <v>3.6404037240980604E-2</v>
      </c>
      <c r="Z997" s="13">
        <f t="shared" si="1413"/>
        <v>2.604637889867294E-2</v>
      </c>
      <c r="AA997" s="13">
        <f t="shared" si="1414"/>
        <v>4.261017053475543E-2</v>
      </c>
      <c r="AB997" s="13">
        <f t="shared" si="1415"/>
        <v>3.4853724582295888E-2</v>
      </c>
      <c r="AC997" s="13">
        <f t="shared" si="1416"/>
        <v>3.0437246239670402E-3</v>
      </c>
      <c r="AD997" s="13">
        <f t="shared" si="1417"/>
        <v>1.2138201587279258E-2</v>
      </c>
      <c r="AE997" s="13">
        <f t="shared" si="1418"/>
        <v>1.9011654325688229E-2</v>
      </c>
      <c r="AF997" s="13">
        <f t="shared" si="1419"/>
        <v>1.4888655358065956E-2</v>
      </c>
      <c r="AG997" s="13">
        <f t="shared" si="1420"/>
        <v>7.7731989923586504E-3</v>
      </c>
      <c r="AH997" s="13">
        <f t="shared" si="1421"/>
        <v>1.0198890430696503E-2</v>
      </c>
      <c r="AI997" s="13">
        <f t="shared" si="1422"/>
        <v>1.6684716989178287E-2</v>
      </c>
      <c r="AJ997" s="13">
        <f t="shared" si="1423"/>
        <v>1.3647552295057035E-2</v>
      </c>
      <c r="AK997" s="13">
        <f t="shared" si="1424"/>
        <v>7.4421673346181409E-3</v>
      </c>
      <c r="AL997" s="13">
        <f t="shared" si="1425"/>
        <v>3.1195850535044171E-4</v>
      </c>
      <c r="AM997" s="13">
        <f t="shared" si="1426"/>
        <v>3.9714606136330103E-3</v>
      </c>
      <c r="AN997" s="13">
        <f t="shared" si="1427"/>
        <v>6.2203643440560501E-3</v>
      </c>
      <c r="AO997" s="13">
        <f t="shared" si="1428"/>
        <v>4.8713730711543394E-3</v>
      </c>
      <c r="AP997" s="13">
        <f t="shared" si="1429"/>
        <v>2.5432889228365354E-3</v>
      </c>
      <c r="AQ997" s="13">
        <f t="shared" si="1430"/>
        <v>9.9586684039736258E-4</v>
      </c>
      <c r="AR997" s="13">
        <f t="shared" si="1431"/>
        <v>3.1948353795207152E-3</v>
      </c>
      <c r="AS997" s="13">
        <f t="shared" si="1432"/>
        <v>5.2265415043464521E-3</v>
      </c>
      <c r="AT997" s="13">
        <f t="shared" si="1433"/>
        <v>4.2751398509857019E-3</v>
      </c>
      <c r="AU997" s="13">
        <f t="shared" si="1434"/>
        <v>2.3312829628396813E-3</v>
      </c>
      <c r="AV997" s="13">
        <f t="shared" si="1435"/>
        <v>9.5345657257974868E-4</v>
      </c>
      <c r="AW997" s="13">
        <f t="shared" si="1436"/>
        <v>2.2203723572340496E-5</v>
      </c>
      <c r="AX997" s="13">
        <f t="shared" si="1437"/>
        <v>1.0828415898507695E-3</v>
      </c>
      <c r="AY997" s="13">
        <f t="shared" si="1438"/>
        <v>1.6960181331389414E-3</v>
      </c>
      <c r="AZ997" s="13">
        <f t="shared" si="1439"/>
        <v>1.328207899888902E-3</v>
      </c>
      <c r="BA997" s="13">
        <f t="shared" si="1440"/>
        <v>6.9344236002252119E-4</v>
      </c>
      <c r="BB997" s="13">
        <f t="shared" si="1441"/>
        <v>2.7152882469330989E-4</v>
      </c>
      <c r="BC997" s="13">
        <f t="shared" si="1442"/>
        <v>8.5057281631235432E-5</v>
      </c>
      <c r="BD997" s="13">
        <f t="shared" si="1443"/>
        <v>8.3399375415686152E-4</v>
      </c>
      <c r="BE997" s="13">
        <f t="shared" si="1444"/>
        <v>1.3643591774423335E-3</v>
      </c>
      <c r="BF997" s="13">
        <f t="shared" si="1445"/>
        <v>1.116001142570311E-3</v>
      </c>
      <c r="BG997" s="13">
        <f t="shared" si="1446"/>
        <v>6.0856826697351608E-4</v>
      </c>
      <c r="BH997" s="13">
        <f t="shared" si="1447"/>
        <v>2.4889445994259962E-4</v>
      </c>
      <c r="BI997" s="13">
        <f t="shared" si="1448"/>
        <v>8.1435008102798958E-5</v>
      </c>
      <c r="BJ997" s="14">
        <f t="shared" si="1449"/>
        <v>0.39634771531419638</v>
      </c>
      <c r="BK997" s="14">
        <f t="shared" si="1450"/>
        <v>0.23570443661019577</v>
      </c>
      <c r="BL997" s="14">
        <f t="shared" si="1451"/>
        <v>0.34087945053438268</v>
      </c>
      <c r="BM997" s="14">
        <f t="shared" si="1452"/>
        <v>0.61785952401160005</v>
      </c>
      <c r="BN997" s="14">
        <f t="shared" si="1453"/>
        <v>0.37944464293628055</v>
      </c>
    </row>
    <row r="998" spans="1:66" x14ac:dyDescent="0.25">
      <c r="A998" t="s">
        <v>344</v>
      </c>
      <c r="B998" t="s">
        <v>203</v>
      </c>
      <c r="C998" t="s">
        <v>208</v>
      </c>
      <c r="D998" s="22" t="s">
        <v>369</v>
      </c>
      <c r="E998" s="10">
        <f>VLOOKUP(A998,home!$A$2:$E$405,3,FALSE)</f>
        <v>1.3976999999999999</v>
      </c>
      <c r="F998" s="10">
        <f>VLOOKUP(B998,home!$B$2:$E$405,3,FALSE)</f>
        <v>0.82279999999999998</v>
      </c>
      <c r="G998" s="10">
        <f>VLOOKUP(C998,away!$B$2:$E$405,4,FALSE)</f>
        <v>0.68140000000000001</v>
      </c>
      <c r="H998" s="10">
        <f>VLOOKUP(A998,away!$A$2:$E$405,3,FALSE)</f>
        <v>1.0585</v>
      </c>
      <c r="I998" s="10">
        <f>VLOOKUP(C998,away!$B$2:$E$405,3,FALSE)</f>
        <v>1.1247</v>
      </c>
      <c r="J998" s="10">
        <f>VLOOKUP(B998,home!$B$2:$E$405,4,FALSE)</f>
        <v>0.94469999999999998</v>
      </c>
      <c r="K998" s="12">
        <f t="shared" si="1398"/>
        <v>0.78362877938399988</v>
      </c>
      <c r="L998" s="12">
        <f t="shared" si="1399"/>
        <v>1.124660579265</v>
      </c>
      <c r="M998" s="13">
        <f t="shared" si="1400"/>
        <v>0.14833391581500296</v>
      </c>
      <c r="N998" s="13">
        <f t="shared" si="1401"/>
        <v>0.11623872539135978</v>
      </c>
      <c r="O998" s="13">
        <f t="shared" si="1402"/>
        <v>0.166825307685147</v>
      </c>
      <c r="P998" s="13">
        <f t="shared" si="1403"/>
        <v>0.13072911223167197</v>
      </c>
      <c r="Q998" s="13">
        <f t="shared" si="1404"/>
        <v>4.5544005247791598E-2</v>
      </c>
      <c r="R998" s="13">
        <f t="shared" si="1405"/>
        <v>9.3810923588619644E-2</v>
      </c>
      <c r="S998" s="13">
        <f t="shared" si="1406"/>
        <v>2.880342754214632E-2</v>
      </c>
      <c r="T998" s="13">
        <f t="shared" si="1407"/>
        <v>5.1221547324029504E-2</v>
      </c>
      <c r="U998" s="13">
        <f t="shared" si="1408"/>
        <v>7.3512939544635697E-2</v>
      </c>
      <c r="V998" s="13">
        <f t="shared" si="1409"/>
        <v>2.8205481090306608E-3</v>
      </c>
      <c r="W998" s="13">
        <f t="shared" si="1410"/>
        <v>1.1896531080195142E-2</v>
      </c>
      <c r="X998" s="13">
        <f t="shared" si="1411"/>
        <v>1.3379559535896344E-2</v>
      </c>
      <c r="Y998" s="13">
        <f t="shared" si="1412"/>
        <v>7.5237315889758695E-3</v>
      </c>
      <c r="Z998" s="13">
        <f t="shared" si="1413"/>
        <v>3.5168482554853886E-2</v>
      </c>
      <c r="AA998" s="13">
        <f t="shared" si="1414"/>
        <v>2.7559035057247643E-2</v>
      </c>
      <c r="AB998" s="13">
        <f t="shared" si="1415"/>
        <v>1.0798026501455914E-2</v>
      </c>
      <c r="AC998" s="13">
        <f t="shared" si="1416"/>
        <v>1.5536220605481927E-4</v>
      </c>
      <c r="AD998" s="13">
        <f t="shared" si="1417"/>
        <v>2.3306160323192833E-3</v>
      </c>
      <c r="AE998" s="13">
        <f t="shared" si="1418"/>
        <v>2.6211519769525015E-3</v>
      </c>
      <c r="AF998" s="13">
        <f t="shared" si="1419"/>
        <v>1.4739531503705002E-3</v>
      </c>
      <c r="AG998" s="13">
        <f t="shared" si="1420"/>
        <v>5.5256566796838631E-4</v>
      </c>
      <c r="AH998" s="13">
        <f t="shared" si="1421"/>
        <v>9.8881514905032556E-3</v>
      </c>
      <c r="AI998" s="13">
        <f t="shared" si="1422"/>
        <v>7.7486400828671457E-3</v>
      </c>
      <c r="AJ998" s="13">
        <f t="shared" si="1423"/>
        <v>3.036028685011558E-3</v>
      </c>
      <c r="AK998" s="13">
        <f t="shared" si="1424"/>
        <v>7.9303981753680599E-4</v>
      </c>
      <c r="AL998" s="13">
        <f t="shared" si="1425"/>
        <v>5.4769303865020279E-6</v>
      </c>
      <c r="AM998" s="13">
        <f t="shared" si="1426"/>
        <v>3.6526755932382826E-4</v>
      </c>
      <c r="AN998" s="13">
        <f t="shared" si="1427"/>
        <v>4.1080202485584946E-4</v>
      </c>
      <c r="AO998" s="13">
        <f t="shared" si="1428"/>
        <v>2.3100642161880732E-4</v>
      </c>
      <c r="AP998" s="13">
        <f t="shared" si="1429"/>
        <v>8.6601271983914238E-5</v>
      </c>
      <c r="AQ998" s="13">
        <f t="shared" si="1430"/>
        <v>2.4349259178628703E-5</v>
      </c>
      <c r="AR998" s="13">
        <f t="shared" si="1431"/>
        <v>2.2241628366338898E-3</v>
      </c>
      <c r="AS998" s="13">
        <f t="shared" si="1432"/>
        <v>1.74291800882267E-3</v>
      </c>
      <c r="AT998" s="13">
        <f t="shared" si="1433"/>
        <v>6.8290035591005009E-4</v>
      </c>
      <c r="AU998" s="13">
        <f t="shared" si="1434"/>
        <v>1.7838012411423059E-4</v>
      </c>
      <c r="AV998" s="13">
        <f t="shared" si="1435"/>
        <v>3.4945949731500216E-5</v>
      </c>
      <c r="AW998" s="13">
        <f t="shared" si="1436"/>
        <v>1.3408079318283223E-7</v>
      </c>
      <c r="AX998" s="13">
        <f t="shared" si="1437"/>
        <v>4.7705695276917377E-5</v>
      </c>
      <c r="AY998" s="13">
        <f t="shared" si="1438"/>
        <v>5.3652714884377472E-5</v>
      </c>
      <c r="AZ998" s="13">
        <f t="shared" si="1439"/>
        <v>3.017054670050193E-5</v>
      </c>
      <c r="BA998" s="13">
        <f t="shared" si="1440"/>
        <v>1.1310541509642748E-5</v>
      </c>
      <c r="BB998" s="13">
        <f t="shared" si="1441"/>
        <v>3.1801300415089104E-6</v>
      </c>
      <c r="BC998" s="13">
        <f t="shared" si="1442"/>
        <v>7.15313378924287E-7</v>
      </c>
      <c r="BD998" s="13">
        <f t="shared" si="1443"/>
        <v>4.1690471070472619E-4</v>
      </c>
      <c r="BE998" s="13">
        <f t="shared" si="1444"/>
        <v>3.266985295689842E-4</v>
      </c>
      <c r="BF998" s="13">
        <f t="shared" si="1445"/>
        <v>1.2800518497634532E-4</v>
      </c>
      <c r="BG998" s="13">
        <f t="shared" si="1446"/>
        <v>3.3436182285945537E-5</v>
      </c>
      <c r="BH998" s="13">
        <f t="shared" si="1447"/>
        <v>6.5503886779991036E-6</v>
      </c>
      <c r="BI998" s="13">
        <f t="shared" si="1448"/>
        <v>1.0266146168462422E-6</v>
      </c>
      <c r="BJ998" s="14">
        <f t="shared" si="1449"/>
        <v>0.25404714847461185</v>
      </c>
      <c r="BK998" s="14">
        <f t="shared" si="1450"/>
        <v>0.31090149554917762</v>
      </c>
      <c r="BL998" s="14">
        <f t="shared" si="1451"/>
        <v>0.39974802133906789</v>
      </c>
      <c r="BM998" s="14">
        <f t="shared" si="1452"/>
        <v>0.29832963932402706</v>
      </c>
      <c r="BN998" s="14">
        <f t="shared" si="1453"/>
        <v>0.70148198995959288</v>
      </c>
    </row>
    <row r="999" spans="1:66" x14ac:dyDescent="0.25">
      <c r="A999" t="s">
        <v>344</v>
      </c>
      <c r="B999" t="s">
        <v>205</v>
      </c>
      <c r="C999" t="s">
        <v>214</v>
      </c>
      <c r="D999" s="22" t="s">
        <v>369</v>
      </c>
      <c r="E999" s="10">
        <f>VLOOKUP(A999,home!$A$2:$E$405,3,FALSE)</f>
        <v>1.3976999999999999</v>
      </c>
      <c r="F999" s="10">
        <f>VLOOKUP(B999,home!$B$2:$E$405,3,FALSE)</f>
        <v>0.96799999999999997</v>
      </c>
      <c r="G999" s="10">
        <f>VLOOKUP(C999,away!$B$2:$E$405,4,FALSE)</f>
        <v>0.78700000000000003</v>
      </c>
      <c r="H999" s="10">
        <f>VLOOKUP(A999,away!$A$2:$E$405,3,FALSE)</f>
        <v>1.0585</v>
      </c>
      <c r="I999" s="10">
        <f>VLOOKUP(C999,away!$B$2:$E$405,3,FALSE)</f>
        <v>0.70850000000000002</v>
      </c>
      <c r="J999" s="10">
        <f>VLOOKUP(B999,home!$B$2:$E$405,4,FALSE)</f>
        <v>1.2782</v>
      </c>
      <c r="K999" s="12">
        <f t="shared" si="1398"/>
        <v>1.0647902231999999</v>
      </c>
      <c r="L999" s="12">
        <f t="shared" si="1399"/>
        <v>0.9585825749500001</v>
      </c>
      <c r="M999" s="13">
        <f t="shared" si="1400"/>
        <v>0.13220879865419066</v>
      </c>
      <c r="N999" s="13">
        <f t="shared" si="1401"/>
        <v>0.14077463622799949</v>
      </c>
      <c r="O999" s="13">
        <f t="shared" si="1402"/>
        <v>0.12673305064498017</v>
      </c>
      <c r="P999" s="13">
        <f t="shared" si="1403"/>
        <v>0.13494411328308531</v>
      </c>
      <c r="Q999" s="13">
        <f t="shared" si="1404"/>
        <v>7.4947728165055197E-2</v>
      </c>
      <c r="R999" s="13">
        <f t="shared" si="1405"/>
        <v>6.0742047009266928E-2</v>
      </c>
      <c r="S999" s="13">
        <f t="shared" si="1406"/>
        <v>3.4434004951116322E-2</v>
      </c>
      <c r="T999" s="13">
        <f t="shared" si="1407"/>
        <v>7.1843586251111244E-2</v>
      </c>
      <c r="U999" s="13">
        <f t="shared" si="1408"/>
        <v>6.4677537792622211E-2</v>
      </c>
      <c r="V999" s="13">
        <f t="shared" si="1409"/>
        <v>3.9051580296673378E-3</v>
      </c>
      <c r="W999" s="13">
        <f t="shared" si="1410"/>
        <v>2.6601202733734022E-2</v>
      </c>
      <c r="X999" s="13">
        <f t="shared" si="1411"/>
        <v>2.5499449413269735E-2</v>
      </c>
      <c r="Y999" s="13">
        <f t="shared" si="1412"/>
        <v>1.2221663939189685E-2</v>
      </c>
      <c r="Z999" s="13">
        <f t="shared" si="1413"/>
        <v>1.9408755943292354E-2</v>
      </c>
      <c r="AA999" s="13">
        <f t="shared" si="1414"/>
        <v>2.0666253572892587E-2</v>
      </c>
      <c r="AB999" s="13">
        <f t="shared" si="1415"/>
        <v>1.1002612377294047E-2</v>
      </c>
      <c r="AC999" s="13">
        <f t="shared" si="1416"/>
        <v>2.4912207664510243E-4</v>
      </c>
      <c r="AD999" s="13">
        <f t="shared" si="1417"/>
        <v>7.0811751490602714E-3</v>
      </c>
      <c r="AE999" s="13">
        <f t="shared" si="1418"/>
        <v>6.7878911080581448E-3</v>
      </c>
      <c r="AF999" s="13">
        <f t="shared" si="1419"/>
        <v>3.2533770684212925E-3</v>
      </c>
      <c r="AG999" s="13">
        <f t="shared" si="1420"/>
        <v>1.0395435225101887E-3</v>
      </c>
      <c r="AH999" s="13">
        <f t="shared" si="1421"/>
        <v>4.6512238121743247E-3</v>
      </c>
      <c r="AI999" s="13">
        <f t="shared" si="1422"/>
        <v>4.9525776411182528E-3</v>
      </c>
      <c r="AJ999" s="13">
        <f t="shared" si="1423"/>
        <v>2.6367281259508167E-3</v>
      </c>
      <c r="AK999" s="13">
        <f t="shared" si="1424"/>
        <v>9.3585410991629619E-4</v>
      </c>
      <c r="AL999" s="13">
        <f t="shared" si="1425"/>
        <v>1.0171050058489769E-5</v>
      </c>
      <c r="AM999" s="13">
        <f t="shared" si="1426"/>
        <v>1.5079932134972366E-3</v>
      </c>
      <c r="AN999" s="13">
        <f t="shared" si="1427"/>
        <v>1.4455360176013061E-3</v>
      </c>
      <c r="AO999" s="13">
        <f t="shared" si="1428"/>
        <v>6.9283281896761421E-4</v>
      </c>
      <c r="AP999" s="13">
        <f t="shared" si="1429"/>
        <v>2.2137915587194771E-4</v>
      </c>
      <c r="AQ999" s="13">
        <f t="shared" si="1430"/>
        <v>5.3052550318997254E-5</v>
      </c>
      <c r="AR999" s="13">
        <f t="shared" si="1431"/>
        <v>8.9171641970856421E-4</v>
      </c>
      <c r="AS999" s="13">
        <f t="shared" si="1432"/>
        <v>9.4949092557258666E-4</v>
      </c>
      <c r="AT999" s="13">
        <f t="shared" si="1433"/>
        <v>5.0550432728340452E-4</v>
      </c>
      <c r="AU999" s="13">
        <f t="shared" si="1434"/>
        <v>1.7941868849222076E-4</v>
      </c>
      <c r="AV999" s="13">
        <f t="shared" si="1435"/>
        <v>4.776081634147073E-5</v>
      </c>
      <c r="AW999" s="13">
        <f t="shared" si="1436"/>
        <v>2.8837451425158758E-7</v>
      </c>
      <c r="AX999" s="13">
        <f t="shared" si="1437"/>
        <v>2.6761607173063449E-4</v>
      </c>
      <c r="AY999" s="13">
        <f t="shared" si="1438"/>
        <v>2.5653210313755553E-4</v>
      </c>
      <c r="AZ999" s="13">
        <f t="shared" si="1439"/>
        <v>1.2295360199146847E-4</v>
      </c>
      <c r="BA999" s="13">
        <f t="shared" si="1440"/>
        <v>3.9287060132119782E-5</v>
      </c>
      <c r="BB999" s="13">
        <f t="shared" si="1441"/>
        <v>9.4149728159157153E-6</v>
      </c>
      <c r="BC999" s="13">
        <f t="shared" si="1442"/>
        <v>1.8050057769929484E-6</v>
      </c>
      <c r="BD999" s="13">
        <f t="shared" si="1443"/>
        <v>1.4246397028823833E-4</v>
      </c>
      <c r="BE999" s="13">
        <f t="shared" si="1444"/>
        <v>1.5169424272117144E-4</v>
      </c>
      <c r="BF999" s="13">
        <f t="shared" si="1445"/>
        <v>8.0761273282615553E-5</v>
      </c>
      <c r="BG999" s="13">
        <f t="shared" si="1446"/>
        <v>2.8664604734837475E-5</v>
      </c>
      <c r="BH999" s="13">
        <f t="shared" si="1447"/>
        <v>7.6304477183868394E-6</v>
      </c>
      <c r="BI999" s="13">
        <f t="shared" si="1448"/>
        <v>1.6249652258354113E-6</v>
      </c>
      <c r="BJ999" s="14">
        <f t="shared" si="1449"/>
        <v>0.37466865615025108</v>
      </c>
      <c r="BK999" s="14">
        <f t="shared" si="1450"/>
        <v>0.3060079001479008</v>
      </c>
      <c r="BL999" s="14">
        <f t="shared" si="1451"/>
        <v>0.29998461576758484</v>
      </c>
      <c r="BM999" s="14">
        <f t="shared" si="1452"/>
        <v>0.32946331029582804</v>
      </c>
      <c r="BN999" s="14">
        <f t="shared" si="1453"/>
        <v>0.67035037398457775</v>
      </c>
    </row>
    <row r="1000" spans="1:66" x14ac:dyDescent="0.25">
      <c r="A1000" t="s">
        <v>345</v>
      </c>
      <c r="B1000" t="s">
        <v>220</v>
      </c>
      <c r="C1000" t="s">
        <v>224</v>
      </c>
      <c r="D1000" s="22" t="s">
        <v>369</v>
      </c>
      <c r="E1000" s="10">
        <f>VLOOKUP(A1000,home!$A$2:$E$405,3,FALSE)</f>
        <v>1.8543000000000001</v>
      </c>
      <c r="F1000" s="10">
        <f>VLOOKUP(B1000,home!$B$2:$E$405,3,FALSE)</f>
        <v>0.64710000000000001</v>
      </c>
      <c r="G1000" s="10">
        <f>VLOOKUP(C1000,away!$B$2:$E$405,4,FALSE)</f>
        <v>1.2583</v>
      </c>
      <c r="H1000" s="10">
        <f>VLOOKUP(A1000,away!$A$2:$E$405,3,FALSE)</f>
        <v>1.2583</v>
      </c>
      <c r="I1000" s="10">
        <f>VLOOKUP(C1000,away!$B$2:$E$405,3,FALSE)</f>
        <v>1.0596000000000001</v>
      </c>
      <c r="J1000" s="10">
        <f>VLOOKUP(B1000,home!$B$2:$E$405,4,FALSE)</f>
        <v>1.1126</v>
      </c>
      <c r="K1000" s="12">
        <f t="shared" si="1398"/>
        <v>1.509856227999</v>
      </c>
      <c r="L1000" s="12">
        <f t="shared" si="1399"/>
        <v>1.483423660968</v>
      </c>
      <c r="M1000" s="13">
        <f t="shared" si="1400"/>
        <v>5.0122769707088233E-2</v>
      </c>
      <c r="N1000" s="13">
        <f t="shared" si="1401"/>
        <v>7.5678176006806777E-2</v>
      </c>
      <c r="O1000" s="13">
        <f t="shared" si="1402"/>
        <v>7.4353302536744784E-2</v>
      </c>
      <c r="P1000" s="13">
        <f t="shared" si="1403"/>
        <v>0.11226279690739797</v>
      </c>
      <c r="Q1000" s="13">
        <f t="shared" si="1404"/>
        <v>5.7131582683740863E-2</v>
      </c>
      <c r="R1000" s="13">
        <f t="shared" si="1405"/>
        <v>5.514872412705963E-2</v>
      </c>
      <c r="S1000" s="13">
        <f t="shared" si="1406"/>
        <v>6.2860330958972394E-2</v>
      </c>
      <c r="T1000" s="13">
        <f t="shared" si="1407"/>
        <v>8.475034154161086E-2</v>
      </c>
      <c r="U1000" s="13">
        <f t="shared" si="1408"/>
        <v>8.3266644589439706E-2</v>
      </c>
      <c r="V1000" s="13">
        <f t="shared" si="1409"/>
        <v>1.5643536880030381E-2</v>
      </c>
      <c r="W1000" s="13">
        <f t="shared" si="1410"/>
        <v>2.8753491976828648E-2</v>
      </c>
      <c r="X1000" s="13">
        <f t="shared" si="1411"/>
        <v>4.2653610333881167E-2</v>
      </c>
      <c r="Y1000" s="13">
        <f t="shared" si="1412"/>
        <v>3.163668739749427E-2</v>
      </c>
      <c r="Z1000" s="13">
        <f t="shared" si="1413"/>
        <v>2.7269640747425692E-2</v>
      </c>
      <c r="AA1000" s="13">
        <f t="shared" si="1414"/>
        <v>4.1173236917795987E-2</v>
      </c>
      <c r="AB1000" s="13">
        <f t="shared" si="1415"/>
        <v>3.1082834093606317E-2</v>
      </c>
      <c r="AC1000" s="13">
        <f t="shared" si="1416"/>
        <v>2.1898570424419873E-3</v>
      </c>
      <c r="AD1000" s="13">
        <f t="shared" si="1417"/>
        <v>1.0853409734483503E-2</v>
      </c>
      <c r="AE1000" s="13">
        <f t="shared" si="1418"/>
        <v>1.6100204802313247E-2</v>
      </c>
      <c r="AF1000" s="13">
        <f t="shared" si="1419"/>
        <v>1.1941712375091049E-2</v>
      </c>
      <c r="AG1000" s="13">
        <f t="shared" si="1420"/>
        <v>5.9048728965614781E-3</v>
      </c>
      <c r="AH1000" s="13">
        <f t="shared" si="1421"/>
        <v>1.0113107577707095E-2</v>
      </c>
      <c r="AI1000" s="13">
        <f t="shared" si="1422"/>
        <v>1.5269338460624938E-2</v>
      </c>
      <c r="AJ1000" s="13">
        <f t="shared" si="1423"/>
        <v>1.1527252886099616E-2</v>
      </c>
      <c r="AK1000" s="13">
        <f t="shared" si="1424"/>
        <v>5.8014981872656496E-3</v>
      </c>
      <c r="AL1000" s="13">
        <f t="shared" si="1425"/>
        <v>1.9618985770224401E-4</v>
      </c>
      <c r="AM1000" s="13">
        <f t="shared" si="1426"/>
        <v>3.2774176565269751E-3</v>
      </c>
      <c r="AN1000" s="13">
        <f t="shared" si="1427"/>
        <v>4.8617988985664084E-3</v>
      </c>
      <c r="AO1000" s="13">
        <f t="shared" si="1428"/>
        <v>3.606053760500787E-3</v>
      </c>
      <c r="AP1000" s="13">
        <f t="shared" si="1429"/>
        <v>1.7831018236831671E-3</v>
      </c>
      <c r="AQ1000" s="13">
        <f t="shared" si="1430"/>
        <v>6.6127385879170039E-4</v>
      </c>
      <c r="AR1000" s="13">
        <f t="shared" si="1431"/>
        <v>3.000404613337095E-3</v>
      </c>
      <c r="AS1000" s="13">
        <f t="shared" si="1432"/>
        <v>4.5301795919639445E-3</v>
      </c>
      <c r="AT1000" s="13">
        <f t="shared" si="1433"/>
        <v>3.4199599354403656E-3</v>
      </c>
      <c r="AU1000" s="13">
        <f t="shared" si="1434"/>
        <v>1.7212159360105645E-3</v>
      </c>
      <c r="AV1000" s="13">
        <f t="shared" si="1435"/>
        <v>6.4969715017916963E-4</v>
      </c>
      <c r="AW1000" s="13">
        <f t="shared" si="1436"/>
        <v>1.2206041662650909E-5</v>
      </c>
      <c r="AX1000" s="13">
        <f t="shared" si="1437"/>
        <v>8.2473824341019086E-4</v>
      </c>
      <c r="AY1000" s="13">
        <f t="shared" si="1438"/>
        <v>1.2234362243798628E-3</v>
      </c>
      <c r="AZ1000" s="13">
        <f t="shared" si="1439"/>
        <v>9.0743712146522208E-4</v>
      </c>
      <c r="BA1000" s="13">
        <f t="shared" si="1440"/>
        <v>4.4870456560740121E-4</v>
      </c>
      <c r="BB1000" s="13">
        <f t="shared" si="1441"/>
        <v>1.6640474235159685E-4</v>
      </c>
      <c r="BC1000" s="13">
        <f t="shared" si="1442"/>
        <v>4.9369746420328501E-5</v>
      </c>
      <c r="BD1000" s="13">
        <f t="shared" si="1443"/>
        <v>7.4181186598363104E-4</v>
      </c>
      <c r="BE1000" s="13">
        <f t="shared" si="1444"/>
        <v>1.1200292658589449E-3</v>
      </c>
      <c r="BF1000" s="13">
        <f t="shared" si="1445"/>
        <v>8.4554158129913806E-4</v>
      </c>
      <c r="BG1000" s="13">
        <f t="shared" si="1446"/>
        <v>4.2554874085220872E-4</v>
      </c>
      <c r="BH1000" s="13">
        <f t="shared" si="1447"/>
        <v>1.6062935417320993E-4</v>
      </c>
      <c r="BI1000" s="13">
        <f t="shared" si="1448"/>
        <v>4.8505446159575597E-5</v>
      </c>
      <c r="BJ1000" s="14">
        <f t="shared" si="1449"/>
        <v>0.38321382639051549</v>
      </c>
      <c r="BK1000" s="14">
        <f t="shared" si="1450"/>
        <v>0.24449891757801309</v>
      </c>
      <c r="BL1000" s="14">
        <f t="shared" si="1451"/>
        <v>0.34439946285760165</v>
      </c>
      <c r="BM1000" s="14">
        <f t="shared" si="1452"/>
        <v>0.57347326542200028</v>
      </c>
      <c r="BN1000" s="14">
        <f t="shared" si="1453"/>
        <v>0.42469735196883823</v>
      </c>
    </row>
    <row r="1001" spans="1:66" x14ac:dyDescent="0.25">
      <c r="A1001" t="s">
        <v>345</v>
      </c>
      <c r="B1001" t="s">
        <v>225</v>
      </c>
      <c r="C1001" t="s">
        <v>223</v>
      </c>
      <c r="D1001" s="22" t="s">
        <v>369</v>
      </c>
      <c r="E1001" s="10">
        <f>VLOOKUP(A1001,home!$A$2:$E$405,3,FALSE)</f>
        <v>1.8543000000000001</v>
      </c>
      <c r="F1001" s="10">
        <f>VLOOKUP(B1001,home!$B$2:$E$405,3,FALSE)</f>
        <v>0.64710000000000001</v>
      </c>
      <c r="G1001" s="10">
        <f>VLOOKUP(C1001,away!$B$2:$E$405,4,FALSE)</f>
        <v>0.80889999999999995</v>
      </c>
      <c r="H1001" s="10">
        <f>VLOOKUP(A1001,away!$A$2:$E$405,3,FALSE)</f>
        <v>1.2583</v>
      </c>
      <c r="I1001" s="10">
        <f>VLOOKUP(C1001,away!$B$2:$E$405,3,FALSE)</f>
        <v>1.351</v>
      </c>
      <c r="J1001" s="10">
        <f>VLOOKUP(B1001,home!$B$2:$E$405,4,FALSE)</f>
        <v>0.71530000000000005</v>
      </c>
      <c r="K1001" s="12">
        <f t="shared" si="1398"/>
        <v>0.97061329001699992</v>
      </c>
      <c r="L1001" s="12">
        <f t="shared" si="1399"/>
        <v>1.21598374849</v>
      </c>
      <c r="M1001" s="13">
        <f t="shared" si="1400"/>
        <v>0.11229824574516394</v>
      </c>
      <c r="N1001" s="13">
        <f t="shared" si="1401"/>
        <v>0.10899816976585114</v>
      </c>
      <c r="O1001" s="13">
        <f t="shared" si="1402"/>
        <v>0.13655284181005564</v>
      </c>
      <c r="P1001" s="13">
        <f t="shared" si="1403"/>
        <v>0.13254000305042904</v>
      </c>
      <c r="Q1001" s="13">
        <f t="shared" si="1404"/>
        <v>5.2897536081132117E-2</v>
      </c>
      <c r="R1001" s="13">
        <f t="shared" si="1405"/>
        <v>8.3023018225576756E-2</v>
      </c>
      <c r="S1001" s="13">
        <f t="shared" si="1406"/>
        <v>3.9107584210335382E-2</v>
      </c>
      <c r="T1001" s="13">
        <f t="shared" si="1407"/>
        <v>6.4322544209820059E-2</v>
      </c>
      <c r="U1001" s="13">
        <f t="shared" si="1408"/>
        <v>8.0583244867068402E-2</v>
      </c>
      <c r="V1001" s="13">
        <f t="shared" si="1409"/>
        <v>5.1285250828060954E-3</v>
      </c>
      <c r="W1001" s="13">
        <f t="shared" si="1410"/>
        <v>1.7114350509833537E-2</v>
      </c>
      <c r="X1001" s="13">
        <f t="shared" si="1411"/>
        <v>2.0810772085919128E-2</v>
      </c>
      <c r="Y1001" s="13">
        <f t="shared" si="1412"/>
        <v>1.2652780325003502E-2</v>
      </c>
      <c r="Z1001" s="13">
        <f t="shared" si="1413"/>
        <v>3.3651546970963481E-2</v>
      </c>
      <c r="AA1001" s="13">
        <f t="shared" si="1414"/>
        <v>3.2662638719648474E-2</v>
      </c>
      <c r="AB1001" s="13">
        <f t="shared" si="1415"/>
        <v>1.5851395614157323E-2</v>
      </c>
      <c r="AC1001" s="13">
        <f t="shared" si="1416"/>
        <v>3.783088538076035E-4</v>
      </c>
      <c r="AD1001" s="13">
        <f t="shared" si="1417"/>
        <v>4.1528540137134116E-3</v>
      </c>
      <c r="AE1001" s="13">
        <f t="shared" si="1418"/>
        <v>5.0498029905269763E-3</v>
      </c>
      <c r="AF1001" s="13">
        <f t="shared" si="1419"/>
        <v>3.070239184778503E-3</v>
      </c>
      <c r="AG1001" s="13">
        <f t="shared" si="1420"/>
        <v>1.2444536508892825E-3</v>
      </c>
      <c r="AH1001" s="13">
        <f t="shared" si="1421"/>
        <v>1.0229933557059858E-2</v>
      </c>
      <c r="AI1001" s="13">
        <f t="shared" si="1422"/>
        <v>9.929309466473182E-3</v>
      </c>
      <c r="AJ1001" s="13">
        <f t="shared" si="1423"/>
        <v>4.8187598644252368E-3</v>
      </c>
      <c r="AK1001" s="13">
        <f t="shared" si="1424"/>
        <v>1.559050788603884E-3</v>
      </c>
      <c r="AL1001" s="13">
        <f t="shared" si="1425"/>
        <v>1.7859960787436745E-5</v>
      </c>
      <c r="AM1001" s="13">
        <f t="shared" si="1426"/>
        <v>8.0616305944213593E-4</v>
      </c>
      <c r="AN1001" s="13">
        <f t="shared" si="1427"/>
        <v>9.8028117891461506E-4</v>
      </c>
      <c r="AO1001" s="13">
        <f t="shared" si="1428"/>
        <v>5.9600299125539514E-4</v>
      </c>
      <c r="AP1001" s="13">
        <f t="shared" si="1429"/>
        <v>2.4157665047266281E-4</v>
      </c>
      <c r="AQ1001" s="13">
        <f t="shared" si="1430"/>
        <v>7.3438320247351679E-5</v>
      </c>
      <c r="AR1001" s="13">
        <f t="shared" si="1431"/>
        <v>2.4878865907034566E-3</v>
      </c>
      <c r="AS1001" s="13">
        <f t="shared" si="1432"/>
        <v>2.4147757889918593E-3</v>
      </c>
      <c r="AT1001" s="13">
        <f t="shared" si="1433"/>
        <v>1.1719067366033923E-3</v>
      </c>
      <c r="AU1001" s="13">
        <f t="shared" si="1434"/>
        <v>3.7915608440256817E-4</v>
      </c>
      <c r="AV1001" s="13">
        <f t="shared" si="1435"/>
        <v>9.2003483627984983E-5</v>
      </c>
      <c r="AW1001" s="13">
        <f t="shared" si="1436"/>
        <v>5.855338467320603E-7</v>
      </c>
      <c r="AX1001" s="13">
        <f t="shared" si="1437"/>
        <v>1.3041209656921692E-4</v>
      </c>
      <c r="AY1001" s="13">
        <f t="shared" si="1438"/>
        <v>1.5857899003467624E-4</v>
      </c>
      <c r="AZ1001" s="13">
        <f t="shared" si="1439"/>
        <v>9.6414737367062024E-5</v>
      </c>
      <c r="BA1001" s="13">
        <f t="shared" si="1440"/>
        <v>3.9079584584426334E-5</v>
      </c>
      <c r="BB1001" s="13">
        <f t="shared" si="1441"/>
        <v>1.1880034938100676E-5</v>
      </c>
      <c r="BC1001" s="13">
        <f t="shared" si="1442"/>
        <v>2.8891858832447637E-6</v>
      </c>
      <c r="BD1001" s="13">
        <f t="shared" si="1443"/>
        <v>5.042049437302662E-4</v>
      </c>
      <c r="BE1001" s="13">
        <f t="shared" si="1444"/>
        <v>4.8938801927687003E-4</v>
      </c>
      <c r="BF1001" s="13">
        <f t="shared" si="1445"/>
        <v>2.3750325774261284E-4</v>
      </c>
      <c r="BG1001" s="13">
        <f t="shared" si="1446"/>
        <v>7.684127279577099E-5</v>
      </c>
      <c r="BH1001" s="13">
        <f t="shared" si="1447"/>
        <v>1.8645790149349266E-5</v>
      </c>
      <c r="BI1001" s="13">
        <f t="shared" si="1448"/>
        <v>3.6195703443652932E-6</v>
      </c>
      <c r="BJ1001" s="14">
        <f t="shared" si="1449"/>
        <v>0.2934502196471766</v>
      </c>
      <c r="BK1001" s="14">
        <f t="shared" si="1450"/>
        <v>0.28962910589336421</v>
      </c>
      <c r="BL1001" s="14">
        <f t="shared" si="1451"/>
        <v>0.38308612445143742</v>
      </c>
      <c r="BM1001" s="14">
        <f t="shared" si="1452"/>
        <v>0.37334918882854512</v>
      </c>
      <c r="BN1001" s="14">
        <f t="shared" si="1453"/>
        <v>0.62630981467820868</v>
      </c>
    </row>
    <row r="1002" spans="1:66" x14ac:dyDescent="0.25">
      <c r="A1002" t="s">
        <v>345</v>
      </c>
      <c r="B1002" t="s">
        <v>229</v>
      </c>
      <c r="C1002" t="s">
        <v>221</v>
      </c>
      <c r="D1002" s="22" t="s">
        <v>369</v>
      </c>
      <c r="E1002" s="10">
        <f>VLOOKUP(A1002,home!$A$2:$E$405,3,FALSE)</f>
        <v>1.8543000000000001</v>
      </c>
      <c r="F1002" s="10">
        <f>VLOOKUP(B1002,home!$B$2:$E$405,3,FALSE)</f>
        <v>0.97070000000000001</v>
      </c>
      <c r="G1002" s="10">
        <f>VLOOKUP(C1002,away!$B$2:$E$405,4,FALSE)</f>
        <v>0.755</v>
      </c>
      <c r="H1002" s="10">
        <f>VLOOKUP(A1002,away!$A$2:$E$405,3,FALSE)</f>
        <v>1.2583</v>
      </c>
      <c r="I1002" s="10">
        <f>VLOOKUP(C1002,away!$B$2:$E$405,3,FALSE)</f>
        <v>1.1920999999999999</v>
      </c>
      <c r="J1002" s="10">
        <f>VLOOKUP(B1002,home!$B$2:$E$405,4,FALSE)</f>
        <v>0.95369999999999999</v>
      </c>
      <c r="K1002" s="12">
        <f t="shared" si="1398"/>
        <v>1.3589766025500001</v>
      </c>
      <c r="L1002" s="12">
        <f t="shared" si="1399"/>
        <v>1.4305685303909998</v>
      </c>
      <c r="M1002" s="13">
        <f t="shared" si="1400"/>
        <v>6.1449158757046089E-2</v>
      </c>
      <c r="N1002" s="13">
        <f t="shared" si="1401"/>
        <v>8.3507968997206083E-2</v>
      </c>
      <c r="O1002" s="13">
        <f t="shared" si="1402"/>
        <v>8.7907232736830654E-2</v>
      </c>
      <c r="P1002" s="13">
        <f t="shared" si="1403"/>
        <v>0.11946387248427028</v>
      </c>
      <c r="Q1002" s="13">
        <f t="shared" si="1404"/>
        <v>5.6742687996836946E-2</v>
      </c>
      <c r="R1002" s="13">
        <f t="shared" si="1405"/>
        <v>6.2878660373533721E-2</v>
      </c>
      <c r="S1002" s="13">
        <f t="shared" si="1406"/>
        <v>5.8062702230653136E-2</v>
      </c>
      <c r="T1002" s="13">
        <f t="shared" si="1407"/>
        <v>8.1174303778070056E-2</v>
      </c>
      <c r="U1002" s="13">
        <f t="shared" si="1408"/>
        <v>8.5450628247320179E-2</v>
      </c>
      <c r="V1002" s="13">
        <f t="shared" si="1409"/>
        <v>1.2542247925276454E-2</v>
      </c>
      <c r="W1002" s="13">
        <f t="shared" si="1410"/>
        <v>2.570399511783205E-2</v>
      </c>
      <c r="X1002" s="13">
        <f t="shared" si="1411"/>
        <v>3.6771326520894432E-2</v>
      </c>
      <c r="Y1002" s="13">
        <f t="shared" si="1412"/>
        <v>2.6301951270761775E-2</v>
      </c>
      <c r="Z1002" s="13">
        <f t="shared" si="1413"/>
        <v>2.9984077587840312E-2</v>
      </c>
      <c r="AA1002" s="13">
        <f t="shared" si="1414"/>
        <v>4.074765989091883E-2</v>
      </c>
      <c r="AB1002" s="13">
        <f t="shared" si="1415"/>
        <v>2.7687558200211897E-2</v>
      </c>
      <c r="AC1002" s="13">
        <f t="shared" si="1416"/>
        <v>1.5239686933056686E-3</v>
      </c>
      <c r="AD1002" s="13">
        <f t="shared" si="1417"/>
        <v>8.7327819892982946E-3</v>
      </c>
      <c r="AE1002" s="13">
        <f t="shared" si="1418"/>
        <v>1.2492843096655454E-2</v>
      </c>
      <c r="AF1002" s="13">
        <f t="shared" si="1419"/>
        <v>8.9359340945938705E-3</v>
      </c>
      <c r="AG1002" s="13">
        <f t="shared" si="1420"/>
        <v>4.261155368457995E-3</v>
      </c>
      <c r="AH1002" s="13">
        <f t="shared" si="1421"/>
        <v>1.0723569452491611E-2</v>
      </c>
      <c r="AI1002" s="13">
        <f t="shared" si="1422"/>
        <v>1.4573079981756014E-2</v>
      </c>
      <c r="AJ1002" s="13">
        <f t="shared" si="1423"/>
        <v>9.902237361148104E-3</v>
      </c>
      <c r="AK1002" s="13">
        <f t="shared" si="1424"/>
        <v>4.4856362955655775E-3</v>
      </c>
      <c r="AL1002" s="13">
        <f t="shared" si="1425"/>
        <v>1.1851045991819203E-4</v>
      </c>
      <c r="AM1002" s="13">
        <f t="shared" si="1426"/>
        <v>2.3735292797252847E-3</v>
      </c>
      <c r="AN1002" s="13">
        <f t="shared" si="1427"/>
        <v>3.3954962935366087E-3</v>
      </c>
      <c r="AO1002" s="13">
        <f t="shared" si="1428"/>
        <v>2.4287450712963772E-3</v>
      </c>
      <c r="AP1002" s="13">
        <f t="shared" si="1429"/>
        <v>1.1581620891129474E-3</v>
      </c>
      <c r="AQ1002" s="13">
        <f t="shared" si="1430"/>
        <v>4.1420755944421994E-4</v>
      </c>
      <c r="AR1002" s="13">
        <f t="shared" si="1431"/>
        <v>3.0681601984393464E-3</v>
      </c>
      <c r="AS1002" s="13">
        <f t="shared" si="1432"/>
        <v>4.1695579225542378E-3</v>
      </c>
      <c r="AT1002" s="13">
        <f t="shared" si="1433"/>
        <v>2.8331658298640979E-3</v>
      </c>
      <c r="AU1002" s="13">
        <f t="shared" si="1434"/>
        <v>1.2834020246431546E-3</v>
      </c>
      <c r="AV1002" s="13">
        <f t="shared" si="1435"/>
        <v>4.3602833078883635E-4</v>
      </c>
      <c r="AW1002" s="13">
        <f t="shared" si="1436"/>
        <v>6.3999241894041083E-6</v>
      </c>
      <c r="AX1002" s="13">
        <f t="shared" si="1437"/>
        <v>5.3759512610233526E-4</v>
      </c>
      <c r="AY1002" s="13">
        <f t="shared" si="1438"/>
        <v>7.6906666949358199E-4</v>
      </c>
      <c r="AZ1002" s="13">
        <f t="shared" si="1439"/>
        <v>5.5010128757506727E-4</v>
      </c>
      <c r="BA1002" s="13">
        <f t="shared" si="1440"/>
        <v>2.6231919684415361E-4</v>
      </c>
      <c r="BB1002" s="13">
        <f t="shared" si="1441"/>
        <v>9.3816396980672074E-5</v>
      </c>
      <c r="BC1002" s="13">
        <f t="shared" si="1442"/>
        <v>2.6842157031043725E-5</v>
      </c>
      <c r="BD1002" s="13">
        <f t="shared" si="1443"/>
        <v>7.3153557101425547E-4</v>
      </c>
      <c r="BE1002" s="13">
        <f t="shared" si="1444"/>
        <v>9.941397249414272E-4</v>
      </c>
      <c r="BF1002" s="13">
        <f t="shared" si="1445"/>
        <v>6.755063129304464E-4</v>
      </c>
      <c r="BG1002" s="13">
        <f t="shared" si="1446"/>
        <v>3.0599909138243178E-4</v>
      </c>
      <c r="BH1002" s="13">
        <f t="shared" si="1447"/>
        <v>1.0396140139757101E-4</v>
      </c>
      <c r="BI1002" s="13">
        <f t="shared" si="1448"/>
        <v>2.8256222413521565E-5</v>
      </c>
      <c r="BJ1002" s="14">
        <f t="shared" si="1449"/>
        <v>0.35663482935774921</v>
      </c>
      <c r="BK1002" s="14">
        <f t="shared" si="1450"/>
        <v>0.25392952721996337</v>
      </c>
      <c r="BL1002" s="14">
        <f t="shared" si="1451"/>
        <v>0.35898597517014597</v>
      </c>
      <c r="BM1002" s="14">
        <f t="shared" si="1452"/>
        <v>0.52682216124467096</v>
      </c>
      <c r="BN1002" s="14">
        <f t="shared" si="1453"/>
        <v>0.47194958134572379</v>
      </c>
    </row>
    <row r="1003" spans="1:66" x14ac:dyDescent="0.25">
      <c r="A1003" t="s">
        <v>345</v>
      </c>
      <c r="B1003" t="s">
        <v>230</v>
      </c>
      <c r="C1003" t="s">
        <v>215</v>
      </c>
      <c r="D1003" s="22" t="s">
        <v>369</v>
      </c>
      <c r="E1003" s="10">
        <f>VLOOKUP(A1003,home!$A$2:$E$405,3,FALSE)</f>
        <v>1.8543000000000001</v>
      </c>
      <c r="F1003" s="10">
        <f>VLOOKUP(B1003,home!$B$2:$E$405,3,FALSE)</f>
        <v>1.1863999999999999</v>
      </c>
      <c r="G1003" s="10">
        <f>VLOOKUP(C1003,away!$B$2:$E$405,4,FALSE)</f>
        <v>0.5393</v>
      </c>
      <c r="H1003" s="10">
        <f>VLOOKUP(A1003,away!$A$2:$E$405,3,FALSE)</f>
        <v>1.2583</v>
      </c>
      <c r="I1003" s="10">
        <f>VLOOKUP(C1003,away!$B$2:$E$405,3,FALSE)</f>
        <v>1.2362</v>
      </c>
      <c r="J1003" s="10">
        <f>VLOOKUP(B1003,home!$B$2:$E$405,4,FALSE)</f>
        <v>1.2716000000000001</v>
      </c>
      <c r="K1003" s="12">
        <f t="shared" si="1398"/>
        <v>1.1864284617359999</v>
      </c>
      <c r="L1003" s="12">
        <f t="shared" si="1399"/>
        <v>1.9779871009359999</v>
      </c>
      <c r="M1003" s="13">
        <f t="shared" si="1400"/>
        <v>4.2238820545235506E-2</v>
      </c>
      <c r="N1003" s="13">
        <f t="shared" si="1401"/>
        <v>5.0113338885026705E-2</v>
      </c>
      <c r="O1003" s="13">
        <f t="shared" si="1402"/>
        <v>8.3547842197226316E-2</v>
      </c>
      <c r="P1003" s="13">
        <f t="shared" si="1403"/>
        <v>9.9123537899417274E-2</v>
      </c>
      <c r="Q1003" s="13">
        <f t="shared" si="1404"/>
        <v>2.9727945782908556E-2</v>
      </c>
      <c r="R1003" s="13">
        <f t="shared" si="1405"/>
        <v>8.2628277088575092E-2</v>
      </c>
      <c r="S1003" s="13">
        <f t="shared" si="1406"/>
        <v>5.8154297627550151E-2</v>
      </c>
      <c r="T1003" s="13">
        <f t="shared" si="1407"/>
        <v>5.8801493295917877E-2</v>
      </c>
      <c r="U1003" s="13">
        <f t="shared" si="1408"/>
        <v>9.8032539682094105E-2</v>
      </c>
      <c r="V1003" s="13">
        <f t="shared" si="1409"/>
        <v>1.5163669740796415E-2</v>
      </c>
      <c r="W1003" s="13">
        <f t="shared" si="1410"/>
        <v>1.1756693661929132E-2</v>
      </c>
      <c r="X1003" s="13">
        <f t="shared" si="1411"/>
        <v>2.3254588412951846E-2</v>
      </c>
      <c r="Y1003" s="13">
        <f t="shared" si="1412"/>
        <v>2.2998637959197273E-2</v>
      </c>
      <c r="Z1003" s="13">
        <f t="shared" si="1413"/>
        <v>5.4479222084589038E-2</v>
      </c>
      <c r="AA1003" s="13">
        <f t="shared" si="1414"/>
        <v>6.4635699654392878E-2</v>
      </c>
      <c r="AB1003" s="13">
        <f t="shared" si="1415"/>
        <v>3.834281685709573E-2</v>
      </c>
      <c r="AC1003" s="13">
        <f t="shared" si="1416"/>
        <v>2.2240745788527157E-3</v>
      </c>
      <c r="AD1003" s="13">
        <f t="shared" si="1417"/>
        <v>3.4871189941059915E-3</v>
      </c>
      <c r="AE1003" s="13">
        <f t="shared" si="1418"/>
        <v>6.8974763897705705E-3</v>
      </c>
      <c r="AF1003" s="13">
        <f t="shared" si="1419"/>
        <v>6.8215596639884021E-3</v>
      </c>
      <c r="AG1003" s="13">
        <f t="shared" si="1420"/>
        <v>4.4976523412114571E-3</v>
      </c>
      <c r="AH1003" s="13">
        <f t="shared" si="1421"/>
        <v>2.6939799638086195E-2</v>
      </c>
      <c r="AI1003" s="13">
        <f t="shared" si="1422"/>
        <v>3.1962145044090652E-2</v>
      </c>
      <c r="AJ1003" s="13">
        <f t="shared" si="1423"/>
        <v>1.8960399289221695E-2</v>
      </c>
      <c r="AK1003" s="13">
        <f t="shared" si="1424"/>
        <v>7.4983857875372123E-3</v>
      </c>
      <c r="AL1003" s="13">
        <f t="shared" si="1425"/>
        <v>2.0877300830115654E-4</v>
      </c>
      <c r="AM1003" s="13">
        <f t="shared" si="1426"/>
        <v>8.2744344481351217E-4</v>
      </c>
      <c r="AN1003" s="13">
        <f t="shared" si="1427"/>
        <v>1.636672460595176E-3</v>
      </c>
      <c r="AO1003" s="13">
        <f t="shared" si="1428"/>
        <v>1.6186585077572215E-3</v>
      </c>
      <c r="AP1003" s="13">
        <f t="shared" si="1429"/>
        <v>1.067228549721366E-3</v>
      </c>
      <c r="AQ1003" s="13">
        <f t="shared" si="1430"/>
        <v>5.2774107627487409E-4</v>
      </c>
      <c r="AR1003" s="13">
        <f t="shared" si="1431"/>
        <v>1.0657315237186962E-2</v>
      </c>
      <c r="AS1003" s="13">
        <f t="shared" si="1432"/>
        <v>1.2644142123091361E-2</v>
      </c>
      <c r="AT1003" s="13">
        <f t="shared" si="1433"/>
        <v>7.5006850445353225E-3</v>
      </c>
      <c r="AU1003" s="13">
        <f t="shared" si="1434"/>
        <v>2.966342073118087E-3</v>
      </c>
      <c r="AV1003" s="13">
        <f t="shared" si="1435"/>
        <v>8.7983816569806765E-4</v>
      </c>
      <c r="AW1003" s="13">
        <f t="shared" si="1436"/>
        <v>1.3609333608267701E-5</v>
      </c>
      <c r="AX1003" s="13">
        <f t="shared" si="1437"/>
        <v>1.6361707556727175E-4</v>
      </c>
      <c r="AY1003" s="13">
        <f t="shared" si="1438"/>
        <v>3.2363246496493425E-4</v>
      </c>
      <c r="AZ1003" s="13">
        <f t="shared" si="1439"/>
        <v>3.2007042057238111E-4</v>
      </c>
      <c r="BA1003" s="13">
        <f t="shared" si="1440"/>
        <v>2.1103172109444341E-4</v>
      </c>
      <c r="BB1003" s="13">
        <f t="shared" si="1441"/>
        <v>1.0435450555328317E-4</v>
      </c>
      <c r="BC1003" s="13">
        <f t="shared" si="1442"/>
        <v>4.1282373181789651E-5</v>
      </c>
      <c r="BD1003" s="13">
        <f t="shared" si="1443"/>
        <v>3.5133386782940836E-3</v>
      </c>
      <c r="BE1003" s="13">
        <f t="shared" si="1444"/>
        <v>4.1683250036460406E-3</v>
      </c>
      <c r="BF1003" s="13">
        <f t="shared" si="1445"/>
        <v>2.4727097110457397E-3</v>
      </c>
      <c r="BG1003" s="13">
        <f t="shared" si="1446"/>
        <v>9.7789772626522171E-4</v>
      </c>
      <c r="BH1003" s="13">
        <f t="shared" si="1447"/>
        <v>2.9005142377699482E-4</v>
      </c>
      <c r="BI1003" s="13">
        <f t="shared" si="1448"/>
        <v>6.8825052907215358E-5</v>
      </c>
      <c r="BJ1003" s="14">
        <f t="shared" si="1449"/>
        <v>0.22519823798710409</v>
      </c>
      <c r="BK1003" s="14">
        <f t="shared" si="1450"/>
        <v>0.21743680586511815</v>
      </c>
      <c r="BL1003" s="14">
        <f t="shared" si="1451"/>
        <v>0.49868737547788489</v>
      </c>
      <c r="BM1003" s="14">
        <f t="shared" si="1452"/>
        <v>0.60811185588494998</v>
      </c>
      <c r="BN1003" s="14">
        <f t="shared" si="1453"/>
        <v>0.38737976239838945</v>
      </c>
    </row>
    <row r="1004" spans="1:66" x14ac:dyDescent="0.25">
      <c r="A1004" t="s">
        <v>345</v>
      </c>
      <c r="B1004" t="s">
        <v>228</v>
      </c>
      <c r="C1004" t="s">
        <v>216</v>
      </c>
      <c r="D1004" s="22" t="s">
        <v>369</v>
      </c>
      <c r="E1004" s="10">
        <f>VLOOKUP(A1004,home!$A$2:$E$405,3,FALSE)</f>
        <v>1.8543000000000001</v>
      </c>
      <c r="F1004" s="10">
        <f>VLOOKUP(B1004,home!$B$2:$E$405,3,FALSE)</f>
        <v>0.59919999999999995</v>
      </c>
      <c r="G1004" s="10">
        <f>VLOOKUP(C1004,away!$B$2:$E$405,4,FALSE)</f>
        <v>1.1863999999999999</v>
      </c>
      <c r="H1004" s="10">
        <f>VLOOKUP(A1004,away!$A$2:$E$405,3,FALSE)</f>
        <v>1.2583</v>
      </c>
      <c r="I1004" s="10">
        <f>VLOOKUP(C1004,away!$B$2:$E$405,3,FALSE)</f>
        <v>0.79469999999999996</v>
      </c>
      <c r="J1004" s="10">
        <f>VLOOKUP(B1004,home!$B$2:$E$405,4,FALSE)</f>
        <v>1.5893999999999999</v>
      </c>
      <c r="K1004" s="12">
        <f t="shared" si="1398"/>
        <v>1.3182049587839999</v>
      </c>
      <c r="L1004" s="12">
        <f t="shared" si="1399"/>
        <v>1.5893539232939997</v>
      </c>
      <c r="M1004" s="13">
        <f t="shared" si="1400"/>
        <v>5.4608873993824247E-2</v>
      </c>
      <c r="N1004" s="13">
        <f t="shared" si="1401"/>
        <v>7.1985688492269745E-2</v>
      </c>
      <c r="O1004" s="13">
        <f t="shared" si="1402"/>
        <v>8.6792828128752234E-2</v>
      </c>
      <c r="P1004" s="13">
        <f t="shared" si="1403"/>
        <v>0.11441073642620864</v>
      </c>
      <c r="Q1004" s="13">
        <f t="shared" si="1404"/>
        <v>4.7445945765995159E-2</v>
      </c>
      <c r="R1004" s="13">
        <f t="shared" si="1405"/>
        <v>6.8972260950107098E-2</v>
      </c>
      <c r="S1004" s="13">
        <f t="shared" si="1406"/>
        <v>5.9925318232471353E-2</v>
      </c>
      <c r="T1004" s="13">
        <f t="shared" si="1407"/>
        <v>7.5408400047578733E-2</v>
      </c>
      <c r="U1004" s="13">
        <f t="shared" si="1408"/>
        <v>9.0919576402975211E-2</v>
      </c>
      <c r="V1004" s="13">
        <f t="shared" si="1409"/>
        <v>1.3949909781914275E-2</v>
      </c>
      <c r="W1004" s="13">
        <f t="shared" si="1410"/>
        <v>2.0847826994310519E-2</v>
      </c>
      <c r="X1004" s="13">
        <f t="shared" si="1411"/>
        <v>3.3134575625561977E-2</v>
      </c>
      <c r="Y1004" s="13">
        <f t="shared" si="1412"/>
        <v>2.6331283883584331E-2</v>
      </c>
      <c r="Z1004" s="13">
        <f t="shared" si="1413"/>
        <v>3.6540444513170081E-2</v>
      </c>
      <c r="AA1004" s="13">
        <f t="shared" si="1414"/>
        <v>4.8167795153432405E-2</v>
      </c>
      <c r="AB1004" s="13">
        <f t="shared" si="1415"/>
        <v>3.1747513212473266E-2</v>
      </c>
      <c r="AC1004" s="13">
        <f t="shared" si="1416"/>
        <v>1.8266484621717338E-3</v>
      </c>
      <c r="AD1004" s="13">
        <f t="shared" si="1417"/>
        <v>6.870427230942765E-3</v>
      </c>
      <c r="AE1004" s="13">
        <f t="shared" si="1418"/>
        <v>1.0919540474204813E-2</v>
      </c>
      <c r="AF1004" s="13">
        <f t="shared" si="1419"/>
        <v>8.677507246622522E-3</v>
      </c>
      <c r="AG1004" s="13">
        <f t="shared" si="1420"/>
        <v>4.597210062277206E-3</v>
      </c>
      <c r="AH1004" s="13">
        <f t="shared" si="1421"/>
        <v>1.4518924711478403E-2</v>
      </c>
      <c r="AI1004" s="13">
        <f t="shared" si="1422"/>
        <v>1.913891855088239E-2</v>
      </c>
      <c r="AJ1004" s="13">
        <f t="shared" si="1423"/>
        <v>1.2614508669768128E-2</v>
      </c>
      <c r="AK1004" s="13">
        <f t="shared" si="1424"/>
        <v>5.5428359603707034E-3</v>
      </c>
      <c r="AL1004" s="13">
        <f t="shared" si="1425"/>
        <v>1.530800256181834E-4</v>
      </c>
      <c r="AM1004" s="13">
        <f t="shared" si="1426"/>
        <v>1.811326248958674E-3</v>
      </c>
      <c r="AN1004" s="13">
        <f t="shared" si="1427"/>
        <v>2.8788384801478723E-3</v>
      </c>
      <c r="AO1004" s="13">
        <f t="shared" si="1428"/>
        <v>2.2877466164763784E-3</v>
      </c>
      <c r="AP1004" s="13">
        <f t="shared" si="1429"/>
        <v>1.2120130201331016E-3</v>
      </c>
      <c r="AQ1004" s="13">
        <f t="shared" si="1430"/>
        <v>4.8157941215798899E-4</v>
      </c>
      <c r="AR1004" s="13">
        <f t="shared" si="1431"/>
        <v>4.6151419904396753E-3</v>
      </c>
      <c r="AS1004" s="13">
        <f t="shared" si="1432"/>
        <v>6.0837030572898397E-3</v>
      </c>
      <c r="AT1004" s="13">
        <f t="shared" si="1433"/>
        <v>4.0097837689444249E-3</v>
      </c>
      <c r="AU1004" s="13">
        <f t="shared" si="1434"/>
        <v>1.7619056159580463E-3</v>
      </c>
      <c r="AV1004" s="13">
        <f t="shared" si="1435"/>
        <v>5.8063817996631861E-4</v>
      </c>
      <c r="AW1004" s="13">
        <f t="shared" si="1436"/>
        <v>8.9088077033759622E-6</v>
      </c>
      <c r="AX1004" s="13">
        <f t="shared" si="1437"/>
        <v>3.9794987389215822E-4</v>
      </c>
      <c r="AY1004" s="13">
        <f t="shared" si="1438"/>
        <v>6.3248319334485411E-4</v>
      </c>
      <c r="AZ1004" s="13">
        <f t="shared" si="1439"/>
        <v>5.0261982238008064E-4</v>
      </c>
      <c r="BA1004" s="13">
        <f t="shared" si="1440"/>
        <v>2.6628026220837148E-4</v>
      </c>
      <c r="BB1004" s="13">
        <f t="shared" si="1441"/>
        <v>1.0580339485915762E-4</v>
      </c>
      <c r="BC1004" s="13">
        <f t="shared" si="1442"/>
        <v>3.3631808143445234E-5</v>
      </c>
      <c r="BD1004" s="13">
        <f t="shared" si="1443"/>
        <v>1.2225156715106962E-3</v>
      </c>
      <c r="BE1004" s="13">
        <f t="shared" si="1444"/>
        <v>1.6115262203765513E-3</v>
      </c>
      <c r="BF1004" s="13">
        <f t="shared" si="1445"/>
        <v>1.0621609274554036E-3</v>
      </c>
      <c r="BG1004" s="13">
        <f t="shared" si="1446"/>
        <v>4.6671526719944197E-4</v>
      </c>
      <c r="BH1004" s="13">
        <f t="shared" si="1447"/>
        <v>1.5380659489062597E-4</v>
      </c>
      <c r="BI1004" s="13">
        <f t="shared" si="1448"/>
        <v>4.0549723215700964E-5</v>
      </c>
      <c r="BJ1004" s="14">
        <f t="shared" si="1449"/>
        <v>0.31682867795604985</v>
      </c>
      <c r="BK1004" s="14">
        <f t="shared" si="1450"/>
        <v>0.24550705011555327</v>
      </c>
      <c r="BL1004" s="14">
        <f t="shared" si="1451"/>
        <v>0.40002360875748666</v>
      </c>
      <c r="BM1004" s="14">
        <f t="shared" si="1452"/>
        <v>0.55405987319946093</v>
      </c>
      <c r="BN1004" s="14">
        <f t="shared" si="1453"/>
        <v>0.44421633375715713</v>
      </c>
    </row>
    <row r="1005" spans="1:66" x14ac:dyDescent="0.25">
      <c r="A1005" t="s">
        <v>346</v>
      </c>
      <c r="B1005" t="s">
        <v>241</v>
      </c>
      <c r="C1005" t="s">
        <v>239</v>
      </c>
      <c r="D1005" s="22" t="s">
        <v>369</v>
      </c>
      <c r="E1005" s="10">
        <f>VLOOKUP(A1005,home!$A$2:$E$405,3,FALSE)</f>
        <v>1.5146999999999999</v>
      </c>
      <c r="F1005" s="10">
        <f>VLOOKUP(B1005,home!$B$2:$E$405,3,FALSE)</f>
        <v>0.66020000000000001</v>
      </c>
      <c r="G1005" s="10">
        <f>VLOOKUP(C1005,away!$B$2:$E$405,4,FALSE)</f>
        <v>0.92430000000000001</v>
      </c>
      <c r="H1005" s="10">
        <f>VLOOKUP(A1005,away!$A$2:$E$405,3,FALSE)</f>
        <v>1.0882000000000001</v>
      </c>
      <c r="I1005" s="10">
        <f>VLOOKUP(C1005,away!$B$2:$E$405,3,FALSE)</f>
        <v>1.6540999999999999</v>
      </c>
      <c r="J1005" s="10">
        <f>VLOOKUP(B1005,home!$B$2:$E$405,4,FALSE)</f>
        <v>1.3784000000000001</v>
      </c>
      <c r="K1005" s="12">
        <f t="shared" si="1398"/>
        <v>0.92430456604199995</v>
      </c>
      <c r="L1005" s="12">
        <f t="shared" si="1399"/>
        <v>2.481108449008</v>
      </c>
      <c r="M1005" s="13">
        <f t="shared" si="1400"/>
        <v>3.3193107997377798E-2</v>
      </c>
      <c r="N1005" s="13">
        <f t="shared" si="1401"/>
        <v>3.068054128310152E-2</v>
      </c>
      <c r="O1005" s="13">
        <f t="shared" si="1402"/>
        <v>8.2355700701129061E-2</v>
      </c>
      <c r="P1005" s="13">
        <f t="shared" si="1403"/>
        <v>7.6121750197641919E-2</v>
      </c>
      <c r="Q1005" s="13">
        <f t="shared" si="1404"/>
        <v>1.4179082198305406E-2</v>
      </c>
      <c r="R1005" s="13">
        <f t="shared" si="1405"/>
        <v>0.10216671241677271</v>
      </c>
      <c r="S1005" s="13">
        <f t="shared" si="1406"/>
        <v>4.3642499925059426E-2</v>
      </c>
      <c r="T1005" s="13">
        <f t="shared" si="1407"/>
        <v>3.5179840641394469E-2</v>
      </c>
      <c r="U1005" s="13">
        <f t="shared" si="1408"/>
        <v>9.4433158784322888E-2</v>
      </c>
      <c r="V1005" s="13">
        <f t="shared" si="1409"/>
        <v>1.1120593258758631E-2</v>
      </c>
      <c r="W1005" s="13">
        <f t="shared" si="1410"/>
        <v>4.3685968060595088E-3</v>
      </c>
      <c r="X1005" s="13">
        <f t="shared" si="1411"/>
        <v>1.083896244582361E-2</v>
      </c>
      <c r="Y1005" s="13">
        <f t="shared" si="1412"/>
        <v>1.344632065140669E-2</v>
      </c>
      <c r="Z1005" s="13">
        <f t="shared" si="1413"/>
        <v>8.4495564461541758E-2</v>
      </c>
      <c r="AA1005" s="13">
        <f t="shared" si="1414"/>
        <v>7.8099636042099185E-2</v>
      </c>
      <c r="AB1005" s="13">
        <f t="shared" si="1415"/>
        <v>3.6093925099965313E-2</v>
      </c>
      <c r="AC1005" s="13">
        <f t="shared" si="1416"/>
        <v>1.5939284409576815E-3</v>
      </c>
      <c r="AD1005" s="13">
        <f t="shared" si="1417"/>
        <v>1.0094784937593254E-3</v>
      </c>
      <c r="AE1005" s="13">
        <f t="shared" si="1418"/>
        <v>2.5046256199581316E-3</v>
      </c>
      <c r="AF1005" s="13">
        <f t="shared" si="1419"/>
        <v>3.1071238936400103E-3</v>
      </c>
      <c r="AG1005" s="13">
        <f t="shared" si="1420"/>
        <v>2.5697037815416214E-3</v>
      </c>
      <c r="AH1005" s="13">
        <f t="shared" si="1421"/>
        <v>5.2410664722307855E-2</v>
      </c>
      <c r="AI1005" s="13">
        <f t="shared" si="1422"/>
        <v>4.8443416712125514E-2</v>
      </c>
      <c r="AJ1005" s="13">
        <f t="shared" si="1423"/>
        <v>2.2388235630846472E-2</v>
      </c>
      <c r="AK1005" s="13">
        <f t="shared" si="1424"/>
        <v>6.8978494730718631E-3</v>
      </c>
      <c r="AL1005" s="13">
        <f t="shared" si="1425"/>
        <v>1.4621423534678653E-4</v>
      </c>
      <c r="AM1005" s="13">
        <f t="shared" si="1426"/>
        <v>1.8661311622058903E-4</v>
      </c>
      <c r="AN1005" s="13">
        <f t="shared" si="1427"/>
        <v>4.6300737935061525E-4</v>
      </c>
      <c r="AO1005" s="13">
        <f t="shared" si="1428"/>
        <v>5.7438576042993198E-4</v>
      </c>
      <c r="AP1005" s="13">
        <f t="shared" si="1429"/>
        <v>4.75037787730863E-4</v>
      </c>
      <c r="AQ1005" s="13">
        <f t="shared" si="1430"/>
        <v>2.9465506718427833E-4</v>
      </c>
      <c r="AR1005" s="13">
        <f t="shared" si="1431"/>
        <v>2.6007308612128702E-2</v>
      </c>
      <c r="AS1005" s="13">
        <f t="shared" si="1432"/>
        <v>2.4038674100653988E-2</v>
      </c>
      <c r="AT1005" s="13">
        <f t="shared" si="1433"/>
        <v>1.1109528116415024E-2</v>
      </c>
      <c r="AU1005" s="13">
        <f t="shared" si="1434"/>
        <v>3.4228625215247952E-3</v>
      </c>
      <c r="AV1005" s="13">
        <f t="shared" si="1435"/>
        <v>7.9094186439485038E-4</v>
      </c>
      <c r="AW1005" s="13">
        <f t="shared" si="1436"/>
        <v>9.3142524071952942E-6</v>
      </c>
      <c r="AX1005" s="13">
        <f t="shared" si="1437"/>
        <v>2.8747892567669461E-5</v>
      </c>
      <c r="AY1005" s="13">
        <f t="shared" si="1438"/>
        <v>7.1326639140818979E-5</v>
      </c>
      <c r="AZ1005" s="13">
        <f t="shared" si="1439"/>
        <v>8.8484563505815349E-5</v>
      </c>
      <c r="BA1005" s="13">
        <f t="shared" si="1440"/>
        <v>7.317993270702114E-5</v>
      </c>
      <c r="BB1005" s="13">
        <f t="shared" si="1441"/>
        <v>4.5391837334306763E-5</v>
      </c>
      <c r="BC1005" s="13">
        <f t="shared" si="1442"/>
        <v>2.2524414225229051E-5</v>
      </c>
      <c r="BD1005" s="13">
        <f t="shared" si="1443"/>
        <v>1.0754492188918503E-2</v>
      </c>
      <c r="BE1005" s="13">
        <f t="shared" si="1444"/>
        <v>9.9404262356803941E-3</v>
      </c>
      <c r="BF1005" s="13">
        <f t="shared" si="1445"/>
        <v>4.5939906790215387E-3</v>
      </c>
      <c r="BG1005" s="13">
        <f t="shared" si="1446"/>
        <v>1.4154155203246655E-3</v>
      </c>
      <c r="BH1005" s="13">
        <f t="shared" si="1447"/>
        <v>3.2706875707070037E-4</v>
      </c>
      <c r="BI1005" s="13">
        <f t="shared" si="1448"/>
        <v>6.0462229114026015E-5</v>
      </c>
      <c r="BJ1005" s="14">
        <f t="shared" si="1449"/>
        <v>0.12020763020538744</v>
      </c>
      <c r="BK1005" s="14">
        <f t="shared" si="1450"/>
        <v>0.16588942069428303</v>
      </c>
      <c r="BL1005" s="14">
        <f t="shared" si="1451"/>
        <v>0.615750470407888</v>
      </c>
      <c r="BM1005" s="14">
        <f t="shared" si="1452"/>
        <v>0.64758417858803818</v>
      </c>
      <c r="BN1005" s="14">
        <f t="shared" si="1453"/>
        <v>0.33869689479432841</v>
      </c>
    </row>
    <row r="1006" spans="1:66" x14ac:dyDescent="0.25">
      <c r="A1006" t="s">
        <v>346</v>
      </c>
      <c r="B1006" t="s">
        <v>232</v>
      </c>
      <c r="C1006" t="s">
        <v>242</v>
      </c>
      <c r="D1006" s="22" t="s">
        <v>369</v>
      </c>
      <c r="E1006" s="10">
        <f>VLOOKUP(A1006,home!$A$2:$E$405,3,FALSE)</f>
        <v>1.5146999999999999</v>
      </c>
      <c r="F1006" s="10">
        <f>VLOOKUP(B1006,home!$B$2:$E$405,3,FALSE)</f>
        <v>0.49509999999999998</v>
      </c>
      <c r="G1006" s="10">
        <f>VLOOKUP(C1006,away!$B$2:$E$405,4,FALSE)</f>
        <v>0.66020000000000001</v>
      </c>
      <c r="H1006" s="10">
        <f>VLOOKUP(A1006,away!$A$2:$E$405,3,FALSE)</f>
        <v>1.0882000000000001</v>
      </c>
      <c r="I1006" s="10">
        <f>VLOOKUP(C1006,away!$B$2:$E$405,3,FALSE)</f>
        <v>1.3784000000000001</v>
      </c>
      <c r="J1006" s="10">
        <f>VLOOKUP(B1006,home!$B$2:$E$405,4,FALSE)</f>
        <v>0.91890000000000005</v>
      </c>
      <c r="K1006" s="12">
        <f t="shared" si="1398"/>
        <v>0.49510244579399998</v>
      </c>
      <c r="L1006" s="12">
        <f t="shared" si="1399"/>
        <v>1.3783269172320003</v>
      </c>
      <c r="M1006" s="13">
        <f t="shared" si="1400"/>
        <v>0.15359602108079468</v>
      </c>
      <c r="N1006" s="13">
        <f t="shared" si="1401"/>
        <v>7.6045765701328205E-2</v>
      </c>
      <c r="O1006" s="13">
        <f t="shared" si="1402"/>
        <v>0.21170553023539301</v>
      </c>
      <c r="P1006" s="13">
        <f t="shared" si="1403"/>
        <v>0.10481592580765868</v>
      </c>
      <c r="Q1006" s="13">
        <f t="shared" si="1404"/>
        <v>1.8825222295502535E-2</v>
      </c>
      <c r="R1006" s="13">
        <f t="shared" si="1405"/>
        <v>0.14589971542515767</v>
      </c>
      <c r="S1006" s="13">
        <f t="shared" si="1406"/>
        <v>1.7881938323678244E-2</v>
      </c>
      <c r="T1006" s="13">
        <f t="shared" si="1407"/>
        <v>2.5947310612767126E-2</v>
      </c>
      <c r="U1006" s="13">
        <f t="shared" si="1408"/>
        <v>7.2235305947644143E-2</v>
      </c>
      <c r="V1006" s="13">
        <f t="shared" si="1409"/>
        <v>1.3558741860939952E-3</v>
      </c>
      <c r="W1006" s="13">
        <f t="shared" si="1410"/>
        <v>3.1068045337063481E-3</v>
      </c>
      <c r="X1006" s="13">
        <f t="shared" si="1411"/>
        <v>4.2821923153858726E-3</v>
      </c>
      <c r="Y1006" s="13">
        <f t="shared" si="1412"/>
        <v>2.9511304665301862E-3</v>
      </c>
      <c r="Z1006" s="13">
        <f t="shared" si="1413"/>
        <v>6.7032501662327895E-2</v>
      </c>
      <c r="AA1006" s="13">
        <f t="shared" si="1414"/>
        <v>3.3187955520708905E-2</v>
      </c>
      <c r="AB1006" s="13">
        <f t="shared" si="1415"/>
        <v>8.2157189746027304E-3</v>
      </c>
      <c r="AC1006" s="13">
        <f t="shared" si="1416"/>
        <v>5.782913804265774E-5</v>
      </c>
      <c r="AD1006" s="13">
        <f t="shared" si="1417"/>
        <v>3.8454663081047513E-4</v>
      </c>
      <c r="AE1006" s="13">
        <f t="shared" si="1418"/>
        <v>5.3003097217695419E-4</v>
      </c>
      <c r="AF1006" s="13">
        <f t="shared" si="1419"/>
        <v>3.6527797795907083E-4</v>
      </c>
      <c r="AG1006" s="13">
        <f t="shared" si="1420"/>
        <v>1.6782415643102152E-4</v>
      </c>
      <c r="AH1006" s="13">
        <f t="shared" si="1421"/>
        <v>2.3098175342646344E-2</v>
      </c>
      <c r="AI1006" s="13">
        <f t="shared" si="1422"/>
        <v>1.1435963105522867E-2</v>
      </c>
      <c r="AJ1006" s="13">
        <f t="shared" si="1423"/>
        <v>2.8309866517771593E-3</v>
      </c>
      <c r="AK1006" s="13">
        <f t="shared" si="1424"/>
        <v>4.6720947176834618E-4</v>
      </c>
      <c r="AL1006" s="13">
        <f t="shared" si="1425"/>
        <v>1.5785342875286174E-6</v>
      </c>
      <c r="AM1006" s="13">
        <f t="shared" si="1426"/>
        <v>3.807799548722173E-5</v>
      </c>
      <c r="AN1006" s="13">
        <f t="shared" si="1427"/>
        <v>5.2483926134276337E-5</v>
      </c>
      <c r="AO1006" s="13">
        <f t="shared" si="1428"/>
        <v>3.6170004056444567E-5</v>
      </c>
      <c r="AP1006" s="13">
        <f t="shared" si="1429"/>
        <v>1.6618030062462728E-5</v>
      </c>
      <c r="AQ1006" s="13">
        <f t="shared" si="1430"/>
        <v>5.7262695366157414E-6</v>
      </c>
      <c r="AR1006" s="13">
        <f t="shared" si="1431"/>
        <v>6.3673673627427851E-3</v>
      </c>
      <c r="AS1006" s="13">
        <f t="shared" si="1432"/>
        <v>3.1524991545628439E-3</v>
      </c>
      <c r="AT1006" s="13">
        <f t="shared" si="1433"/>
        <v>7.8040502089379057E-4</v>
      </c>
      <c r="AU1006" s="13">
        <f t="shared" si="1434"/>
        <v>1.2879347818481112E-4</v>
      </c>
      <c r="AV1006" s="13">
        <f t="shared" si="1435"/>
        <v>1.5941491512904042E-5</v>
      </c>
      <c r="AW1006" s="13">
        <f t="shared" si="1436"/>
        <v>2.9922565629955648E-8</v>
      </c>
      <c r="AX1006" s="13">
        <f t="shared" si="1437"/>
        <v>3.1420847827760601E-6</v>
      </c>
      <c r="AY1006" s="13">
        <f t="shared" si="1438"/>
        <v>4.3308200323253055E-6</v>
      </c>
      <c r="AZ1006" s="13">
        <f t="shared" si="1439"/>
        <v>2.9846429121207661E-6</v>
      </c>
      <c r="BA1006" s="13">
        <f t="shared" si="1440"/>
        <v>1.3712712213672515E-6</v>
      </c>
      <c r="BB1006" s="13">
        <f t="shared" si="1441"/>
        <v>4.7251500880902112E-7</v>
      </c>
      <c r="BC1006" s="13">
        <f t="shared" si="1442"/>
        <v>1.3025603108751786E-7</v>
      </c>
      <c r="BD1006" s="13">
        <f t="shared" si="1443"/>
        <v>1.4627189713288175E-3</v>
      </c>
      <c r="BE1006" s="13">
        <f t="shared" si="1444"/>
        <v>7.2419574021418114E-4</v>
      </c>
      <c r="BF1006" s="13">
        <f t="shared" si="1445"/>
        <v>1.7927554110681865E-4</v>
      </c>
      <c r="BG1006" s="13">
        <f t="shared" si="1446"/>
        <v>2.9586586291009567E-5</v>
      </c>
      <c r="BH1006" s="13">
        <f t="shared" si="1447"/>
        <v>3.6620978088435162E-6</v>
      </c>
      <c r="BI1006" s="13">
        <f t="shared" si="1448"/>
        <v>3.6262271637905477E-7</v>
      </c>
      <c r="BJ1006" s="14">
        <f t="shared" si="1449"/>
        <v>0.13276761347786337</v>
      </c>
      <c r="BK1006" s="14">
        <f t="shared" si="1450"/>
        <v>0.27771349789058808</v>
      </c>
      <c r="BL1006" s="14">
        <f t="shared" si="1451"/>
        <v>0.52192136874258455</v>
      </c>
      <c r="BM1006" s="14">
        <f t="shared" si="1452"/>
        <v>0.28854250033006207</v>
      </c>
      <c r="BN1006" s="14">
        <f t="shared" si="1453"/>
        <v>0.7108881805458348</v>
      </c>
    </row>
    <row r="1007" spans="1:66" x14ac:dyDescent="0.25">
      <c r="A1007" t="s">
        <v>346</v>
      </c>
      <c r="B1007" t="s">
        <v>236</v>
      </c>
      <c r="C1007" t="s">
        <v>322</v>
      </c>
      <c r="D1007" s="22" t="s">
        <v>369</v>
      </c>
      <c r="E1007" s="10">
        <f>VLOOKUP(A1007,home!$A$2:$E$405,3,FALSE)</f>
        <v>1.5146999999999999</v>
      </c>
      <c r="F1007" s="10">
        <f>VLOOKUP(B1007,home!$B$2:$E$405,3,FALSE)</f>
        <v>1.3204</v>
      </c>
      <c r="G1007" s="10">
        <f>VLOOKUP(C1007,away!$B$2:$E$405,4,FALSE)</f>
        <v>1.3204</v>
      </c>
      <c r="H1007" s="10">
        <f>VLOOKUP(A1007,away!$A$2:$E$405,3,FALSE)</f>
        <v>1.0882000000000001</v>
      </c>
      <c r="I1007" s="10">
        <f>VLOOKUP(C1007,away!$B$2:$E$405,3,FALSE)</f>
        <v>0.45950000000000002</v>
      </c>
      <c r="J1007" s="10">
        <f>VLOOKUP(B1007,home!$B$2:$E$405,4,FALSE)</f>
        <v>0.45950000000000002</v>
      </c>
      <c r="K1007" s="12">
        <f t="shared" si="1398"/>
        <v>2.640813045552</v>
      </c>
      <c r="L1007" s="12">
        <f t="shared" si="1399"/>
        <v>0.22976282005000004</v>
      </c>
      <c r="M1007" s="13">
        <f t="shared" si="1400"/>
        <v>5.666628501783768E-2</v>
      </c>
      <c r="N1007" s="13">
        <f t="shared" si="1401"/>
        <v>0.14964506471807357</v>
      </c>
      <c r="O1007" s="13">
        <f t="shared" si="1402"/>
        <v>1.301980544745545E-2</v>
      </c>
      <c r="P1007" s="13">
        <f t="shared" si="1403"/>
        <v>3.4382872076189341E-2</v>
      </c>
      <c r="Q1007" s="13">
        <f t="shared" si="1404"/>
        <v>0.19759231955498105</v>
      </c>
      <c r="R1007" s="13">
        <f t="shared" si="1405"/>
        <v>1.4957336080548584E-3</v>
      </c>
      <c r="S1007" s="13">
        <f t="shared" si="1406"/>
        <v>5.2155434745522339E-3</v>
      </c>
      <c r="T1007" s="13">
        <f t="shared" si="1407"/>
        <v>4.5399368561173208E-2</v>
      </c>
      <c r="U1007" s="13">
        <f t="shared" si="1408"/>
        <v>3.9499528248218311E-3</v>
      </c>
      <c r="V1007" s="13">
        <f t="shared" si="1409"/>
        <v>3.5162072912566531E-4</v>
      </c>
      <c r="W1007" s="13">
        <f t="shared" si="1410"/>
        <v>0.17393479172722454</v>
      </c>
      <c r="X1007" s="13">
        <f t="shared" si="1411"/>
        <v>3.9963748252056522E-2</v>
      </c>
      <c r="Y1007" s="13">
        <f t="shared" si="1412"/>
        <v>4.5910917490803822E-3</v>
      </c>
      <c r="Z1007" s="13">
        <f t="shared" si="1413"/>
        <v>1.1455465727674857E-4</v>
      </c>
      <c r="AA1007" s="13">
        <f t="shared" si="1414"/>
        <v>3.0251743336517592E-4</v>
      </c>
      <c r="AB1007" s="13">
        <f t="shared" si="1415"/>
        <v>3.9944599226883232E-4</v>
      </c>
      <c r="AC1007" s="13">
        <f t="shared" si="1416"/>
        <v>1.3334351441358066E-5</v>
      </c>
      <c r="AD1007" s="13">
        <f t="shared" si="1417"/>
        <v>0.11483231676715613</v>
      </c>
      <c r="AE1007" s="13">
        <f t="shared" si="1418"/>
        <v>2.6384196933296692E-2</v>
      </c>
      <c r="AF1007" s="13">
        <f t="shared" si="1419"/>
        <v>3.0310537460744051E-3</v>
      </c>
      <c r="AG1007" s="13">
        <f t="shared" si="1420"/>
        <v>2.321411521403907E-4</v>
      </c>
      <c r="AH1007" s="13">
        <f t="shared" si="1421"/>
        <v>6.580100276441751E-6</v>
      </c>
      <c r="AI1007" s="13">
        <f t="shared" si="1422"/>
        <v>1.7376814651067695E-5</v>
      </c>
      <c r="AJ1007" s="13">
        <f t="shared" si="1423"/>
        <v>2.2944459410339353E-5</v>
      </c>
      <c r="AK1007" s="13">
        <f t="shared" si="1424"/>
        <v>2.0197342577987509E-5</v>
      </c>
      <c r="AL1007" s="13">
        <f t="shared" si="1425"/>
        <v>3.2363039128670248E-7</v>
      </c>
      <c r="AM1007" s="13">
        <f t="shared" si="1426"/>
        <v>6.0650136033933079E-2</v>
      </c>
      <c r="AN1007" s="13">
        <f t="shared" si="1427"/>
        <v>1.3935146291572588E-2</v>
      </c>
      <c r="AO1007" s="13">
        <f t="shared" si="1428"/>
        <v>1.6008892548805087E-3</v>
      </c>
      <c r="AP1007" s="13">
        <f t="shared" si="1429"/>
        <v>1.2260827659636299E-4</v>
      </c>
      <c r="AQ1007" s="13">
        <f t="shared" si="1430"/>
        <v>7.0427058480626944E-6</v>
      </c>
      <c r="AR1007" s="13">
        <f t="shared" si="1431"/>
        <v>3.0237247914540842E-7</v>
      </c>
      <c r="AS1007" s="13">
        <f t="shared" si="1432"/>
        <v>7.9850918754309459E-7</v>
      </c>
      <c r="AT1007" s="13">
        <f t="shared" si="1433"/>
        <v>1.0543567397284667E-6</v>
      </c>
      <c r="AU1007" s="13">
        <f t="shared" si="1434"/>
        <v>9.2811967764686982E-7</v>
      </c>
      <c r="AV1007" s="13">
        <f t="shared" si="1435"/>
        <v>6.1274763814084261E-7</v>
      </c>
      <c r="AW1007" s="13">
        <f t="shared" si="1436"/>
        <v>5.4546163169133645E-9</v>
      </c>
      <c r="AX1007" s="13">
        <f t="shared" si="1437"/>
        <v>2.6694278408818987E-2</v>
      </c>
      <c r="AY1007" s="13">
        <f t="shared" si="1438"/>
        <v>6.1333526864100771E-3</v>
      </c>
      <c r="AZ1007" s="13">
        <f t="shared" si="1439"/>
        <v>7.0460820479541133E-4</v>
      </c>
      <c r="BA1007" s="13">
        <f t="shared" si="1440"/>
        <v>5.3964256054720558E-5</v>
      </c>
      <c r="BB1007" s="13">
        <f t="shared" si="1441"/>
        <v>3.0997449132582209E-6</v>
      </c>
      <c r="BC1007" s="13">
        <f t="shared" si="1442"/>
        <v>1.4244122654117038E-7</v>
      </c>
      <c r="BD1007" s="13">
        <f t="shared" si="1443"/>
        <v>1.1578992252326468E-8</v>
      </c>
      <c r="BE1007" s="13">
        <f t="shared" si="1444"/>
        <v>3.057795379428927E-8</v>
      </c>
      <c r="BF1007" s="13">
        <f t="shared" si="1445"/>
        <v>4.0375329643122694E-8</v>
      </c>
      <c r="BG1007" s="13">
        <f t="shared" si="1446"/>
        <v>3.5541232413340268E-8</v>
      </c>
      <c r="BH1007" s="13">
        <f t="shared" si="1447"/>
        <v>2.3464437553036137E-8</v>
      </c>
      <c r="BI1007" s="13">
        <f t="shared" si="1448"/>
        <v>1.2393038559319609E-8</v>
      </c>
      <c r="BJ1007" s="14">
        <f t="shared" si="1449"/>
        <v>0.86551136146630669</v>
      </c>
      <c r="BK1007" s="14">
        <f t="shared" si="1450"/>
        <v>0.10276333196594764</v>
      </c>
      <c r="BL1007" s="14">
        <f t="shared" si="1451"/>
        <v>1.9238404059588401E-2</v>
      </c>
      <c r="BM1007" s="14">
        <f t="shared" si="1452"/>
        <v>0.52869222449473374</v>
      </c>
      <c r="BN1007" s="14">
        <f t="shared" si="1453"/>
        <v>0.45280208042259196</v>
      </c>
    </row>
    <row r="1008" spans="1:66" x14ac:dyDescent="0.25">
      <c r="A1008" t="s">
        <v>347</v>
      </c>
      <c r="B1008" t="s">
        <v>246</v>
      </c>
      <c r="C1008" t="s">
        <v>250</v>
      </c>
      <c r="D1008" s="22" t="s">
        <v>369</v>
      </c>
      <c r="E1008" s="10">
        <f>VLOOKUP(A1008,home!$A$2:$E$405,3,FALSE)</f>
        <v>1.2639</v>
      </c>
      <c r="F1008" s="10">
        <f>VLOOKUP(B1008,home!$B$2:$E$405,3,FALSE)</f>
        <v>0.59340000000000004</v>
      </c>
      <c r="G1008" s="10">
        <f>VLOOKUP(C1008,away!$B$2:$E$405,4,FALSE)</f>
        <v>0.47470000000000001</v>
      </c>
      <c r="H1008" s="10">
        <f>VLOOKUP(A1008,away!$A$2:$E$405,3,FALSE)</f>
        <v>0.81940000000000002</v>
      </c>
      <c r="I1008" s="10">
        <f>VLOOKUP(C1008,away!$B$2:$E$405,3,FALSE)</f>
        <v>1.7085999999999999</v>
      </c>
      <c r="J1008" s="10">
        <f>VLOOKUP(B1008,home!$B$2:$E$405,4,FALSE)</f>
        <v>1.8306</v>
      </c>
      <c r="K1008" s="12">
        <f t="shared" si="1398"/>
        <v>0.35602417402200004</v>
      </c>
      <c r="L1008" s="12">
        <f t="shared" si="1399"/>
        <v>2.562889133304</v>
      </c>
      <c r="M1008" s="13">
        <f t="shared" si="1400"/>
        <v>5.399232849993732E-2</v>
      </c>
      <c r="N1008" s="13">
        <f t="shared" si="1401"/>
        <v>1.9222574157714677E-2</v>
      </c>
      <c r="O1008" s="13">
        <f t="shared" si="1402"/>
        <v>0.1383763519942692</v>
      </c>
      <c r="P1008" s="13">
        <f t="shared" si="1403"/>
        <v>4.9265326422937239E-2</v>
      </c>
      <c r="Q1008" s="13">
        <f t="shared" si="1404"/>
        <v>3.4218505435385052E-3</v>
      </c>
      <c r="R1008" s="13">
        <f t="shared" si="1405"/>
        <v>0.17732162441618096</v>
      </c>
      <c r="S1008" s="13">
        <f t="shared" si="1406"/>
        <v>1.1238042769174957E-2</v>
      </c>
      <c r="T1008" s="13">
        <f t="shared" si="1407"/>
        <v>8.7698235738252212E-3</v>
      </c>
      <c r="U1008" s="13">
        <f t="shared" si="1408"/>
        <v>6.3130784869010151E-2</v>
      </c>
      <c r="V1008" s="13">
        <f t="shared" si="1409"/>
        <v>1.1393508439279203E-3</v>
      </c>
      <c r="W1008" s="13">
        <f t="shared" si="1410"/>
        <v>4.0608717113000949E-4</v>
      </c>
      <c r="X1008" s="13">
        <f t="shared" si="1411"/>
        <v>1.040756398063263E-3</v>
      </c>
      <c r="Y1008" s="13">
        <f t="shared" si="1412"/>
        <v>1.333671631506475E-3</v>
      </c>
      <c r="Z1008" s="13">
        <f t="shared" si="1413"/>
        <v>0.15148522143868112</v>
      </c>
      <c r="AA1008" s="13">
        <f t="shared" si="1414"/>
        <v>5.3932400839246226E-2</v>
      </c>
      <c r="AB1008" s="13">
        <f t="shared" si="1415"/>
        <v>9.60061923090803E-3</v>
      </c>
      <c r="AC1008" s="13">
        <f t="shared" si="1416"/>
        <v>6.4975077010735835E-5</v>
      </c>
      <c r="AD1008" s="13">
        <f t="shared" si="1417"/>
        <v>3.6144212420623041E-5</v>
      </c>
      <c r="AE1008" s="13">
        <f t="shared" si="1418"/>
        <v>9.2633609244646261E-5</v>
      </c>
      <c r="AF1008" s="13">
        <f t="shared" si="1419"/>
        <v>1.1870483525591647E-4</v>
      </c>
      <c r="AG1008" s="13">
        <f t="shared" si="1420"/>
        <v>1.014091107826766E-4</v>
      </c>
      <c r="AH1008" s="13">
        <f t="shared" si="1421"/>
        <v>9.7059956970336494E-2</v>
      </c>
      <c r="AI1008" s="13">
        <f t="shared" si="1422"/>
        <v>3.4555691010974922E-2</v>
      </c>
      <c r="AJ1008" s="13">
        <f t="shared" si="1423"/>
        <v>6.1513306749708977E-3</v>
      </c>
      <c r="AK1008" s="13">
        <f t="shared" si="1424"/>
        <v>7.3000747423090202E-4</v>
      </c>
      <c r="AL1008" s="13">
        <f t="shared" si="1425"/>
        <v>2.3714616259182842E-6</v>
      </c>
      <c r="AM1008" s="13">
        <f t="shared" si="1426"/>
        <v>2.5736426745456076E-6</v>
      </c>
      <c r="AN1008" s="13">
        <f t="shared" si="1427"/>
        <v>6.5959608436003807E-6</v>
      </c>
      <c r="AO1008" s="13">
        <f t="shared" si="1428"/>
        <v>8.452358184881052E-6</v>
      </c>
      <c r="AP1008" s="13">
        <f t="shared" si="1429"/>
        <v>7.2208189809415891E-6</v>
      </c>
      <c r="AQ1008" s="13">
        <f t="shared" si="1430"/>
        <v>4.626539624952615E-6</v>
      </c>
      <c r="AR1008" s="13">
        <f t="shared" si="1431"/>
        <v>4.975078179964585E-2</v>
      </c>
      <c r="AS1008" s="13">
        <f t="shared" si="1432"/>
        <v>1.7712480997167667E-2</v>
      </c>
      <c r="AT1008" s="13">
        <f t="shared" si="1433"/>
        <v>3.153035708448495E-3</v>
      </c>
      <c r="AU1008" s="13">
        <f t="shared" si="1434"/>
        <v>3.7418564458741575E-4</v>
      </c>
      <c r="AV1008" s="13">
        <f t="shared" si="1435"/>
        <v>3.3304783761281087E-5</v>
      </c>
      <c r="AW1008" s="13">
        <f t="shared" si="1436"/>
        <v>6.0106703193990402E-8</v>
      </c>
      <c r="AX1008" s="13">
        <f t="shared" si="1437"/>
        <v>1.5271316790547845E-7</v>
      </c>
      <c r="AY1008" s="13">
        <f t="shared" si="1438"/>
        <v>3.9138691853737994E-7</v>
      </c>
      <c r="AZ1008" s="13">
        <f t="shared" si="1439"/>
        <v>5.0154064021839455E-7</v>
      </c>
      <c r="BA1008" s="13">
        <f t="shared" si="1440"/>
        <v>4.2846435224201814E-7</v>
      </c>
      <c r="BB1008" s="13">
        <f t="shared" si="1441"/>
        <v>2.745266580923014E-7</v>
      </c>
      <c r="BC1008" s="13">
        <f t="shared" si="1442"/>
        <v>1.4071627776540438E-7</v>
      </c>
      <c r="BD1008" s="13">
        <f t="shared" si="1443"/>
        <v>2.1250956341281813E-2</v>
      </c>
      <c r="BE1008" s="13">
        <f t="shared" si="1444"/>
        <v>7.5658541785824417E-3</v>
      </c>
      <c r="BF1008" s="13">
        <f t="shared" si="1445"/>
        <v>1.3468134923503557E-3</v>
      </c>
      <c r="BG1008" s="13">
        <f t="shared" si="1446"/>
        <v>1.598327203919069E-4</v>
      </c>
      <c r="BH1008" s="13">
        <f t="shared" si="1447"/>
        <v>1.4226078064804481E-5</v>
      </c>
      <c r="BI1008" s="13">
        <f t="shared" si="1448"/>
        <v>1.0129655385189019E-6</v>
      </c>
      <c r="BJ1008" s="14">
        <f t="shared" si="1449"/>
        <v>3.4575013911805688E-2</v>
      </c>
      <c r="BK1008" s="14">
        <f t="shared" si="1450"/>
        <v>0.11570278646153263</v>
      </c>
      <c r="BL1008" s="14">
        <f t="shared" si="1451"/>
        <v>0.68222125218994845</v>
      </c>
      <c r="BM1008" s="14">
        <f t="shared" si="1452"/>
        <v>0.54238388668717463</v>
      </c>
      <c r="BN1008" s="14">
        <f t="shared" si="1453"/>
        <v>0.44160005603457786</v>
      </c>
    </row>
    <row r="1009" spans="1:66" x14ac:dyDescent="0.25">
      <c r="A1009" t="s">
        <v>347</v>
      </c>
      <c r="B1009" t="s">
        <v>257</v>
      </c>
      <c r="C1009" t="s">
        <v>259</v>
      </c>
      <c r="D1009" s="22" t="s">
        <v>369</v>
      </c>
      <c r="E1009" s="10">
        <f>VLOOKUP(A1009,home!$A$2:$E$405,3,FALSE)</f>
        <v>1.2639</v>
      </c>
      <c r="F1009" s="10">
        <f>VLOOKUP(B1009,home!$B$2:$E$405,3,FALSE)</f>
        <v>0.63300000000000001</v>
      </c>
      <c r="G1009" s="10">
        <f>VLOOKUP(C1009,away!$B$2:$E$405,4,FALSE)</f>
        <v>0.39560000000000001</v>
      </c>
      <c r="H1009" s="10">
        <f>VLOOKUP(A1009,away!$A$2:$E$405,3,FALSE)</f>
        <v>0.81940000000000002</v>
      </c>
      <c r="I1009" s="10">
        <f>VLOOKUP(C1009,away!$B$2:$E$405,3,FALSE)</f>
        <v>0.9153</v>
      </c>
      <c r="J1009" s="10">
        <f>VLOOKUP(B1009,home!$B$2:$E$405,4,FALSE)</f>
        <v>1.2203999999999999</v>
      </c>
      <c r="K1009" s="12">
        <f t="shared" si="1398"/>
        <v>0.31649926572000003</v>
      </c>
      <c r="L1009" s="12">
        <f t="shared" si="1399"/>
        <v>0.91529611912799991</v>
      </c>
      <c r="M1009" s="13">
        <f t="shared" si="1400"/>
        <v>0.29176827082284046</v>
      </c>
      <c r="N1009" s="13">
        <f t="shared" si="1401"/>
        <v>9.2344443475823115E-2</v>
      </c>
      <c r="O1009" s="13">
        <f t="shared" si="1402"/>
        <v>0.26705436596883314</v>
      </c>
      <c r="P1009" s="13">
        <f t="shared" si="1403"/>
        <v>8.452251073645585E-2</v>
      </c>
      <c r="Q1009" s="13">
        <f t="shared" si="1404"/>
        <v>1.4613474276710031E-2</v>
      </c>
      <c r="R1009" s="13">
        <f t="shared" si="1405"/>
        <v>0.12221691238373075</v>
      </c>
      <c r="S1009" s="13">
        <f t="shared" si="1406"/>
        <v>6.1213431476345396E-3</v>
      </c>
      <c r="T1009" s="13">
        <f t="shared" si="1407"/>
        <v>1.3375656292449547E-2</v>
      </c>
      <c r="U1009" s="13">
        <f t="shared" si="1408"/>
        <v>3.8681563028016362E-2</v>
      </c>
      <c r="V1009" s="13">
        <f t="shared" si="1409"/>
        <v>1.9703280676146477E-4</v>
      </c>
      <c r="W1009" s="13">
        <f t="shared" si="1410"/>
        <v>1.5417179593989446E-3</v>
      </c>
      <c r="X1009" s="13">
        <f t="shared" si="1411"/>
        <v>1.4111284650277932E-3</v>
      </c>
      <c r="Y1009" s="13">
        <f t="shared" si="1412"/>
        <v>6.4580020381549527E-4</v>
      </c>
      <c r="Z1009" s="13">
        <f t="shared" si="1413"/>
        <v>3.7288221865545194E-2</v>
      </c>
      <c r="AA1009" s="13">
        <f t="shared" si="1414"/>
        <v>1.1801694840449505E-2</v>
      </c>
      <c r="AB1009" s="13">
        <f t="shared" si="1415"/>
        <v>1.8676138756268904E-3</v>
      </c>
      <c r="AC1009" s="13">
        <f t="shared" si="1416"/>
        <v>3.5674088802483983E-6</v>
      </c>
      <c r="AD1009" s="13">
        <f t="shared" si="1417"/>
        <v>1.2198815052427566E-4</v>
      </c>
      <c r="AE1009" s="13">
        <f t="shared" si="1418"/>
        <v>1.116552807544718E-4</v>
      </c>
      <c r="AF1009" s="13">
        <f t="shared" si="1419"/>
        <v>5.109882257735764E-5</v>
      </c>
      <c r="AG1009" s="13">
        <f t="shared" si="1420"/>
        <v>1.5590184665688562E-5</v>
      </c>
      <c r="AH1009" s="13">
        <f t="shared" si="1421"/>
        <v>8.5324411906793352E-3</v>
      </c>
      <c r="AI1009" s="13">
        <f t="shared" si="1422"/>
        <v>2.7005113716490926E-3</v>
      </c>
      <c r="AJ1009" s="13">
        <f t="shared" si="1423"/>
        <v>4.2735493309772394E-4</v>
      </c>
      <c r="AK1009" s="13">
        <f t="shared" si="1424"/>
        <v>4.5085840842416459E-5</v>
      </c>
      <c r="AL1009" s="13">
        <f t="shared" si="1425"/>
        <v>4.1337785569591015E-8</v>
      </c>
      <c r="AM1009" s="13">
        <f t="shared" si="1426"/>
        <v>7.7218320134948226E-6</v>
      </c>
      <c r="AN1009" s="13">
        <f t="shared" si="1427"/>
        <v>7.0677628745101604E-6</v>
      </c>
      <c r="AO1009" s="13">
        <f t="shared" si="1428"/>
        <v>3.2345479649780529E-6</v>
      </c>
      <c r="AP1009" s="13">
        <f t="shared" si="1429"/>
        <v>9.8685639982592737E-7</v>
      </c>
      <c r="AQ1009" s="13">
        <f t="shared" si="1430"/>
        <v>2.2581645822432528E-7</v>
      </c>
      <c r="AR1009" s="13">
        <f t="shared" si="1431"/>
        <v>1.5619420617033375E-3</v>
      </c>
      <c r="AS1009" s="13">
        <f t="shared" si="1432"/>
        <v>4.9435351562628939E-4</v>
      </c>
      <c r="AT1009" s="13">
        <f t="shared" si="1433"/>
        <v>7.8231262350910558E-5</v>
      </c>
      <c r="AU1009" s="13">
        <f t="shared" si="1434"/>
        <v>8.2533790301372922E-6</v>
      </c>
      <c r="AV1009" s="13">
        <f t="shared" si="1435"/>
        <v>6.5304710068682461E-7</v>
      </c>
      <c r="AW1009" s="13">
        <f t="shared" si="1436"/>
        <v>3.3264349504844777E-10</v>
      </c>
      <c r="AX1009" s="13">
        <f t="shared" si="1437"/>
        <v>4.0732569371404976E-7</v>
      </c>
      <c r="AY1009" s="13">
        <f t="shared" si="1438"/>
        <v>3.7282362667759009E-7</v>
      </c>
      <c r="AZ1009" s="13">
        <f t="shared" si="1439"/>
        <v>1.706220093086122E-7</v>
      </c>
      <c r="BA1009" s="13">
        <f t="shared" si="1440"/>
        <v>5.2056554319331419E-8</v>
      </c>
      <c r="BB1009" s="13">
        <f t="shared" si="1441"/>
        <v>1.1911790535914992E-8</v>
      </c>
      <c r="BC1009" s="13">
        <f t="shared" si="1442"/>
        <v>2.1805631298777264E-9</v>
      </c>
      <c r="BD1009" s="13">
        <f t="shared" si="1443"/>
        <v>2.3827325122997519E-4</v>
      </c>
      <c r="BE1009" s="13">
        <f t="shared" si="1444"/>
        <v>7.5413309055004249E-5</v>
      </c>
      <c r="BF1009" s="13">
        <f t="shared" si="1445"/>
        <v>1.1934128470712136E-5</v>
      </c>
      <c r="BG1009" s="13">
        <f t="shared" si="1446"/>
        <v>1.259047632662846E-6</v>
      </c>
      <c r="BH1009" s="13">
        <f t="shared" si="1447"/>
        <v>9.9621912811073754E-8</v>
      </c>
      <c r="BI1009" s="13">
        <f t="shared" si="1448"/>
        <v>6.3060524508653464E-9</v>
      </c>
      <c r="BJ1009" s="14">
        <f t="shared" si="1449"/>
        <v>0.12425280684769546</v>
      </c>
      <c r="BK1009" s="14">
        <f t="shared" si="1450"/>
        <v>0.38261313908398481</v>
      </c>
      <c r="BL1009" s="14">
        <f t="shared" si="1451"/>
        <v>0.45579796236309028</v>
      </c>
      <c r="BM1009" s="14">
        <f t="shared" si="1452"/>
        <v>0.12743178000493902</v>
      </c>
      <c r="BN1009" s="14">
        <f t="shared" si="1453"/>
        <v>0.87251997766439338</v>
      </c>
    </row>
    <row r="1010" spans="1:66" x14ac:dyDescent="0.25">
      <c r="A1010" t="s">
        <v>347</v>
      </c>
      <c r="B1010" t="s">
        <v>249</v>
      </c>
      <c r="C1010" t="s">
        <v>251</v>
      </c>
      <c r="D1010" s="22" t="s">
        <v>369</v>
      </c>
      <c r="E1010" s="10">
        <f>VLOOKUP(A1010,home!$A$2:$E$405,3,FALSE)</f>
        <v>1.2639</v>
      </c>
      <c r="F1010" s="10">
        <f>VLOOKUP(B1010,home!$B$2:$E$405,3,FALSE)</f>
        <v>1.1076999999999999</v>
      </c>
      <c r="G1010" s="10">
        <f>VLOOKUP(C1010,away!$B$2:$E$405,4,FALSE)</f>
        <v>0.47470000000000001</v>
      </c>
      <c r="H1010" s="10">
        <f>VLOOKUP(A1010,away!$A$2:$E$405,3,FALSE)</f>
        <v>0.81940000000000002</v>
      </c>
      <c r="I1010" s="10">
        <f>VLOOKUP(C1010,away!$B$2:$E$405,3,FALSE)</f>
        <v>1.7085999999999999</v>
      </c>
      <c r="J1010" s="10">
        <f>VLOOKUP(B1010,home!$B$2:$E$405,4,FALSE)</f>
        <v>1.9525999999999999</v>
      </c>
      <c r="K1010" s="12">
        <f t="shared" si="1398"/>
        <v>0.664590457641</v>
      </c>
      <c r="L1010" s="12">
        <f t="shared" si="1399"/>
        <v>2.7336924077839999</v>
      </c>
      <c r="M1010" s="13">
        <f t="shared" si="1400"/>
        <v>3.34306255856264E-2</v>
      </c>
      <c r="N1010" s="13">
        <f t="shared" si="1401"/>
        <v>2.2217674757176377E-2</v>
      </c>
      <c r="O1010" s="13">
        <f t="shared" si="1402"/>
        <v>9.1389047350896438E-2</v>
      </c>
      <c r="P1010" s="13">
        <f t="shared" si="1403"/>
        <v>6.0736288802307289E-2</v>
      </c>
      <c r="Q1010" s="13">
        <f t="shared" si="1404"/>
        <v>7.3828273172953695E-3</v>
      </c>
      <c r="R1010" s="13">
        <f t="shared" si="1405"/>
        <v>0.12491477244887905</v>
      </c>
      <c r="S1010" s="13">
        <f t="shared" si="1406"/>
        <v>2.7586208101526892E-2</v>
      </c>
      <c r="T1010" s="13">
        <f t="shared" si="1407"/>
        <v>2.0182378985270668E-2</v>
      </c>
      <c r="U1010" s="13">
        <f t="shared" si="1408"/>
        <v>8.3017165787921912E-2</v>
      </c>
      <c r="V1010" s="13">
        <f t="shared" si="1409"/>
        <v>5.5686926212926875E-3</v>
      </c>
      <c r="W1010" s="13">
        <f t="shared" si="1410"/>
        <v>1.6355188618286023E-3</v>
      </c>
      <c r="X1010" s="13">
        <f t="shared" si="1411"/>
        <v>4.4710054953683792E-3</v>
      </c>
      <c r="Y1010" s="13">
        <f t="shared" si="1412"/>
        <v>6.111176888924541E-3</v>
      </c>
      <c r="Z1010" s="13">
        <f t="shared" si="1413"/>
        <v>0.11382618835452221</v>
      </c>
      <c r="AA1010" s="13">
        <f t="shared" si="1414"/>
        <v>7.5647798610062586E-2</v>
      </c>
      <c r="AB1010" s="13">
        <f t="shared" si="1415"/>
        <v>2.5137402548897844E-2</v>
      </c>
      <c r="AC1010" s="13">
        <f t="shared" si="1416"/>
        <v>6.3232013567884296E-4</v>
      </c>
      <c r="AD1010" s="13">
        <f t="shared" si="1417"/>
        <v>2.7173755721578955E-4</v>
      </c>
      <c r="AE1010" s="13">
        <f t="shared" si="1418"/>
        <v>7.428468970705741E-4</v>
      </c>
      <c r="AF1010" s="13">
        <f t="shared" si="1419"/>
        <v>1.0153574613338656E-3</v>
      </c>
      <c r="AG1010" s="13">
        <f t="shared" si="1420"/>
        <v>9.2522499441174153E-4</v>
      </c>
      <c r="AH1010" s="13">
        <f t="shared" si="1421"/>
        <v>7.7791446727937238E-2</v>
      </c>
      <c r="AI1010" s="13">
        <f t="shared" si="1422"/>
        <v>5.1699453181475286E-2</v>
      </c>
      <c r="AJ1010" s="13">
        <f t="shared" si="1423"/>
        <v>1.7179481624833053E-2</v>
      </c>
      <c r="AK1010" s="13">
        <f t="shared" si="1424"/>
        <v>3.8057731850276505E-3</v>
      </c>
      <c r="AL1010" s="13">
        <f t="shared" si="1425"/>
        <v>4.5951611976554326E-5</v>
      </c>
      <c r="AM1010" s="13">
        <f t="shared" si="1426"/>
        <v>3.6118837501657816E-5</v>
      </c>
      <c r="AN1010" s="13">
        <f t="shared" si="1427"/>
        <v>9.8737791856265983E-5</v>
      </c>
      <c r="AO1010" s="13">
        <f t="shared" si="1428"/>
        <v>1.349593759794156E-4</v>
      </c>
      <c r="AP1010" s="13">
        <f t="shared" si="1429"/>
        <v>1.2297914049139825E-4</v>
      </c>
      <c r="AQ1010" s="13">
        <f t="shared" si="1430"/>
        <v>8.4046785669284325E-5</v>
      </c>
      <c r="AR1010" s="13">
        <f t="shared" si="1431"/>
        <v>4.2531577462139092E-2</v>
      </c>
      <c r="AS1010" s="13">
        <f t="shared" si="1432"/>
        <v>2.8266080529756665E-2</v>
      </c>
      <c r="AT1010" s="13">
        <f t="shared" si="1433"/>
        <v>9.392683697494169E-3</v>
      </c>
      <c r="AU1010" s="13">
        <f t="shared" si="1434"/>
        <v>2.0807626523316036E-3</v>
      </c>
      <c r="AV1010" s="13">
        <f t="shared" si="1435"/>
        <v>3.4571375083884025E-4</v>
      </c>
      <c r="AW1010" s="13">
        <f t="shared" si="1436"/>
        <v>2.3190066718174566E-6</v>
      </c>
      <c r="AX1010" s="13">
        <f t="shared" si="1437"/>
        <v>4.0007057907812775E-6</v>
      </c>
      <c r="AY1010" s="13">
        <f t="shared" si="1438"/>
        <v>1.0936699046036263E-5</v>
      </c>
      <c r="AZ1010" s="13">
        <f t="shared" si="1439"/>
        <v>1.4948785574183925E-5</v>
      </c>
      <c r="BA1010" s="13">
        <f t="shared" si="1440"/>
        <v>1.3621793876579193E-5</v>
      </c>
      <c r="BB1010" s="13">
        <f t="shared" si="1441"/>
        <v>9.3094486252007805E-6</v>
      </c>
      <c r="BC1010" s="13">
        <f t="shared" si="1442"/>
        <v>5.0898338054733132E-6</v>
      </c>
      <c r="BD1010" s="13">
        <f t="shared" si="1443"/>
        <v>1.9378041733221118E-2</v>
      </c>
      <c r="BE1010" s="13">
        <f t="shared" si="1444"/>
        <v>1.2878461623667821E-2</v>
      </c>
      <c r="BF1010" s="13">
        <f t="shared" si="1445"/>
        <v>4.2794513520927257E-3</v>
      </c>
      <c r="BG1010" s="13">
        <f t="shared" si="1446"/>
        <v>9.4802751084656714E-4</v>
      </c>
      <c r="BH1010" s="13">
        <f t="shared" si="1447"/>
        <v>1.5751250932244452E-4</v>
      </c>
      <c r="BI1010" s="13">
        <f t="shared" si="1448"/>
        <v>2.0936262130957146E-5</v>
      </c>
      <c r="BJ1010" s="14">
        <f t="shared" si="1449"/>
        <v>6.5490498414112169E-2</v>
      </c>
      <c r="BK1010" s="14">
        <f t="shared" si="1450"/>
        <v>0.1280110235574547</v>
      </c>
      <c r="BL1010" s="14">
        <f t="shared" si="1451"/>
        <v>0.67086159054977301</v>
      </c>
      <c r="BM1010" s="14">
        <f t="shared" si="1452"/>
        <v>0.63810944692130678</v>
      </c>
      <c r="BN1010" s="14">
        <f t="shared" si="1453"/>
        <v>0.34007123626218094</v>
      </c>
    </row>
    <row r="1011" spans="1:66" x14ac:dyDescent="0.25">
      <c r="A1011" t="s">
        <v>348</v>
      </c>
      <c r="B1011" t="s">
        <v>327</v>
      </c>
      <c r="C1011" t="s">
        <v>261</v>
      </c>
      <c r="D1011" s="22" t="s">
        <v>369</v>
      </c>
      <c r="E1011" s="10">
        <f>VLOOKUP(A1011,home!$A$2:$E$405,3,FALSE)</f>
        <v>1.4218999999999999</v>
      </c>
      <c r="F1011" s="10">
        <f>VLOOKUP(B1011,home!$B$2:$E$405,3,FALSE)</f>
        <v>0.87909999999999999</v>
      </c>
      <c r="G1011" s="10">
        <f>VLOOKUP(C1011,away!$B$2:$E$405,4,FALSE)</f>
        <v>1.7582</v>
      </c>
      <c r="H1011" s="10">
        <f>VLOOKUP(A1011,away!$A$2:$E$405,3,FALSE)</f>
        <v>1.2968999999999999</v>
      </c>
      <c r="I1011" s="10">
        <f>VLOOKUP(C1011,away!$B$2:$E$405,3,FALSE)</f>
        <v>1.3493999999999999</v>
      </c>
      <c r="J1011" s="10">
        <f>VLOOKUP(B1011,home!$B$2:$E$405,4,FALSE)</f>
        <v>1.3493999999999999</v>
      </c>
      <c r="K1011" s="12">
        <f t="shared" si="1398"/>
        <v>2.1977364442780001</v>
      </c>
      <c r="L1011" s="12">
        <f t="shared" si="1399"/>
        <v>2.3614997388839996</v>
      </c>
      <c r="M1011" s="13">
        <f t="shared" si="1400"/>
        <v>1.047005309285225E-2</v>
      </c>
      <c r="N1011" s="13">
        <f t="shared" si="1401"/>
        <v>2.301041725568698E-2</v>
      </c>
      <c r="O1011" s="13">
        <f t="shared" si="1402"/>
        <v>2.4725027644872197E-2</v>
      </c>
      <c r="P1011" s="13">
        <f t="shared" si="1403"/>
        <v>5.4339094340916674E-2</v>
      </c>
      <c r="Q1011" s="13">
        <f t="shared" si="1404"/>
        <v>2.5285416300433329E-2</v>
      </c>
      <c r="R1011" s="13">
        <f t="shared" si="1405"/>
        <v>2.9194073163632688E-2</v>
      </c>
      <c r="S1011" s="13">
        <f t="shared" si="1406"/>
        <v>7.050435054161365E-2</v>
      </c>
      <c r="T1011" s="13">
        <f t="shared" si="1407"/>
        <v>5.9711503991046529E-2</v>
      </c>
      <c r="U1011" s="13">
        <f t="shared" si="1408"/>
        <v>6.4160878548633879E-2</v>
      </c>
      <c r="V1011" s="13">
        <f t="shared" si="1409"/>
        <v>4.0657148764617144E-2</v>
      </c>
      <c r="W1011" s="13">
        <f t="shared" si="1410"/>
        <v>1.8523560304067776E-2</v>
      </c>
      <c r="X1011" s="13">
        <f t="shared" si="1411"/>
        <v>4.3743382821258066E-2</v>
      </c>
      <c r="Y1011" s="13">
        <f t="shared" si="1412"/>
        <v>5.1649993555151888E-2</v>
      </c>
      <c r="Z1011" s="13">
        <f t="shared" si="1413"/>
        <v>2.2980598717626324E-2</v>
      </c>
      <c r="AA1011" s="13">
        <f t="shared" si="1414"/>
        <v>5.050529931305564E-2</v>
      </c>
      <c r="AB1011" s="13">
        <f t="shared" si="1415"/>
        <v>5.5498668464735529E-2</v>
      </c>
      <c r="AC1011" s="13">
        <f t="shared" si="1416"/>
        <v>1.3188045841079904E-2</v>
      </c>
      <c r="AD1011" s="13">
        <f t="shared" si="1417"/>
        <v>1.0177475889507752E-2</v>
      </c>
      <c r="AE1011" s="13">
        <f t="shared" si="1418"/>
        <v>2.4034106655570753E-2</v>
      </c>
      <c r="AF1011" s="13">
        <f t="shared" si="1419"/>
        <v>2.8378268295720269E-2</v>
      </c>
      <c r="AG1011" s="13">
        <f t="shared" si="1420"/>
        <v>2.2338424390107834E-2</v>
      </c>
      <c r="AH1011" s="13">
        <f t="shared" si="1421"/>
        <v>1.3567169467768134E-2</v>
      </c>
      <c r="AI1011" s="13">
        <f t="shared" si="1422"/>
        <v>2.9817062785009781E-2</v>
      </c>
      <c r="AJ1011" s="13">
        <f t="shared" si="1423"/>
        <v>3.2765022771970652E-2</v>
      </c>
      <c r="AK1011" s="13">
        <f t="shared" si="1424"/>
        <v>2.4002961547852825E-2</v>
      </c>
      <c r="AL1011" s="13">
        <f t="shared" si="1425"/>
        <v>2.737814071334577E-3</v>
      </c>
      <c r="AM1011" s="13">
        <f t="shared" si="1426"/>
        <v>4.4734819346263681E-3</v>
      </c>
      <c r="AN1011" s="13">
        <f t="shared" si="1427"/>
        <v>1.0564126420522457E-2</v>
      </c>
      <c r="AO1011" s="13">
        <f t="shared" si="1428"/>
        <v>1.2473590891800673E-2</v>
      </c>
      <c r="AP1011" s="13">
        <f t="shared" si="1429"/>
        <v>9.8187938779777089E-3</v>
      </c>
      <c r="AQ1011" s="13">
        <f t="shared" si="1430"/>
        <v>5.796769794750042E-3</v>
      </c>
      <c r="AR1011" s="13">
        <f t="shared" si="1431"/>
        <v>6.4077734311058865E-3</v>
      </c>
      <c r="AS1011" s="13">
        <f t="shared" si="1432"/>
        <v>1.408259719621769E-2</v>
      </c>
      <c r="AT1011" s="13">
        <f t="shared" si="1433"/>
        <v>1.5474918544107406E-2</v>
      </c>
      <c r="AU1011" s="13">
        <f t="shared" si="1434"/>
        <v>1.133659748553943E-2</v>
      </c>
      <c r="AV1011" s="13">
        <f t="shared" si="1435"/>
        <v>6.2287133620200844E-3</v>
      </c>
      <c r="AW1011" s="13">
        <f t="shared" si="1436"/>
        <v>3.9469803328807588E-4</v>
      </c>
      <c r="AX1011" s="13">
        <f t="shared" si="1437"/>
        <v>1.6385890467579371E-3</v>
      </c>
      <c r="AY1011" s="13">
        <f t="shared" si="1438"/>
        <v>3.8695276060570498E-3</v>
      </c>
      <c r="AZ1011" s="13">
        <f t="shared" si="1439"/>
        <v>4.5689442156540763E-3</v>
      </c>
      <c r="BA1011" s="13">
        <f t="shared" si="1440"/>
        <v>3.5965201907475534E-3</v>
      </c>
      <c r="BB1011" s="13">
        <f t="shared" si="1441"/>
        <v>2.1232953728353449E-3</v>
      </c>
      <c r="BC1011" s="13">
        <f t="shared" si="1442"/>
        <v>1.0028322937048546E-3</v>
      </c>
      <c r="BD1011" s="13">
        <f t="shared" si="1443"/>
        <v>2.5219925473973955E-3</v>
      </c>
      <c r="BE1011" s="13">
        <f t="shared" si="1444"/>
        <v>5.542674933612767E-3</v>
      </c>
      <c r="BF1011" s="13">
        <f t="shared" si="1445"/>
        <v>6.0906693501934636E-3</v>
      </c>
      <c r="BG1011" s="13">
        <f t="shared" si="1446"/>
        <v>4.4618953336557259E-3</v>
      </c>
      <c r="BH1011" s="13">
        <f t="shared" si="1447"/>
        <v>2.4515174963322833E-3</v>
      </c>
      <c r="BI1011" s="13">
        <f t="shared" si="1448"/>
        <v>1.0775578690949235E-3</v>
      </c>
      <c r="BJ1011" s="14">
        <f t="shared" si="1449"/>
        <v>0.36677902110398525</v>
      </c>
      <c r="BK1011" s="14">
        <f t="shared" si="1450"/>
        <v>0.19576603425847125</v>
      </c>
      <c r="BL1011" s="14">
        <f t="shared" si="1451"/>
        <v>0.39991307125680831</v>
      </c>
      <c r="BM1011" s="14">
        <f t="shared" si="1452"/>
        <v>0.81493981396572823</v>
      </c>
      <c r="BN1011" s="14">
        <f t="shared" si="1453"/>
        <v>0.16702408179839412</v>
      </c>
    </row>
    <row r="1012" spans="1:66" x14ac:dyDescent="0.25">
      <c r="A1012" t="s">
        <v>348</v>
      </c>
      <c r="B1012" t="s">
        <v>269</v>
      </c>
      <c r="C1012" t="s">
        <v>263</v>
      </c>
      <c r="D1012" s="22" t="s">
        <v>369</v>
      </c>
      <c r="E1012" s="10">
        <f>VLOOKUP(A1012,home!$A$2:$E$405,3,FALSE)</f>
        <v>1.4218999999999999</v>
      </c>
      <c r="F1012" s="10">
        <f>VLOOKUP(B1012,home!$B$2:$E$405,3,FALSE)</f>
        <v>1.4066000000000001</v>
      </c>
      <c r="G1012" s="10">
        <f>VLOOKUP(C1012,away!$B$2:$E$405,4,FALSE)</f>
        <v>0.56259999999999999</v>
      </c>
      <c r="H1012" s="10">
        <f>VLOOKUP(A1012,away!$A$2:$E$405,3,FALSE)</f>
        <v>1.2968999999999999</v>
      </c>
      <c r="I1012" s="10">
        <f>VLOOKUP(C1012,away!$B$2:$E$405,3,FALSE)</f>
        <v>1.2337</v>
      </c>
      <c r="J1012" s="10">
        <f>VLOOKUP(B1012,home!$B$2:$E$405,4,FALSE)</f>
        <v>0.38550000000000001</v>
      </c>
      <c r="K1012" s="12">
        <f t="shared" si="1398"/>
        <v>1.125225058204</v>
      </c>
      <c r="L1012" s="12">
        <f t="shared" si="1399"/>
        <v>0.61679442181499999</v>
      </c>
      <c r="M1012" s="13">
        <f t="shared" si="1400"/>
        <v>0.17516629834659841</v>
      </c>
      <c r="N1012" s="13">
        <f t="shared" si="1401"/>
        <v>0.19710150825243045</v>
      </c>
      <c r="O1012" s="13">
        <f t="shared" si="1402"/>
        <v>0.10804159571016396</v>
      </c>
      <c r="P1012" s="13">
        <f t="shared" si="1403"/>
        <v>0.12157111082142229</v>
      </c>
      <c r="Q1012" s="13">
        <f t="shared" si="1404"/>
        <v>0.11089177804771864</v>
      </c>
      <c r="R1012" s="13">
        <f t="shared" si="1405"/>
        <v>3.3319726779010281E-2</v>
      </c>
      <c r="S1012" s="13">
        <f t="shared" si="1406"/>
        <v>2.1093576683784428E-2</v>
      </c>
      <c r="T1012" s="13">
        <f t="shared" si="1407"/>
        <v>6.8397430124979924E-2</v>
      </c>
      <c r="U1012" s="13">
        <f t="shared" si="1408"/>
        <v>3.7492191504253217E-2</v>
      </c>
      <c r="V1012" s="13">
        <f t="shared" si="1409"/>
        <v>1.6266253984862193E-3</v>
      </c>
      <c r="W1012" s="13">
        <f t="shared" si="1410"/>
        <v>4.1592735802696401E-2</v>
      </c>
      <c r="X1012" s="13">
        <f t="shared" si="1411"/>
        <v>2.5654167431128177E-2</v>
      </c>
      <c r="Y1012" s="13">
        <f t="shared" si="1412"/>
        <v>7.9116736839139525E-3</v>
      </c>
      <c r="Z1012" s="13">
        <f t="shared" si="1413"/>
        <v>6.8504738712311395E-3</v>
      </c>
      <c r="AA1012" s="13">
        <f t="shared" si="1414"/>
        <v>7.7083248604810405E-3</v>
      </c>
      <c r="AB1012" s="13">
        <f t="shared" si="1415"/>
        <v>4.3368001448950604E-3</v>
      </c>
      <c r="AC1012" s="13">
        <f t="shared" si="1416"/>
        <v>7.0558184726059113E-5</v>
      </c>
      <c r="AD1012" s="13">
        <f t="shared" si="1417"/>
        <v>1.1700297141113166E-2</v>
      </c>
      <c r="AE1012" s="13">
        <f t="shared" si="1418"/>
        <v>7.216678010216593E-3</v>
      </c>
      <c r="AF1012" s="13">
        <f t="shared" si="1419"/>
        <v>2.2256033703682838E-3</v>
      </c>
      <c r="AG1012" s="13">
        <f t="shared" si="1420"/>
        <v>4.5757991467194035E-4</v>
      </c>
      <c r="AH1012" s="13">
        <f t="shared" si="1421"/>
        <v>1.0563335176411938E-3</v>
      </c>
      <c r="AI1012" s="13">
        <f t="shared" si="1422"/>
        <v>1.1886129438706484E-3</v>
      </c>
      <c r="AJ1012" s="13">
        <f t="shared" si="1423"/>
        <v>6.6872853447443926E-4</v>
      </c>
      <c r="AK1012" s="13">
        <f t="shared" si="1424"/>
        <v>2.5082336804222539E-4</v>
      </c>
      <c r="AL1012" s="13">
        <f t="shared" si="1425"/>
        <v>1.9587870442332019E-6</v>
      </c>
      <c r="AM1012" s="13">
        <f t="shared" si="1426"/>
        <v>2.6330935063226305E-3</v>
      </c>
      <c r="AN1012" s="13">
        <f t="shared" si="1427"/>
        <v>1.6240773868170979E-3</v>
      </c>
      <c r="AO1012" s="13">
        <f t="shared" si="1428"/>
        <v>5.008609363923339E-4</v>
      </c>
      <c r="AP1012" s="13">
        <f t="shared" si="1429"/>
        <v>1.0297607722394304E-4</v>
      </c>
      <c r="AQ1012" s="13">
        <f t="shared" si="1430"/>
        <v>1.5878767503029683E-5</v>
      </c>
      <c r="AR1012" s="13">
        <f t="shared" si="1431"/>
        <v>1.303081242514611E-4</v>
      </c>
      <c r="AS1012" s="13">
        <f t="shared" si="1432"/>
        <v>1.4662596669530437E-4</v>
      </c>
      <c r="AT1012" s="13">
        <f t="shared" si="1433"/>
        <v>8.2493605954470843E-5</v>
      </c>
      <c r="AU1012" s="13">
        <f t="shared" si="1434"/>
        <v>3.0941290853859085E-5</v>
      </c>
      <c r="AV1012" s="13">
        <f t="shared" si="1435"/>
        <v>8.703978950485123E-6</v>
      </c>
      <c r="AW1012" s="13">
        <f t="shared" si="1436"/>
        <v>3.7762831834309786E-8</v>
      </c>
      <c r="AX1012" s="13">
        <f t="shared" si="1437"/>
        <v>4.9380379898474307E-4</v>
      </c>
      <c r="AY1012" s="13">
        <f t="shared" si="1438"/>
        <v>3.0457542868484507E-4</v>
      </c>
      <c r="AZ1012" s="13">
        <f t="shared" si="1439"/>
        <v>9.3930212717362378E-5</v>
      </c>
      <c r="BA1012" s="13">
        <f t="shared" si="1440"/>
        <v>1.9311877081321832E-5</v>
      </c>
      <c r="BB1012" s="13">
        <f t="shared" si="1441"/>
        <v>2.9778645146340619E-6</v>
      </c>
      <c r="BC1012" s="13">
        <f t="shared" si="1442"/>
        <v>3.6734604430942454E-7</v>
      </c>
      <c r="BD1012" s="13">
        <f t="shared" si="1443"/>
        <v>1.3395554025912845E-5</v>
      </c>
      <c r="BE1012" s="13">
        <f t="shared" si="1444"/>
        <v>1.5073013058482609E-5</v>
      </c>
      <c r="BF1012" s="13">
        <f t="shared" si="1445"/>
        <v>8.480265998020375E-6</v>
      </c>
      <c r="BG1012" s="13">
        <f t="shared" si="1446"/>
        <v>3.1807359337359582E-6</v>
      </c>
      <c r="BH1012" s="13">
        <f t="shared" si="1447"/>
        <v>8.947609440423997E-7</v>
      </c>
      <c r="BI1012" s="13">
        <f t="shared" si="1448"/>
        <v>2.0136148706775495E-7</v>
      </c>
      <c r="BJ1012" s="14">
        <f t="shared" si="1449"/>
        <v>0.47894130498152365</v>
      </c>
      <c r="BK1012" s="14">
        <f t="shared" si="1450"/>
        <v>0.31983470365074651</v>
      </c>
      <c r="BL1012" s="14">
        <f t="shared" si="1451"/>
        <v>0.19450343602098485</v>
      </c>
      <c r="BM1012" s="14">
        <f t="shared" si="1452"/>
        <v>0.25373336290128928</v>
      </c>
      <c r="BN1012" s="14">
        <f t="shared" si="1453"/>
        <v>0.74609201795734403</v>
      </c>
    </row>
    <row r="1013" spans="1:66" x14ac:dyDescent="0.25">
      <c r="A1013" t="s">
        <v>349</v>
      </c>
      <c r="B1013" t="s">
        <v>285</v>
      </c>
      <c r="C1013" t="s">
        <v>286</v>
      </c>
      <c r="D1013" s="22" t="s">
        <v>369</v>
      </c>
      <c r="E1013" s="10">
        <f>VLOOKUP(A1013,home!$A$2:$E$405,3,FALSE)</f>
        <v>1.4875</v>
      </c>
      <c r="F1013" s="10">
        <f>VLOOKUP(B1013,home!$B$2:$E$405,3,FALSE)</f>
        <v>1.1951000000000001</v>
      </c>
      <c r="G1013" s="10">
        <f>VLOOKUP(C1013,away!$B$2:$E$405,4,FALSE)</f>
        <v>1.5462</v>
      </c>
      <c r="H1013" s="10">
        <f>VLOOKUP(A1013,away!$A$2:$E$405,3,FALSE)</f>
        <v>1.05</v>
      </c>
      <c r="I1013" s="10">
        <f>VLOOKUP(C1013,away!$B$2:$E$405,3,FALSE)</f>
        <v>0.57140000000000002</v>
      </c>
      <c r="J1013" s="10">
        <f>VLOOKUP(B1013,home!$B$2:$E$405,4,FALSE)</f>
        <v>0.84660000000000002</v>
      </c>
      <c r="K1013" s="12">
        <f t="shared" si="1398"/>
        <v>2.74869713475</v>
      </c>
      <c r="L1013" s="12">
        <f t="shared" si="1399"/>
        <v>0.50793460200000007</v>
      </c>
      <c r="M1013" s="13">
        <f t="shared" si="1400"/>
        <v>3.8517918254495374E-2</v>
      </c>
      <c r="N1013" s="13">
        <f t="shared" si="1401"/>
        <v>0.10587409154266615</v>
      </c>
      <c r="O1013" s="13">
        <f t="shared" si="1402"/>
        <v>1.9564583478465646E-2</v>
      </c>
      <c r="P1013" s="13">
        <f t="shared" si="1403"/>
        <v>5.3777114549835713E-2</v>
      </c>
      <c r="Q1013" s="13">
        <f t="shared" si="1404"/>
        <v>0.14550790603379285</v>
      </c>
      <c r="R1013" s="13">
        <f t="shared" si="1405"/>
        <v>4.9687644612151118E-3</v>
      </c>
      <c r="S1013" s="13">
        <f t="shared" si="1406"/>
        <v>1.8770342352085918E-2</v>
      </c>
      <c r="T1013" s="13">
        <f t="shared" si="1407"/>
        <v>7.3908500339127978E-2</v>
      </c>
      <c r="U1013" s="13">
        <f t="shared" si="1408"/>
        <v>1.3657628637789606E-2</v>
      </c>
      <c r="V1013" s="13">
        <f t="shared" si="1409"/>
        <v>2.9118189852385557E-3</v>
      </c>
      <c r="W1013" s="13">
        <f t="shared" si="1410"/>
        <v>0.13331905479951953</v>
      </c>
      <c r="X1013" s="13">
        <f t="shared" si="1411"/>
        <v>6.771736103861016E-2</v>
      </c>
      <c r="Y1013" s="13">
        <f t="shared" si="1412"/>
        <v>1.719799541381838E-2</v>
      </c>
      <c r="Z1013" s="13">
        <f t="shared" si="1413"/>
        <v>8.4126913301301441E-4</v>
      </c>
      <c r="AA1013" s="13">
        <f t="shared" si="1414"/>
        <v>2.3123940554664892E-3</v>
      </c>
      <c r="AB1013" s="13">
        <f t="shared" si="1415"/>
        <v>3.178035457336836E-3</v>
      </c>
      <c r="AC1013" s="13">
        <f t="shared" si="1416"/>
        <v>2.54085030768902E-4</v>
      </c>
      <c r="AD1013" s="13">
        <f t="shared" si="1417"/>
        <v>9.1613425983754396E-2</v>
      </c>
      <c r="AE1013" s="13">
        <f t="shared" si="1418"/>
        <v>4.6533629064914761E-2</v>
      </c>
      <c r="AF1013" s="13">
        <f t="shared" si="1419"/>
        <v>1.1818020179351555E-2</v>
      </c>
      <c r="AG1013" s="13">
        <f t="shared" si="1420"/>
        <v>2.0009271254089675E-3</v>
      </c>
      <c r="AH1013" s="13">
        <f t="shared" si="1421"/>
        <v>1.0682742556296262E-4</v>
      </c>
      <c r="AI1013" s="13">
        <f t="shared" si="1422"/>
        <v>2.9363623855763426E-4</v>
      </c>
      <c r="AJ1013" s="13">
        <f t="shared" si="1423"/>
        <v>4.0355854379106842E-4</v>
      </c>
      <c r="AK1013" s="13">
        <f t="shared" si="1424"/>
        <v>3.697534043407974E-4</v>
      </c>
      <c r="AL1013" s="13">
        <f t="shared" si="1425"/>
        <v>1.4189717850043023E-5</v>
      </c>
      <c r="AM1013" s="13">
        <f t="shared" si="1426"/>
        <v>5.0363512301235376E-2</v>
      </c>
      <c r="AN1013" s="13">
        <f t="shared" si="1427"/>
        <v>2.5581370576050103E-2</v>
      </c>
      <c r="AO1013" s="13">
        <f t="shared" si="1428"/>
        <v>6.496831641080259E-3</v>
      </c>
      <c r="AP1013" s="13">
        <f t="shared" si="1429"/>
        <v>1.0999885312910364E-3</v>
      </c>
      <c r="AQ1013" s="13">
        <f t="shared" si="1430"/>
        <v>1.3968055921146928E-4</v>
      </c>
      <c r="AR1013" s="13">
        <f t="shared" si="1431"/>
        <v>1.0852269177201615E-5</v>
      </c>
      <c r="AS1013" s="13">
        <f t="shared" si="1432"/>
        <v>2.9829601192909818E-5</v>
      </c>
      <c r="AT1013" s="13">
        <f t="shared" si="1433"/>
        <v>4.0996269664843202E-5</v>
      </c>
      <c r="AU1013" s="13">
        <f t="shared" si="1434"/>
        <v>3.756210965439762E-5</v>
      </c>
      <c r="AV1013" s="13">
        <f t="shared" si="1435"/>
        <v>2.5811715795552009E-5</v>
      </c>
      <c r="AW1013" s="13">
        <f t="shared" si="1436"/>
        <v>5.5030815442668362E-7</v>
      </c>
      <c r="AX1013" s="13">
        <f t="shared" si="1437"/>
        <v>2.3072340326391997E-2</v>
      </c>
      <c r="AY1013" s="13">
        <f t="shared" si="1438"/>
        <v>1.1719240000894473E-2</v>
      </c>
      <c r="AZ1013" s="13">
        <f t="shared" si="1439"/>
        <v>2.9763037527984065E-3</v>
      </c>
      <c r="BA1013" s="13">
        <f t="shared" si="1440"/>
        <v>5.0392255403625521E-4</v>
      </c>
      <c r="BB1013" s="13">
        <f t="shared" si="1441"/>
        <v>6.3989925480807184E-5</v>
      </c>
      <c r="BC1013" s="13">
        <f t="shared" si="1442"/>
        <v>6.5005394662206949E-6</v>
      </c>
      <c r="BD1013" s="13">
        <f t="shared" si="1443"/>
        <v>9.1870717088646175E-7</v>
      </c>
      <c r="BE1013" s="13">
        <f t="shared" si="1444"/>
        <v>2.5252477682898962E-6</v>
      </c>
      <c r="BF1013" s="13">
        <f t="shared" si="1445"/>
        <v>3.4705706526161349E-6</v>
      </c>
      <c r="BG1013" s="13">
        <f t="shared" si="1446"/>
        <v>3.1798492029311357E-6</v>
      </c>
      <c r="BH1013" s="13">
        <f t="shared" si="1447"/>
        <v>2.185110598258471E-6</v>
      </c>
      <c r="BI1013" s="13">
        <f t="shared" si="1448"/>
        <v>1.2012414481089833E-6</v>
      </c>
      <c r="BJ1013" s="14">
        <f t="shared" si="1449"/>
        <v>0.81751459222890144</v>
      </c>
      <c r="BK1013" s="14">
        <f t="shared" si="1450"/>
        <v>0.12596470889116898</v>
      </c>
      <c r="BL1013" s="14">
        <f t="shared" si="1451"/>
        <v>4.501371439485214E-2</v>
      </c>
      <c r="BM1013" s="14">
        <f t="shared" si="1452"/>
        <v>0.6094052166347248</v>
      </c>
      <c r="BN1013" s="14">
        <f t="shared" si="1453"/>
        <v>0.36821037832047088</v>
      </c>
    </row>
    <row r="1014" spans="1:66" x14ac:dyDescent="0.25">
      <c r="A1014" t="s">
        <v>349</v>
      </c>
      <c r="B1014" t="s">
        <v>287</v>
      </c>
      <c r="C1014" t="s">
        <v>277</v>
      </c>
      <c r="D1014" s="22" t="s">
        <v>369</v>
      </c>
      <c r="E1014" s="10">
        <f>VLOOKUP(A1014,home!$A$2:$E$405,3,FALSE)</f>
        <v>1.4875</v>
      </c>
      <c r="F1014" s="10">
        <f>VLOOKUP(B1014,home!$B$2:$E$405,3,FALSE)</f>
        <v>1.1429</v>
      </c>
      <c r="G1014" s="10">
        <f>VLOOKUP(C1014,away!$B$2:$E$405,4,FALSE)</f>
        <v>0.59760000000000002</v>
      </c>
      <c r="H1014" s="10">
        <f>VLOOKUP(A1014,away!$A$2:$E$405,3,FALSE)</f>
        <v>1.05</v>
      </c>
      <c r="I1014" s="10">
        <f>VLOOKUP(C1014,away!$B$2:$E$405,3,FALSE)</f>
        <v>1.4815</v>
      </c>
      <c r="J1014" s="10">
        <f>VLOOKUP(B1014,home!$B$2:$E$405,4,FALSE)</f>
        <v>1.2381</v>
      </c>
      <c r="K1014" s="12">
        <f t="shared" si="1398"/>
        <v>1.0159580969999999</v>
      </c>
      <c r="L1014" s="12">
        <f t="shared" si="1399"/>
        <v>1.9259574075000001</v>
      </c>
      <c r="M1014" s="13">
        <f t="shared" si="1400"/>
        <v>5.2764561121502254E-2</v>
      </c>
      <c r="N1014" s="13">
        <f t="shared" si="1401"/>
        <v>5.3606583106041619E-2</v>
      </c>
      <c r="O1014" s="13">
        <f t="shared" si="1402"/>
        <v>0.1016222973454438</v>
      </c>
      <c r="P1014" s="13">
        <f t="shared" si="1403"/>
        <v>0.10324399582384523</v>
      </c>
      <c r="Q1014" s="13">
        <f t="shared" si="1404"/>
        <v>2.7231021079543189E-2</v>
      </c>
      <c r="R1014" s="13">
        <f t="shared" si="1405"/>
        <v>9.7860108169812568E-2</v>
      </c>
      <c r="S1014" s="13">
        <f t="shared" si="1406"/>
        <v>5.0504175753156959E-2</v>
      </c>
      <c r="T1014" s="13">
        <f t="shared" si="1407"/>
        <v>5.2445786761934864E-2</v>
      </c>
      <c r="U1014" s="13">
        <f t="shared" si="1408"/>
        <v>9.9421769268416935E-2</v>
      </c>
      <c r="V1014" s="13">
        <f t="shared" si="1409"/>
        <v>1.0980124200615745E-2</v>
      </c>
      <c r="W1014" s="13">
        <f t="shared" si="1410"/>
        <v>9.2218587851131944E-3</v>
      </c>
      <c r="X1014" s="13">
        <f t="shared" si="1411"/>
        <v>1.7760907238107713E-2</v>
      </c>
      <c r="Y1014" s="13">
        <f t="shared" si="1412"/>
        <v>1.7103375429576961E-2</v>
      </c>
      <c r="Z1014" s="13">
        <f t="shared" si="1413"/>
        <v>6.2824800076133919E-2</v>
      </c>
      <c r="AA1014" s="13">
        <f t="shared" si="1414"/>
        <v>6.3827364329754471E-2</v>
      </c>
      <c r="AB1014" s="13">
        <f t="shared" si="1415"/>
        <v>3.2422963800491506E-2</v>
      </c>
      <c r="AC1014" s="13">
        <f t="shared" si="1416"/>
        <v>1.3427950894247358E-3</v>
      </c>
      <c r="AD1014" s="13">
        <f t="shared" si="1417"/>
        <v>2.3422555255315828E-3</v>
      </c>
      <c r="AE1014" s="13">
        <f t="shared" si="1418"/>
        <v>4.5110843796553586E-3</v>
      </c>
      <c r="AF1014" s="13">
        <f t="shared" si="1419"/>
        <v>4.3440781884273912E-3</v>
      </c>
      <c r="AG1014" s="13">
        <f t="shared" si="1420"/>
        <v>2.7888365219203041E-3</v>
      </c>
      <c r="AH1014" s="13">
        <f t="shared" si="1421"/>
        <v>3.0249472270334154E-2</v>
      </c>
      <c r="AI1014" s="13">
        <f t="shared" si="1422"/>
        <v>3.0732196283022956E-2</v>
      </c>
      <c r="AJ1014" s="13">
        <f t="shared" si="1423"/>
        <v>1.5611311826165233E-2</v>
      </c>
      <c r="AK1014" s="13">
        <f t="shared" si="1424"/>
        <v>5.286812884861475E-3</v>
      </c>
      <c r="AL1014" s="13">
        <f t="shared" si="1425"/>
        <v>1.0509745757999036E-4</v>
      </c>
      <c r="AM1014" s="13">
        <f t="shared" si="1426"/>
        <v>4.7592669328136048E-4</v>
      </c>
      <c r="AN1014" s="13">
        <f t="shared" si="1427"/>
        <v>9.1661454035221691E-4</v>
      </c>
      <c r="AO1014" s="13">
        <f t="shared" si="1428"/>
        <v>8.826802819067802E-4</v>
      </c>
      <c r="AP1014" s="13">
        <f t="shared" si="1429"/>
        <v>5.6666820913085043E-4</v>
      </c>
      <c r="AQ1014" s="13">
        <f t="shared" si="1430"/>
        <v>2.7284470874257998E-4</v>
      </c>
      <c r="AR1014" s="13">
        <f t="shared" si="1431"/>
        <v>1.1651839038403179E-2</v>
      </c>
      <c r="AS1014" s="13">
        <f t="shared" si="1432"/>
        <v>1.1837780216006403E-2</v>
      </c>
      <c r="AT1014" s="13">
        <f t="shared" si="1433"/>
        <v>6.013344330479055E-3</v>
      </c>
      <c r="AU1014" s="13">
        <f t="shared" si="1434"/>
        <v>2.0364352875330803E-3</v>
      </c>
      <c r="AV1014" s="13">
        <f t="shared" si="1435"/>
        <v>5.1723322984643884E-4</v>
      </c>
      <c r="AW1014" s="13">
        <f t="shared" si="1436"/>
        <v>5.712315467920019E-6</v>
      </c>
      <c r="AX1014" s="13">
        <f t="shared" si="1437"/>
        <v>8.0586929602938914E-5</v>
      </c>
      <c r="AY1014" s="13">
        <f t="shared" si="1438"/>
        <v>1.5520699401646128E-4</v>
      </c>
      <c r="AZ1014" s="13">
        <f t="shared" si="1439"/>
        <v>1.4946102991090593E-4</v>
      </c>
      <c r="BA1014" s="13">
        <f t="shared" si="1440"/>
        <v>9.5951859229829434E-5</v>
      </c>
      <c r="BB1014" s="13">
        <f t="shared" si="1441"/>
        <v>4.6199798511771783E-5</v>
      </c>
      <c r="BC1014" s="13">
        <f t="shared" si="1442"/>
        <v>1.7795768833750867E-5</v>
      </c>
      <c r="BD1014" s="13">
        <f t="shared" si="1443"/>
        <v>3.7401576178350466E-3</v>
      </c>
      <c r="BE1014" s="13">
        <f t="shared" si="1444"/>
        <v>3.7998434158957473E-3</v>
      </c>
      <c r="BF1014" s="13">
        <f t="shared" si="1445"/>
        <v>1.9302408428557107E-3</v>
      </c>
      <c r="BG1014" s="13">
        <f t="shared" si="1446"/>
        <v>6.5368127115312136E-4</v>
      </c>
      <c r="BH1014" s="13">
        <f t="shared" si="1447"/>
        <v>1.660281950713165E-4</v>
      </c>
      <c r="BI1014" s="13">
        <f t="shared" si="1448"/>
        <v>3.3735537822599913E-5</v>
      </c>
      <c r="BJ1014" s="14">
        <f t="shared" si="1449"/>
        <v>0.19501572382937166</v>
      </c>
      <c r="BK1014" s="14">
        <f t="shared" si="1450"/>
        <v>0.2190959564401414</v>
      </c>
      <c r="BL1014" s="14">
        <f t="shared" si="1451"/>
        <v>0.51941461516120491</v>
      </c>
      <c r="BM1014" s="14">
        <f t="shared" si="1452"/>
        <v>0.55987303418211443</v>
      </c>
      <c r="BN1014" s="14">
        <f t="shared" si="1453"/>
        <v>0.43632856664618863</v>
      </c>
    </row>
    <row r="1015" spans="1:66" x14ac:dyDescent="0.25">
      <c r="A1015" t="s">
        <v>349</v>
      </c>
      <c r="B1015" t="s">
        <v>280</v>
      </c>
      <c r="C1015" t="s">
        <v>282</v>
      </c>
      <c r="D1015" s="22" t="s">
        <v>369</v>
      </c>
      <c r="E1015" s="10">
        <f>VLOOKUP(A1015,home!$A$2:$E$405,3,FALSE)</f>
        <v>1.4875</v>
      </c>
      <c r="F1015" s="10">
        <f>VLOOKUP(B1015,home!$B$2:$E$405,3,FALSE)</f>
        <v>0.44819999999999999</v>
      </c>
      <c r="G1015" s="10">
        <f>VLOOKUP(C1015,away!$B$2:$E$405,4,FALSE)</f>
        <v>0.747</v>
      </c>
      <c r="H1015" s="10">
        <f>VLOOKUP(A1015,away!$A$2:$E$405,3,FALSE)</f>
        <v>1.05</v>
      </c>
      <c r="I1015" s="10">
        <f>VLOOKUP(C1015,away!$B$2:$E$405,3,FALSE)</f>
        <v>1.0582</v>
      </c>
      <c r="J1015" s="10">
        <f>VLOOKUP(B1015,home!$B$2:$E$405,4,FALSE)</f>
        <v>0.52910000000000001</v>
      </c>
      <c r="K1015" s="12">
        <f t="shared" si="1398"/>
        <v>0.49802303250000002</v>
      </c>
      <c r="L1015" s="12">
        <f t="shared" si="1399"/>
        <v>0.587888301</v>
      </c>
      <c r="M1015" s="13">
        <f t="shared" si="1400"/>
        <v>0.33759398495347498</v>
      </c>
      <c r="N1015" s="13">
        <f t="shared" si="1401"/>
        <v>0.168129580140289</v>
      </c>
      <c r="O1015" s="13">
        <f t="shared" si="1402"/>
        <v>0.19846755424211796</v>
      </c>
      <c r="P1015" s="13">
        <f t="shared" si="1403"/>
        <v>9.8841413216517834E-2</v>
      </c>
      <c r="Q1015" s="13">
        <f t="shared" si="1404"/>
        <v>4.1866201677209246E-2</v>
      </c>
      <c r="R1015" s="13">
        <f t="shared" si="1405"/>
        <v>5.8338376633512032E-2</v>
      </c>
      <c r="S1015" s="13">
        <f t="shared" si="1406"/>
        <v>7.2347445467554833E-3</v>
      </c>
      <c r="T1015" s="13">
        <f t="shared" si="1407"/>
        <v>2.4612650173337889E-2</v>
      </c>
      <c r="U1015" s="13">
        <f t="shared" si="1408"/>
        <v>2.9053855242148804E-2</v>
      </c>
      <c r="V1015" s="13">
        <f t="shared" si="1409"/>
        <v>2.3535581764992959E-4</v>
      </c>
      <c r="W1015" s="13">
        <f t="shared" si="1410"/>
        <v>6.9501109061801125E-3</v>
      </c>
      <c r="X1015" s="13">
        <f t="shared" si="1411"/>
        <v>4.0858888923957963E-3</v>
      </c>
      <c r="Y1015" s="13">
        <f t="shared" si="1412"/>
        <v>1.2010231395126682E-3</v>
      </c>
      <c r="Z1015" s="13">
        <f t="shared" si="1413"/>
        <v>1.1432149707391167E-2</v>
      </c>
      <c r="AA1015" s="13">
        <f t="shared" si="1414"/>
        <v>5.6934738652689373E-3</v>
      </c>
      <c r="AB1015" s="13">
        <f t="shared" si="1415"/>
        <v>1.4177405599203659E-3</v>
      </c>
      <c r="AC1015" s="13">
        <f t="shared" si="1416"/>
        <v>4.3067454290643763E-6</v>
      </c>
      <c r="AD1015" s="13">
        <f t="shared" si="1417"/>
        <v>8.6532882742678557E-4</v>
      </c>
      <c r="AE1015" s="13">
        <f t="shared" si="1418"/>
        <v>5.0871669416225512E-4</v>
      </c>
      <c r="AF1015" s="13">
        <f t="shared" si="1419"/>
        <v>1.4953429651069238E-4</v>
      </c>
      <c r="AG1015" s="13">
        <f t="shared" si="1420"/>
        <v>2.9303154505633738E-5</v>
      </c>
      <c r="AH1015" s="13">
        <f t="shared" si="1421"/>
        <v>1.6802067670639597E-3</v>
      </c>
      <c r="AI1015" s="13">
        <f t="shared" si="1422"/>
        <v>8.3678166936021427E-4</v>
      </c>
      <c r="AJ1015" s="13">
        <f t="shared" si="1423"/>
        <v>2.0836827225759311E-4</v>
      </c>
      <c r="AK1015" s="13">
        <f t="shared" si="1424"/>
        <v>3.4590732942170714E-5</v>
      </c>
      <c r="AL1015" s="13">
        <f t="shared" si="1425"/>
        <v>5.0437486868276619E-8</v>
      </c>
      <c r="AM1015" s="13">
        <f t="shared" si="1426"/>
        <v>8.6190737348951414E-5</v>
      </c>
      <c r="AN1015" s="13">
        <f t="shared" si="1427"/>
        <v>5.0670526142012283E-5</v>
      </c>
      <c r="AO1015" s="13">
        <f t="shared" si="1428"/>
        <v>1.4894304762201844E-5</v>
      </c>
      <c r="AP1015" s="13">
        <f t="shared" si="1429"/>
        <v>2.9187291737423515E-6</v>
      </c>
      <c r="AQ1015" s="13">
        <f t="shared" si="1430"/>
        <v>4.2897168375763103E-7</v>
      </c>
      <c r="AR1015" s="13">
        <f t="shared" si="1431"/>
        <v>1.9755478032358685E-4</v>
      </c>
      <c r="AS1015" s="13">
        <f t="shared" si="1432"/>
        <v>9.8386830781624053E-5</v>
      </c>
      <c r="AT1015" s="13">
        <f t="shared" si="1433"/>
        <v>2.4499453911964375E-5</v>
      </c>
      <c r="AU1015" s="13">
        <f t="shared" si="1434"/>
        <v>4.0670974439434962E-6</v>
      </c>
      <c r="AV1015" s="13">
        <f t="shared" si="1435"/>
        <v>5.0637705062643466E-7</v>
      </c>
      <c r="AW1015" s="13">
        <f t="shared" si="1436"/>
        <v>4.1019955457219322E-10</v>
      </c>
      <c r="AX1015" s="13">
        <f t="shared" si="1437"/>
        <v>7.1541620646559606E-6</v>
      </c>
      <c r="AY1015" s="13">
        <f t="shared" si="1438"/>
        <v>4.2058481812692445E-6</v>
      </c>
      <c r="AZ1015" s="13">
        <f t="shared" si="1439"/>
        <v>1.2362844707751579E-6</v>
      </c>
      <c r="BA1015" s="13">
        <f t="shared" si="1440"/>
        <v>2.422657256922307E-7</v>
      </c>
      <c r="BB1015" s="13">
        <f t="shared" si="1441"/>
        <v>3.5606296466934373E-8</v>
      </c>
      <c r="BC1015" s="13">
        <f t="shared" si="1442"/>
        <v>4.1865050269696712E-9</v>
      </c>
      <c r="BD1015" s="13">
        <f t="shared" si="1443"/>
        <v>1.9356690693143618E-5</v>
      </c>
      <c r="BE1015" s="13">
        <f t="shared" si="1444"/>
        <v>9.6400777981639114E-6</v>
      </c>
      <c r="BF1015" s="13">
        <f t="shared" si="1445"/>
        <v>2.4004903892887564E-6</v>
      </c>
      <c r="BG1015" s="13">
        <f t="shared" si="1446"/>
        <v>3.9849983438689739E-7</v>
      </c>
      <c r="BH1015" s="13">
        <f t="shared" si="1447"/>
        <v>4.9615523993027608E-8</v>
      </c>
      <c r="BI1015" s="13">
        <f t="shared" si="1448"/>
        <v>4.9419347436168254E-9</v>
      </c>
      <c r="BJ1015" s="14">
        <f t="shared" si="1449"/>
        <v>0.24856631952388467</v>
      </c>
      <c r="BK1015" s="14">
        <f t="shared" si="1450"/>
        <v>0.44391406156549545</v>
      </c>
      <c r="BL1015" s="14">
        <f t="shared" si="1451"/>
        <v>0.29608781284027752</v>
      </c>
      <c r="BM1015" s="14">
        <f t="shared" si="1452"/>
        <v>9.6759027335945963E-2</v>
      </c>
      <c r="BN1015" s="14">
        <f t="shared" si="1453"/>
        <v>0.90323711086312097</v>
      </c>
    </row>
    <row r="1016" spans="1:66" x14ac:dyDescent="0.25">
      <c r="A1016" t="s">
        <v>290</v>
      </c>
      <c r="B1016" t="s">
        <v>306</v>
      </c>
      <c r="C1016" t="s">
        <v>296</v>
      </c>
      <c r="D1016" s="22" t="s">
        <v>369</v>
      </c>
      <c r="E1016" s="10">
        <f>VLOOKUP(A1016,home!$A$2:$E$405,3,FALSE)</f>
        <v>1.6083000000000001</v>
      </c>
      <c r="F1016" s="10">
        <f>VLOOKUP(B1016,home!$B$2:$E$405,3,FALSE)</f>
        <v>1.2435</v>
      </c>
      <c r="G1016" s="10">
        <f>VLOOKUP(C1016,away!$B$2:$E$405,4,FALSE)</f>
        <v>0.7994</v>
      </c>
      <c r="H1016" s="10">
        <f>VLOOKUP(A1016,away!$A$2:$E$405,3,FALSE)</f>
        <v>1.1513</v>
      </c>
      <c r="I1016" s="10">
        <f>VLOOKUP(C1016,away!$B$2:$E$405,3,FALSE)</f>
        <v>0.55840000000000001</v>
      </c>
      <c r="J1016" s="10">
        <f>VLOOKUP(B1016,home!$B$2:$E$405,4,FALSE)</f>
        <v>0.93540000000000001</v>
      </c>
      <c r="K1016" s="12">
        <f t="shared" si="1398"/>
        <v>1.5987368873700001</v>
      </c>
      <c r="L1016" s="12">
        <f t="shared" si="1399"/>
        <v>0.601355489568</v>
      </c>
      <c r="M1016" s="13">
        <f t="shared" si="1400"/>
        <v>0.11079292317859839</v>
      </c>
      <c r="N1016" s="13">
        <f t="shared" si="1401"/>
        <v>0.17712873314517594</v>
      </c>
      <c r="O1016" s="13">
        <f t="shared" si="1402"/>
        <v>6.6625932558735834E-2</v>
      </c>
      <c r="P1016" s="13">
        <f t="shared" si="1403"/>
        <v>0.10651733603707689</v>
      </c>
      <c r="Q1016" s="13">
        <f t="shared" si="1404"/>
        <v>0.14159111974615496</v>
      </c>
      <c r="R1016" s="13">
        <f t="shared" si="1405"/>
        <v>2.0032935145891568E-2</v>
      </c>
      <c r="S1016" s="13">
        <f t="shared" si="1406"/>
        <v>2.5601686802111626E-2</v>
      </c>
      <c r="T1016" s="13">
        <f t="shared" si="1407"/>
        <v>8.5146597133430313E-2</v>
      </c>
      <c r="U1016" s="13">
        <f t="shared" si="1408"/>
        <v>3.2027392380027768E-2</v>
      </c>
      <c r="V1016" s="13">
        <f t="shared" si="1409"/>
        <v>2.7348552576779805E-3</v>
      </c>
      <c r="W1016" s="13">
        <f t="shared" si="1410"/>
        <v>7.5455648687400248E-2</v>
      </c>
      <c r="X1016" s="13">
        <f t="shared" si="1411"/>
        <v>4.5375668557082589E-2</v>
      </c>
      <c r="Y1016" s="13">
        <f t="shared" si="1412"/>
        <v>1.3643453689809851E-2</v>
      </c>
      <c r="Z1016" s="13">
        <f t="shared" si="1413"/>
        <v>4.0156385073805406E-3</v>
      </c>
      <c r="AA1016" s="13">
        <f t="shared" si="1414"/>
        <v>6.4199494080926789E-3</v>
      </c>
      <c r="AB1016" s="13">
        <f t="shared" si="1415"/>
        <v>5.1319049668834818E-3</v>
      </c>
      <c r="AC1016" s="13">
        <f t="shared" si="1416"/>
        <v>1.6433218845195348E-4</v>
      </c>
      <c r="AD1016" s="13">
        <f t="shared" si="1417"/>
        <v>3.0158432229244622E-2</v>
      </c>
      <c r="AE1016" s="13">
        <f t="shared" si="1418"/>
        <v>1.8135938777820746E-2</v>
      </c>
      <c r="AF1016" s="13">
        <f t="shared" si="1419"/>
        <v>5.4530731712558352E-3</v>
      </c>
      <c r="AG1016" s="13">
        <f t="shared" si="1420"/>
        <v>1.0930784955168933E-3</v>
      </c>
      <c r="AH1016" s="13">
        <f t="shared" si="1421"/>
        <v>6.0370656513348414E-4</v>
      </c>
      <c r="AI1016" s="13">
        <f t="shared" si="1422"/>
        <v>9.6516795482634067E-4</v>
      </c>
      <c r="AJ1016" s="13">
        <f t="shared" si="1423"/>
        <v>7.7152480594416633E-4</v>
      </c>
      <c r="AK1016" s="13">
        <f t="shared" si="1424"/>
        <v>4.1115505559463997E-4</v>
      </c>
      <c r="AL1016" s="13">
        <f t="shared" si="1425"/>
        <v>6.3196191369833735E-6</v>
      </c>
      <c r="AM1016" s="13">
        <f t="shared" si="1426"/>
        <v>9.6430796140283253E-3</v>
      </c>
      <c r="AN1016" s="13">
        <f t="shared" si="1427"/>
        <v>5.7989188622372036E-3</v>
      </c>
      <c r="AO1016" s="13">
        <f t="shared" si="1428"/>
        <v>1.7436058456828814E-3</v>
      </c>
      <c r="AP1016" s="13">
        <f t="shared" si="1429"/>
        <v>3.49508982314752E-4</v>
      </c>
      <c r="AQ1016" s="13">
        <f t="shared" si="1430"/>
        <v>5.2544786292075263E-5</v>
      </c>
      <c r="AR1016" s="13">
        <f t="shared" si="1431"/>
        <v>7.2608451406252432E-5</v>
      </c>
      <c r="AS1016" s="13">
        <f t="shared" si="1432"/>
        <v>1.1608180959798792E-4</v>
      </c>
      <c r="AT1016" s="13">
        <f t="shared" si="1433"/>
        <v>9.27921354784821E-5</v>
      </c>
      <c r="AU1016" s="13">
        <f t="shared" si="1434"/>
        <v>4.9450069949094615E-5</v>
      </c>
      <c r="AV1016" s="13">
        <f t="shared" si="1435"/>
        <v>1.9764412727661071E-5</v>
      </c>
      <c r="AW1016" s="13">
        <f t="shared" si="1436"/>
        <v>1.6877055559749132E-7</v>
      </c>
      <c r="AX1016" s="13">
        <f t="shared" si="1437"/>
        <v>2.5694578477987928E-3</v>
      </c>
      <c r="AY1016" s="13">
        <f t="shared" si="1438"/>
        <v>1.5451575819873825E-3</v>
      </c>
      <c r="AZ1016" s="13">
        <f t="shared" si="1439"/>
        <v>4.6459449708786466E-4</v>
      </c>
      <c r="BA1016" s="13">
        <f t="shared" si="1440"/>
        <v>9.312881708229056E-5</v>
      </c>
      <c r="BB1016" s="13">
        <f t="shared" si="1441"/>
        <v>1.4000881347352384E-5</v>
      </c>
      <c r="BC1016" s="13">
        <f t="shared" si="1442"/>
        <v>1.6839013714041151E-6</v>
      </c>
      <c r="BD1016" s="13">
        <f t="shared" si="1443"/>
        <v>7.2772484736968764E-6</v>
      </c>
      <c r="BE1016" s="13">
        <f t="shared" si="1444"/>
        <v>1.1634405573456229E-5</v>
      </c>
      <c r="BF1016" s="13">
        <f t="shared" si="1445"/>
        <v>9.3001766764537954E-6</v>
      </c>
      <c r="BG1016" s="13">
        <f t="shared" si="1446"/>
        <v>4.9561785039016045E-6</v>
      </c>
      <c r="BH1016" s="13">
        <f t="shared" si="1447"/>
        <v>1.9809063486444385E-6</v>
      </c>
      <c r="BI1016" s="13">
        <f t="shared" si="1448"/>
        <v>6.3338961000065618E-7</v>
      </c>
      <c r="BJ1016" s="14">
        <f t="shared" si="1449"/>
        <v>0.61545742525012259</v>
      </c>
      <c r="BK1016" s="14">
        <f t="shared" si="1450"/>
        <v>0.2473626106650412</v>
      </c>
      <c r="BL1016" s="14">
        <f t="shared" si="1451"/>
        <v>0.13337614802547554</v>
      </c>
      <c r="BM1016" s="14">
        <f t="shared" si="1452"/>
        <v>0.37597785382495413</v>
      </c>
      <c r="BN1016" s="14">
        <f t="shared" si="1453"/>
        <v>0.62268897981163362</v>
      </c>
    </row>
    <row r="1017" spans="1:66" x14ac:dyDescent="0.25">
      <c r="A1017" t="s">
        <v>290</v>
      </c>
      <c r="B1017" t="s">
        <v>298</v>
      </c>
      <c r="C1017" t="s">
        <v>307</v>
      </c>
      <c r="D1017" s="22" t="s">
        <v>369</v>
      </c>
      <c r="E1017" s="10">
        <f>VLOOKUP(A1017,home!$A$2:$E$405,3,FALSE)</f>
        <v>1.6083000000000001</v>
      </c>
      <c r="F1017" s="10">
        <f>VLOOKUP(B1017,home!$B$2:$E$405,3,FALSE)</f>
        <v>0.50870000000000004</v>
      </c>
      <c r="G1017" s="10">
        <f>VLOOKUP(C1017,away!$B$2:$E$405,4,FALSE)</f>
        <v>0.8609</v>
      </c>
      <c r="H1017" s="10">
        <f>VLOOKUP(A1017,away!$A$2:$E$405,3,FALSE)</f>
        <v>1.1513</v>
      </c>
      <c r="I1017" s="10">
        <f>VLOOKUP(C1017,away!$B$2:$E$405,3,FALSE)</f>
        <v>1.0022</v>
      </c>
      <c r="J1017" s="10">
        <f>VLOOKUP(B1017,home!$B$2:$E$405,4,FALSE)</f>
        <v>1.0265</v>
      </c>
      <c r="K1017" s="12">
        <f t="shared" si="1398"/>
        <v>0.70433862858900009</v>
      </c>
      <c r="L1017" s="12">
        <f t="shared" si="1399"/>
        <v>1.1844094307899999</v>
      </c>
      <c r="M1017" s="13">
        <f t="shared" si="1400"/>
        <v>0.15126106021156444</v>
      </c>
      <c r="N1017" s="13">
        <f t="shared" si="1401"/>
        <v>0.10653900770833147</v>
      </c>
      <c r="O1017" s="13">
        <f t="shared" si="1402"/>
        <v>0.17915502622587096</v>
      </c>
      <c r="P1017" s="13">
        <f t="shared" si="1403"/>
        <v>0.12618580547675629</v>
      </c>
      <c r="Q1017" s="13">
        <f t="shared" si="1404"/>
        <v>3.7519769290259547E-2</v>
      </c>
      <c r="R1017" s="13">
        <f t="shared" si="1405"/>
        <v>0.1060964513176757</v>
      </c>
      <c r="S1017" s="13">
        <f t="shared" si="1406"/>
        <v>2.6316848304426377E-2</v>
      </c>
      <c r="T1017" s="13">
        <f t="shared" si="1407"/>
        <v>4.4438768588448432E-2</v>
      </c>
      <c r="U1017" s="13">
        <f t="shared" si="1408"/>
        <v>7.4727829019251304E-2</v>
      </c>
      <c r="V1017" s="13">
        <f t="shared" si="1409"/>
        <v>2.4393534494152958E-3</v>
      </c>
      <c r="W1017" s="13">
        <f t="shared" si="1410"/>
        <v>8.8088742822923661E-3</v>
      </c>
      <c r="X1017" s="13">
        <f t="shared" si="1411"/>
        <v>1.043331377459057E-2</v>
      </c>
      <c r="Y1017" s="13">
        <f t="shared" si="1412"/>
        <v>6.1786576145081429E-3</v>
      </c>
      <c r="Z1017" s="13">
        <f t="shared" si="1413"/>
        <v>4.1887212504669064E-2</v>
      </c>
      <c r="AA1017" s="13">
        <f t="shared" si="1414"/>
        <v>2.9502781810954622E-2</v>
      </c>
      <c r="AB1017" s="13">
        <f t="shared" si="1415"/>
        <v>1.0389974440144138E-2</v>
      </c>
      <c r="AC1017" s="13">
        <f t="shared" si="1416"/>
        <v>1.2718564985696152E-4</v>
      </c>
      <c r="AD1017" s="13">
        <f t="shared" si="1417"/>
        <v>1.551107607850679E-3</v>
      </c>
      <c r="AE1017" s="13">
        <f t="shared" si="1418"/>
        <v>1.8371464789084613E-3</v>
      </c>
      <c r="AF1017" s="13">
        <f t="shared" si="1419"/>
        <v>1.0879668076809118E-3</v>
      </c>
      <c r="AG1017" s="13">
        <f t="shared" si="1420"/>
        <v>4.2953271580125398E-4</v>
      </c>
      <c r="AH1017" s="13">
        <f t="shared" si="1421"/>
        <v>1.2402902380008714E-2</v>
      </c>
      <c r="AI1017" s="13">
        <f t="shared" si="1422"/>
        <v>8.7358432528585831E-3</v>
      </c>
      <c r="AJ1017" s="13">
        <f t="shared" si="1423"/>
        <v>3.0764959281434421E-3</v>
      </c>
      <c r="AK1017" s="13">
        <f t="shared" si="1424"/>
        <v>7.2229830762939842E-4</v>
      </c>
      <c r="AL1017" s="13">
        <f t="shared" si="1425"/>
        <v>4.2440595483961564E-6</v>
      </c>
      <c r="AM1017" s="13">
        <f t="shared" si="1426"/>
        <v>2.1850100106150241E-4</v>
      </c>
      <c r="AN1017" s="13">
        <f t="shared" si="1427"/>
        <v>2.5879464629429924E-4</v>
      </c>
      <c r="AO1017" s="13">
        <f t="shared" si="1428"/>
        <v>1.5325940985446522E-4</v>
      </c>
      <c r="AP1017" s="13">
        <f t="shared" si="1429"/>
        <v>6.0507296796312802E-5</v>
      </c>
      <c r="AQ1017" s="13">
        <f t="shared" si="1430"/>
        <v>1.7916353239290611E-5</v>
      </c>
      <c r="AR1017" s="13">
        <f t="shared" si="1431"/>
        <v>2.9380229096100142E-3</v>
      </c>
      <c r="AS1017" s="13">
        <f t="shared" si="1432"/>
        <v>2.0693630269177808E-3</v>
      </c>
      <c r="AT1017" s="13">
        <f t="shared" si="1433"/>
        <v>7.2876615821602605E-4</v>
      </c>
      <c r="AU1017" s="13">
        <f t="shared" si="1434"/>
        <v>1.7109938547998338E-4</v>
      </c>
      <c r="AV1017" s="13">
        <f t="shared" si="1435"/>
        <v>3.0127976630348036E-5</v>
      </c>
      <c r="AW1017" s="13">
        <f t="shared" si="1436"/>
        <v>9.8347275281086565E-8</v>
      </c>
      <c r="AX1017" s="13">
        <f t="shared" si="1437"/>
        <v>2.5649782572163706E-5</v>
      </c>
      <c r="AY1017" s="13">
        <f t="shared" si="1438"/>
        <v>3.0379844376183677E-5</v>
      </c>
      <c r="AZ1017" s="13">
        <f t="shared" si="1439"/>
        <v>1.7991087092542248E-5</v>
      </c>
      <c r="BA1017" s="13">
        <f t="shared" si="1440"/>
        <v>7.1029377408570926E-6</v>
      </c>
      <c r="BB1017" s="13">
        <f t="shared" si="1441"/>
        <v>2.1031966116463396E-6</v>
      </c>
      <c r="BC1017" s="13">
        <f t="shared" si="1442"/>
        <v>4.9820918032790001E-7</v>
      </c>
      <c r="BD1017" s="13">
        <f t="shared" si="1443"/>
        <v>5.7997034033652835E-4</v>
      </c>
      <c r="BE1017" s="13">
        <f t="shared" si="1444"/>
        <v>4.0849551413492602E-4</v>
      </c>
      <c r="BF1017" s="13">
        <f t="shared" si="1445"/>
        <v>1.4385958510527614E-4</v>
      </c>
      <c r="BG1017" s="13">
        <f t="shared" si="1446"/>
        <v>3.3775287627477589E-5</v>
      </c>
      <c r="BH1017" s="13">
        <f t="shared" si="1447"/>
        <v>5.9473099419341462E-6</v>
      </c>
      <c r="BI1017" s="13">
        <f t="shared" si="1448"/>
        <v>8.3778402565912453E-7</v>
      </c>
      <c r="BJ1017" s="14">
        <f t="shared" si="1449"/>
        <v>0.21961684863349146</v>
      </c>
      <c r="BK1017" s="14">
        <f t="shared" si="1450"/>
        <v>0.306364876995944</v>
      </c>
      <c r="BL1017" s="14">
        <f t="shared" si="1451"/>
        <v>0.43191986796056275</v>
      </c>
      <c r="BM1017" s="14">
        <f t="shared" si="1452"/>
        <v>0.29300140436710803</v>
      </c>
      <c r="BN1017" s="14">
        <f t="shared" si="1453"/>
        <v>0.70675712023045834</v>
      </c>
    </row>
    <row r="1018" spans="1:66" x14ac:dyDescent="0.25">
      <c r="A1018" t="s">
        <v>290</v>
      </c>
      <c r="B1018" t="s">
        <v>316</v>
      </c>
      <c r="C1018" t="s">
        <v>305</v>
      </c>
      <c r="D1018" s="22" t="s">
        <v>369</v>
      </c>
      <c r="E1018" s="10">
        <f>VLOOKUP(A1018,home!$A$2:$E$405,3,FALSE)</f>
        <v>1.6083000000000001</v>
      </c>
      <c r="F1018" s="10">
        <f>VLOOKUP(B1018,home!$B$2:$E$405,3,FALSE)</f>
        <v>0.7913</v>
      </c>
      <c r="G1018" s="10">
        <f>VLOOKUP(C1018,away!$B$2:$E$405,4,FALSE)</f>
        <v>0.56520000000000004</v>
      </c>
      <c r="H1018" s="10">
        <f>VLOOKUP(A1018,away!$A$2:$E$405,3,FALSE)</f>
        <v>1.1513</v>
      </c>
      <c r="I1018" s="10">
        <f>VLOOKUP(C1018,away!$B$2:$E$405,3,FALSE)</f>
        <v>1.0265</v>
      </c>
      <c r="J1018" s="10">
        <f>VLOOKUP(B1018,home!$B$2:$E$405,4,FALSE)</f>
        <v>1.2634000000000001</v>
      </c>
      <c r="K1018" s="12">
        <f t="shared" si="1398"/>
        <v>0.71930053090800006</v>
      </c>
      <c r="L1018" s="12">
        <f t="shared" si="1399"/>
        <v>1.49309805913</v>
      </c>
      <c r="M1018" s="13">
        <f t="shared" si="1400"/>
        <v>0.10943783694742586</v>
      </c>
      <c r="N1018" s="13">
        <f t="shared" si="1401"/>
        <v>7.8718694217706553E-2</v>
      </c>
      <c r="O1018" s="13">
        <f t="shared" si="1402"/>
        <v>0.16340142194158694</v>
      </c>
      <c r="P1018" s="13">
        <f t="shared" si="1403"/>
        <v>0.1175347295537056</v>
      </c>
      <c r="Q1018" s="13">
        <f t="shared" si="1404"/>
        <v>2.8311199271590419E-2</v>
      </c>
      <c r="R1018" s="13">
        <f t="shared" si="1405"/>
        <v>0.12198717298003284</v>
      </c>
      <c r="S1018" s="13">
        <f t="shared" si="1406"/>
        <v>3.1557670172837914E-2</v>
      </c>
      <c r="T1018" s="13">
        <f t="shared" si="1407"/>
        <v>4.2271396684054323E-2</v>
      </c>
      <c r="U1018" s="13">
        <f t="shared" si="1408"/>
        <v>8.774543828850366E-2</v>
      </c>
      <c r="V1018" s="13">
        <f t="shared" si="1409"/>
        <v>3.7658336789063969E-3</v>
      </c>
      <c r="W1018" s="13">
        <f t="shared" si="1410"/>
        <v>6.788086888899059E-3</v>
      </c>
      <c r="X1018" s="13">
        <f t="shared" si="1411"/>
        <v>1.0135279359020984E-2</v>
      </c>
      <c r="Y1018" s="13">
        <f t="shared" si="1412"/>
        <v>7.5664829698472913E-3</v>
      </c>
      <c r="Z1018" s="13">
        <f t="shared" si="1413"/>
        <v>6.0712937071747547E-2</v>
      </c>
      <c r="AA1018" s="13">
        <f t="shared" si="1414"/>
        <v>4.3670847868692006E-2</v>
      </c>
      <c r="AB1018" s="13">
        <f t="shared" si="1415"/>
        <v>1.5706232028576329E-2</v>
      </c>
      <c r="AC1018" s="13">
        <f t="shared" si="1416"/>
        <v>2.5277834393278291E-4</v>
      </c>
      <c r="AD1018" s="13">
        <f t="shared" si="1417"/>
        <v>1.2206686257586817E-3</v>
      </c>
      <c r="AE1018" s="13">
        <f t="shared" si="1418"/>
        <v>1.8225779559611719E-3</v>
      </c>
      <c r="AF1018" s="13">
        <f t="shared" si="1419"/>
        <v>1.3606438043293743E-3</v>
      </c>
      <c r="AG1018" s="13">
        <f t="shared" si="1420"/>
        <v>6.7719154113714958E-4</v>
      </c>
      <c r="AH1018" s="13">
        <f t="shared" si="1421"/>
        <v>2.2662592126477022E-2</v>
      </c>
      <c r="AI1018" s="13">
        <f t="shared" si="1422"/>
        <v>1.6301214548326382E-2</v>
      </c>
      <c r="AJ1018" s="13">
        <f t="shared" si="1423"/>
        <v>5.8627361395281906E-3</v>
      </c>
      <c r="AK1018" s="13">
        <f t="shared" si="1424"/>
        <v>1.4056897392453823E-3</v>
      </c>
      <c r="AL1018" s="13">
        <f t="shared" si="1425"/>
        <v>1.0859218390965116E-5</v>
      </c>
      <c r="AM1018" s="13">
        <f t="shared" si="1426"/>
        <v>1.7560551811419175E-4</v>
      </c>
      <c r="AN1018" s="13">
        <f t="shared" si="1427"/>
        <v>2.6219625826881776E-4</v>
      </c>
      <c r="AO1018" s="13">
        <f t="shared" si="1428"/>
        <v>1.9574236216616001E-4</v>
      </c>
      <c r="AP1018" s="13">
        <f t="shared" si="1429"/>
        <v>9.7420847013271694E-5</v>
      </c>
      <c r="AQ1018" s="13">
        <f t="shared" si="1430"/>
        <v>3.6364719398579159E-5</v>
      </c>
      <c r="AR1018" s="13">
        <f t="shared" si="1431"/>
        <v>6.7674944637795293E-3</v>
      </c>
      <c r="AS1018" s="13">
        <f t="shared" si="1432"/>
        <v>4.8678623607135664E-3</v>
      </c>
      <c r="AT1018" s="13">
        <f t="shared" si="1433"/>
        <v>1.7507279902241695E-3</v>
      </c>
      <c r="AU1018" s="13">
        <f t="shared" si="1434"/>
        <v>4.1976652428124707E-4</v>
      </c>
      <c r="AV1018" s="13">
        <f t="shared" si="1435"/>
        <v>7.5484570943226722E-5</v>
      </c>
      <c r="AW1018" s="13">
        <f t="shared" si="1436"/>
        <v>3.2396252732952171E-7</v>
      </c>
      <c r="AX1018" s="13">
        <f t="shared" si="1437"/>
        <v>2.1052190401652091E-5</v>
      </c>
      <c r="AY1018" s="13">
        <f t="shared" si="1438"/>
        <v>3.1432984629141946E-5</v>
      </c>
      <c r="AZ1018" s="13">
        <f t="shared" si="1439"/>
        <v>2.3466264171217486E-5</v>
      </c>
      <c r="BA1018" s="13">
        <f t="shared" si="1440"/>
        <v>1.1679144496358897E-5</v>
      </c>
      <c r="BB1018" s="13">
        <f t="shared" si="1441"/>
        <v>4.3595269949530728E-6</v>
      </c>
      <c r="BC1018" s="13">
        <f t="shared" si="1442"/>
        <v>1.3018402589778543E-6</v>
      </c>
      <c r="BD1018" s="13">
        <f t="shared" si="1443"/>
        <v>1.6840888081737055E-3</v>
      </c>
      <c r="BE1018" s="13">
        <f t="shared" si="1444"/>
        <v>1.2113659738155675E-3</v>
      </c>
      <c r="BF1018" s="13">
        <f t="shared" si="1445"/>
        <v>4.3566809404471207E-4</v>
      </c>
      <c r="BG1018" s="13">
        <f t="shared" si="1446"/>
        <v>1.0445876378201265E-4</v>
      </c>
      <c r="BH1018" s="13">
        <f t="shared" si="1447"/>
        <v>1.8784311061598766E-5</v>
      </c>
      <c r="BI1018" s="13">
        <f t="shared" si="1448"/>
        <v>2.7023129838698022E-6</v>
      </c>
      <c r="BJ1018" s="14">
        <f t="shared" si="1449"/>
        <v>0.17973284297421835</v>
      </c>
      <c r="BK1018" s="14">
        <f t="shared" si="1450"/>
        <v>0.2625911408998286</v>
      </c>
      <c r="BL1018" s="14">
        <f t="shared" si="1451"/>
        <v>0.49608174983477216</v>
      </c>
      <c r="BM1018" s="14">
        <f t="shared" si="1452"/>
        <v>0.37969650684641665</v>
      </c>
      <c r="BN1018" s="14">
        <f t="shared" si="1453"/>
        <v>0.61939105491204816</v>
      </c>
    </row>
    <row r="1019" spans="1:66" x14ac:dyDescent="0.25">
      <c r="A1019" t="s">
        <v>290</v>
      </c>
      <c r="B1019" t="s">
        <v>292</v>
      </c>
      <c r="C1019" t="s">
        <v>313</v>
      </c>
      <c r="D1019" s="22" t="s">
        <v>369</v>
      </c>
      <c r="E1019" s="10">
        <f>VLOOKUP(A1019,home!$A$2:$E$405,3,FALSE)</f>
        <v>1.6083000000000001</v>
      </c>
      <c r="F1019" s="10">
        <f>VLOOKUP(B1019,home!$B$2:$E$405,3,FALSE)</f>
        <v>0.93269999999999997</v>
      </c>
      <c r="G1019" s="10">
        <f>VLOOKUP(C1019,away!$B$2:$E$405,4,FALSE)</f>
        <v>0.90869999999999995</v>
      </c>
      <c r="H1019" s="10">
        <f>VLOOKUP(A1019,away!$A$2:$E$405,3,FALSE)</f>
        <v>1.1513</v>
      </c>
      <c r="I1019" s="10">
        <f>VLOOKUP(C1019,away!$B$2:$E$405,3,FALSE)</f>
        <v>1.069</v>
      </c>
      <c r="J1019" s="10">
        <f>VLOOKUP(B1019,home!$B$2:$E$405,4,FALSE)</f>
        <v>1.52</v>
      </c>
      <c r="K1019" s="12">
        <f t="shared" si="1398"/>
        <v>1.363105803267</v>
      </c>
      <c r="L1019" s="12">
        <f t="shared" si="1399"/>
        <v>1.8707243440000001</v>
      </c>
      <c r="M1019" s="13">
        <f t="shared" si="1400"/>
        <v>3.9406277527243336E-2</v>
      </c>
      <c r="N1019" s="13">
        <f t="shared" si="1401"/>
        <v>5.3714925582535364E-2</v>
      </c>
      <c r="O1019" s="13">
        <f t="shared" si="1402"/>
        <v>7.3718282676634245E-2</v>
      </c>
      <c r="P1019" s="13">
        <f t="shared" si="1403"/>
        <v>0.10048581892339729</v>
      </c>
      <c r="Q1019" s="13">
        <f t="shared" si="1404"/>
        <v>3.6609563391804503E-2</v>
      </c>
      <c r="R1019" s="13">
        <f t="shared" si="1405"/>
        <v>6.8953293000526591E-2</v>
      </c>
      <c r="S1019" s="13">
        <f t="shared" si="1406"/>
        <v>6.405958922233268E-2</v>
      </c>
      <c r="T1019" s="13">
        <f t="shared" si="1407"/>
        <v>6.8486401460259902E-2</v>
      </c>
      <c r="U1019" s="13">
        <f t="shared" si="1408"/>
        <v>9.39906338433876E-2</v>
      </c>
      <c r="V1019" s="13">
        <f t="shared" si="1409"/>
        <v>1.8150182849680601E-2</v>
      </c>
      <c r="W1019" s="13">
        <f t="shared" si="1410"/>
        <v>1.6634236104813276E-2</v>
      </c>
      <c r="X1019" s="13">
        <f t="shared" si="1411"/>
        <v>3.1118070425117935E-2</v>
      </c>
      <c r="Y1019" s="13">
        <f t="shared" si="1412"/>
        <v>2.9106665941287281E-2</v>
      </c>
      <c r="Z1019" s="13">
        <f t="shared" si="1413"/>
        <v>4.2997534605016638E-2</v>
      </c>
      <c r="AA1019" s="13">
        <f t="shared" si="1414"/>
        <v>5.8610188946271839E-2</v>
      </c>
      <c r="AB1019" s="13">
        <f t="shared" si="1415"/>
        <v>3.9945944341619272E-2</v>
      </c>
      <c r="AC1019" s="13">
        <f t="shared" si="1416"/>
        <v>2.8926799575249404E-3</v>
      </c>
      <c r="AD1019" s="13">
        <f t="shared" si="1417"/>
        <v>5.6685559418461111E-3</v>
      </c>
      <c r="AE1019" s="13">
        <f t="shared" si="1418"/>
        <v>1.0604305595737369E-2</v>
      </c>
      <c r="AF1019" s="13">
        <f t="shared" si="1419"/>
        <v>9.9188663145806603E-3</v>
      </c>
      <c r="AG1019" s="13">
        <f t="shared" si="1420"/>
        <v>6.1851548931892023E-3</v>
      </c>
      <c r="AH1019" s="13">
        <f t="shared" si="1421"/>
        <v>2.0109133679396766E-2</v>
      </c>
      <c r="AI1019" s="13">
        <f t="shared" si="1422"/>
        <v>2.741087681705761E-2</v>
      </c>
      <c r="AJ1019" s="13">
        <f t="shared" si="1423"/>
        <v>1.8681962630984057E-2</v>
      </c>
      <c r="AK1019" s="13">
        <f t="shared" si="1424"/>
        <v>8.4884972262371985E-3</v>
      </c>
      <c r="AL1019" s="13">
        <f t="shared" si="1425"/>
        <v>2.9505280138600857E-4</v>
      </c>
      <c r="AM1019" s="13">
        <f t="shared" si="1426"/>
        <v>1.545368300094813E-3</v>
      </c>
      <c r="AN1019" s="13">
        <f t="shared" si="1427"/>
        <v>2.8909580994332645E-3</v>
      </c>
      <c r="AO1019" s="13">
        <f t="shared" si="1428"/>
        <v>2.7040928470468905E-3</v>
      </c>
      <c r="AP1019" s="13">
        <f t="shared" si="1429"/>
        <v>1.6862041058022959E-3</v>
      </c>
      <c r="AQ1019" s="13">
        <f t="shared" si="1430"/>
        <v>7.8860576741927673E-4</v>
      </c>
      <c r="AR1019" s="13">
        <f t="shared" si="1431"/>
        <v>7.5237291821595624E-3</v>
      </c>
      <c r="AS1019" s="13">
        <f t="shared" si="1432"/>
        <v>1.025563891041098E-2</v>
      </c>
      <c r="AT1019" s="13">
        <f t="shared" si="1433"/>
        <v>6.9897604574960318E-3</v>
      </c>
      <c r="AU1019" s="13">
        <f t="shared" si="1434"/>
        <v>3.1759276810196801E-3</v>
      </c>
      <c r="AV1019" s="13">
        <f t="shared" si="1435"/>
        <v>1.0822813631885583E-3</v>
      </c>
      <c r="AW1019" s="13">
        <f t="shared" si="1436"/>
        <v>2.0899534169973951E-5</v>
      </c>
      <c r="AX1019" s="13">
        <f t="shared" si="1437"/>
        <v>3.5108341634068309E-4</v>
      </c>
      <c r="AY1019" s="13">
        <f t="shared" si="1438"/>
        <v>6.5678029372320335E-4</v>
      </c>
      <c r="AZ1019" s="13">
        <f t="shared" si="1439"/>
        <v>6.1432744206373351E-4</v>
      </c>
      <c r="BA1019" s="13">
        <f t="shared" si="1440"/>
        <v>3.8307910035195871E-4</v>
      </c>
      <c r="BB1019" s="13">
        <f t="shared" si="1441"/>
        <v>1.7915884967650706E-4</v>
      </c>
      <c r="BC1019" s="13">
        <f t="shared" si="1442"/>
        <v>6.7031364306575645E-5</v>
      </c>
      <c r="BD1019" s="13">
        <f t="shared" si="1443"/>
        <v>2.3458038897881833E-3</v>
      </c>
      <c r="BE1019" s="13">
        <f t="shared" si="1444"/>
        <v>3.1975788954965749E-3</v>
      </c>
      <c r="BF1019" s="13">
        <f t="shared" si="1445"/>
        <v>2.1793191744277334E-3</v>
      </c>
      <c r="BG1019" s="13">
        <f t="shared" si="1446"/>
        <v>9.9021420461116341E-4</v>
      </c>
      <c r="BH1019" s="13">
        <f t="shared" si="1447"/>
        <v>3.3744168219572348E-4</v>
      </c>
      <c r="BI1019" s="13">
        <f t="shared" si="1448"/>
        <v>9.1993743053033828E-5</v>
      </c>
      <c r="BJ1019" s="14">
        <f t="shared" si="1449"/>
        <v>0.27991343523743079</v>
      </c>
      <c r="BK1019" s="14">
        <f t="shared" si="1450"/>
        <v>0.22594638157528804</v>
      </c>
      <c r="BL1019" s="14">
        <f t="shared" si="1451"/>
        <v>0.4480785023459623</v>
      </c>
      <c r="BM1019" s="14">
        <f t="shared" si="1452"/>
        <v>0.62341181190200323</v>
      </c>
      <c r="BN1019" s="14">
        <f t="shared" si="1453"/>
        <v>0.37288816110214135</v>
      </c>
    </row>
    <row r="1020" spans="1:66" x14ac:dyDescent="0.25">
      <c r="A1020" t="s">
        <v>290</v>
      </c>
      <c r="B1020" t="s">
        <v>304</v>
      </c>
      <c r="C1020" t="s">
        <v>303</v>
      </c>
      <c r="D1020" s="22" t="s">
        <v>369</v>
      </c>
      <c r="E1020" s="10">
        <f>VLOOKUP(A1020,home!$A$2:$E$405,3,FALSE)</f>
        <v>1.6083000000000001</v>
      </c>
      <c r="F1020" s="10">
        <f>VLOOKUP(B1020,home!$B$2:$E$405,3,FALSE)</f>
        <v>0.7772</v>
      </c>
      <c r="G1020" s="10">
        <f>VLOOKUP(C1020,away!$B$2:$E$405,4,FALSE)</f>
        <v>1.2954000000000001</v>
      </c>
      <c r="H1020" s="10">
        <f>VLOOKUP(A1020,away!$A$2:$E$405,3,FALSE)</f>
        <v>1.1513</v>
      </c>
      <c r="I1020" s="10">
        <f>VLOOKUP(C1020,away!$B$2:$E$405,3,FALSE)</f>
        <v>1.1580999999999999</v>
      </c>
      <c r="J1020" s="10">
        <f>VLOOKUP(B1020,home!$B$2:$E$405,4,FALSE)</f>
        <v>0.50670000000000004</v>
      </c>
      <c r="K1020" s="12">
        <f t="shared" si="1398"/>
        <v>1.6192121225040002</v>
      </c>
      <c r="L1020" s="12">
        <f t="shared" si="1399"/>
        <v>0.67559351255099998</v>
      </c>
      <c r="M1020" s="13">
        <f t="shared" si="1400"/>
        <v>0.10078097965435619</v>
      </c>
      <c r="N1020" s="13">
        <f t="shared" si="1401"/>
        <v>0.16318578397416253</v>
      </c>
      <c r="O1020" s="13">
        <f t="shared" si="1402"/>
        <v>6.8086976043017347E-2</v>
      </c>
      <c r="P1020" s="13">
        <f t="shared" si="1403"/>
        <v>0.11024725699349312</v>
      </c>
      <c r="Q1020" s="13">
        <f t="shared" si="1404"/>
        <v>0.13211619981564152</v>
      </c>
      <c r="R1020" s="13">
        <f t="shared" si="1405"/>
        <v>2.2999559651938936E-2</v>
      </c>
      <c r="S1020" s="13">
        <f t="shared" si="1406"/>
        <v>3.0150673560315897E-2</v>
      </c>
      <c r="T1020" s="13">
        <f t="shared" si="1407"/>
        <v>8.9256847498339023E-2</v>
      </c>
      <c r="U1020" s="13">
        <f t="shared" si="1408"/>
        <v>3.7241165800673409E-2</v>
      </c>
      <c r="V1020" s="13">
        <f t="shared" si="1409"/>
        <v>3.6647447078157146E-3</v>
      </c>
      <c r="W1020" s="13">
        <f t="shared" si="1410"/>
        <v>7.1308050773549167E-2</v>
      </c>
      <c r="X1020" s="13">
        <f t="shared" si="1411"/>
        <v>4.8175256495267126E-2</v>
      </c>
      <c r="Y1020" s="13">
        <f t="shared" si="1412"/>
        <v>1.6273445376841444E-2</v>
      </c>
      <c r="Z1020" s="13">
        <f t="shared" si="1413"/>
        <v>5.1794510974598942E-3</v>
      </c>
      <c r="AA1020" s="13">
        <f t="shared" si="1414"/>
        <v>8.3866300049237081E-3</v>
      </c>
      <c r="AB1020" s="13">
        <f t="shared" si="1415"/>
        <v>6.7898664854641275E-3</v>
      </c>
      <c r="AC1020" s="13">
        <f t="shared" si="1416"/>
        <v>2.5056070414016814E-4</v>
      </c>
      <c r="AD1020" s="13">
        <f t="shared" si="1417"/>
        <v>2.8865715061165392E-2</v>
      </c>
      <c r="AE1020" s="13">
        <f t="shared" si="1418"/>
        <v>1.9501489830469027E-2</v>
      </c>
      <c r="AF1020" s="13">
        <f t="shared" si="1419"/>
        <v>6.5875400072720877E-3</v>
      </c>
      <c r="AG1020" s="13">
        <f t="shared" si="1420"/>
        <v>1.4834997641943967E-3</v>
      </c>
      <c r="AH1020" s="13">
        <f t="shared" si="1421"/>
        <v>8.7480089000476532E-4</v>
      </c>
      <c r="AI1020" s="13">
        <f t="shared" si="1422"/>
        <v>1.4164882058730044E-3</v>
      </c>
      <c r="AJ1020" s="13">
        <f t="shared" si="1423"/>
        <v>1.1467974371667557E-3</v>
      </c>
      <c r="AK1020" s="13">
        <f t="shared" si="1424"/>
        <v>6.1896943743897667E-4</v>
      </c>
      <c r="AL1020" s="13">
        <f t="shared" si="1425"/>
        <v>1.0963826879457293E-5</v>
      </c>
      <c r="AM1020" s="13">
        <f t="shared" si="1426"/>
        <v>9.3479431503570576E-3</v>
      </c>
      <c r="AN1020" s="13">
        <f t="shared" si="1427"/>
        <v>6.3154097480767838E-3</v>
      </c>
      <c r="AO1020" s="13">
        <f t="shared" si="1428"/>
        <v>2.1333249274510099E-3</v>
      </c>
      <c r="AP1020" s="13">
        <f t="shared" si="1429"/>
        <v>4.8042016038307836E-4</v>
      </c>
      <c r="AQ1020" s="13">
        <f t="shared" si="1430"/>
        <v>8.1142185913379665E-5</v>
      </c>
      <c r="AR1020" s="13">
        <f t="shared" si="1431"/>
        <v>1.1820196121221214E-4</v>
      </c>
      <c r="AS1020" s="13">
        <f t="shared" si="1432"/>
        <v>1.9139404849856148E-4</v>
      </c>
      <c r="AT1020" s="13">
        <f t="shared" si="1433"/>
        <v>1.549537817519947E-4</v>
      </c>
      <c r="AU1020" s="13">
        <f t="shared" si="1434"/>
        <v>8.3634347280222977E-5</v>
      </c>
      <c r="AV1020" s="13">
        <f t="shared" si="1435"/>
        <v>3.3855437243461632E-5</v>
      </c>
      <c r="AW1020" s="13">
        <f t="shared" si="1436"/>
        <v>3.3315695629087812E-7</v>
      </c>
      <c r="AX1020" s="13">
        <f t="shared" si="1437"/>
        <v>2.5227171449227312E-3</v>
      </c>
      <c r="AY1020" s="13">
        <f t="shared" si="1438"/>
        <v>1.7043313371109777E-3</v>
      </c>
      <c r="AZ1020" s="13">
        <f t="shared" si="1439"/>
        <v>5.7571759729477397E-4</v>
      </c>
      <c r="BA1020" s="13">
        <f t="shared" si="1440"/>
        <v>1.2965035793126615E-4</v>
      </c>
      <c r="BB1020" s="13">
        <f t="shared" si="1441"/>
        <v>2.1897735179569621E-5</v>
      </c>
      <c r="BC1020" s="13">
        <f t="shared" si="1442"/>
        <v>2.9587935653754099E-6</v>
      </c>
      <c r="BD1020" s="13">
        <f t="shared" si="1443"/>
        <v>1.3309413027629233E-5</v>
      </c>
      <c r="BE1020" s="13">
        <f t="shared" si="1444"/>
        <v>2.1550762917749919E-5</v>
      </c>
      <c r="BF1020" s="13">
        <f t="shared" si="1445"/>
        <v>1.7447628282815179E-5</v>
      </c>
      <c r="BG1020" s="13">
        <f t="shared" si="1446"/>
        <v>9.4171370748259956E-6</v>
      </c>
      <c r="BH1020" s="13">
        <f t="shared" si="1447"/>
        <v>3.8120856277100287E-6</v>
      </c>
      <c r="BI1020" s="13">
        <f t="shared" si="1448"/>
        <v>1.2345150520822695E-6</v>
      </c>
      <c r="BJ1020" s="14">
        <f t="shared" si="1449"/>
        <v>0.60006934173508764</v>
      </c>
      <c r="BK1020" s="14">
        <f t="shared" si="1450"/>
        <v>0.24680951078411154</v>
      </c>
      <c r="BL1020" s="14">
        <f t="shared" si="1451"/>
        <v>0.14821006507447027</v>
      </c>
      <c r="BM1020" s="14">
        <f t="shared" si="1452"/>
        <v>0.40114761437836499</v>
      </c>
      <c r="BN1020" s="14">
        <f t="shared" si="1453"/>
        <v>0.59741675613260958</v>
      </c>
    </row>
    <row r="1021" spans="1:66" x14ac:dyDescent="0.25">
      <c r="A1021" t="s">
        <v>290</v>
      </c>
      <c r="B1021" t="s">
        <v>300</v>
      </c>
      <c r="C1021" t="s">
        <v>299</v>
      </c>
      <c r="D1021" s="22" t="s">
        <v>369</v>
      </c>
      <c r="E1021" s="10">
        <f>VLOOKUP(A1021,home!$A$2:$E$405,3,FALSE)</f>
        <v>1.6083000000000001</v>
      </c>
      <c r="F1021" s="10">
        <f>VLOOKUP(B1021,home!$B$2:$E$405,3,FALSE)</f>
        <v>0.90869999999999995</v>
      </c>
      <c r="G1021" s="10">
        <f>VLOOKUP(C1021,away!$B$2:$E$405,4,FALSE)</f>
        <v>1.3768</v>
      </c>
      <c r="H1021" s="10">
        <f>VLOOKUP(A1021,away!$A$2:$E$405,3,FALSE)</f>
        <v>1.1513</v>
      </c>
      <c r="I1021" s="10">
        <f>VLOOKUP(C1021,away!$B$2:$E$405,3,FALSE)</f>
        <v>1.1788000000000001</v>
      </c>
      <c r="J1021" s="10">
        <f>VLOOKUP(B1021,home!$B$2:$E$405,4,FALSE)</f>
        <v>1.1357999999999999</v>
      </c>
      <c r="K1021" s="12">
        <f t="shared" si="1398"/>
        <v>2.0121411707279999</v>
      </c>
      <c r="L1021" s="12">
        <f t="shared" si="1399"/>
        <v>1.541453741352</v>
      </c>
      <c r="M1021" s="13">
        <f t="shared" si="1400"/>
        <v>2.8621562487836965E-2</v>
      </c>
      <c r="N1021" s="13">
        <f t="shared" si="1401"/>
        <v>5.7590624252340863E-2</v>
      </c>
      <c r="O1021" s="13">
        <f t="shared" si="1402"/>
        <v>4.411881458021634E-2</v>
      </c>
      <c r="P1021" s="13">
        <f t="shared" si="1403"/>
        <v>8.8773283220568044E-2</v>
      </c>
      <c r="Q1021" s="13">
        <f t="shared" si="1404"/>
        <v>5.7940233053030768E-2</v>
      </c>
      <c r="R1021" s="13">
        <f t="shared" si="1405"/>
        <v>3.4003555899344833E-2</v>
      </c>
      <c r="S1021" s="13">
        <f t="shared" si="1406"/>
        <v>6.8835303952292787E-2</v>
      </c>
      <c r="T1021" s="13">
        <f t="shared" si="1407"/>
        <v>8.9312189014401078E-2</v>
      </c>
      <c r="U1021" s="13">
        <f t="shared" si="1408"/>
        <v>6.8419954776222688E-2</v>
      </c>
      <c r="V1021" s="13">
        <f t="shared" si="1409"/>
        <v>2.3722347777047841E-2</v>
      </c>
      <c r="W1021" s="13">
        <f t="shared" si="1410"/>
        <v>3.88613094558595E-2</v>
      </c>
      <c r="X1021" s="13">
        <f t="shared" si="1411"/>
        <v>5.9902910854572472E-2</v>
      </c>
      <c r="Y1021" s="13">
        <f t="shared" si="1412"/>
        <v>4.6168783027328041E-2</v>
      </c>
      <c r="Z1021" s="13">
        <f t="shared" si="1413"/>
        <v>1.7471636153438986E-2</v>
      </c>
      <c r="AA1021" s="13">
        <f t="shared" si="1414"/>
        <v>3.5155398424314366E-2</v>
      </c>
      <c r="AB1021" s="13">
        <f t="shared" si="1415"/>
        <v>3.5368812271454601E-2</v>
      </c>
      <c r="AC1021" s="13">
        <f t="shared" si="1416"/>
        <v>4.5986105291325619E-3</v>
      </c>
      <c r="AD1021" s="13">
        <f t="shared" si="1417"/>
        <v>1.9548610176134056E-2</v>
      </c>
      <c r="AE1021" s="13">
        <f t="shared" si="1418"/>
        <v>3.013327829423362E-2</v>
      </c>
      <c r="AF1021" s="13">
        <f t="shared" si="1419"/>
        <v>2.3224527282923717E-2</v>
      </c>
      <c r="AG1021" s="13">
        <f t="shared" si="1420"/>
        <v>1.1933178157131453E-2</v>
      </c>
      <c r="AH1021" s="13">
        <f t="shared" si="1421"/>
        <v>6.7329297290648496E-3</v>
      </c>
      <c r="AI1021" s="13">
        <f t="shared" si="1422"/>
        <v>1.35476051074699E-2</v>
      </c>
      <c r="AJ1021" s="13">
        <f t="shared" si="1423"/>
        <v>1.3629847000752562E-2</v>
      </c>
      <c r="AK1021" s="13">
        <f t="shared" si="1424"/>
        <v>9.1417254336459263E-3</v>
      </c>
      <c r="AL1021" s="13">
        <f t="shared" si="1425"/>
        <v>5.7052616201125155E-4</v>
      </c>
      <c r="AM1021" s="13">
        <f t="shared" si="1426"/>
        <v>7.8669126731823313E-3</v>
      </c>
      <c r="AN1021" s="13">
        <f t="shared" si="1427"/>
        <v>1.2126481972966367E-2</v>
      </c>
      <c r="AO1021" s="13">
        <f t="shared" si="1428"/>
        <v>9.3462055033332967E-3</v>
      </c>
      <c r="AP1021" s="13">
        <f t="shared" si="1429"/>
        <v>4.8022478135192536E-3</v>
      </c>
      <c r="AQ1021" s="13">
        <f t="shared" si="1430"/>
        <v>1.8506107147621793E-3</v>
      </c>
      <c r="AR1021" s="13">
        <f t="shared" si="1431"/>
        <v>2.0756999442254221E-3</v>
      </c>
      <c r="AS1021" s="13">
        <f t="shared" si="1432"/>
        <v>4.1766013158537844E-3</v>
      </c>
      <c r="AT1021" s="13">
        <f t="shared" si="1433"/>
        <v>4.2019557306730701E-3</v>
      </c>
      <c r="AU1021" s="13">
        <f t="shared" si="1434"/>
        <v>2.8183093744212468E-3</v>
      </c>
      <c r="AV1021" s="13">
        <f t="shared" si="1435"/>
        <v>1.4177090810304162E-3</v>
      </c>
      <c r="AW1021" s="13">
        <f t="shared" si="1436"/>
        <v>4.9154355592427334E-5</v>
      </c>
      <c r="AX1021" s="13">
        <f t="shared" si="1437"/>
        <v>2.6382231460386754E-3</v>
      </c>
      <c r="AY1021" s="13">
        <f t="shared" si="1438"/>
        <v>4.0666989389827593E-3</v>
      </c>
      <c r="AZ1021" s="13">
        <f t="shared" si="1439"/>
        <v>3.1343141472235923E-3</v>
      </c>
      <c r="BA1021" s="13">
        <f t="shared" si="1440"/>
        <v>1.610466756270103E-3</v>
      </c>
      <c r="BB1021" s="13">
        <f t="shared" si="1441"/>
        <v>6.2061500169389267E-4</v>
      </c>
      <c r="BC1021" s="13">
        <f t="shared" si="1442"/>
        <v>1.9132986326004554E-4</v>
      </c>
      <c r="BD1021" s="13">
        <f t="shared" si="1443"/>
        <v>5.3326590749173616E-4</v>
      </c>
      <c r="BE1021" s="13">
        <f t="shared" si="1444"/>
        <v>1.0730062874097512E-3</v>
      </c>
      <c r="BF1021" s="13">
        <f t="shared" si="1445"/>
        <v>1.079520063673581E-3</v>
      </c>
      <c r="BG1021" s="13">
        <f t="shared" si="1446"/>
        <v>7.2404892158150819E-4</v>
      </c>
      <c r="BH1021" s="13">
        <f t="shared" si="1447"/>
        <v>3.6422216118384046E-4</v>
      </c>
      <c r="BI1021" s="13">
        <f t="shared" si="1448"/>
        <v>1.4657328116190693E-4</v>
      </c>
      <c r="BJ1021" s="14">
        <f t="shared" si="1449"/>
        <v>0.48286975009918803</v>
      </c>
      <c r="BK1021" s="14">
        <f t="shared" si="1450"/>
        <v>0.21918833306787222</v>
      </c>
      <c r="BL1021" s="14">
        <f t="shared" si="1451"/>
        <v>0.27872955529119231</v>
      </c>
      <c r="BM1021" s="14">
        <f t="shared" si="1452"/>
        <v>0.68319365653496311</v>
      </c>
      <c r="BN1021" s="14">
        <f t="shared" si="1453"/>
        <v>0.3110480734933378</v>
      </c>
    </row>
    <row r="1022" spans="1:66" x14ac:dyDescent="0.25">
      <c r="A1022" t="s">
        <v>290</v>
      </c>
      <c r="B1022" t="s">
        <v>312</v>
      </c>
      <c r="C1022" t="s">
        <v>314</v>
      </c>
      <c r="D1022" s="22" t="s">
        <v>369</v>
      </c>
      <c r="E1022" s="10">
        <f>VLOOKUP(A1022,home!$A$2:$E$405,3,FALSE)</f>
        <v>1.6083000000000001</v>
      </c>
      <c r="F1022" s="10">
        <f>VLOOKUP(B1022,home!$B$2:$E$405,3,FALSE)</f>
        <v>1.0044</v>
      </c>
      <c r="G1022" s="10">
        <f>VLOOKUP(C1022,away!$B$2:$E$405,4,FALSE)</f>
        <v>0.50870000000000004</v>
      </c>
      <c r="H1022" s="10">
        <f>VLOOKUP(A1022,away!$A$2:$E$405,3,FALSE)</f>
        <v>1.1513</v>
      </c>
      <c r="I1022" s="10">
        <f>VLOOKUP(C1022,away!$B$2:$E$405,3,FALSE)</f>
        <v>1.3424</v>
      </c>
      <c r="J1022" s="10">
        <f>VLOOKUP(B1022,home!$B$2:$E$405,4,FALSE)</f>
        <v>0.80179999999999996</v>
      </c>
      <c r="K1022" s="12">
        <f t="shared" si="1398"/>
        <v>0.82174203572400006</v>
      </c>
      <c r="L1022" s="12">
        <f t="shared" si="1399"/>
        <v>1.239186005216</v>
      </c>
      <c r="M1022" s="13">
        <f t="shared" si="1400"/>
        <v>0.12733574226132027</v>
      </c>
      <c r="N1022" s="13">
        <f t="shared" si="1401"/>
        <v>0.10463713206624389</v>
      </c>
      <c r="O1022" s="13">
        <f t="shared" si="1402"/>
        <v>0.15779266977401962</v>
      </c>
      <c r="P1022" s="13">
        <f t="shared" si="1403"/>
        <v>0.12966486968242777</v>
      </c>
      <c r="Q1022" s="13">
        <f t="shared" si="1404"/>
        <v>4.2992364958218149E-2</v>
      </c>
      <c r="R1022" s="13">
        <f t="shared" si="1405"/>
        <v>9.7767234054817451E-2</v>
      </c>
      <c r="S1022" s="13">
        <f t="shared" si="1406"/>
        <v>3.3009149927553619E-2</v>
      </c>
      <c r="T1022" s="13">
        <f t="shared" si="1407"/>
        <v>5.327553698736269E-2</v>
      </c>
      <c r="U1022" s="13">
        <f t="shared" si="1408"/>
        <v>8.0339445939310472E-2</v>
      </c>
      <c r="V1022" s="13">
        <f t="shared" si="1409"/>
        <v>3.734769766632829E-3</v>
      </c>
      <c r="W1022" s="13">
        <f t="shared" si="1410"/>
        <v>1.1776211167118449E-2</v>
      </c>
      <c r="X1022" s="13">
        <f t="shared" si="1411"/>
        <v>1.4592916072761558E-2</v>
      </c>
      <c r="Y1022" s="13">
        <f t="shared" si="1412"/>
        <v>9.0416686863288801E-3</v>
      </c>
      <c r="Z1022" s="13">
        <f t="shared" si="1413"/>
        <v>4.0383929403135656E-2</v>
      </c>
      <c r="AA1022" s="13">
        <f t="shared" si="1414"/>
        <v>3.3185172358266991E-2</v>
      </c>
      <c r="AB1022" s="13">
        <f t="shared" si="1415"/>
        <v>1.3634825544767066E-2</v>
      </c>
      <c r="AC1022" s="13">
        <f t="shared" si="1416"/>
        <v>2.3769270634678422E-4</v>
      </c>
      <c r="AD1022" s="13">
        <f t="shared" si="1417"/>
        <v>2.4192519343959043E-3</v>
      </c>
      <c r="AE1022" s="13">
        <f t="shared" si="1418"/>
        <v>2.9979031401951408E-3</v>
      </c>
      <c r="AF1022" s="13">
        <f t="shared" si="1419"/>
        <v>1.8574798081614598E-3</v>
      </c>
      <c r="AG1022" s="13">
        <f t="shared" si="1420"/>
        <v>7.6725432774832738E-4</v>
      </c>
      <c r="AH1022" s="13">
        <f t="shared" si="1421"/>
        <v>1.251080003799915E-2</v>
      </c>
      <c r="AI1022" s="13">
        <f t="shared" si="1422"/>
        <v>1.0280650291761319E-2</v>
      </c>
      <c r="AJ1022" s="13">
        <f t="shared" si="1423"/>
        <v>4.22402124965924E-3</v>
      </c>
      <c r="AK1022" s="13">
        <f t="shared" si="1424"/>
        <v>1.1570186068788062E-3</v>
      </c>
      <c r="AL1022" s="13">
        <f t="shared" si="1425"/>
        <v>9.681615937705627E-6</v>
      </c>
      <c r="AM1022" s="13">
        <f t="shared" si="1426"/>
        <v>3.9760020189994318E-4</v>
      </c>
      <c r="AN1022" s="13">
        <f t="shared" si="1427"/>
        <v>4.9270060586546565E-4</v>
      </c>
      <c r="AO1022" s="13">
        <f t="shared" si="1428"/>
        <v>3.0527384777496471E-4</v>
      </c>
      <c r="AP1022" s="13">
        <f t="shared" si="1429"/>
        <v>1.2609702664039197E-4</v>
      </c>
      <c r="AQ1022" s="13">
        <f t="shared" si="1430"/>
        <v>3.9064417678030689E-5</v>
      </c>
      <c r="AR1022" s="13">
        <f t="shared" si="1431"/>
        <v>3.1006416642288693E-3</v>
      </c>
      <c r="AS1022" s="13">
        <f t="shared" si="1432"/>
        <v>2.5479275932140822E-3</v>
      </c>
      <c r="AT1022" s="13">
        <f t="shared" si="1433"/>
        <v>1.0468696036625459E-3</v>
      </c>
      <c r="AU1022" s="13">
        <f t="shared" si="1434"/>
        <v>2.8675225308374589E-4</v>
      </c>
      <c r="AV1022" s="13">
        <f t="shared" si="1435"/>
        <v>5.8909095049370252E-5</v>
      </c>
      <c r="AW1022" s="13">
        <f t="shared" si="1436"/>
        <v>2.7385290575228462E-7</v>
      </c>
      <c r="AX1022" s="13">
        <f t="shared" si="1437"/>
        <v>5.4454133218922104E-5</v>
      </c>
      <c r="AY1022" s="13">
        <f t="shared" si="1438"/>
        <v>6.747879981105596E-5</v>
      </c>
      <c r="AZ1022" s="13">
        <f t="shared" si="1439"/>
        <v>4.1809392187316313E-5</v>
      </c>
      <c r="BA1022" s="13">
        <f t="shared" si="1440"/>
        <v>1.7269871228369853E-5</v>
      </c>
      <c r="BB1022" s="13">
        <f t="shared" si="1441"/>
        <v>5.3501456845195903E-6</v>
      </c>
      <c r="BC1022" s="13">
        <f t="shared" si="1442"/>
        <v>1.3259651316246905E-6</v>
      </c>
      <c r="BD1022" s="13">
        <f t="shared" si="1443"/>
        <v>6.4037862625034372E-4</v>
      </c>
      <c r="BE1022" s="13">
        <f t="shared" si="1444"/>
        <v>5.2622603596909595E-4</v>
      </c>
      <c r="BF1022" s="13">
        <f t="shared" si="1445"/>
        <v>2.1621102702410789E-4</v>
      </c>
      <c r="BG1022" s="13">
        <f t="shared" si="1446"/>
        <v>5.9223229830922406E-5</v>
      </c>
      <c r="BH1022" s="13">
        <f t="shared" si="1447"/>
        <v>1.2166554360853126E-5</v>
      </c>
      <c r="BI1022" s="13">
        <f t="shared" si="1448"/>
        <v>1.9995538296468325E-6</v>
      </c>
      <c r="BJ1022" s="14">
        <f t="shared" si="1449"/>
        <v>0.24590614355565504</v>
      </c>
      <c r="BK1022" s="14">
        <f t="shared" si="1450"/>
        <v>0.29405938476003002</v>
      </c>
      <c r="BL1022" s="14">
        <f t="shared" si="1451"/>
        <v>0.41938914309398373</v>
      </c>
      <c r="BM1022" s="14">
        <f t="shared" si="1452"/>
        <v>0.33948138306885206</v>
      </c>
      <c r="BN1022" s="14">
        <f t="shared" si="1453"/>
        <v>0.66019001279704714</v>
      </c>
    </row>
    <row r="1023" spans="1:66" x14ac:dyDescent="0.25">
      <c r="A1023" t="s">
        <v>290</v>
      </c>
      <c r="B1023" t="s">
        <v>294</v>
      </c>
      <c r="C1023" t="s">
        <v>293</v>
      </c>
      <c r="D1023" s="22" t="s">
        <v>369</v>
      </c>
      <c r="E1023" s="10">
        <f>VLOOKUP(A1023,home!$A$2:$E$405,3,FALSE)</f>
        <v>1.6083000000000001</v>
      </c>
      <c r="F1023" s="10">
        <f>VLOOKUP(B1023,home!$B$2:$E$405,3,FALSE)</f>
        <v>1.1398999999999999</v>
      </c>
      <c r="G1023" s="10">
        <f>VLOOKUP(C1023,away!$B$2:$E$405,4,FALSE)</f>
        <v>1.2954000000000001</v>
      </c>
      <c r="H1023" s="10">
        <f>VLOOKUP(A1023,away!$A$2:$E$405,3,FALSE)</f>
        <v>1.1513</v>
      </c>
      <c r="I1023" s="10">
        <f>VLOOKUP(C1023,away!$B$2:$E$405,3,FALSE)</f>
        <v>0.43430000000000002</v>
      </c>
      <c r="J1023" s="10">
        <f>VLOOKUP(B1023,home!$B$2:$E$405,4,FALSE)</f>
        <v>1.0133000000000001</v>
      </c>
      <c r="K1023" s="12">
        <f t="shared" si="1398"/>
        <v>2.3748583356180002</v>
      </c>
      <c r="L1023" s="12">
        <f t="shared" si="1399"/>
        <v>0.50665971754700001</v>
      </c>
      <c r="M1023" s="13">
        <f t="shared" si="1400"/>
        <v>5.6049611927900603E-2</v>
      </c>
      <c r="N1023" s="13">
        <f t="shared" si="1401"/>
        <v>0.13310988809512883</v>
      </c>
      <c r="O1023" s="13">
        <f t="shared" si="1402"/>
        <v>2.8398080548009085E-2</v>
      </c>
      <c r="P1023" s="13">
        <f t="shared" si="1403"/>
        <v>6.7441418304990744E-2</v>
      </c>
      <c r="Q1023" s="13">
        <f t="shared" si="1404"/>
        <v>0.15805856364794799</v>
      </c>
      <c r="R1023" s="13">
        <f t="shared" si="1405"/>
        <v>7.194081734665618E-3</v>
      </c>
      <c r="S1023" s="13">
        <f t="shared" si="1406"/>
        <v>2.0287138244772792E-2</v>
      </c>
      <c r="T1023" s="13">
        <f t="shared" si="1407"/>
        <v>8.0081907213753842E-2</v>
      </c>
      <c r="U1023" s="13">
        <f t="shared" si="1408"/>
        <v>1.7084924974687842E-2</v>
      </c>
      <c r="V1023" s="13">
        <f t="shared" si="1409"/>
        <v>2.7122665270524044E-3</v>
      </c>
      <c r="W1023" s="13">
        <f t="shared" si="1410"/>
        <v>0.12512223246504584</v>
      </c>
      <c r="X1023" s="13">
        <f t="shared" si="1411"/>
        <v>6.3394394959590206E-2</v>
      </c>
      <c r="Y1023" s="13">
        <f t="shared" si="1412"/>
        <v>1.6059693122144465E-2</v>
      </c>
      <c r="Z1023" s="13">
        <f t="shared" si="1413"/>
        <v>1.214983806565238E-3</v>
      </c>
      <c r="AA1023" s="13">
        <f t="shared" si="1414"/>
        <v>2.8854144206623428E-3</v>
      </c>
      <c r="AB1023" s="13">
        <f t="shared" si="1415"/>
        <v>3.4262252443111748E-3</v>
      </c>
      <c r="AC1023" s="13">
        <f t="shared" si="1416"/>
        <v>2.0397008015959111E-4</v>
      </c>
      <c r="AD1023" s="13">
        <f t="shared" si="1417"/>
        <v>7.428689418518683E-2</v>
      </c>
      <c r="AE1023" s="13">
        <f t="shared" si="1418"/>
        <v>3.7638176825310642E-2</v>
      </c>
      <c r="AF1023" s="13">
        <f t="shared" si="1419"/>
        <v>9.5348740196479643E-3</v>
      </c>
      <c r="AG1023" s="13">
        <f t="shared" si="1420"/>
        <v>1.610312192547022E-3</v>
      </c>
      <c r="AH1023" s="13">
        <f t="shared" si="1421"/>
        <v>1.5389583806463061E-4</v>
      </c>
      <c r="AI1023" s="13">
        <f t="shared" si="1422"/>
        <v>3.6548081384470582E-4</v>
      </c>
      <c r="AJ1023" s="13">
        <f t="shared" si="1423"/>
        <v>4.3398257863377519E-4</v>
      </c>
      <c r="AK1023" s="13">
        <f t="shared" si="1424"/>
        <v>3.4354904812713846E-4</v>
      </c>
      <c r="AL1023" s="13">
        <f t="shared" si="1425"/>
        <v>9.8170396008739879E-6</v>
      </c>
      <c r="AM1023" s="13">
        <f t="shared" si="1426"/>
        <v>3.5284169976572639E-2</v>
      </c>
      <c r="AN1023" s="13">
        <f t="shared" si="1427"/>
        <v>1.7877067594210632E-2</v>
      </c>
      <c r="AO1023" s="13">
        <f t="shared" si="1428"/>
        <v>4.5287950089256922E-3</v>
      </c>
      <c r="AP1023" s="13">
        <f t="shared" si="1429"/>
        <v>7.6485266668351829E-4</v>
      </c>
      <c r="AQ1023" s="13">
        <f t="shared" si="1430"/>
        <v>9.6880009016735283E-5</v>
      </c>
      <c r="AR1023" s="13">
        <f t="shared" si="1431"/>
        <v>1.5594564369096927E-5</v>
      </c>
      <c r="AS1023" s="13">
        <f t="shared" si="1432"/>
        <v>3.7034881182281295E-5</v>
      </c>
      <c r="AT1023" s="13">
        <f t="shared" si="1433"/>
        <v>4.3976298142181482E-5</v>
      </c>
      <c r="AU1023" s="13">
        <f t="shared" si="1434"/>
        <v>3.481249273752736E-5</v>
      </c>
      <c r="AV1023" s="13">
        <f t="shared" si="1435"/>
        <v>2.066868464033949E-5</v>
      </c>
      <c r="AW1023" s="13">
        <f t="shared" si="1436"/>
        <v>3.2811956500393792E-7</v>
      </c>
      <c r="AX1023" s="13">
        <f t="shared" si="1437"/>
        <v>1.396581753070433E-2</v>
      </c>
      <c r="AY1023" s="13">
        <f t="shared" si="1438"/>
        <v>7.0759171654195974E-3</v>
      </c>
      <c r="AZ1023" s="13">
        <f t="shared" si="1439"/>
        <v>1.7925410962087308E-3</v>
      </c>
      <c r="BA1023" s="13">
        <f t="shared" si="1440"/>
        <v>3.0273612183216844E-4</v>
      </c>
      <c r="BB1023" s="13">
        <f t="shared" si="1441"/>
        <v>3.8346049494690161E-5</v>
      </c>
      <c r="BC1023" s="13">
        <f t="shared" si="1442"/>
        <v>3.885679721204602E-6</v>
      </c>
      <c r="BD1023" s="13">
        <f t="shared" si="1443"/>
        <v>1.3168562630858585E-6</v>
      </c>
      <c r="BE1023" s="13">
        <f t="shared" si="1444"/>
        <v>3.1273470732002209E-6</v>
      </c>
      <c r="BF1023" s="13">
        <f t="shared" si="1445"/>
        <v>3.7135031325800512E-6</v>
      </c>
      <c r="BG1023" s="13">
        <f t="shared" si="1446"/>
        <v>2.9396812895837634E-6</v>
      </c>
      <c r="BH1023" s="13">
        <f t="shared" si="1447"/>
        <v>1.7453316536570686E-6</v>
      </c>
      <c r="BI1023" s="13">
        <f t="shared" si="1448"/>
        <v>8.2898308522108722E-7</v>
      </c>
      <c r="BJ1023" s="14">
        <f t="shared" si="1449"/>
        <v>0.78062794562509363</v>
      </c>
      <c r="BK1023" s="14">
        <f t="shared" si="1450"/>
        <v>0.15378013928989662</v>
      </c>
      <c r="BL1023" s="14">
        <f t="shared" si="1451"/>
        <v>6.0451393824575053E-2</v>
      </c>
      <c r="BM1023" s="14">
        <f t="shared" si="1452"/>
        <v>0.53874722924163276</v>
      </c>
      <c r="BN1023" s="14">
        <f t="shared" si="1453"/>
        <v>0.45025164425864284</v>
      </c>
    </row>
    <row r="1024" spans="1:66" x14ac:dyDescent="0.25">
      <c r="A1024" t="s">
        <v>290</v>
      </c>
      <c r="B1024" t="s">
        <v>310</v>
      </c>
      <c r="C1024" t="s">
        <v>309</v>
      </c>
      <c r="D1024" s="22" t="s">
        <v>369</v>
      </c>
      <c r="E1024" s="10">
        <f>VLOOKUP(A1024,home!$A$2:$E$405,3,FALSE)</f>
        <v>1.6083000000000001</v>
      </c>
      <c r="F1024" s="10">
        <f>VLOOKUP(B1024,home!$B$2:$E$405,3,FALSE)</f>
        <v>0.8609</v>
      </c>
      <c r="G1024" s="10">
        <f>VLOOKUP(C1024,away!$B$2:$E$405,4,FALSE)</f>
        <v>1.1917</v>
      </c>
      <c r="H1024" s="10">
        <f>VLOOKUP(A1024,away!$A$2:$E$405,3,FALSE)</f>
        <v>1.1513</v>
      </c>
      <c r="I1024" s="10">
        <f>VLOOKUP(C1024,away!$B$2:$E$405,3,FALSE)</f>
        <v>0.94099999999999995</v>
      </c>
      <c r="J1024" s="10">
        <f>VLOOKUP(B1024,home!$B$2:$E$405,4,FALSE)</f>
        <v>0.66810000000000003</v>
      </c>
      <c r="K1024" s="12">
        <f t="shared" si="1398"/>
        <v>1.6500105045989999</v>
      </c>
      <c r="L1024" s="12">
        <f t="shared" si="1399"/>
        <v>0.72380170172999991</v>
      </c>
      <c r="M1024" s="13">
        <f t="shared" si="1400"/>
        <v>9.3125036873168934E-2</v>
      </c>
      <c r="N1024" s="13">
        <f t="shared" si="1401"/>
        <v>0.15365728908189796</v>
      </c>
      <c r="O1024" s="13">
        <f t="shared" si="1402"/>
        <v>6.7404060162468665E-2</v>
      </c>
      <c r="P1024" s="13">
        <f t="shared" si="1403"/>
        <v>0.11121740732069628</v>
      </c>
      <c r="Q1024" s="13">
        <f t="shared" si="1404"/>
        <v>0.12676807054666844</v>
      </c>
      <c r="R1024" s="13">
        <f t="shared" si="1405"/>
        <v>2.4393586724553055E-2</v>
      </c>
      <c r="S1024" s="13">
        <f t="shared" si="1406"/>
        <v>3.3206192734140799E-2</v>
      </c>
      <c r="T1024" s="13">
        <f t="shared" si="1407"/>
        <v>9.1754945186707293E-2</v>
      </c>
      <c r="U1024" s="13">
        <f t="shared" si="1408"/>
        <v>4.0249674340359254E-2</v>
      </c>
      <c r="V1024" s="13">
        <f t="shared" si="1409"/>
        <v>4.4063895010703442E-3</v>
      </c>
      <c r="W1024" s="13">
        <f t="shared" si="1410"/>
        <v>6.9722882683249998E-2</v>
      </c>
      <c r="X1024" s="13">
        <f t="shared" si="1411"/>
        <v>5.0465541135657488E-2</v>
      </c>
      <c r="Y1024" s="13">
        <f t="shared" si="1412"/>
        <v>1.8263522276357101E-2</v>
      </c>
      <c r="Z1024" s="13">
        <f t="shared" si="1413"/>
        <v>5.8853731941766125E-3</v>
      </c>
      <c r="AA1024" s="13">
        <f t="shared" si="1414"/>
        <v>9.7109275938767805E-3</v>
      </c>
      <c r="AB1024" s="13">
        <f t="shared" si="1415"/>
        <v>8.0115662696484888E-3</v>
      </c>
      <c r="AC1024" s="13">
        <f t="shared" si="1416"/>
        <v>3.2890404155062523E-4</v>
      </c>
      <c r="AD1024" s="13">
        <f t="shared" si="1417"/>
        <v>2.8760872209571565E-2</v>
      </c>
      <c r="AE1024" s="13">
        <f t="shared" si="1418"/>
        <v>2.081716824852696E-2</v>
      </c>
      <c r="AF1024" s="13">
        <f t="shared" si="1419"/>
        <v>7.5337509017417668E-3</v>
      </c>
      <c r="AG1024" s="13">
        <f t="shared" si="1420"/>
        <v>1.8176472410302042E-3</v>
      </c>
      <c r="AH1024" s="13">
        <f t="shared" si="1421"/>
        <v>1.0649607833152891E-3</v>
      </c>
      <c r="AI1024" s="13">
        <f t="shared" si="1422"/>
        <v>1.7571964794562067E-3</v>
      </c>
      <c r="AJ1024" s="13">
        <f t="shared" si="1423"/>
        <v>1.4496963248735609E-3</v>
      </c>
      <c r="AK1024" s="13">
        <f t="shared" si="1424"/>
        <v>7.9733805483997997E-4</v>
      </c>
      <c r="AL1024" s="13">
        <f t="shared" si="1425"/>
        <v>1.5712146158236177E-5</v>
      </c>
      <c r="AM1024" s="13">
        <f t="shared" si="1426"/>
        <v>9.4911482534445011E-3</v>
      </c>
      <c r="AN1024" s="13">
        <f t="shared" si="1427"/>
        <v>6.8697092572148457E-3</v>
      </c>
      <c r="AO1024" s="13">
        <f t="shared" si="1428"/>
        <v>2.4861536253812191E-3</v>
      </c>
      <c r="AP1024" s="13">
        <f t="shared" si="1429"/>
        <v>5.9982740827104505E-4</v>
      </c>
      <c r="AQ1024" s="13">
        <f t="shared" si="1430"/>
        <v>1.0853902471271946E-4</v>
      </c>
      <c r="AR1024" s="13">
        <f t="shared" si="1431"/>
        <v>1.5416408544786405E-4</v>
      </c>
      <c r="AS1024" s="13">
        <f t="shared" si="1432"/>
        <v>2.5437236042087354E-4</v>
      </c>
      <c r="AT1024" s="13">
        <f t="shared" si="1433"/>
        <v>2.098585333870421E-4</v>
      </c>
      <c r="AU1024" s="13">
        <f t="shared" si="1434"/>
        <v>1.1542292818945313E-4</v>
      </c>
      <c r="AV1024" s="13">
        <f t="shared" si="1435"/>
        <v>4.7612260996043446E-5</v>
      </c>
      <c r="AW1024" s="13">
        <f t="shared" si="1436"/>
        <v>5.2124189925387137E-7</v>
      </c>
      <c r="AX1024" s="13">
        <f t="shared" si="1437"/>
        <v>2.6100823864816467E-3</v>
      </c>
      <c r="AY1024" s="13">
        <f t="shared" si="1438"/>
        <v>1.8891820729909151E-3</v>
      </c>
      <c r="AZ1024" s="13">
        <f t="shared" si="1439"/>
        <v>6.8369659965431657E-4</v>
      </c>
      <c r="BA1024" s="13">
        <f t="shared" si="1440"/>
        <v>1.6495358743226962E-4</v>
      </c>
      <c r="BB1024" s="13">
        <f t="shared" si="1441"/>
        <v>2.9848421822486266E-5</v>
      </c>
      <c r="BC1024" s="13">
        <f t="shared" si="1442"/>
        <v>4.3208677018140859E-6</v>
      </c>
      <c r="BD1024" s="13">
        <f t="shared" si="1443"/>
        <v>1.8597371232135512E-5</v>
      </c>
      <c r="BE1024" s="13">
        <f t="shared" si="1444"/>
        <v>3.0685857890950839E-5</v>
      </c>
      <c r="BF1024" s="13">
        <f t="shared" si="1445"/>
        <v>2.53159939313505E-5</v>
      </c>
      <c r="BG1024" s="13">
        <f t="shared" si="1446"/>
        <v>1.3923885307030952E-5</v>
      </c>
      <c r="BH1024" s="13">
        <f t="shared" si="1447"/>
        <v>5.7436392553581884E-6</v>
      </c>
      <c r="BI1024" s="13">
        <f t="shared" si="1448"/>
        <v>1.8954130211936366E-6</v>
      </c>
      <c r="BJ1024" s="14">
        <f t="shared" si="1449"/>
        <v>0.59449915101651674</v>
      </c>
      <c r="BK1024" s="14">
        <f t="shared" si="1450"/>
        <v>0.2441888246897761</v>
      </c>
      <c r="BL1024" s="14">
        <f t="shared" si="1451"/>
        <v>0.15571659906247054</v>
      </c>
      <c r="BM1024" s="14">
        <f t="shared" si="1452"/>
        <v>0.42183583642239492</v>
      </c>
      <c r="BN1024" s="14">
        <f t="shared" si="1453"/>
        <v>0.57656545070945331</v>
      </c>
    </row>
    <row r="1025" spans="1:66" x14ac:dyDescent="0.25">
      <c r="A1025" t="s">
        <v>338</v>
      </c>
      <c r="B1025" t="s">
        <v>90</v>
      </c>
      <c r="C1025" t="s">
        <v>73</v>
      </c>
      <c r="D1025" s="22" t="s">
        <v>370</v>
      </c>
      <c r="E1025" s="10">
        <f>VLOOKUP(A1025,home!$A$2:$E$405,3,FALSE)</f>
        <v>1.2436</v>
      </c>
      <c r="F1025" s="10">
        <f>VLOOKUP(B1025,home!$B$2:$E$405,3,FALSE)</f>
        <v>1.3785000000000001</v>
      </c>
      <c r="G1025" s="10">
        <f>VLOOKUP(C1025,away!$B$2:$E$405,4,FALSE)</f>
        <v>1.7423</v>
      </c>
      <c r="H1025" s="10">
        <f>VLOOKUP(A1025,away!$A$2:$E$405,3,FALSE)</f>
        <v>0.89739999999999998</v>
      </c>
      <c r="I1025" s="10">
        <f>VLOOKUP(C1025,away!$B$2:$E$405,3,FALSE)</f>
        <v>0.1857</v>
      </c>
      <c r="J1025" s="10">
        <f>VLOOKUP(B1025,home!$B$2:$E$405,4,FALSE)</f>
        <v>0.63680000000000003</v>
      </c>
      <c r="K1025" s="12">
        <f t="shared" si="1398"/>
        <v>2.9868294199800003</v>
      </c>
      <c r="L1025" s="12">
        <f t="shared" si="1399"/>
        <v>0.106120924224</v>
      </c>
      <c r="M1025" s="13">
        <f t="shared" si="1400"/>
        <v>4.5367905819142643E-2</v>
      </c>
      <c r="N1025" s="13">
        <f t="shared" si="1401"/>
        <v>0.1355061958234971</v>
      </c>
      <c r="O1025" s="13">
        <f t="shared" si="1402"/>
        <v>4.8144840956348056E-3</v>
      </c>
      <c r="P1025" s="13">
        <f t="shared" si="1403"/>
        <v>1.4380042738867839E-2</v>
      </c>
      <c r="Q1025" s="13">
        <f t="shared" si="1404"/>
        <v>0.20236694613759612</v>
      </c>
      <c r="R1025" s="13">
        <f t="shared" si="1405"/>
        <v>2.5545875094525711E-4</v>
      </c>
      <c r="S1025" s="13">
        <f t="shared" si="1406"/>
        <v>1.139492915961387E-3</v>
      </c>
      <c r="T1025" s="13">
        <f t="shared" si="1407"/>
        <v>2.1475367356510129E-2</v>
      </c>
      <c r="U1025" s="13">
        <f t="shared" si="1408"/>
        <v>7.6301171291463755E-4</v>
      </c>
      <c r="V1025" s="13">
        <f t="shared" si="1409"/>
        <v>4.0131053822457802E-5</v>
      </c>
      <c r="W1025" s="13">
        <f t="shared" si="1410"/>
        <v>0.20147851611842674</v>
      </c>
      <c r="X1025" s="13">
        <f t="shared" si="1411"/>
        <v>2.1381086341767528E-2</v>
      </c>
      <c r="Y1025" s="13">
        <f t="shared" si="1412"/>
        <v>1.1344903217507562E-3</v>
      </c>
      <c r="Z1025" s="13">
        <f t="shared" si="1413"/>
        <v>9.0365062504731062E-6</v>
      </c>
      <c r="AA1025" s="13">
        <f t="shared" si="1414"/>
        <v>2.6990502722746235E-5</v>
      </c>
      <c r="AB1025" s="13">
        <f t="shared" si="1415"/>
        <v>4.0308013796174389E-5</v>
      </c>
      <c r="AC1025" s="13">
        <f t="shared" si="1416"/>
        <v>7.95008964353678E-7</v>
      </c>
      <c r="AD1025" s="13">
        <f t="shared" si="1417"/>
        <v>0.15044548985910794</v>
      </c>
      <c r="AE1025" s="13">
        <f t="shared" si="1418"/>
        <v>1.5965414429180955E-2</v>
      </c>
      <c r="AF1025" s="13">
        <f t="shared" si="1419"/>
        <v>8.4713226742193389E-4</v>
      </c>
      <c r="AG1025" s="13">
        <f t="shared" si="1420"/>
        <v>2.9966153052929455E-5</v>
      </c>
      <c r="AH1025" s="13">
        <f t="shared" si="1421"/>
        <v>2.3974059876403965E-7</v>
      </c>
      <c r="AI1025" s="13">
        <f t="shared" si="1422"/>
        <v>7.1606427355205458E-7</v>
      </c>
      <c r="AJ1025" s="13">
        <f t="shared" si="1423"/>
        <v>1.0693809194209419E-6</v>
      </c>
      <c r="AK1025" s="13">
        <f t="shared" si="1424"/>
        <v>1.0646861304305772E-6</v>
      </c>
      <c r="AL1025" s="13">
        <f t="shared" si="1425"/>
        <v>1.0079603789307093E-8</v>
      </c>
      <c r="AM1025" s="13">
        <f t="shared" si="1426"/>
        <v>8.9871003042897218E-2</v>
      </c>
      <c r="AN1025" s="13">
        <f t="shared" si="1427"/>
        <v>9.5371939038501694E-3</v>
      </c>
      <c r="AO1025" s="13">
        <f t="shared" si="1428"/>
        <v>5.0604791579003921E-4</v>
      </c>
      <c r="AP1025" s="13">
        <f t="shared" si="1429"/>
        <v>1.7900757508422628E-5</v>
      </c>
      <c r="AQ1025" s="13">
        <f t="shared" si="1430"/>
        <v>4.7491123277587909E-7</v>
      </c>
      <c r="AR1025" s="13">
        <f t="shared" si="1431"/>
        <v>5.0882987829710055E-9</v>
      </c>
      <c r="AS1025" s="13">
        <f t="shared" si="1432"/>
        <v>1.519788050262623E-8</v>
      </c>
      <c r="AT1025" s="13">
        <f t="shared" si="1433"/>
        <v>2.2696738303292234E-8</v>
      </c>
      <c r="AU1025" s="13">
        <f t="shared" si="1434"/>
        <v>2.2597095233953399E-8</v>
      </c>
      <c r="AV1025" s="13">
        <f t="shared" si="1435"/>
        <v>1.6873417212715469E-8</v>
      </c>
      <c r="AW1025" s="13">
        <f t="shared" si="1436"/>
        <v>8.8746739122211388E-11</v>
      </c>
      <c r="AX1025" s="13">
        <f t="shared" si="1437"/>
        <v>4.4738225981939592E-2</v>
      </c>
      <c r="AY1025" s="13">
        <f t="shared" si="1438"/>
        <v>4.7476618893455991E-3</v>
      </c>
      <c r="AZ1025" s="13">
        <f t="shared" si="1439"/>
        <v>2.5191313380020847E-4</v>
      </c>
      <c r="BA1025" s="13">
        <f t="shared" si="1440"/>
        <v>8.9110848610140982E-6</v>
      </c>
      <c r="BB1025" s="13">
        <f t="shared" si="1441"/>
        <v>2.3641314032232763E-7</v>
      </c>
      <c r="BC1025" s="13">
        <f t="shared" si="1442"/>
        <v>5.0176761899407195E-9</v>
      </c>
      <c r="BD1025" s="13">
        <f t="shared" si="1443"/>
        <v>8.9995828262789628E-11</v>
      </c>
      <c r="BE1025" s="13">
        <f t="shared" si="1444"/>
        <v>2.6880218753076762E-10</v>
      </c>
      <c r="BF1025" s="13">
        <f t="shared" si="1445"/>
        <v>4.014331409359391E-10</v>
      </c>
      <c r="BG1025" s="13">
        <f t="shared" si="1446"/>
        <v>3.9967077183414691E-10</v>
      </c>
      <c r="BH1025" s="13">
        <f t="shared" si="1447"/>
        <v>2.9843710490508602E-10</v>
      </c>
      <c r="BI1025" s="13">
        <f t="shared" si="1448"/>
        <v>1.7827614498883363E-10</v>
      </c>
      <c r="BJ1025" s="14">
        <f t="shared" si="1449"/>
        <v>0.90031017886035347</v>
      </c>
      <c r="BK1025" s="14">
        <f t="shared" si="1450"/>
        <v>6.5676039505708078E-2</v>
      </c>
      <c r="BL1025" s="14">
        <f t="shared" si="1451"/>
        <v>5.903427037981003E-3</v>
      </c>
      <c r="BM1025" s="14">
        <f t="shared" si="1452"/>
        <v>0.56445998674401043</v>
      </c>
      <c r="BN1025" s="14">
        <f t="shared" si="1453"/>
        <v>0.40269103336568374</v>
      </c>
    </row>
    <row r="1026" spans="1:66" x14ac:dyDescent="0.25">
      <c r="A1026" t="s">
        <v>338</v>
      </c>
      <c r="B1026" t="s">
        <v>81</v>
      </c>
      <c r="C1026" t="s">
        <v>95</v>
      </c>
      <c r="D1026" s="22" t="s">
        <v>370</v>
      </c>
      <c r="E1026" s="10">
        <f>VLOOKUP(A1026,home!$A$2:$E$405,3,FALSE)</f>
        <v>1.2436</v>
      </c>
      <c r="F1026" s="10">
        <f>VLOOKUP(B1026,home!$B$2:$E$405,3,FALSE)</f>
        <v>0.68920000000000003</v>
      </c>
      <c r="G1026" s="10">
        <f>VLOOKUP(C1026,away!$B$2:$E$405,4,FALSE)</f>
        <v>1.4742</v>
      </c>
      <c r="H1026" s="10">
        <f>VLOOKUP(A1026,away!$A$2:$E$405,3,FALSE)</f>
        <v>0.89739999999999998</v>
      </c>
      <c r="I1026" s="10">
        <f>VLOOKUP(C1026,away!$B$2:$E$405,3,FALSE)</f>
        <v>0.55720000000000003</v>
      </c>
      <c r="J1026" s="10">
        <f>VLOOKUP(B1026,home!$B$2:$E$405,4,FALSE)</f>
        <v>0.47760000000000002</v>
      </c>
      <c r="K1026" s="12">
        <f t="shared" si="1398"/>
        <v>1.2635207807040001</v>
      </c>
      <c r="L1026" s="12">
        <f t="shared" si="1399"/>
        <v>0.23881493932799999</v>
      </c>
      <c r="M1026" s="13">
        <f t="shared" si="1400"/>
        <v>0.2226095987431429</v>
      </c>
      <c r="N1026" s="13">
        <f t="shared" si="1401"/>
        <v>0.28127185399614008</v>
      </c>
      <c r="O1026" s="13">
        <f t="shared" si="1402"/>
        <v>5.3162497817674084E-2</v>
      </c>
      <c r="P1026" s="13">
        <f t="shared" si="1403"/>
        <v>6.7171920746762259E-2</v>
      </c>
      <c r="Q1026" s="13">
        <f t="shared" si="1404"/>
        <v>0.17769641627563224</v>
      </c>
      <c r="R1026" s="13">
        <f t="shared" si="1405"/>
        <v>6.3479993454263837E-3</v>
      </c>
      <c r="S1026" s="13">
        <f t="shared" si="1406"/>
        <v>5.0672421161132627E-3</v>
      </c>
      <c r="T1026" s="13">
        <f t="shared" si="1407"/>
        <v>4.243655887166814E-2</v>
      </c>
      <c r="U1026" s="13">
        <f t="shared" si="1408"/>
        <v>8.0208290888416252E-3</v>
      </c>
      <c r="V1026" s="13">
        <f t="shared" si="1409"/>
        <v>1.6989203807422207E-4</v>
      </c>
      <c r="W1026" s="13">
        <f t="shared" si="1410"/>
        <v>7.4841038206963278E-2</v>
      </c>
      <c r="X1026" s="13">
        <f t="shared" si="1411"/>
        <v>1.7873157998640463E-2</v>
      </c>
      <c r="Y1026" s="13">
        <f t="shared" si="1412"/>
        <v>2.1341885715225393E-3</v>
      </c>
      <c r="Z1026" s="13">
        <f t="shared" si="1413"/>
        <v>5.0533235951072842E-4</v>
      </c>
      <c r="AA1026" s="13">
        <f t="shared" si="1414"/>
        <v>6.3849793740399007E-4</v>
      </c>
      <c r="AB1026" s="13">
        <f t="shared" si="1415"/>
        <v>4.0337770617329167E-4</v>
      </c>
      <c r="AC1026" s="13">
        <f t="shared" si="1416"/>
        <v>3.2040325814395882E-6</v>
      </c>
      <c r="AD1026" s="13">
        <f t="shared" si="1417"/>
        <v>2.3640801755990048E-2</v>
      </c>
      <c r="AE1026" s="13">
        <f t="shared" si="1418"/>
        <v>5.6457766370220383E-3</v>
      </c>
      <c r="AF1026" s="13">
        <f t="shared" si="1419"/>
        <v>6.7414790251492883E-4</v>
      </c>
      <c r="AG1026" s="13">
        <f t="shared" si="1420"/>
        <v>5.3665530145733725E-5</v>
      </c>
      <c r="AH1026" s="13">
        <f t="shared" si="1421"/>
        <v>3.0170229194257419E-5</v>
      </c>
      <c r="AI1026" s="13">
        <f t="shared" si="1422"/>
        <v>3.8120711545546748E-5</v>
      </c>
      <c r="AJ1026" s="13">
        <f t="shared" si="1423"/>
        <v>2.408315560651061E-5</v>
      </c>
      <c r="AK1026" s="13">
        <f t="shared" si="1424"/>
        <v>1.0143189191251401E-5</v>
      </c>
      <c r="AL1026" s="13">
        <f t="shared" si="1425"/>
        <v>3.8672370615758697E-8</v>
      </c>
      <c r="AM1026" s="13">
        <f t="shared" si="1426"/>
        <v>5.9741288582393984E-3</v>
      </c>
      <c r="AN1026" s="13">
        <f t="shared" si="1427"/>
        <v>1.4267112208180956E-3</v>
      </c>
      <c r="AO1026" s="13">
        <f t="shared" si="1428"/>
        <v>1.7035997681912513E-4</v>
      </c>
      <c r="AP1026" s="13">
        <f t="shared" si="1429"/>
        <v>1.3561502509326284E-5</v>
      </c>
      <c r="AQ1026" s="13">
        <f t="shared" si="1430"/>
        <v>8.0967234974031889E-7</v>
      </c>
      <c r="AR1026" s="13">
        <f t="shared" si="1431"/>
        <v>1.4410202909076881E-6</v>
      </c>
      <c r="AS1026" s="13">
        <f t="shared" si="1432"/>
        <v>1.8207590829779874E-6</v>
      </c>
      <c r="AT1026" s="13">
        <f t="shared" si="1433"/>
        <v>1.150283468999123E-6</v>
      </c>
      <c r="AU1026" s="13">
        <f t="shared" si="1434"/>
        <v>4.8446902226022583E-7</v>
      </c>
      <c r="AV1026" s="13">
        <f t="shared" si="1435"/>
        <v>1.5303416930828611E-7</v>
      </c>
      <c r="AW1026" s="13">
        <f t="shared" si="1436"/>
        <v>3.2414712532585708E-10</v>
      </c>
      <c r="AX1026" s="13">
        <f t="shared" si="1437"/>
        <v>1.2580726598314916E-3</v>
      </c>
      <c r="AY1026" s="13">
        <f t="shared" si="1438"/>
        <v>3.0044654592787317E-4</v>
      </c>
      <c r="AZ1026" s="13">
        <f t="shared" si="1439"/>
        <v>3.5875561818536095E-5</v>
      </c>
      <c r="BA1026" s="13">
        <f t="shared" si="1440"/>
        <v>2.8558733730172032E-6</v>
      </c>
      <c r="BB1026" s="13">
        <f t="shared" si="1441"/>
        <v>1.7050630657638851E-7</v>
      </c>
      <c r="BC1026" s="13">
        <f t="shared" si="1442"/>
        <v>8.143890652016318E-9</v>
      </c>
      <c r="BD1026" s="13">
        <f t="shared" si="1443"/>
        <v>5.7356195557256048E-8</v>
      </c>
      <c r="BE1026" s="13">
        <f t="shared" si="1444"/>
        <v>7.2470744988715459E-8</v>
      </c>
      <c r="BF1026" s="13">
        <f t="shared" si="1445"/>
        <v>4.5784146143171135E-8</v>
      </c>
      <c r="BG1026" s="13">
        <f t="shared" si="1446"/>
        <v>1.9283073359561874E-8</v>
      </c>
      <c r="BH1026" s="13">
        <f t="shared" si="1447"/>
        <v>6.0911409764115345E-9</v>
      </c>
      <c r="BI1026" s="13">
        <f t="shared" si="1448"/>
        <v>1.539256640378723E-9</v>
      </c>
      <c r="BJ1026" s="14">
        <f t="shared" si="1449"/>
        <v>0.63545060626812344</v>
      </c>
      <c r="BK1026" s="14">
        <f t="shared" si="1450"/>
        <v>0.29532234289497256</v>
      </c>
      <c r="BL1026" s="14">
        <f t="shared" si="1451"/>
        <v>6.8680971271649072E-2</v>
      </c>
      <c r="BM1026" s="14">
        <f t="shared" si="1452"/>
        <v>0.19139851964769702</v>
      </c>
      <c r="BN1026" s="14">
        <f t="shared" si="1453"/>
        <v>0.80826028692477803</v>
      </c>
    </row>
    <row r="1027" spans="1:66" x14ac:dyDescent="0.25">
      <c r="A1027" t="s">
        <v>338</v>
      </c>
      <c r="B1027" t="s">
        <v>85</v>
      </c>
      <c r="C1027" t="s">
        <v>86</v>
      </c>
      <c r="D1027" s="22" t="s">
        <v>370</v>
      </c>
      <c r="E1027" s="10">
        <f>VLOOKUP(A1027,home!$A$2:$E$405,3,FALSE)</f>
        <v>1.2436</v>
      </c>
      <c r="F1027" s="10">
        <f>VLOOKUP(B1027,home!$B$2:$E$405,3,FALSE)</f>
        <v>1.3785000000000001</v>
      </c>
      <c r="G1027" s="10">
        <f>VLOOKUP(C1027,away!$B$2:$E$405,4,FALSE)</f>
        <v>0.93810000000000004</v>
      </c>
      <c r="H1027" s="10">
        <f>VLOOKUP(A1027,away!$A$2:$E$405,3,FALSE)</f>
        <v>0.89739999999999998</v>
      </c>
      <c r="I1027" s="10">
        <f>VLOOKUP(C1027,away!$B$2:$E$405,3,FALSE)</f>
        <v>0.55720000000000003</v>
      </c>
      <c r="J1027" s="10">
        <f>VLOOKUP(B1027,home!$B$2:$E$405,4,FALSE)</f>
        <v>1.5919000000000001</v>
      </c>
      <c r="K1027" s="12">
        <f t="shared" si="1398"/>
        <v>1.6081872690600001</v>
      </c>
      <c r="L1027" s="12">
        <f t="shared" si="1399"/>
        <v>0.79599979463199999</v>
      </c>
      <c r="M1027" s="13">
        <f t="shared" si="1400"/>
        <v>9.0338905543282402E-2</v>
      </c>
      <c r="N1027" s="13">
        <f t="shared" si="1401"/>
        <v>0.14528187779552063</v>
      </c>
      <c r="O1027" s="13">
        <f t="shared" si="1402"/>
        <v>7.1909750259732425E-2</v>
      </c>
      <c r="P1027" s="13">
        <f t="shared" si="1403"/>
        <v>0.11564434488898571</v>
      </c>
      <c r="Q1027" s="13">
        <f t="shared" si="1404"/>
        <v>0.1168202331479435</v>
      </c>
      <c r="R1027" s="13">
        <f t="shared" si="1405"/>
        <v>2.8620073219392708E-2</v>
      </c>
      <c r="S1027" s="13">
        <f t="shared" si="1406"/>
        <v>3.7009565326190576E-2</v>
      </c>
      <c r="T1027" s="13">
        <f t="shared" si="1407"/>
        <v>9.2988881594625372E-2</v>
      </c>
      <c r="U1027" s="13">
        <f t="shared" si="1408"/>
        <v>4.6026437390992402E-2</v>
      </c>
      <c r="V1027" s="13">
        <f t="shared" si="1409"/>
        <v>5.2640626624998388E-3</v>
      </c>
      <c r="W1027" s="13">
        <f t="shared" si="1410"/>
        <v>6.2622937239047938E-2</v>
      </c>
      <c r="X1027" s="13">
        <f t="shared" si="1411"/>
        <v>4.9847845181534782E-2</v>
      </c>
      <c r="Y1027" s="13">
        <f t="shared" si="1412"/>
        <v>1.9839437263674705E-2</v>
      </c>
      <c r="Z1027" s="13">
        <f t="shared" si="1413"/>
        <v>7.5938574683298002E-3</v>
      </c>
      <c r="AA1027" s="13">
        <f t="shared" si="1414"/>
        <v>1.2212344903624188E-2</v>
      </c>
      <c r="AB1027" s="13">
        <f t="shared" si="1415"/>
        <v>9.8198687996890969E-3</v>
      </c>
      <c r="AC1027" s="13">
        <f t="shared" si="1416"/>
        <v>4.2116341956878456E-4</v>
      </c>
      <c r="AD1027" s="13">
        <f t="shared" si="1417"/>
        <v>2.5177352604745077E-2</v>
      </c>
      <c r="AE1027" s="13">
        <f t="shared" si="1418"/>
        <v>2.0041167502754531E-2</v>
      </c>
      <c r="AF1027" s="13">
        <f t="shared" si="1419"/>
        <v>7.9763826081890588E-3</v>
      </c>
      <c r="AG1027" s="13">
        <f t="shared" si="1420"/>
        <v>2.1163996393415824E-3</v>
      </c>
      <c r="AH1027" s="13">
        <f t="shared" si="1421"/>
        <v>1.5111772463137997E-3</v>
      </c>
      <c r="AI1027" s="13">
        <f t="shared" si="1422"/>
        <v>2.4302560088150008E-3</v>
      </c>
      <c r="AJ1027" s="13">
        <f t="shared" si="1423"/>
        <v>1.9541533869664261E-3</v>
      </c>
      <c r="AK1027" s="13">
        <f t="shared" si="1424"/>
        <v>1.0475481995699625E-3</v>
      </c>
      <c r="AL1027" s="13">
        <f t="shared" si="1425"/>
        <v>2.156553367758122E-5</v>
      </c>
      <c r="AM1027" s="13">
        <f t="shared" si="1426"/>
        <v>8.097979585517133E-3</v>
      </c>
      <c r="AN1027" s="13">
        <f t="shared" si="1427"/>
        <v>6.4459900870057658E-3</v>
      </c>
      <c r="AO1027" s="13">
        <f t="shared" si="1428"/>
        <v>2.5655033927282482E-3</v>
      </c>
      <c r="AP1027" s="13">
        <f t="shared" si="1429"/>
        <v>6.8071339124646166E-4</v>
      </c>
      <c r="AQ1027" s="13">
        <f t="shared" si="1430"/>
        <v>1.3546192990885892E-4</v>
      </c>
      <c r="AR1027" s="13">
        <f t="shared" si="1431"/>
        <v>2.4057935554366725E-4</v>
      </c>
      <c r="AS1027" s="13">
        <f t="shared" si="1432"/>
        <v>3.8689665678398502E-4</v>
      </c>
      <c r="AT1027" s="13">
        <f t="shared" si="1433"/>
        <v>3.1110113894094056E-4</v>
      </c>
      <c r="AU1027" s="13">
        <f t="shared" si="1434"/>
        <v>1.6676963034496233E-4</v>
      </c>
      <c r="AV1027" s="13">
        <f t="shared" si="1435"/>
        <v>6.7049199096652686E-5</v>
      </c>
      <c r="AW1027" s="13">
        <f t="shared" si="1436"/>
        <v>7.6684446053667598E-7</v>
      </c>
      <c r="AX1027" s="13">
        <f t="shared" si="1437"/>
        <v>2.1705112790894026E-3</v>
      </c>
      <c r="AY1027" s="13">
        <f t="shared" si="1438"/>
        <v>1.7277265324016041E-3</v>
      </c>
      <c r="AZ1027" s="13">
        <f t="shared" si="1439"/>
        <v>6.8763498248596705E-4</v>
      </c>
      <c r="BA1027" s="13">
        <f t="shared" si="1440"/>
        <v>1.8245243494686958E-4</v>
      </c>
      <c r="BB1027" s="13">
        <f t="shared" si="1441"/>
        <v>3.6308025186954124E-5</v>
      </c>
      <c r="BC1027" s="13">
        <f t="shared" si="1442"/>
        <v>5.7802361184617948E-6</v>
      </c>
      <c r="BD1027" s="13">
        <f t="shared" si="1443"/>
        <v>3.1916852934242993E-5</v>
      </c>
      <c r="BE1027" s="13">
        <f t="shared" si="1444"/>
        <v>5.132827655730989E-5</v>
      </c>
      <c r="BF1027" s="13">
        <f t="shared" si="1445"/>
        <v>4.1272740451128309E-5</v>
      </c>
      <c r="BG1027" s="13">
        <f t="shared" si="1446"/>
        <v>2.2124765250907422E-5</v>
      </c>
      <c r="BH1027" s="13">
        <f t="shared" si="1447"/>
        <v>8.8951914518626001E-6</v>
      </c>
      <c r="BI1027" s="13">
        <f t="shared" si="1448"/>
        <v>2.8610267297473542E-6</v>
      </c>
      <c r="BJ1027" s="14">
        <f t="shared" si="1449"/>
        <v>0.56544857645401281</v>
      </c>
      <c r="BK1027" s="14">
        <f t="shared" si="1450"/>
        <v>0.25042733390660649</v>
      </c>
      <c r="BL1027" s="14">
        <f t="shared" si="1451"/>
        <v>0.1768624042491814</v>
      </c>
      <c r="BM1027" s="14">
        <f t="shared" si="1452"/>
        <v>0.42999002753533222</v>
      </c>
      <c r="BN1027" s="14">
        <f t="shared" si="1453"/>
        <v>0.5686151848548574</v>
      </c>
    </row>
    <row r="1028" spans="1:66" x14ac:dyDescent="0.25">
      <c r="A1028" t="s">
        <v>338</v>
      </c>
      <c r="B1028" t="s">
        <v>91</v>
      </c>
      <c r="C1028" t="s">
        <v>92</v>
      </c>
      <c r="D1028" s="22" t="s">
        <v>370</v>
      </c>
      <c r="E1028" s="10">
        <f>VLOOKUP(A1028,home!$A$2:$E$405,3,FALSE)</f>
        <v>1.2436</v>
      </c>
      <c r="F1028" s="10">
        <f>VLOOKUP(B1028,home!$B$2:$E$405,3,FALSE)</f>
        <v>1.2061999999999999</v>
      </c>
      <c r="G1028" s="10">
        <f>VLOOKUP(C1028,away!$B$2:$E$405,4,FALSE)</f>
        <v>1.2636000000000001</v>
      </c>
      <c r="H1028" s="10">
        <f>VLOOKUP(A1028,away!$A$2:$E$405,3,FALSE)</f>
        <v>0.89739999999999998</v>
      </c>
      <c r="I1028" s="10">
        <f>VLOOKUP(C1028,away!$B$2:$E$405,3,FALSE)</f>
        <v>0.63680000000000003</v>
      </c>
      <c r="J1028" s="10">
        <f>VLOOKUP(B1028,home!$B$2:$E$405,4,FALSE)</f>
        <v>1.1143000000000001</v>
      </c>
      <c r="K1028" s="12">
        <f t="shared" si="1398"/>
        <v>1.8954383123520002</v>
      </c>
      <c r="L1028" s="12">
        <f t="shared" si="1399"/>
        <v>0.63678269177600011</v>
      </c>
      <c r="M1028" s="13">
        <f t="shared" si="1400"/>
        <v>7.9482293601006226E-2</v>
      </c>
      <c r="N1028" s="13">
        <f t="shared" si="1401"/>
        <v>0.15065378444495744</v>
      </c>
      <c r="O1028" s="13">
        <f t="shared" si="1402"/>
        <v>5.0612948867779096E-2</v>
      </c>
      <c r="P1028" s="13">
        <f t="shared" si="1403"/>
        <v>9.5933722385101297E-2</v>
      </c>
      <c r="Q1028" s="13">
        <f t="shared" si="1404"/>
        <v>0.1427774774688961</v>
      </c>
      <c r="R1028" s="13">
        <f t="shared" si="1405"/>
        <v>1.6114724909372713E-2</v>
      </c>
      <c r="S1028" s="13">
        <f t="shared" si="1406"/>
        <v>2.8947576478043323E-2</v>
      </c>
      <c r="T1028" s="13">
        <f t="shared" si="1407"/>
        <v>9.0918226427630866E-2</v>
      </c>
      <c r="U1028" s="13">
        <f t="shared" si="1408"/>
        <v>3.0544466986238156E-2</v>
      </c>
      <c r="V1028" s="13">
        <f t="shared" si="1409"/>
        <v>3.8821347494164679E-3</v>
      </c>
      <c r="W1028" s="13">
        <f t="shared" si="1410"/>
        <v>9.0208633645173369E-2</v>
      </c>
      <c r="X1028" s="13">
        <f t="shared" si="1411"/>
        <v>5.7443296554008552E-2</v>
      </c>
      <c r="Y1028" s="13">
        <f t="shared" si="1412"/>
        <v>1.8289448502074295E-2</v>
      </c>
      <c r="Z1028" s="13">
        <f t="shared" si="1413"/>
        <v>3.420525968340039E-3</v>
      </c>
      <c r="AA1028" s="13">
        <f t="shared" si="1414"/>
        <v>6.4833959687866346E-3</v>
      </c>
      <c r="AB1028" s="13">
        <f t="shared" si="1415"/>
        <v>6.1444385566933515E-3</v>
      </c>
      <c r="AC1028" s="13">
        <f t="shared" si="1416"/>
        <v>2.9285424812791204E-4</v>
      </c>
      <c r="AD1028" s="13">
        <f t="shared" si="1417"/>
        <v>4.2746225078996808E-2</v>
      </c>
      <c r="AE1028" s="13">
        <f t="shared" si="1418"/>
        <v>2.7220056269066355E-2</v>
      </c>
      <c r="AF1028" s="13">
        <f t="shared" si="1419"/>
        <v>8.666630350655128E-3</v>
      </c>
      <c r="AG1028" s="13">
        <f t="shared" si="1420"/>
        <v>1.839586734439251E-3</v>
      </c>
      <c r="AH1028" s="13">
        <f t="shared" si="1421"/>
        <v>5.4453293335231983E-4</v>
      </c>
      <c r="AI1028" s="13">
        <f t="shared" si="1422"/>
        <v>1.0321285842134053E-3</v>
      </c>
      <c r="AJ1028" s="13">
        <f t="shared" si="1423"/>
        <v>9.7816803089585832E-4</v>
      </c>
      <c r="AK1028" s="13">
        <f t="shared" si="1424"/>
        <v>6.1801905389264158E-4</v>
      </c>
      <c r="AL1028" s="13">
        <f t="shared" si="1425"/>
        <v>1.4138795883386548E-5</v>
      </c>
      <c r="AM1028" s="13">
        <f t="shared" si="1426"/>
        <v>1.6204566544630497E-2</v>
      </c>
      <c r="AN1028" s="13">
        <f t="shared" si="1427"/>
        <v>1.0318787503353126E-2</v>
      </c>
      <c r="AO1028" s="13">
        <f t="shared" si="1428"/>
        <v>3.2854126411248773E-3</v>
      </c>
      <c r="AP1028" s="13">
        <f t="shared" si="1429"/>
        <v>6.9736463507013245E-4</v>
      </c>
      <c r="AQ1028" s="13">
        <f t="shared" si="1430"/>
        <v>1.1101743236733674E-4</v>
      </c>
      <c r="AR1028" s="13">
        <f t="shared" si="1431"/>
        <v>6.9349829412154317E-5</v>
      </c>
      <c r="AS1028" s="13">
        <f t="shared" si="1432"/>
        <v>1.3144832362287288E-4</v>
      </c>
      <c r="AT1028" s="13">
        <f t="shared" si="1433"/>
        <v>1.2457609434461889E-4</v>
      </c>
      <c r="AU1028" s="13">
        <f t="shared" si="1434"/>
        <v>7.870876734132265E-5</v>
      </c>
      <c r="AV1028" s="13">
        <f t="shared" si="1435"/>
        <v>3.72969032841857E-5</v>
      </c>
      <c r="AW1028" s="13">
        <f t="shared" si="1436"/>
        <v>4.7403545902568354E-7</v>
      </c>
      <c r="AX1028" s="13">
        <f t="shared" si="1437"/>
        <v>5.1191260439583507E-3</v>
      </c>
      <c r="AY1028" s="13">
        <f t="shared" si="1438"/>
        <v>3.2597708618124256E-3</v>
      </c>
      <c r="AZ1028" s="13">
        <f t="shared" si="1439"/>
        <v>1.0378828319789438E-3</v>
      </c>
      <c r="BA1028" s="13">
        <f t="shared" si="1440"/>
        <v>2.2030194116521665E-4</v>
      </c>
      <c r="BB1028" s="13">
        <f t="shared" si="1441"/>
        <v>3.5071115774666164E-5</v>
      </c>
      <c r="BC1028" s="13">
        <f t="shared" si="1442"/>
        <v>4.4665359013159332E-6</v>
      </c>
      <c r="BD1028" s="13">
        <f t="shared" si="1443"/>
        <v>7.3601285078796702E-6</v>
      </c>
      <c r="BE1028" s="13">
        <f t="shared" si="1444"/>
        <v>1.3950669557669288E-5</v>
      </c>
      <c r="BF1028" s="13">
        <f t="shared" si="1445"/>
        <v>1.3221316781284553E-5</v>
      </c>
      <c r="BG1028" s="13">
        <f t="shared" si="1446"/>
        <v>8.3533967889963904E-6</v>
      </c>
      <c r="BH1028" s="13">
        <f t="shared" si="1447"/>
        <v>3.958337078035483E-6</v>
      </c>
      <c r="BI1028" s="13">
        <f t="shared" si="1448"/>
        <v>1.5005567501823851E-6</v>
      </c>
      <c r="BJ1028" s="14">
        <f t="shared" si="1449"/>
        <v>0.6710571335630352</v>
      </c>
      <c r="BK1028" s="14">
        <f t="shared" si="1450"/>
        <v>0.21181249111939102</v>
      </c>
      <c r="BL1028" s="14">
        <f t="shared" si="1451"/>
        <v>0.11356254821469339</v>
      </c>
      <c r="BM1028" s="14">
        <f t="shared" si="1452"/>
        <v>0.4610184503619934</v>
      </c>
      <c r="BN1028" s="14">
        <f t="shared" si="1453"/>
        <v>0.53557495167711289</v>
      </c>
    </row>
    <row r="1029" spans="1:66" x14ac:dyDescent="0.25">
      <c r="A1029" t="s">
        <v>339</v>
      </c>
      <c r="B1029" t="s">
        <v>119</v>
      </c>
      <c r="C1029" t="s">
        <v>122</v>
      </c>
      <c r="D1029" s="22" t="s">
        <v>370</v>
      </c>
      <c r="E1029" s="10">
        <f>VLOOKUP(A1029,home!$A$2:$E$405,3,FALSE)</f>
        <v>1.1578999999999999</v>
      </c>
      <c r="F1029" s="10">
        <f>VLOOKUP(B1029,home!$B$2:$E$405,3,FALSE)</f>
        <v>1.3817999999999999</v>
      </c>
      <c r="G1029" s="10">
        <f>VLOOKUP(C1029,away!$B$2:$E$405,4,FALSE)</f>
        <v>1.0556000000000001</v>
      </c>
      <c r="H1029" s="10">
        <f>VLOOKUP(A1029,away!$A$2:$E$405,3,FALSE)</f>
        <v>1.0478000000000001</v>
      </c>
      <c r="I1029" s="10">
        <f>VLOOKUP(C1029,away!$B$2:$E$405,3,FALSE)</f>
        <v>0.63629999999999998</v>
      </c>
      <c r="J1029" s="10">
        <f>VLOOKUP(B1029,home!$B$2:$E$405,4,FALSE)</f>
        <v>1.1453</v>
      </c>
      <c r="K1029" s="12">
        <f t="shared" si="1398"/>
        <v>1.6889454538320001</v>
      </c>
      <c r="L1029" s="12">
        <f t="shared" si="1399"/>
        <v>0.76358884984199993</v>
      </c>
      <c r="M1029" s="13">
        <f t="shared" si="1400"/>
        <v>8.6075169230807894E-2</v>
      </c>
      <c r="N1029" s="13">
        <f t="shared" si="1401"/>
        <v>0.14537626576019302</v>
      </c>
      <c r="O1029" s="13">
        <f t="shared" si="1402"/>
        <v>6.5726039472908102E-2</v>
      </c>
      <c r="P1029" s="13">
        <f t="shared" si="1403"/>
        <v>0.11100769556615073</v>
      </c>
      <c r="Q1029" s="13">
        <f t="shared" si="1404"/>
        <v>0.12276629157537536</v>
      </c>
      <c r="R1029" s="13">
        <f t="shared" si="1405"/>
        <v>2.5093835442893887E-2</v>
      </c>
      <c r="S1029" s="13">
        <f t="shared" si="1406"/>
        <v>3.5790543849714196E-2</v>
      </c>
      <c r="T1029" s="13">
        <f t="shared" si="1407"/>
        <v>9.3742971383408494E-2</v>
      </c>
      <c r="U1029" s="13">
        <f t="shared" si="1408"/>
        <v>4.2382119290483945E-2</v>
      </c>
      <c r="V1029" s="13">
        <f t="shared" si="1409"/>
        <v>5.1286255326724916E-3</v>
      </c>
      <c r="W1029" s="13">
        <f t="shared" si="1410"/>
        <v>6.911519001334801E-2</v>
      </c>
      <c r="X1029" s="13">
        <f t="shared" si="1411"/>
        <v>5.277558844890369E-2</v>
      </c>
      <c r="Y1029" s="13">
        <f t="shared" si="1412"/>
        <v>2.0149425441716551E-2</v>
      </c>
      <c r="Z1029" s="13">
        <f t="shared" si="1413"/>
        <v>6.3871243146545863E-3</v>
      </c>
      <c r="AA1029" s="13">
        <f t="shared" si="1414"/>
        <v>1.0787504574295692E-2</v>
      </c>
      <c r="AB1029" s="13">
        <f t="shared" si="1415"/>
        <v>9.1097534044743099E-3</v>
      </c>
      <c r="AC1029" s="13">
        <f t="shared" si="1416"/>
        <v>4.1338642352614061E-4</v>
      </c>
      <c r="AD1029" s="13">
        <f t="shared" si="1417"/>
        <v>2.9182946490944755E-2</v>
      </c>
      <c r="AE1029" s="13">
        <f t="shared" si="1418"/>
        <v>2.2283772546021135E-2</v>
      </c>
      <c r="AF1029" s="13">
        <f t="shared" si="1419"/>
        <v>8.5078201242785052E-3</v>
      </c>
      <c r="AG1029" s="13">
        <f t="shared" si="1420"/>
        <v>2.1654921944534817E-3</v>
      </c>
      <c r="AH1029" s="13">
        <f t="shared" si="1421"/>
        <v>1.2192842273062417E-3</v>
      </c>
      <c r="AI1029" s="13">
        <f t="shared" si="1422"/>
        <v>2.0593045526379398E-3</v>
      </c>
      <c r="AJ1029" s="13">
        <f t="shared" si="1423"/>
        <v>1.739026531116695E-3</v>
      </c>
      <c r="AK1029" s="13">
        <f t="shared" si="1424"/>
        <v>9.7904031794092536E-4</v>
      </c>
      <c r="AL1029" s="13">
        <f t="shared" si="1425"/>
        <v>2.132511601849752E-5</v>
      </c>
      <c r="AM1029" s="13">
        <f t="shared" si="1426"/>
        <v>9.8576809610607299E-3</v>
      </c>
      <c r="AN1029" s="13">
        <f t="shared" si="1427"/>
        <v>7.5272152671657438E-3</v>
      </c>
      <c r="AO1029" s="13">
        <f t="shared" si="1428"/>
        <v>2.8738488241841155E-3</v>
      </c>
      <c r="AP1029" s="13">
        <f t="shared" si="1429"/>
        <v>7.3147963942617764E-4</v>
      </c>
      <c r="AQ1029" s="13">
        <f t="shared" si="1430"/>
        <v>1.3963742413806895E-4</v>
      </c>
      <c r="AR1029" s="13">
        <f t="shared" si="1431"/>
        <v>1.8620636815185298E-4</v>
      </c>
      <c r="AS1029" s="13">
        <f t="shared" si="1432"/>
        <v>3.1449239896463979E-4</v>
      </c>
      <c r="AT1029" s="13">
        <f t="shared" si="1433"/>
        <v>2.6558025374802407E-4</v>
      </c>
      <c r="AU1029" s="13">
        <f t="shared" si="1434"/>
        <v>1.4951685406509145E-4</v>
      </c>
      <c r="AV1029" s="13">
        <f t="shared" si="1435"/>
        <v>6.3131452736124715E-5</v>
      </c>
      <c r="AW1029" s="13">
        <f t="shared" si="1436"/>
        <v>7.6394853734908228E-7</v>
      </c>
      <c r="AX1029" s="13">
        <f t="shared" si="1437"/>
        <v>2.7748475740849627E-3</v>
      </c>
      <c r="AY1029" s="13">
        <f t="shared" si="1438"/>
        <v>2.1188426675824005E-3</v>
      </c>
      <c r="AZ1029" s="13">
        <f t="shared" si="1439"/>
        <v>8.0896231776769994E-4</v>
      </c>
      <c r="BA1029" s="13">
        <f t="shared" si="1440"/>
        <v>2.059048685965855E-4</v>
      </c>
      <c r="BB1029" s="13">
        <f t="shared" si="1441"/>
        <v>3.9306665447133709E-5</v>
      </c>
      <c r="BC1029" s="13">
        <f t="shared" si="1442"/>
        <v>6.0028262919802231E-6</v>
      </c>
      <c r="BD1029" s="13">
        <f t="shared" si="1443"/>
        <v>2.369751774838823E-5</v>
      </c>
      <c r="BE1029" s="13">
        <f t="shared" si="1444"/>
        <v>4.0023814868243431E-5</v>
      </c>
      <c r="BF1029" s="13">
        <f t="shared" si="1445"/>
        <v>3.3799020083366684E-5</v>
      </c>
      <c r="BG1029" s="13">
        <f t="shared" si="1446"/>
        <v>1.9028233771259547E-5</v>
      </c>
      <c r="BH1029" s="13">
        <f t="shared" si="1447"/>
        <v>8.0344122306053399E-6</v>
      </c>
      <c r="BI1029" s="13">
        <f t="shared" si="1448"/>
        <v>2.7139368022186207E-6</v>
      </c>
      <c r="BJ1029" s="14">
        <f t="shared" si="1449"/>
        <v>0.59314949301438857</v>
      </c>
      <c r="BK1029" s="14">
        <f t="shared" si="1450"/>
        <v>0.24055558838647234</v>
      </c>
      <c r="BL1029" s="14">
        <f t="shared" si="1451"/>
        <v>0.16020213207722758</v>
      </c>
      <c r="BM1029" s="14">
        <f t="shared" si="1452"/>
        <v>0.44213096202536911</v>
      </c>
      <c r="BN1029" s="14">
        <f t="shared" si="1453"/>
        <v>0.55604529704832895</v>
      </c>
    </row>
    <row r="1030" spans="1:66" x14ac:dyDescent="0.25">
      <c r="A1030" t="s">
        <v>341</v>
      </c>
      <c r="B1030" t="s">
        <v>318</v>
      </c>
      <c r="C1030" t="s">
        <v>146</v>
      </c>
      <c r="D1030" s="22" t="s">
        <v>370</v>
      </c>
      <c r="E1030" s="10">
        <f>VLOOKUP(A1030,home!$A$2:$E$405,3,FALSE)</f>
        <v>1.2963</v>
      </c>
      <c r="F1030" s="10">
        <f>VLOOKUP(B1030,home!$B$2:$E$405,3,FALSE)</f>
        <v>0.92569999999999997</v>
      </c>
      <c r="G1030" s="10">
        <f>VLOOKUP(C1030,away!$B$2:$E$405,4,FALSE)</f>
        <v>0.77139999999999997</v>
      </c>
      <c r="H1030" s="10">
        <f>VLOOKUP(A1030,away!$A$2:$E$405,3,FALSE)</f>
        <v>1.1852</v>
      </c>
      <c r="I1030" s="10">
        <f>VLOOKUP(C1030,away!$B$2:$E$405,3,FALSE)</f>
        <v>0.4219</v>
      </c>
      <c r="J1030" s="10">
        <f>VLOOKUP(B1030,home!$B$2:$E$405,4,FALSE)</f>
        <v>0.67500000000000004</v>
      </c>
      <c r="K1030" s="12">
        <f t="shared" si="1398"/>
        <v>0.92566835957399995</v>
      </c>
      <c r="L1030" s="12">
        <f t="shared" si="1399"/>
        <v>0.33752421900000001</v>
      </c>
      <c r="M1030" s="13">
        <f t="shared" si="1400"/>
        <v>0.2827498827752411</v>
      </c>
      <c r="N1030" s="13">
        <f t="shared" si="1401"/>
        <v>0.26173262015829818</v>
      </c>
      <c r="O1030" s="13">
        <f t="shared" si="1402"/>
        <v>9.5434933356054796E-2</v>
      </c>
      <c r="P1030" s="13">
        <f t="shared" si="1403"/>
        <v>8.8341098205753255E-2</v>
      </c>
      <c r="Q1030" s="13">
        <f t="shared" si="1404"/>
        <v>0.12113880257446834</v>
      </c>
      <c r="R1030" s="13">
        <f t="shared" si="1405"/>
        <v>1.6105800673159719E-2</v>
      </c>
      <c r="S1030" s="13">
        <f t="shared" si="1406"/>
        <v>6.900223578874199E-3</v>
      </c>
      <c r="T1030" s="13">
        <f t="shared" si="1407"/>
        <v>4.0887279729542612E-2</v>
      </c>
      <c r="U1030" s="13">
        <f t="shared" si="1408"/>
        <v>1.490863008874958E-2</v>
      </c>
      <c r="V1030" s="13">
        <f t="shared" si="1409"/>
        <v>2.3954163731009968E-4</v>
      </c>
      <c r="W1030" s="13">
        <f t="shared" si="1410"/>
        <v>3.7378118886622264E-2</v>
      </c>
      <c r="X1030" s="13">
        <f t="shared" si="1411"/>
        <v>1.2616020384896329E-2</v>
      </c>
      <c r="Y1030" s="13">
        <f t="shared" si="1412"/>
        <v>2.1291062136501058E-3</v>
      </c>
      <c r="Z1030" s="13">
        <f t="shared" si="1413"/>
        <v>1.8120325978593027E-3</v>
      </c>
      <c r="AA1030" s="13">
        <f t="shared" si="1414"/>
        <v>1.6773412423550342E-3</v>
      </c>
      <c r="AB1030" s="13">
        <f t="shared" si="1415"/>
        <v>7.7633085812829964E-4</v>
      </c>
      <c r="AC1030" s="13">
        <f t="shared" si="1416"/>
        <v>4.6775818035439494E-6</v>
      </c>
      <c r="AD1030" s="13">
        <f t="shared" si="1417"/>
        <v>8.6499354984353911E-3</v>
      </c>
      <c r="AE1030" s="13">
        <f t="shared" si="1418"/>
        <v>2.9195627235097813E-3</v>
      </c>
      <c r="AF1030" s="13">
        <f t="shared" si="1419"/>
        <v>4.9271156403707579E-4</v>
      </c>
      <c r="AG1030" s="13">
        <f t="shared" si="1420"/>
        <v>5.5434028614627491E-5</v>
      </c>
      <c r="AH1030" s="13">
        <f t="shared" si="1421"/>
        <v>1.5290122184875057E-4</v>
      </c>
      <c r="AI1030" s="13">
        <f t="shared" si="1422"/>
        <v>1.4153582320559316E-4</v>
      </c>
      <c r="AJ1030" s="13">
        <f t="shared" si="1423"/>
        <v>6.5507616643838539E-5</v>
      </c>
      <c r="AK1030" s="13">
        <f t="shared" si="1424"/>
        <v>2.0212776012768166E-5</v>
      </c>
      <c r="AL1030" s="13">
        <f t="shared" si="1425"/>
        <v>5.8457702534333937E-8</v>
      </c>
      <c r="AM1030" s="13">
        <f t="shared" si="1426"/>
        <v>1.6013943206515202E-3</v>
      </c>
      <c r="AN1030" s="13">
        <f t="shared" si="1427"/>
        <v>5.4050936738893991E-4</v>
      </c>
      <c r="AO1030" s="13">
        <f t="shared" si="1428"/>
        <v>9.1217501045067975E-5</v>
      </c>
      <c r="AP1030" s="13">
        <f t="shared" si="1429"/>
        <v>1.0262705266456083E-5</v>
      </c>
      <c r="AQ1030" s="13">
        <f t="shared" si="1430"/>
        <v>8.6597789497194427E-7</v>
      </c>
      <c r="AR1030" s="13">
        <f t="shared" si="1431"/>
        <v>1.0321573097729061E-5</v>
      </c>
      <c r="AS1030" s="13">
        <f t="shared" si="1432"/>
        <v>9.554353637597989E-6</v>
      </c>
      <c r="AT1030" s="13">
        <f t="shared" si="1433"/>
        <v>4.4220814292526037E-6</v>
      </c>
      <c r="AU1030" s="13">
        <f t="shared" si="1434"/>
        <v>1.3644602875063028E-6</v>
      </c>
      <c r="AV1030" s="13">
        <f t="shared" si="1435"/>
        <v>3.1575942900995683E-7</v>
      </c>
      <c r="AW1030" s="13">
        <f t="shared" si="1436"/>
        <v>5.0734058173611193E-10</v>
      </c>
      <c r="AX1030" s="13">
        <f t="shared" si="1437"/>
        <v>2.4706000897143537E-4</v>
      </c>
      <c r="AY1030" s="13">
        <f t="shared" si="1438"/>
        <v>8.3388736574216708E-5</v>
      </c>
      <c r="AZ1030" s="13">
        <f t="shared" si="1439"/>
        <v>1.4072859092804611E-5</v>
      </c>
      <c r="BA1030" s="13">
        <f t="shared" si="1440"/>
        <v>1.5833102581319748E-6</v>
      </c>
      <c r="BB1030" s="13">
        <f t="shared" si="1441"/>
        <v>1.3360138957767082E-7</v>
      </c>
      <c r="BC1030" s="13">
        <f t="shared" si="1442"/>
        <v>9.0187409349036218E-9</v>
      </c>
      <c r="BD1030" s="13">
        <f t="shared" si="1443"/>
        <v>5.8063014977706802E-7</v>
      </c>
      <c r="BE1030" s="13">
        <f t="shared" si="1444"/>
        <v>5.3747095826334439E-7</v>
      </c>
      <c r="BF1030" s="13">
        <f t="shared" si="1445"/>
        <v>2.4875993012714782E-7</v>
      </c>
      <c r="BG1030" s="13">
        <f t="shared" si="1446"/>
        <v>7.6756398816179961E-8</v>
      </c>
      <c r="BH1030" s="13">
        <f t="shared" si="1447"/>
        <v>1.7762742444745249E-8</v>
      </c>
      <c r="BI1030" s="13">
        <f t="shared" si="1448"/>
        <v>3.28848173207256E-9</v>
      </c>
      <c r="BJ1030" s="14">
        <f t="shared" si="1449"/>
        <v>0.49059008916934876</v>
      </c>
      <c r="BK1030" s="14">
        <f t="shared" si="1450"/>
        <v>0.37831887097325895</v>
      </c>
      <c r="BL1030" s="14">
        <f t="shared" si="1451"/>
        <v>0.12931063655270061</v>
      </c>
      <c r="BM1030" s="14">
        <f t="shared" si="1452"/>
        <v>0.13444510332095866</v>
      </c>
      <c r="BN1030" s="14">
        <f t="shared" si="1453"/>
        <v>0.86550313774297538</v>
      </c>
    </row>
    <row r="1031" spans="1:66" x14ac:dyDescent="0.25">
      <c r="A1031" t="s">
        <v>342</v>
      </c>
      <c r="B1031" t="s">
        <v>167</v>
      </c>
      <c r="C1031" t="s">
        <v>168</v>
      </c>
      <c r="D1031" s="22" t="s">
        <v>370</v>
      </c>
      <c r="E1031" s="10">
        <f>VLOOKUP(A1031,home!$A$2:$E$405,3,FALSE)</f>
        <v>1.3533999999999999</v>
      </c>
      <c r="F1031" s="10">
        <f>VLOOKUP(B1031,home!$B$2:$E$405,3,FALSE)</f>
        <v>1.7051000000000001</v>
      </c>
      <c r="G1031" s="10">
        <f>VLOOKUP(C1031,away!$B$2:$E$405,4,FALSE)</f>
        <v>0.85260000000000002</v>
      </c>
      <c r="H1031" s="10">
        <f>VLOOKUP(A1031,away!$A$2:$E$405,3,FALSE)</f>
        <v>1.2030000000000001</v>
      </c>
      <c r="I1031" s="10">
        <f>VLOOKUP(C1031,away!$B$2:$E$405,3,FALSE)</f>
        <v>1.087</v>
      </c>
      <c r="J1031" s="10">
        <f>VLOOKUP(B1031,home!$B$2:$E$405,4,FALSE)</f>
        <v>0.95909999999999995</v>
      </c>
      <c r="K1031" s="12">
        <f t="shared" si="1398"/>
        <v>1.967529963084</v>
      </c>
      <c r="L1031" s="12">
        <f t="shared" si="1399"/>
        <v>1.2541776650999998</v>
      </c>
      <c r="M1031" s="13">
        <f t="shared" si="1400"/>
        <v>3.9886888098285257E-2</v>
      </c>
      <c r="N1031" s="13">
        <f t="shared" si="1401"/>
        <v>7.8478647467554827E-2</v>
      </c>
      <c r="O1031" s="13">
        <f t="shared" si="1402"/>
        <v>5.0025244183212379E-2</v>
      </c>
      <c r="P1031" s="13">
        <f t="shared" si="1403"/>
        <v>9.8426166841063936E-2</v>
      </c>
      <c r="Q1031" s="13">
        <f t="shared" si="1404"/>
        <v>7.7204545177360237E-2</v>
      </c>
      <c r="R1031" s="13">
        <f t="shared" si="1405"/>
        <v>3.1370271972879331E-2</v>
      </c>
      <c r="S1031" s="13">
        <f t="shared" si="1406"/>
        <v>6.0719893058299487E-2</v>
      </c>
      <c r="T1031" s="13">
        <f t="shared" si="1407"/>
        <v>9.6828216205649104E-2</v>
      </c>
      <c r="U1031" s="13">
        <f t="shared" si="1408"/>
        <v>6.1721950056734302E-2</v>
      </c>
      <c r="V1031" s="13">
        <f t="shared" si="1409"/>
        <v>1.6648262150156093E-2</v>
      </c>
      <c r="W1031" s="13">
        <f t="shared" si="1410"/>
        <v>5.0634085307576182E-2</v>
      </c>
      <c r="X1031" s="13">
        <f t="shared" si="1411"/>
        <v>6.3504138885530095E-2</v>
      </c>
      <c r="Y1031" s="13">
        <f t="shared" si="1412"/>
        <v>3.9822736315820131E-2</v>
      </c>
      <c r="Z1031" s="13">
        <f t="shared" si="1413"/>
        <v>1.3114631485499259E-2</v>
      </c>
      <c r="AA1031" s="13">
        <f t="shared" si="1414"/>
        <v>2.580343040252462E-2</v>
      </c>
      <c r="AB1031" s="13">
        <f t="shared" si="1415"/>
        <v>2.5384511233659923E-2</v>
      </c>
      <c r="AC1031" s="13">
        <f t="shared" si="1416"/>
        <v>2.5676116672214743E-3</v>
      </c>
      <c r="AD1031" s="13">
        <f t="shared" si="1417"/>
        <v>2.4906019999001872E-2</v>
      </c>
      <c r="AE1031" s="13">
        <f t="shared" si="1418"/>
        <v>3.1236574009282068E-2</v>
      </c>
      <c r="AF1031" s="13">
        <f t="shared" si="1419"/>
        <v>1.9588106728342367E-2</v>
      </c>
      <c r="AG1031" s="13">
        <f t="shared" si="1420"/>
        <v>8.1889886534273447E-3</v>
      </c>
      <c r="AH1031" s="13">
        <f t="shared" si="1421"/>
        <v>4.1120194737825997E-3</v>
      </c>
      <c r="AI1031" s="13">
        <f t="shared" si="1422"/>
        <v>8.0905215234521669E-3</v>
      </c>
      <c r="AJ1031" s="13">
        <f t="shared" si="1423"/>
        <v>7.9591717571840786E-3</v>
      </c>
      <c r="AK1031" s="13">
        <f t="shared" si="1424"/>
        <v>5.2199696378638673E-3</v>
      </c>
      <c r="AL1031" s="13">
        <f t="shared" si="1425"/>
        <v>2.534368424212744E-4</v>
      </c>
      <c r="AM1031" s="13">
        <f t="shared" si="1426"/>
        <v>9.8006681218411017E-3</v>
      </c>
      <c r="AN1031" s="13">
        <f t="shared" si="1427"/>
        <v>1.2291779061470673E-2</v>
      </c>
      <c r="AO1031" s="13">
        <f t="shared" si="1428"/>
        <v>7.7080373816201799E-3</v>
      </c>
      <c r="AP1031" s="13">
        <f t="shared" si="1429"/>
        <v>3.222416108594639E-3</v>
      </c>
      <c r="AQ1031" s="13">
        <f t="shared" si="1430"/>
        <v>1.0103705777644628E-3</v>
      </c>
      <c r="AR1031" s="13">
        <f t="shared" si="1431"/>
        <v>1.0314405964948785E-3</v>
      </c>
      <c r="AS1031" s="13">
        <f t="shared" si="1432"/>
        <v>2.0293902787449072E-3</v>
      </c>
      <c r="AT1031" s="13">
        <f t="shared" si="1433"/>
        <v>1.9964430901109986E-3</v>
      </c>
      <c r="AU1031" s="13">
        <f t="shared" si="1434"/>
        <v>1.3093538664617995E-3</v>
      </c>
      <c r="AV1031" s="13">
        <f t="shared" si="1435"/>
        <v>6.4404824113586945E-4</v>
      </c>
      <c r="AW1031" s="13">
        <f t="shared" si="1436"/>
        <v>1.7371913793911318E-5</v>
      </c>
      <c r="AX1031" s="13">
        <f t="shared" si="1437"/>
        <v>3.2138513646607601E-3</v>
      </c>
      <c r="AY1031" s="13">
        <f t="shared" si="1438"/>
        <v>4.0307406005086798E-3</v>
      </c>
      <c r="AZ1031" s="13">
        <f t="shared" si="1439"/>
        <v>2.5276324174848741E-3</v>
      </c>
      <c r="BA1031" s="13">
        <f t="shared" si="1440"/>
        <v>1.0567000411974162E-3</v>
      </c>
      <c r="BB1031" s="13">
        <f t="shared" si="1441"/>
        <v>3.3132239759501219E-4</v>
      </c>
      <c r="BC1031" s="13">
        <f t="shared" si="1442"/>
        <v>8.3107430202209267E-5</v>
      </c>
      <c r="BD1031" s="13">
        <f t="shared" si="1443"/>
        <v>2.1560162650021604E-4</v>
      </c>
      <c r="BE1031" s="13">
        <f t="shared" si="1444"/>
        <v>4.2420266022882044E-4</v>
      </c>
      <c r="BF1031" s="13">
        <f t="shared" si="1445"/>
        <v>4.1731572221007297E-4</v>
      </c>
      <c r="BG1031" s="13">
        <f t="shared" si="1446"/>
        <v>2.7369372917145248E-4</v>
      </c>
      <c r="BH1031" s="13">
        <f t="shared" si="1447"/>
        <v>1.3462515321325757E-4</v>
      </c>
      <c r="BI1031" s="13">
        <f t="shared" si="1448"/>
        <v>5.2975804546371697E-5</v>
      </c>
      <c r="BJ1031" s="14">
        <f t="shared" si="1449"/>
        <v>0.53566868425248426</v>
      </c>
      <c r="BK1031" s="14">
        <f t="shared" si="1450"/>
        <v>0.22253299925795619</v>
      </c>
      <c r="BL1031" s="14">
        <f t="shared" si="1451"/>
        <v>0.2282161810101119</v>
      </c>
      <c r="BM1031" s="14">
        <f t="shared" si="1452"/>
        <v>0.62012736357898079</v>
      </c>
      <c r="BN1031" s="14">
        <f t="shared" si="1453"/>
        <v>0.37539176374035599</v>
      </c>
    </row>
    <row r="1032" spans="1:66" x14ac:dyDescent="0.25">
      <c r="A1032" t="s">
        <v>344</v>
      </c>
      <c r="B1032" t="s">
        <v>202</v>
      </c>
      <c r="C1032" t="s">
        <v>210</v>
      </c>
      <c r="D1032" s="22" t="s">
        <v>370</v>
      </c>
      <c r="E1032" s="10">
        <f>VLOOKUP(A1032,home!$A$2:$E$405,3,FALSE)</f>
        <v>1.3976999999999999</v>
      </c>
      <c r="F1032" s="10">
        <f>VLOOKUP(B1032,home!$B$2:$E$405,3,FALSE)</f>
        <v>1.2358</v>
      </c>
      <c r="G1032" s="10">
        <f>VLOOKUP(C1032,away!$B$2:$E$405,4,FALSE)</f>
        <v>1.6296999999999999</v>
      </c>
      <c r="H1032" s="10">
        <f>VLOOKUP(A1032,away!$A$2:$E$405,3,FALSE)</f>
        <v>1.0585</v>
      </c>
      <c r="I1032" s="10">
        <f>VLOOKUP(C1032,away!$B$2:$E$405,3,FALSE)</f>
        <v>0.73480000000000001</v>
      </c>
      <c r="J1032" s="10">
        <f>VLOOKUP(B1032,home!$B$2:$E$405,4,FALSE)</f>
        <v>0.77300000000000002</v>
      </c>
      <c r="K1032" s="12">
        <f t="shared" si="1398"/>
        <v>2.8149444025019998</v>
      </c>
      <c r="L1032" s="12">
        <f t="shared" si="1399"/>
        <v>0.60122842340000004</v>
      </c>
      <c r="M1032" s="13">
        <f t="shared" si="1400"/>
        <v>3.2837871002419479E-2</v>
      </c>
      <c r="N1032" s="13">
        <f t="shared" si="1401"/>
        <v>9.2436781168343432E-2</v>
      </c>
      <c r="O1032" s="13">
        <f t="shared" si="1402"/>
        <v>1.9743061410597239E-2</v>
      </c>
      <c r="P1032" s="13">
        <f t="shared" si="1403"/>
        <v>5.5575620206013927E-2</v>
      </c>
      <c r="Q1032" s="13">
        <f t="shared" si="1404"/>
        <v>0.13010219986756535</v>
      </c>
      <c r="R1032" s="13">
        <f t="shared" si="1405"/>
        <v>5.93504484249138E-3</v>
      </c>
      <c r="S1032" s="13">
        <f t="shared" si="1406"/>
        <v>2.3514386491861296E-2</v>
      </c>
      <c r="T1032" s="13">
        <f t="shared" si="1407"/>
        <v>7.8221140507247988E-2</v>
      </c>
      <c r="U1032" s="13">
        <f t="shared" si="1408"/>
        <v>1.6706821257969469E-2</v>
      </c>
      <c r="V1032" s="13">
        <f t="shared" si="1409"/>
        <v>4.4218139779755496E-3</v>
      </c>
      <c r="W1032" s="13">
        <f t="shared" si="1410"/>
        <v>0.12207681975679983</v>
      </c>
      <c r="X1032" s="13">
        <f t="shared" si="1411"/>
        <v>7.3396053876066722E-2</v>
      </c>
      <c r="Y1032" s="13">
        <f t="shared" si="1412"/>
        <v>2.2063896877844529E-2</v>
      </c>
      <c r="Z1032" s="13">
        <f t="shared" si="1413"/>
        <v>1.1894392178197978E-3</v>
      </c>
      <c r="AA1032" s="13">
        <f t="shared" si="1414"/>
        <v>3.3482052683181962E-3</v>
      </c>
      <c r="AB1032" s="13">
        <f t="shared" si="1415"/>
        <v>4.7125058392400079E-3</v>
      </c>
      <c r="AC1032" s="13">
        <f t="shared" si="1416"/>
        <v>4.6772416793461292E-4</v>
      </c>
      <c r="AD1032" s="13">
        <f t="shared" si="1417"/>
        <v>8.5909865112412304E-2</v>
      </c>
      <c r="AE1032" s="13">
        <f t="shared" si="1418"/>
        <v>5.1651452756042313E-2</v>
      </c>
      <c r="AF1032" s="13">
        <f t="shared" si="1419"/>
        <v>1.5527160753417453E-2</v>
      </c>
      <c r="AG1032" s="13">
        <f t="shared" si="1420"/>
        <v>3.1117901265518438E-3</v>
      </c>
      <c r="AH1032" s="13">
        <f t="shared" si="1421"/>
        <v>1.7878116641498158E-4</v>
      </c>
      <c r="AI1032" s="13">
        <f t="shared" si="1422"/>
        <v>5.0325904367263087E-4</v>
      </c>
      <c r="AJ1032" s="13">
        <f t="shared" si="1423"/>
        <v>7.0832311399739102E-4</v>
      </c>
      <c r="AK1032" s="13">
        <f t="shared" si="1424"/>
        <v>6.6463006163658064E-4</v>
      </c>
      <c r="AL1032" s="13">
        <f t="shared" si="1425"/>
        <v>3.1663515233850205E-5</v>
      </c>
      <c r="AM1032" s="13">
        <f t="shared" si="1426"/>
        <v>4.8366298783577351E-2</v>
      </c>
      <c r="AN1032" s="13">
        <f t="shared" si="1427"/>
        <v>2.9079193563343545E-2</v>
      </c>
      <c r="AO1032" s="13">
        <f t="shared" si="1428"/>
        <v>8.7416188499162342E-3</v>
      </c>
      <c r="AP1032" s="13">
        <f t="shared" si="1429"/>
        <v>1.7519032396996197E-3</v>
      </c>
      <c r="AQ1032" s="13">
        <f t="shared" si="1430"/>
        <v>2.6332350568848868E-4</v>
      </c>
      <c r="AR1032" s="13">
        <f t="shared" si="1431"/>
        <v>2.1497663763458485E-5</v>
      </c>
      <c r="AS1032" s="13">
        <f t="shared" si="1432"/>
        <v>6.0514728277817525E-5</v>
      </c>
      <c r="AT1032" s="13">
        <f t="shared" si="1433"/>
        <v>8.5172797817285994E-5</v>
      </c>
      <c r="AU1032" s="13">
        <f t="shared" si="1434"/>
        <v>7.9918896820401243E-5</v>
      </c>
      <c r="AV1032" s="13">
        <f t="shared" si="1435"/>
        <v>5.6241812814680843E-5</v>
      </c>
      <c r="AW1032" s="13">
        <f t="shared" si="1436"/>
        <v>1.4885586564350755E-6</v>
      </c>
      <c r="AX1032" s="13">
        <f t="shared" si="1437"/>
        <v>2.269140700509506E-2</v>
      </c>
      <c r="AY1032" s="13">
        <f t="shared" si="1438"/>
        <v>1.3642718858401017E-2</v>
      </c>
      <c r="AZ1032" s="13">
        <f t="shared" si="1439"/>
        <v>4.1011951750629461E-3</v>
      </c>
      <c r="BA1032" s="13">
        <f t="shared" si="1440"/>
        <v>8.2191836971959396E-4</v>
      </c>
      <c r="BB1032" s="13">
        <f t="shared" si="1441"/>
        <v>1.2354017139750245E-4</v>
      </c>
      <c r="BC1032" s="13">
        <f t="shared" si="1442"/>
        <v>1.4855172495177238E-5</v>
      </c>
      <c r="BD1032" s="13">
        <f t="shared" si="1443"/>
        <v>2.1541677485479087E-6</v>
      </c>
      <c r="BE1032" s="13">
        <f t="shared" si="1444"/>
        <v>6.0638624458252698E-6</v>
      </c>
      <c r="BF1032" s="13">
        <f t="shared" si="1445"/>
        <v>8.5347178247089666E-6</v>
      </c>
      <c r="BG1032" s="13">
        <f t="shared" si="1446"/>
        <v>8.008252055866183E-6</v>
      </c>
      <c r="BH1032" s="13">
        <f t="shared" si="1447"/>
        <v>5.6356960746214122E-6</v>
      </c>
      <c r="BI1032" s="13">
        <f t="shared" si="1448"/>
        <v>3.1728342238916056E-6</v>
      </c>
      <c r="BJ1032" s="14">
        <f t="shared" si="1449"/>
        <v>0.80409513349668826</v>
      </c>
      <c r="BK1032" s="14">
        <f t="shared" si="1450"/>
        <v>0.13049179821983975</v>
      </c>
      <c r="BL1032" s="14">
        <f t="shared" si="1451"/>
        <v>5.2837547434204983E-2</v>
      </c>
      <c r="BM1032" s="14">
        <f t="shared" si="1452"/>
        <v>0.63834210957137727</v>
      </c>
      <c r="BN1032" s="14">
        <f t="shared" si="1453"/>
        <v>0.33663057849743078</v>
      </c>
    </row>
    <row r="1033" spans="1:66" x14ac:dyDescent="0.25">
      <c r="A1033" t="s">
        <v>344</v>
      </c>
      <c r="B1033" t="s">
        <v>206</v>
      </c>
      <c r="C1033" t="s">
        <v>213</v>
      </c>
      <c r="D1033" s="22" t="s">
        <v>370</v>
      </c>
      <c r="E1033" s="10">
        <f>VLOOKUP(A1033,home!$A$2:$E$405,3,FALSE)</f>
        <v>1.3976999999999999</v>
      </c>
      <c r="F1033" s="10">
        <f>VLOOKUP(B1033,home!$B$2:$E$405,3,FALSE)</f>
        <v>0.97909999999999997</v>
      </c>
      <c r="G1033" s="10">
        <f>VLOOKUP(C1033,away!$B$2:$E$405,4,FALSE)</f>
        <v>0.6401</v>
      </c>
      <c r="H1033" s="10">
        <f>VLOOKUP(A1033,away!$A$2:$E$405,3,FALSE)</f>
        <v>1.0585</v>
      </c>
      <c r="I1033" s="10">
        <f>VLOOKUP(C1033,away!$B$2:$E$405,3,FALSE)</f>
        <v>1.0939000000000001</v>
      </c>
      <c r="J1033" s="10">
        <f>VLOOKUP(B1033,home!$B$2:$E$405,4,FALSE)</f>
        <v>0.89500000000000002</v>
      </c>
      <c r="K1033" s="12">
        <f t="shared" si="1398"/>
        <v>0.87596921360699997</v>
      </c>
      <c r="L1033" s="12">
        <f t="shared" si="1399"/>
        <v>1.0363143692500001</v>
      </c>
      <c r="M1033" s="13">
        <f t="shared" si="1400"/>
        <v>0.14774261857059207</v>
      </c>
      <c r="N1033" s="13">
        <f t="shared" si="1401"/>
        <v>0.12941798540552046</v>
      </c>
      <c r="O1033" s="13">
        <f t="shared" si="1402"/>
        <v>0.15310779857532647</v>
      </c>
      <c r="P1033" s="13">
        <f t="shared" si="1403"/>
        <v>0.13411771791512767</v>
      </c>
      <c r="Q1033" s="13">
        <f t="shared" si="1404"/>
        <v>5.6683085451137982E-2</v>
      </c>
      <c r="R1033" s="13">
        <f t="shared" si="1405"/>
        <v>7.9333905853922734E-2</v>
      </c>
      <c r="S1033" s="13">
        <f t="shared" si="1406"/>
        <v>3.0437328160268153E-2</v>
      </c>
      <c r="T1033" s="13">
        <f t="shared" si="1407"/>
        <v>5.8741495946439917E-2</v>
      </c>
      <c r="U1033" s="13">
        <f t="shared" si="1408"/>
        <v>6.9494059123232463E-2</v>
      </c>
      <c r="V1033" s="13">
        <f t="shared" si="1409"/>
        <v>3.0700424470791049E-3</v>
      </c>
      <c r="W1033" s="13">
        <f t="shared" si="1410"/>
        <v>1.6550879262483907E-2</v>
      </c>
      <c r="X1033" s="13">
        <f t="shared" si="1411"/>
        <v>1.7151914003433917E-2</v>
      </c>
      <c r="Y1033" s="13">
        <f t="shared" si="1412"/>
        <v>8.8873874709494306E-3</v>
      </c>
      <c r="Z1033" s="13">
        <f t="shared" si="1413"/>
        <v>2.7404955535048951E-2</v>
      </c>
      <c r="AA1033" s="13">
        <f t="shared" si="1414"/>
        <v>2.4005897348971631E-2</v>
      </c>
      <c r="AB1033" s="13">
        <f t="shared" si="1415"/>
        <v>1.0514213511354521E-2</v>
      </c>
      <c r="AC1033" s="13">
        <f t="shared" si="1416"/>
        <v>1.7418259660299419E-4</v>
      </c>
      <c r="AD1033" s="13">
        <f t="shared" si="1417"/>
        <v>3.6245151730156075E-3</v>
      </c>
      <c r="AE1033" s="13">
        <f t="shared" si="1418"/>
        <v>3.7561371553607244E-3</v>
      </c>
      <c r="AF1033" s="13">
        <f t="shared" si="1419"/>
        <v>1.9462694534870689E-3</v>
      </c>
      <c r="AG1033" s="13">
        <f t="shared" si="1420"/>
        <v>6.7231566702699824E-4</v>
      </c>
      <c r="AH1033" s="13">
        <f t="shared" si="1421"/>
        <v>7.1000373024071375E-3</v>
      </c>
      <c r="AI1033" s="13">
        <f t="shared" si="1422"/>
        <v>6.2194140923699454E-3</v>
      </c>
      <c r="AJ1033" s="13">
        <f t="shared" si="1423"/>
        <v>2.7240076357947971E-3</v>
      </c>
      <c r="AK1033" s="13">
        <f t="shared" si="1424"/>
        <v>7.9538227552887724E-4</v>
      </c>
      <c r="AL1033" s="13">
        <f t="shared" si="1425"/>
        <v>6.3247755002427788E-6</v>
      </c>
      <c r="AM1033" s="13">
        <f t="shared" si="1426"/>
        <v>6.3499274116262446E-4</v>
      </c>
      <c r="AN1033" s="13">
        <f t="shared" si="1427"/>
        <v>6.5805210203627375E-4</v>
      </c>
      <c r="AO1033" s="13">
        <f t="shared" si="1428"/>
        <v>3.4097442452767876E-4</v>
      </c>
      <c r="AP1033" s="13">
        <f t="shared" si="1429"/>
        <v>1.1778556522826109E-4</v>
      </c>
      <c r="AQ1033" s="13">
        <f t="shared" si="1430"/>
        <v>3.0515718434070032E-5</v>
      </c>
      <c r="AR1033" s="13">
        <f t="shared" si="1431"/>
        <v>1.4715741357391053E-3</v>
      </c>
      <c r="AS1033" s="13">
        <f t="shared" si="1432"/>
        <v>1.2890536384477847E-3</v>
      </c>
      <c r="AT1033" s="13">
        <f t="shared" si="1433"/>
        <v>5.6458565098417395E-4</v>
      </c>
      <c r="AU1033" s="13">
        <f t="shared" si="1434"/>
        <v>1.6485321623546767E-4</v>
      </c>
      <c r="AV1033" s="13">
        <f t="shared" si="1435"/>
        <v>3.610158554659183E-5</v>
      </c>
      <c r="AW1033" s="13">
        <f t="shared" si="1436"/>
        <v>1.5948615095047996E-7</v>
      </c>
      <c r="AX1033" s="13">
        <f t="shared" si="1437"/>
        <v>9.2705682020396201E-5</v>
      </c>
      <c r="AY1033" s="13">
        <f t="shared" si="1438"/>
        <v>9.6072230388857959E-5</v>
      </c>
      <c r="AZ1033" s="13">
        <f t="shared" si="1439"/>
        <v>4.9780516418935E-5</v>
      </c>
      <c r="BA1033" s="13">
        <f t="shared" si="1440"/>
        <v>1.7196088157875971E-5</v>
      </c>
      <c r="BB1033" s="13">
        <f t="shared" si="1441"/>
        <v>4.4551383132241574E-6</v>
      </c>
      <c r="BC1033" s="13">
        <f t="shared" si="1442"/>
        <v>9.2338477019808071E-7</v>
      </c>
      <c r="BD1033" s="13">
        <f t="shared" si="1443"/>
        <v>2.5416890371384734E-4</v>
      </c>
      <c r="BE1033" s="13">
        <f t="shared" si="1444"/>
        <v>2.2264413470957214E-4</v>
      </c>
      <c r="BF1033" s="13">
        <f t="shared" si="1445"/>
        <v>9.7514703797877442E-5</v>
      </c>
      <c r="BG1033" s="13">
        <f t="shared" si="1446"/>
        <v>2.8473292800315413E-5</v>
      </c>
      <c r="BH1033" s="13">
        <f t="shared" si="1447"/>
        <v>6.235431975773536E-6</v>
      </c>
      <c r="BI1033" s="13">
        <f t="shared" si="1448"/>
        <v>1.0924092888636576E-6</v>
      </c>
      <c r="BJ1033" s="14">
        <f t="shared" si="1449"/>
        <v>0.29947543858031439</v>
      </c>
      <c r="BK1033" s="14">
        <f t="shared" si="1450"/>
        <v>0.31564428669555911</v>
      </c>
      <c r="BL1033" s="14">
        <f t="shared" si="1451"/>
        <v>0.3574310128221479</v>
      </c>
      <c r="BM1033" s="14">
        <f t="shared" si="1452"/>
        <v>0.29945666911720509</v>
      </c>
      <c r="BN1033" s="14">
        <f t="shared" si="1453"/>
        <v>0.7004031117716274</v>
      </c>
    </row>
    <row r="1034" spans="1:66" x14ac:dyDescent="0.25">
      <c r="A1034" t="s">
        <v>344</v>
      </c>
      <c r="B1034" t="s">
        <v>211</v>
      </c>
      <c r="C1034" t="s">
        <v>209</v>
      </c>
      <c r="D1034" s="22" t="s">
        <v>370</v>
      </c>
      <c r="E1034" s="10">
        <f>VLOOKUP(A1034,home!$A$2:$E$405,3,FALSE)</f>
        <v>1.3976999999999999</v>
      </c>
      <c r="F1034" s="10">
        <f>VLOOKUP(B1034,home!$B$2:$E$405,3,FALSE)</f>
        <v>1.2683</v>
      </c>
      <c r="G1034" s="10">
        <f>VLOOKUP(C1034,away!$B$2:$E$405,4,FALSE)</f>
        <v>0.98799999999999999</v>
      </c>
      <c r="H1034" s="10">
        <f>VLOOKUP(A1034,away!$A$2:$E$405,3,FALSE)</f>
        <v>1.0585</v>
      </c>
      <c r="I1034" s="10">
        <f>VLOOKUP(C1034,away!$B$2:$E$405,3,FALSE)</f>
        <v>1.2146999999999999</v>
      </c>
      <c r="J1034" s="10">
        <f>VLOOKUP(B1034,home!$B$2:$E$405,4,FALSE)</f>
        <v>0.73</v>
      </c>
      <c r="K1034" s="12">
        <f t="shared" si="1398"/>
        <v>1.7514304750799998</v>
      </c>
      <c r="L1034" s="12">
        <f t="shared" si="1399"/>
        <v>0.93860476349999988</v>
      </c>
      <c r="M1034" s="13">
        <f t="shared" si="1400"/>
        <v>6.7878547385994262E-2</v>
      </c>
      <c r="N1034" s="13">
        <f t="shared" si="1401"/>
        <v>0.11888455649599222</v>
      </c>
      <c r="O1034" s="13">
        <f t="shared" si="1402"/>
        <v>6.371112791595468E-2</v>
      </c>
      <c r="P1034" s="13">
        <f t="shared" si="1403"/>
        <v>0.11158561103372316</v>
      </c>
      <c r="Q1034" s="13">
        <f t="shared" si="1404"/>
        <v>0.10410901763172541</v>
      </c>
      <c r="R1034" s="13">
        <f t="shared" si="1405"/>
        <v>2.9899784074936434E-2</v>
      </c>
      <c r="S1034" s="13">
        <f t="shared" si="1406"/>
        <v>4.5858924024125884E-2</v>
      </c>
      <c r="T1034" s="13">
        <f t="shared" si="1407"/>
        <v>9.7717219872442945E-2</v>
      </c>
      <c r="U1034" s="13">
        <f t="shared" si="1408"/>
        <v>5.2367393027155339E-2</v>
      </c>
      <c r="V1034" s="13">
        <f t="shared" si="1409"/>
        <v>8.3763922732334409E-3</v>
      </c>
      <c r="W1034" s="13">
        <f t="shared" si="1410"/>
        <v>6.0779902070281604E-2</v>
      </c>
      <c r="X1034" s="13">
        <f t="shared" si="1411"/>
        <v>5.7048305608229821E-2</v>
      </c>
      <c r="Y1034" s="13">
        <f t="shared" si="1412"/>
        <v>2.6772905696744127E-2</v>
      </c>
      <c r="Z1034" s="13">
        <f t="shared" si="1413"/>
        <v>9.3546932534522599E-3</v>
      </c>
      <c r="AA1034" s="13">
        <f t="shared" si="1414"/>
        <v>1.6384094849121563E-2</v>
      </c>
      <c r="AB1034" s="13">
        <f t="shared" si="1415"/>
        <v>1.4347801512676383E-2</v>
      </c>
      <c r="AC1034" s="13">
        <f t="shared" si="1416"/>
        <v>8.6062247026275627E-4</v>
      </c>
      <c r="AD1034" s="13">
        <f t="shared" si="1417"/>
        <v>2.6612943189567303E-2</v>
      </c>
      <c r="AE1034" s="13">
        <f t="shared" si="1418"/>
        <v>2.4979035248482752E-2</v>
      </c>
      <c r="AF1034" s="13">
        <f t="shared" si="1419"/>
        <v>1.1722720735930154E-2</v>
      </c>
      <c r="AG1034" s="13">
        <f t="shared" si="1420"/>
        <v>3.6676671746414227E-3</v>
      </c>
      <c r="AH1034" s="13">
        <f t="shared" si="1421"/>
        <v>2.1950899121929005E-3</v>
      </c>
      <c r="AI1034" s="13">
        <f t="shared" si="1422"/>
        <v>3.8445473677553273E-3</v>
      </c>
      <c r="AJ1034" s="13">
        <f t="shared" si="1423"/>
        <v>3.3667287113876387E-3</v>
      </c>
      <c r="AK1034" s="13">
        <f t="shared" si="1424"/>
        <v>1.965530422150375E-3</v>
      </c>
      <c r="AL1034" s="13">
        <f t="shared" si="1425"/>
        <v>5.6591125126780154E-5</v>
      </c>
      <c r="AM1034" s="13">
        <f t="shared" si="1426"/>
        <v>9.3221439467561836E-3</v>
      </c>
      <c r="AN1034" s="13">
        <f t="shared" si="1427"/>
        <v>8.7498087144580426E-3</v>
      </c>
      <c r="AO1034" s="13">
        <f t="shared" si="1428"/>
        <v>4.1063060695520634E-3</v>
      </c>
      <c r="AP1034" s="13">
        <f t="shared" si="1429"/>
        <v>1.2847328124235098E-3</v>
      </c>
      <c r="AQ1034" s="13">
        <f t="shared" si="1430"/>
        <v>3.0146408439136449E-4</v>
      </c>
      <c r="AR1034" s="13">
        <f t="shared" si="1431"/>
        <v>4.1206436957901075E-4</v>
      </c>
      <c r="AS1034" s="13">
        <f t="shared" si="1432"/>
        <v>7.2170209457530739E-4</v>
      </c>
      <c r="AT1034" s="13">
        <f t="shared" si="1433"/>
        <v>6.3200552118413105E-4</v>
      </c>
      <c r="AU1034" s="13">
        <f t="shared" si="1434"/>
        <v>3.6897124340690168E-4</v>
      </c>
      <c r="AV1034" s="13">
        <f t="shared" si="1435"/>
        <v>1.6155687003275207E-4</v>
      </c>
      <c r="AW1034" s="13">
        <f t="shared" si="1436"/>
        <v>2.5841724011893863E-6</v>
      </c>
      <c r="AX1034" s="13">
        <f t="shared" si="1437"/>
        <v>2.7211811669052214E-3</v>
      </c>
      <c r="AY1034" s="13">
        <f t="shared" si="1438"/>
        <v>2.5541136056037293E-3</v>
      </c>
      <c r="AZ1034" s="13">
        <f t="shared" si="1439"/>
        <v>1.1986515983699098E-3</v>
      </c>
      <c r="BA1034" s="13">
        <f t="shared" si="1440"/>
        <v>3.7502003333562869E-4</v>
      </c>
      <c r="BB1034" s="13">
        <f t="shared" si="1441"/>
        <v>8.799889742418746E-5</v>
      </c>
      <c r="BC1034" s="13">
        <f t="shared" si="1442"/>
        <v>1.6519236861018049E-5</v>
      </c>
      <c r="BD1034" s="13">
        <f t="shared" si="1443"/>
        <v>6.446093002591395E-5</v>
      </c>
      <c r="BE1034" s="13">
        <f t="shared" si="1444"/>
        <v>1.128988372993851E-4</v>
      </c>
      <c r="BF1034" s="13">
        <f t="shared" si="1445"/>
        <v>9.8867232123620849E-5</v>
      </c>
      <c r="BG1034" s="13">
        <f t="shared" si="1446"/>
        <v>5.7719694442705937E-5</v>
      </c>
      <c r="BH1034" s="13">
        <f t="shared" si="1447"/>
        <v>2.5273007964815229E-5</v>
      </c>
      <c r="BI1034" s="13">
        <f t="shared" si="1448"/>
        <v>8.8527832693033932E-6</v>
      </c>
      <c r="BJ1034" s="14">
        <f t="shared" si="1449"/>
        <v>0.56301221389011868</v>
      </c>
      <c r="BK1034" s="14">
        <f t="shared" si="1450"/>
        <v>0.23717080191807002</v>
      </c>
      <c r="BL1034" s="14">
        <f t="shared" si="1451"/>
        <v>0.19074647037723452</v>
      </c>
      <c r="BM1034" s="14">
        <f t="shared" si="1452"/>
        <v>0.50166400546734669</v>
      </c>
      <c r="BN1034" s="14">
        <f t="shared" si="1453"/>
        <v>0.49606864453832616</v>
      </c>
    </row>
    <row r="1035" spans="1:66" x14ac:dyDescent="0.25">
      <c r="A1035" t="s">
        <v>347</v>
      </c>
      <c r="B1035" t="s">
        <v>247</v>
      </c>
      <c r="C1035" t="s">
        <v>258</v>
      </c>
      <c r="D1035" s="22" t="s">
        <v>370</v>
      </c>
      <c r="E1035" s="10">
        <f>VLOOKUP(A1035,home!$A$2:$E$405,3,FALSE)</f>
        <v>1.2639</v>
      </c>
      <c r="F1035" s="10">
        <f>VLOOKUP(B1035,home!$B$2:$E$405,3,FALSE)</f>
        <v>1.5824</v>
      </c>
      <c r="G1035" s="10">
        <f>VLOOKUP(C1035,away!$B$2:$E$405,4,FALSE)</f>
        <v>1.3846000000000001</v>
      </c>
      <c r="H1035" s="10">
        <f>VLOOKUP(A1035,away!$A$2:$E$405,3,FALSE)</f>
        <v>0.81940000000000002</v>
      </c>
      <c r="I1035" s="10">
        <f>VLOOKUP(C1035,away!$B$2:$E$405,3,FALSE)</f>
        <v>0.9153</v>
      </c>
      <c r="J1035" s="10">
        <f>VLOOKUP(B1035,home!$B$2:$E$405,4,FALSE)</f>
        <v>0.73219999999999996</v>
      </c>
      <c r="K1035" s="12">
        <f t="shared" si="1398"/>
        <v>2.7691935754560002</v>
      </c>
      <c r="L1035" s="12">
        <f t="shared" si="1399"/>
        <v>0.54914767160400002</v>
      </c>
      <c r="M1035" s="13">
        <f t="shared" si="1400"/>
        <v>3.6212850134078406E-2</v>
      </c>
      <c r="N1035" s="13">
        <f t="shared" si="1401"/>
        <v>0.10028039194024087</v>
      </c>
      <c r="O1035" s="13">
        <f t="shared" si="1402"/>
        <v>1.9886202333273758E-2</v>
      </c>
      <c r="P1035" s="13">
        <f t="shared" si="1403"/>
        <v>5.5068743741519814E-2</v>
      </c>
      <c r="Q1035" s="13">
        <f t="shared" si="1404"/>
        <v>0.13884790855256235</v>
      </c>
      <c r="R1035" s="13">
        <f t="shared" si="1405"/>
        <v>5.4602308541816585E-3</v>
      </c>
      <c r="S1035" s="13">
        <f t="shared" si="1406"/>
        <v>2.0935707394205874E-2</v>
      </c>
      <c r="T1035" s="13">
        <f t="shared" si="1407"/>
        <v>7.6248005688724751E-2</v>
      </c>
      <c r="U1035" s="13">
        <f t="shared" si="1408"/>
        <v>1.5120436201906475E-2</v>
      </c>
      <c r="V1035" s="13">
        <f t="shared" si="1409"/>
        <v>3.5374278629158509E-3</v>
      </c>
      <c r="W1035" s="13">
        <f t="shared" si="1410"/>
        <v>0.12816557877641932</v>
      </c>
      <c r="X1035" s="13">
        <f t="shared" si="1411"/>
        <v>7.0381829164849724E-2</v>
      </c>
      <c r="Y1035" s="13">
        <f t="shared" si="1412"/>
        <v>1.9325008804553862E-2</v>
      </c>
      <c r="Z1035" s="13">
        <f t="shared" si="1413"/>
        <v>9.9949101999805934E-4</v>
      </c>
      <c r="AA1035" s="13">
        <f t="shared" si="1414"/>
        <v>2.7677841113045902E-3</v>
      </c>
      <c r="AB1035" s="13">
        <f t="shared" si="1415"/>
        <v>3.8322649896369342E-3</v>
      </c>
      <c r="AC1035" s="13">
        <f t="shared" si="1416"/>
        <v>3.3620957023157861E-4</v>
      </c>
      <c r="AD1035" s="13">
        <f t="shared" si="1417"/>
        <v>8.872882433556506E-2</v>
      </c>
      <c r="AE1035" s="13">
        <f t="shared" si="1418"/>
        <v>4.8725227288035897E-2</v>
      </c>
      <c r="AF1035" s="13">
        <f t="shared" si="1419"/>
        <v>1.3378672556800298E-2</v>
      </c>
      <c r="AG1035" s="13">
        <f t="shared" si="1420"/>
        <v>2.4489556279064057E-3</v>
      </c>
      <c r="AH1035" s="13">
        <f t="shared" si="1421"/>
        <v>1.372170416052603E-4</v>
      </c>
      <c r="AI1035" s="13">
        <f t="shared" si="1422"/>
        <v>3.799805500563655E-4</v>
      </c>
      <c r="AJ1035" s="13">
        <f t="shared" si="1423"/>
        <v>5.2611984900716234E-4</v>
      </c>
      <c r="AK1035" s="13">
        <f t="shared" si="1424"/>
        <v>4.8564256859683828E-4</v>
      </c>
      <c r="AL1035" s="13">
        <f t="shared" si="1425"/>
        <v>2.0450904690438556E-5</v>
      </c>
      <c r="AM1035" s="13">
        <f t="shared" si="1426"/>
        <v>4.9141458061562143E-2</v>
      </c>
      <c r="AN1035" s="13">
        <f t="shared" si="1427"/>
        <v>2.6985917273732472E-2</v>
      </c>
      <c r="AO1035" s="13">
        <f t="shared" si="1428"/>
        <v>7.4096268184841753E-3</v>
      </c>
      <c r="AP1035" s="13">
        <f t="shared" si="1429"/>
        <v>1.3563264382750466E-3</v>
      </c>
      <c r="AQ1035" s="13">
        <f t="shared" si="1430"/>
        <v>1.8620587637842203E-4</v>
      </c>
      <c r="AR1035" s="13">
        <f t="shared" si="1431"/>
        <v>1.5070483780383586E-5</v>
      </c>
      <c r="AS1035" s="13">
        <f t="shared" si="1432"/>
        <v>4.1733086863652083E-5</v>
      </c>
      <c r="AT1035" s="13">
        <f t="shared" si="1433"/>
        <v>5.7783498013386279E-5</v>
      </c>
      <c r="AU1035" s="13">
        <f t="shared" si="1434"/>
        <v>5.3337897155347951E-5</v>
      </c>
      <c r="AV1035" s="13">
        <f t="shared" si="1435"/>
        <v>3.6925740532730599E-5</v>
      </c>
      <c r="AW1035" s="13">
        <f t="shared" si="1436"/>
        <v>8.6387814263461997E-7</v>
      </c>
      <c r="AX1035" s="13">
        <f t="shared" si="1437"/>
        <v>2.2680368325436399E-2</v>
      </c>
      <c r="AY1035" s="13">
        <f t="shared" si="1438"/>
        <v>1.2454871457034514E-2</v>
      </c>
      <c r="AZ1035" s="13">
        <f t="shared" si="1439"/>
        <v>3.4197818303788111E-3</v>
      </c>
      <c r="BA1035" s="13">
        <f t="shared" si="1440"/>
        <v>6.2598840984872978E-4</v>
      </c>
      <c r="BB1035" s="13">
        <f t="shared" si="1441"/>
        <v>8.5940019429880103E-5</v>
      </c>
      <c r="BC1035" s="13">
        <f t="shared" si="1442"/>
        <v>9.4387523135042415E-6</v>
      </c>
      <c r="BD1035" s="13">
        <f t="shared" si="1443"/>
        <v>1.3793201796572483E-6</v>
      </c>
      <c r="BE1035" s="13">
        <f t="shared" si="1444"/>
        <v>3.8196045800036684E-6</v>
      </c>
      <c r="BF1035" s="13">
        <f t="shared" si="1445"/>
        <v>5.2886122318642367E-6</v>
      </c>
      <c r="BG1035" s="13">
        <f t="shared" si="1446"/>
        <v>4.8817303385188212E-6</v>
      </c>
      <c r="BH1035" s="13">
        <f t="shared" si="1447"/>
        <v>3.3796140726337412E-6</v>
      </c>
      <c r="BI1035" s="13">
        <f t="shared" si="1448"/>
        <v>1.8717611154916085E-6</v>
      </c>
      <c r="BJ1035" s="14">
        <f t="shared" si="1449"/>
        <v>0.81088632599853261</v>
      </c>
      <c r="BK1035" s="14">
        <f t="shared" si="1450"/>
        <v>0.12856626106467647</v>
      </c>
      <c r="BL1035" s="14">
        <f t="shared" si="1451"/>
        <v>4.8821349848432713E-2</v>
      </c>
      <c r="BM1035" s="14">
        <f t="shared" si="1452"/>
        <v>0.6210630927968912</v>
      </c>
      <c r="BN1035" s="14">
        <f t="shared" si="1453"/>
        <v>0.3557563275558569</v>
      </c>
    </row>
    <row r="1036" spans="1:66" x14ac:dyDescent="0.25">
      <c r="A1036" t="s">
        <v>348</v>
      </c>
      <c r="B1036" t="s">
        <v>272</v>
      </c>
      <c r="C1036" t="s">
        <v>267</v>
      </c>
      <c r="D1036" s="22" t="s">
        <v>370</v>
      </c>
      <c r="E1036" s="10">
        <f>VLOOKUP(A1036,home!$A$2:$E$405,3,FALSE)</f>
        <v>1.4218999999999999</v>
      </c>
      <c r="F1036" s="10">
        <f>VLOOKUP(B1036,home!$B$2:$E$405,3,FALSE)</f>
        <v>0.28129999999999999</v>
      </c>
      <c r="G1036" s="10">
        <f>VLOOKUP(C1036,away!$B$2:$E$405,4,FALSE)</f>
        <v>0.52749999999999997</v>
      </c>
      <c r="H1036" s="10">
        <f>VLOOKUP(A1036,away!$A$2:$E$405,3,FALSE)</f>
        <v>1.2968999999999999</v>
      </c>
      <c r="I1036" s="10">
        <f>VLOOKUP(C1036,away!$B$2:$E$405,3,FALSE)</f>
        <v>0.77110000000000001</v>
      </c>
      <c r="J1036" s="10">
        <f>VLOOKUP(B1036,home!$B$2:$E$405,4,FALSE)</f>
        <v>0.92530000000000001</v>
      </c>
      <c r="K1036" s="12">
        <f t="shared" si="1398"/>
        <v>0.21098969792499997</v>
      </c>
      <c r="L1036" s="12">
        <f t="shared" si="1399"/>
        <v>0.92533663262699983</v>
      </c>
      <c r="M1036" s="13">
        <f t="shared" si="1400"/>
        <v>0.32099609194512874</v>
      </c>
      <c r="N1036" s="13">
        <f t="shared" si="1401"/>
        <v>6.7726868474608223E-2</v>
      </c>
      <c r="O1036" s="13">
        <f t="shared" si="1402"/>
        <v>0.29702944280693222</v>
      </c>
      <c r="P1036" s="13">
        <f t="shared" si="1403"/>
        <v>6.2670152412665672E-2</v>
      </c>
      <c r="Q1036" s="13">
        <f t="shared" si="1404"/>
        <v>7.1448357604318976E-3</v>
      </c>
      <c r="R1036" s="13">
        <f t="shared" si="1405"/>
        <v>0.13742611219902032</v>
      </c>
      <c r="S1036" s="13">
        <f t="shared" si="1406"/>
        <v>3.0588752495607678E-3</v>
      </c>
      <c r="T1036" s="13">
        <f t="shared" si="1407"/>
        <v>6.6113782632310214E-3</v>
      </c>
      <c r="U1036" s="13">
        <f t="shared" si="1408"/>
        <v>2.8995493899878454E-2</v>
      </c>
      <c r="V1036" s="13">
        <f t="shared" si="1409"/>
        <v>6.6356009694581658E-5</v>
      </c>
      <c r="W1036" s="13">
        <f t="shared" si="1410"/>
        <v>5.024955796057545E-4</v>
      </c>
      <c r="X1036" s="13">
        <f t="shared" si="1411"/>
        <v>4.6497756754234129E-4</v>
      </c>
      <c r="Y1036" s="13">
        <f t="shared" si="1412"/>
        <v>2.1513038829836173E-4</v>
      </c>
      <c r="Z1036" s="13">
        <f t="shared" si="1413"/>
        <v>4.2388471965753911E-2</v>
      </c>
      <c r="AA1036" s="13">
        <f t="shared" si="1414"/>
        <v>8.9435308955567484E-3</v>
      </c>
      <c r="AB1036" s="13">
        <f t="shared" si="1415"/>
        <v>9.4349644101821158E-4</v>
      </c>
      <c r="AC1036" s="13">
        <f t="shared" si="1416"/>
        <v>8.0969467880753413E-7</v>
      </c>
      <c r="AD1036" s="13">
        <f t="shared" si="1417"/>
        <v>2.6505347637416488E-5</v>
      </c>
      <c r="AE1036" s="13">
        <f t="shared" si="1418"/>
        <v>2.4526369129414974E-5</v>
      </c>
      <c r="AF1036" s="13">
        <f t="shared" si="1419"/>
        <v>1.1347573910389827E-5</v>
      </c>
      <c r="AG1036" s="13">
        <f t="shared" si="1420"/>
        <v>3.5001086102420399E-6</v>
      </c>
      <c r="AH1036" s="13">
        <f t="shared" si="1421"/>
        <v>9.8059014777486762E-3</v>
      </c>
      <c r="AI1036" s="13">
        <f t="shared" si="1422"/>
        <v>2.0689441906725039E-3</v>
      </c>
      <c r="AJ1036" s="13">
        <f t="shared" si="1423"/>
        <v>2.1826295490683762E-4</v>
      </c>
      <c r="AK1036" s="13">
        <f t="shared" si="1424"/>
        <v>1.5350411641337184E-5</v>
      </c>
      <c r="AL1036" s="13">
        <f t="shared" si="1425"/>
        <v>6.3232780961416515E-9</v>
      </c>
      <c r="AM1036" s="13">
        <f t="shared" si="1426"/>
        <v>1.1184710582831237E-6</v>
      </c>
      <c r="AN1036" s="13">
        <f t="shared" si="1427"/>
        <v>1.0349622427624625E-6</v>
      </c>
      <c r="AO1036" s="13">
        <f t="shared" si="1428"/>
        <v>4.7884423830695229E-7</v>
      </c>
      <c r="AP1036" s="13">
        <f t="shared" si="1429"/>
        <v>1.4769737167593197E-7</v>
      </c>
      <c r="AQ1036" s="13">
        <f t="shared" si="1430"/>
        <v>3.4167447138616318E-8</v>
      </c>
      <c r="AR1036" s="13">
        <f t="shared" si="1431"/>
        <v>1.8147519706584168E-3</v>
      </c>
      <c r="AS1036" s="13">
        <f t="shared" si="1432"/>
        <v>3.8289397009801779E-4</v>
      </c>
      <c r="AT1036" s="13">
        <f t="shared" si="1433"/>
        <v>4.0393341544142379E-5</v>
      </c>
      <c r="AU1036" s="13">
        <f t="shared" si="1434"/>
        <v>2.8408596435266504E-6</v>
      </c>
      <c r="AV1036" s="13">
        <f t="shared" si="1435"/>
        <v>1.4984802950875282E-7</v>
      </c>
      <c r="AW1036" s="13">
        <f t="shared" si="1436"/>
        <v>3.429262951385158E-11</v>
      </c>
      <c r="AX1036" s="13">
        <f t="shared" si="1437"/>
        <v>3.9330978454168514E-8</v>
      </c>
      <c r="AY1036" s="13">
        <f t="shared" si="1438"/>
        <v>3.6394395160705369E-8</v>
      </c>
      <c r="AZ1036" s="13">
        <f t="shared" si="1439"/>
        <v>1.683853353225174E-8</v>
      </c>
      <c r="BA1036" s="13">
        <f t="shared" si="1440"/>
        <v>5.1937706390368829E-9</v>
      </c>
      <c r="BB1036" s="13">
        <f t="shared" si="1441"/>
        <v>1.2014965584408423E-9</v>
      </c>
      <c r="BC1036" s="13">
        <f t="shared" si="1442"/>
        <v>2.2235775590011574E-10</v>
      </c>
      <c r="BD1036" s="13">
        <f t="shared" si="1443"/>
        <v>2.7987607959704524E-4</v>
      </c>
      <c r="BE1036" s="13">
        <f t="shared" si="1444"/>
        <v>5.9050969490613819E-5</v>
      </c>
      <c r="BF1036" s="13">
        <f t="shared" si="1445"/>
        <v>6.2295731075015007E-6</v>
      </c>
      <c r="BG1036" s="13">
        <f t="shared" si="1446"/>
        <v>4.3812524938448164E-7</v>
      </c>
      <c r="BH1036" s="13">
        <f t="shared" si="1447"/>
        <v>2.3109978505236773E-8</v>
      </c>
      <c r="BI1036" s="13">
        <f t="shared" si="1448"/>
        <v>9.7519347677463028E-10</v>
      </c>
      <c r="BJ1036" s="14">
        <f t="shared" si="1449"/>
        <v>8.2734478756895324E-2</v>
      </c>
      <c r="BK1036" s="14">
        <f t="shared" si="1450"/>
        <v>0.38679232802940183</v>
      </c>
      <c r="BL1036" s="14">
        <f t="shared" si="1451"/>
        <v>0.48803318409996538</v>
      </c>
      <c r="BM1036" s="14">
        <f t="shared" si="1452"/>
        <v>0.10695492289312691</v>
      </c>
      <c r="BN1036" s="14">
        <f t="shared" si="1453"/>
        <v>0.89299350359878715</v>
      </c>
    </row>
    <row r="1037" spans="1:66" x14ac:dyDescent="0.25">
      <c r="A1037" t="s">
        <v>348</v>
      </c>
      <c r="B1037" t="s">
        <v>268</v>
      </c>
      <c r="C1037" t="s">
        <v>273</v>
      </c>
      <c r="D1037" s="22" t="s">
        <v>370</v>
      </c>
      <c r="E1037" s="10">
        <f>VLOOKUP(A1037,home!$A$2:$E$405,3,FALSE)</f>
        <v>1.4218999999999999</v>
      </c>
      <c r="F1037" s="10">
        <f>VLOOKUP(B1037,home!$B$2:$E$405,3,FALSE)</f>
        <v>1.2659</v>
      </c>
      <c r="G1037" s="10">
        <f>VLOOKUP(C1037,away!$B$2:$E$405,4,FALSE)</f>
        <v>0.84389999999999998</v>
      </c>
      <c r="H1037" s="10">
        <f>VLOOKUP(A1037,away!$A$2:$E$405,3,FALSE)</f>
        <v>1.2968999999999999</v>
      </c>
      <c r="I1037" s="10">
        <f>VLOOKUP(C1037,away!$B$2:$E$405,3,FALSE)</f>
        <v>1.8506</v>
      </c>
      <c r="J1037" s="10">
        <f>VLOOKUP(B1037,home!$B$2:$E$405,4,FALSE)</f>
        <v>0.77110000000000001</v>
      </c>
      <c r="K1037" s="12">
        <f t="shared" si="1398"/>
        <v>1.519005830919</v>
      </c>
      <c r="L1037" s="12">
        <f t="shared" si="1399"/>
        <v>1.8506732652539999</v>
      </c>
      <c r="M1037" s="13">
        <f t="shared" si="1400"/>
        <v>3.4400674880604616E-2</v>
      </c>
      <c r="N1037" s="13">
        <f t="shared" si="1401"/>
        <v>5.2254825731187185E-2</v>
      </c>
      <c r="O1037" s="13">
        <f t="shared" si="1402"/>
        <v>6.3664409308229794E-2</v>
      </c>
      <c r="P1037" s="13">
        <f t="shared" si="1403"/>
        <v>9.6706608961214913E-2</v>
      </c>
      <c r="Q1037" s="13">
        <f t="shared" si="1404"/>
        <v>3.9687692489664778E-2</v>
      </c>
      <c r="R1037" s="13">
        <f t="shared" si="1405"/>
        <v>5.89110101274644E-2</v>
      </c>
      <c r="S1037" s="13">
        <f t="shared" si="1406"/>
        <v>6.7965005404953316E-2</v>
      </c>
      <c r="T1037" s="13">
        <f t="shared" si="1407"/>
        <v>7.3448951450244548E-2</v>
      </c>
      <c r="U1037" s="13">
        <f t="shared" si="1408"/>
        <v>8.9486167888946686E-2</v>
      </c>
      <c r="V1037" s="13">
        <f t="shared" si="1409"/>
        <v>2.122912227596184E-2</v>
      </c>
      <c r="W1037" s="13">
        <f t="shared" si="1410"/>
        <v>2.0095278769173663E-2</v>
      </c>
      <c r="X1037" s="13">
        <f t="shared" si="1411"/>
        <v>3.7189795175936007E-2</v>
      </c>
      <c r="Y1037" s="13">
        <f t="shared" si="1412"/>
        <v>3.4413079836188479E-2</v>
      </c>
      <c r="Z1037" s="13">
        <f t="shared" si="1413"/>
        <v>3.6341677157335342E-2</v>
      </c>
      <c r="AA1037" s="13">
        <f t="shared" si="1414"/>
        <v>5.5203219507368208E-2</v>
      </c>
      <c r="AB1037" s="13">
        <f t="shared" si="1415"/>
        <v>4.1927006158596909E-2</v>
      </c>
      <c r="AC1037" s="13">
        <f t="shared" si="1416"/>
        <v>3.7299348662065716E-3</v>
      </c>
      <c r="AD1037" s="13">
        <f t="shared" si="1417"/>
        <v>7.6312114060793955E-3</v>
      </c>
      <c r="AE1037" s="13">
        <f t="shared" si="1418"/>
        <v>1.4122878930732522E-2</v>
      </c>
      <c r="AF1037" s="13">
        <f t="shared" si="1419"/>
        <v>1.3068417232762841E-2</v>
      </c>
      <c r="AG1037" s="13">
        <f t="shared" si="1420"/>
        <v>8.0617901306196168E-3</v>
      </c>
      <c r="AH1037" s="13">
        <f t="shared" si="1421"/>
        <v>1.6814142582393134E-2</v>
      </c>
      <c r="AI1037" s="13">
        <f t="shared" si="1422"/>
        <v>2.5540780624558623E-2</v>
      </c>
      <c r="AJ1037" s="13">
        <f t="shared" si="1423"/>
        <v>1.9398297347463789E-2</v>
      </c>
      <c r="AK1037" s="13">
        <f t="shared" si="1424"/>
        <v>9.8220422602326874E-3</v>
      </c>
      <c r="AL1037" s="13">
        <f t="shared" si="1425"/>
        <v>4.1942125125040553E-4</v>
      </c>
      <c r="AM1037" s="13">
        <f t="shared" si="1426"/>
        <v>2.3183709245620334E-3</v>
      </c>
      <c r="AN1037" s="13">
        <f t="shared" si="1427"/>
        <v>4.2905470890291526E-3</v>
      </c>
      <c r="AO1037" s="13">
        <f t="shared" si="1428"/>
        <v>3.9702003954898138E-3</v>
      </c>
      <c r="AP1037" s="13">
        <f t="shared" si="1429"/>
        <v>2.4491812432112857E-3</v>
      </c>
      <c r="AQ1037" s="13">
        <f t="shared" si="1430"/>
        <v>1.133158562143171E-3</v>
      </c>
      <c r="AR1037" s="13">
        <f t="shared" si="1431"/>
        <v>6.2234968310807583E-3</v>
      </c>
      <c r="AS1037" s="13">
        <f t="shared" si="1432"/>
        <v>9.4535279751175906E-3</v>
      </c>
      <c r="AT1037" s="13">
        <f t="shared" si="1433"/>
        <v>7.1799820584797554E-3</v>
      </c>
      <c r="AU1037" s="13">
        <f t="shared" si="1434"/>
        <v>3.6354782042415175E-3</v>
      </c>
      <c r="AV1037" s="13">
        <f t="shared" si="1435"/>
        <v>1.3805781476054501E-3</v>
      </c>
      <c r="AW1037" s="13">
        <f t="shared" si="1436"/>
        <v>3.2751947030974771E-5</v>
      </c>
      <c r="AX1037" s="13">
        <f t="shared" si="1437"/>
        <v>5.8693649210713405E-4</v>
      </c>
      <c r="AY1037" s="13">
        <f t="shared" si="1438"/>
        <v>1.0862276743446382E-3</v>
      </c>
      <c r="AZ1037" s="13">
        <f t="shared" si="1439"/>
        <v>1.0051262584443253E-3</v>
      </c>
      <c r="BA1037" s="13">
        <f t="shared" si="1440"/>
        <v>6.2005343156923192E-4</v>
      </c>
      <c r="BB1037" s="13">
        <f t="shared" si="1441"/>
        <v>2.8687907720854465E-4</v>
      </c>
      <c r="BC1037" s="13">
        <f t="shared" si="1442"/>
        <v>1.0618388771011823E-4</v>
      </c>
      <c r="BD1037" s="13">
        <f t="shared" si="1443"/>
        <v>1.9196098669456917E-3</v>
      </c>
      <c r="BE1037" s="13">
        <f t="shared" si="1444"/>
        <v>2.9158985809801517E-3</v>
      </c>
      <c r="BF1037" s="13">
        <f t="shared" si="1445"/>
        <v>2.2146334734386443E-3</v>
      </c>
      <c r="BG1037" s="13">
        <f t="shared" si="1446"/>
        <v>1.121347053167233E-3</v>
      </c>
      <c r="BH1037" s="13">
        <f t="shared" si="1447"/>
        <v>4.2583317806121624E-4</v>
      </c>
      <c r="BI1037" s="13">
        <f t="shared" si="1448"/>
        <v>1.2936861609475107E-4</v>
      </c>
      <c r="BJ1037" s="14">
        <f t="shared" si="1449"/>
        <v>0.31782678618840854</v>
      </c>
      <c r="BK1037" s="14">
        <f t="shared" si="1450"/>
        <v>0.2255369953145363</v>
      </c>
      <c r="BL1037" s="14">
        <f t="shared" si="1451"/>
        <v>0.41736682979046696</v>
      </c>
      <c r="BM1037" s="14">
        <f t="shared" si="1452"/>
        <v>0.65039359122506801</v>
      </c>
      <c r="BN1037" s="14">
        <f t="shared" si="1453"/>
        <v>0.34562522149836566</v>
      </c>
    </row>
    <row r="1038" spans="1:66" x14ac:dyDescent="0.25">
      <c r="A1038" t="s">
        <v>348</v>
      </c>
      <c r="B1038" t="s">
        <v>262</v>
      </c>
      <c r="C1038" t="s">
        <v>270</v>
      </c>
      <c r="D1038" s="22" t="s">
        <v>370</v>
      </c>
      <c r="E1038" s="10">
        <f>VLOOKUP(A1038,home!$A$2:$E$405,3,FALSE)</f>
        <v>1.4218999999999999</v>
      </c>
      <c r="F1038" s="10">
        <f>VLOOKUP(B1038,home!$B$2:$E$405,3,FALSE)</f>
        <v>0.87909999999999999</v>
      </c>
      <c r="G1038" s="10">
        <f>VLOOKUP(C1038,away!$B$2:$E$405,4,FALSE)</f>
        <v>0.52749999999999997</v>
      </c>
      <c r="H1038" s="10">
        <f>VLOOKUP(A1038,away!$A$2:$E$405,3,FALSE)</f>
        <v>1.2968999999999999</v>
      </c>
      <c r="I1038" s="10">
        <f>VLOOKUP(C1038,away!$B$2:$E$405,3,FALSE)</f>
        <v>0.38550000000000001</v>
      </c>
      <c r="J1038" s="10">
        <f>VLOOKUP(B1038,home!$B$2:$E$405,4,FALSE)</f>
        <v>0.38550000000000001</v>
      </c>
      <c r="K1038" s="12">
        <f t="shared" si="1398"/>
        <v>0.65937093297499993</v>
      </c>
      <c r="L1038" s="12">
        <f t="shared" si="1399"/>
        <v>0.19273263322500001</v>
      </c>
      <c r="M1038" s="13">
        <f t="shared" si="1400"/>
        <v>0.42651678133533277</v>
      </c>
      <c r="N1038" s="13">
        <f t="shared" si="1401"/>
        <v>0.28123276803857239</v>
      </c>
      <c r="O1038" s="13">
        <f t="shared" si="1402"/>
        <v>8.220370238141024E-2</v>
      </c>
      <c r="P1038" s="13">
        <f t="shared" si="1403"/>
        <v>5.4202731933229685E-2</v>
      </c>
      <c r="Q1038" s="13">
        <f t="shared" si="1404"/>
        <v>9.2718356322367593E-2</v>
      </c>
      <c r="R1038" s="13">
        <f t="shared" si="1405"/>
        <v>7.9216680104066996E-3</v>
      </c>
      <c r="S1038" s="13">
        <f t="shared" si="1406"/>
        <v>1.722051908384183E-3</v>
      </c>
      <c r="T1038" s="13">
        <f t="shared" si="1407"/>
        <v>1.7869852962303739E-2</v>
      </c>
      <c r="U1038" s="13">
        <f t="shared" si="1408"/>
        <v>5.2233176267400764E-3</v>
      </c>
      <c r="V1038" s="13">
        <f t="shared" si="1409"/>
        <v>2.4315812296223574E-5</v>
      </c>
      <c r="W1038" s="13">
        <f t="shared" si="1410"/>
        <v>2.0378596370729335E-2</v>
      </c>
      <c r="X1038" s="13">
        <f t="shared" si="1411"/>
        <v>3.9276205399600937E-3</v>
      </c>
      <c r="Y1038" s="13">
        <f t="shared" si="1412"/>
        <v>3.7849032448755265E-4</v>
      </c>
      <c r="Z1038" s="13">
        <f t="shared" si="1413"/>
        <v>5.0892131172664327E-4</v>
      </c>
      <c r="AA1038" s="13">
        <f t="shared" si="1414"/>
        <v>3.3556792012405756E-4</v>
      </c>
      <c r="AB1038" s="13">
        <f t="shared" si="1415"/>
        <v>1.1063186628434003E-4</v>
      </c>
      <c r="AC1038" s="13">
        <f t="shared" si="1416"/>
        <v>1.9313182876190304E-7</v>
      </c>
      <c r="AD1038" s="13">
        <f t="shared" si="1417"/>
        <v>3.3592635254221874E-3</v>
      </c>
      <c r="AE1038" s="13">
        <f t="shared" si="1418"/>
        <v>6.4743970495131507E-4</v>
      </c>
      <c r="AF1038" s="13">
        <f t="shared" si="1419"/>
        <v>6.2391379594842016E-5</v>
      </c>
      <c r="AG1038" s="13">
        <f t="shared" si="1420"/>
        <v>4.0082849599514784E-6</v>
      </c>
      <c r="AH1038" s="13">
        <f t="shared" si="1421"/>
        <v>2.452143612834926E-5</v>
      </c>
      <c r="AI1038" s="13">
        <f t="shared" si="1422"/>
        <v>1.6168722217836522E-5</v>
      </c>
      <c r="AJ1038" s="13">
        <f t="shared" si="1423"/>
        <v>5.3305927268942376E-6</v>
      </c>
      <c r="AK1038" s="13">
        <f t="shared" si="1424"/>
        <v>1.1716126332140009E-6</v>
      </c>
      <c r="AL1038" s="13">
        <f t="shared" si="1425"/>
        <v>9.8174545061340141E-10</v>
      </c>
      <c r="AM1038" s="13">
        <f t="shared" si="1426"/>
        <v>4.4300014497330309E-4</v>
      </c>
      <c r="AN1038" s="13">
        <f t="shared" si="1427"/>
        <v>8.5380584459761471E-5</v>
      </c>
      <c r="AO1038" s="13">
        <f t="shared" si="1428"/>
        <v>8.2278124346096717E-6</v>
      </c>
      <c r="AP1038" s="13">
        <f t="shared" si="1429"/>
        <v>5.2858931873457345E-7</v>
      </c>
      <c r="AQ1038" s="13">
        <f t="shared" si="1430"/>
        <v>2.5469102823580789E-8</v>
      </c>
      <c r="AR1038" s="13">
        <f t="shared" si="1431"/>
        <v>9.4521619109508023E-7</v>
      </c>
      <c r="AS1038" s="13">
        <f t="shared" si="1432"/>
        <v>6.2324808178543878E-7</v>
      </c>
      <c r="AT1038" s="13">
        <f t="shared" si="1433"/>
        <v>2.0547583458087189E-7</v>
      </c>
      <c r="AU1038" s="13">
        <f t="shared" si="1434"/>
        <v>4.5161597583802085E-8</v>
      </c>
      <c r="AV1038" s="13">
        <f t="shared" si="1435"/>
        <v>7.4445611833682713E-9</v>
      </c>
      <c r="AW1038" s="13">
        <f t="shared" si="1436"/>
        <v>3.465624059234393E-12</v>
      </c>
      <c r="AX1038" s="13">
        <f t="shared" si="1437"/>
        <v>4.8683569816517824E-5</v>
      </c>
      <c r="AY1038" s="13">
        <f t="shared" si="1438"/>
        <v>9.3829126055306122E-6</v>
      </c>
      <c r="AZ1038" s="13">
        <f t="shared" si="1439"/>
        <v>9.0419672689198037E-7</v>
      </c>
      <c r="BA1038" s="13">
        <f t="shared" si="1440"/>
        <v>5.808940537577252E-8</v>
      </c>
      <c r="BB1038" s="13">
        <f t="shared" si="1441"/>
        <v>2.7989310151367773E-9</v>
      </c>
      <c r="BC1038" s="13">
        <f t="shared" si="1442"/>
        <v>1.0788906895248666E-10</v>
      </c>
      <c r="BD1038" s="13">
        <f t="shared" si="1443"/>
        <v>3.0362334246109954E-8</v>
      </c>
      <c r="BE1038" s="13">
        <f t="shared" si="1444"/>
        <v>2.0020040659156311E-8</v>
      </c>
      <c r="BF1038" s="13">
        <f t="shared" si="1445"/>
        <v>6.6003164438126629E-9</v>
      </c>
      <c r="BG1038" s="13">
        <f t="shared" si="1446"/>
        <v>1.4506856038289964E-9</v>
      </c>
      <c r="BH1038" s="13">
        <f t="shared" si="1447"/>
        <v>2.3913498001253162E-10</v>
      </c>
      <c r="BI1038" s="13">
        <f t="shared" si="1448"/>
        <v>3.1535730975564192E-11</v>
      </c>
      <c r="BJ1038" s="14">
        <f t="shared" si="1449"/>
        <v>0.42117498172901274</v>
      </c>
      <c r="BK1038" s="14">
        <f t="shared" si="1450"/>
        <v>0.48247545801542263</v>
      </c>
      <c r="BL1038" s="14">
        <f t="shared" si="1451"/>
        <v>9.5843965418985599E-2</v>
      </c>
      <c r="BM1038" s="14">
        <f t="shared" si="1452"/>
        <v>5.5197935544688208E-2</v>
      </c>
      <c r="BN1038" s="14">
        <f t="shared" si="1453"/>
        <v>0.94479600802131947</v>
      </c>
    </row>
    <row r="1039" spans="1:66" x14ac:dyDescent="0.25">
      <c r="A1039" t="s">
        <v>349</v>
      </c>
      <c r="B1039" t="s">
        <v>274</v>
      </c>
      <c r="C1039" t="s">
        <v>278</v>
      </c>
      <c r="D1039" s="22" t="s">
        <v>370</v>
      </c>
      <c r="E1039" s="10">
        <f>VLOOKUP(A1039,home!$A$2:$E$405,3,FALSE)</f>
        <v>1.4875</v>
      </c>
      <c r="F1039" s="10">
        <f>VLOOKUP(B1039,home!$B$2:$E$405,3,FALSE)</f>
        <v>1.2222999999999999</v>
      </c>
      <c r="G1039" s="10">
        <f>VLOOKUP(C1039,away!$B$2:$E$405,4,FALSE)</f>
        <v>1.0755999999999999</v>
      </c>
      <c r="H1039" s="10">
        <f>VLOOKUP(A1039,away!$A$2:$E$405,3,FALSE)</f>
        <v>1.05</v>
      </c>
      <c r="I1039" s="10">
        <f>VLOOKUP(C1039,away!$B$2:$E$405,3,FALSE)</f>
        <v>0.95240000000000002</v>
      </c>
      <c r="J1039" s="10">
        <f>VLOOKUP(B1039,home!$B$2:$E$405,4,FALSE)</f>
        <v>0.51949999999999996</v>
      </c>
      <c r="K1039" s="12">
        <f t="shared" si="1398"/>
        <v>1.9556249964999999</v>
      </c>
      <c r="L1039" s="12">
        <f t="shared" si="1399"/>
        <v>0.51951038999999999</v>
      </c>
      <c r="M1039" s="13">
        <f t="shared" si="1400"/>
        <v>8.4151596495928044E-2</v>
      </c>
      <c r="N1039" s="13">
        <f t="shared" si="1401"/>
        <v>0.16456896560281867</v>
      </c>
      <c r="O1039" s="13">
        <f t="shared" si="1402"/>
        <v>4.371762871472222E-2</v>
      </c>
      <c r="P1039" s="13">
        <f t="shared" si="1403"/>
        <v>8.5495287502216924E-2</v>
      </c>
      <c r="Q1039" s="13">
        <f t="shared" si="1404"/>
        <v>0.16091759139051048</v>
      </c>
      <c r="R1039" s="13">
        <f t="shared" si="1405"/>
        <v>1.1355881171730265E-2</v>
      </c>
      <c r="S1039" s="13">
        <f t="shared" si="1406"/>
        <v>2.1715108475215978E-2</v>
      </c>
      <c r="T1039" s="13">
        <f t="shared" si="1407"/>
        <v>8.3598360661144747E-2</v>
      </c>
      <c r="U1039" s="13">
        <f t="shared" si="1408"/>
        <v>2.2207845076719412E-2</v>
      </c>
      <c r="V1039" s="13">
        <f t="shared" si="1409"/>
        <v>2.4513160633596038E-3</v>
      </c>
      <c r="W1039" s="13">
        <f t="shared" si="1410"/>
        <v>0.1048981546999518</v>
      </c>
      <c r="X1039" s="13">
        <f t="shared" si="1411"/>
        <v>5.4495681258452298E-2</v>
      </c>
      <c r="Y1039" s="13">
        <f t="shared" si="1412"/>
        <v>1.4155536311947119E-2</v>
      </c>
      <c r="Z1039" s="13">
        <f t="shared" si="1413"/>
        <v>1.9664994187730831E-3</v>
      </c>
      <c r="AA1039" s="13">
        <f t="shared" si="1414"/>
        <v>3.8457354189553616E-3</v>
      </c>
      <c r="AB1039" s="13">
        <f t="shared" si="1415"/>
        <v>3.7604081576172537E-3</v>
      </c>
      <c r="AC1039" s="13">
        <f t="shared" si="1416"/>
        <v>1.5565359149623573E-4</v>
      </c>
      <c r="AD1039" s="13">
        <f t="shared" si="1417"/>
        <v>5.128536335448744E-2</v>
      </c>
      <c r="AE1039" s="13">
        <f t="shared" si="1418"/>
        <v>2.6643279117581478E-2</v>
      </c>
      <c r="AF1039" s="13">
        <f t="shared" si="1419"/>
        <v>6.9207301626268035E-3</v>
      </c>
      <c r="AG1039" s="13">
        <f t="shared" si="1420"/>
        <v>1.198463741957005E-3</v>
      </c>
      <c r="AH1039" s="13">
        <f t="shared" si="1421"/>
        <v>2.5540421999539439E-4</v>
      </c>
      <c r="AI1039" s="13">
        <f t="shared" si="1422"/>
        <v>4.9947487683457822E-4</v>
      </c>
      <c r="AJ1039" s="13">
        <f t="shared" si="1423"/>
        <v>4.8839277713073014E-4</v>
      </c>
      <c r="AK1039" s="13">
        <f t="shared" si="1424"/>
        <v>3.1837104102230303E-4</v>
      </c>
      <c r="AL1039" s="13">
        <f t="shared" si="1425"/>
        <v>6.3255596375368707E-6</v>
      </c>
      <c r="AM1039" s="13">
        <f t="shared" si="1426"/>
        <v>2.0058987706124118E-2</v>
      </c>
      <c r="AN1039" s="13">
        <f t="shared" si="1427"/>
        <v>1.0420852526213747E-2</v>
      </c>
      <c r="AO1039" s="13">
        <f t="shared" si="1428"/>
        <v>2.7068705800128937E-3</v>
      </c>
      <c r="AP1039" s="13">
        <f t="shared" si="1429"/>
        <v>4.6874913023400833E-4</v>
      </c>
      <c r="AQ1039" s="13">
        <f t="shared" si="1430"/>
        <v>6.0880010865007604E-5</v>
      </c>
      <c r="AR1039" s="13">
        <f t="shared" si="1431"/>
        <v>2.6537029187490637E-5</v>
      </c>
      <c r="AS1039" s="13">
        <f t="shared" si="1432"/>
        <v>5.1896477611906763E-5</v>
      </c>
      <c r="AT1039" s="13">
        <f t="shared" si="1433"/>
        <v>5.0745024424073762E-5</v>
      </c>
      <c r="AU1039" s="13">
        <f t="shared" si="1434"/>
        <v>3.3079412737240543E-5</v>
      </c>
      <c r="AV1039" s="13">
        <f t="shared" si="1435"/>
        <v>1.6172731604622028E-5</v>
      </c>
      <c r="AW1039" s="13">
        <f t="shared" si="1436"/>
        <v>1.7851564000855246E-7</v>
      </c>
      <c r="AX1039" s="13">
        <f t="shared" si="1437"/>
        <v>6.537976293763759E-3</v>
      </c>
      <c r="AY1039" s="13">
        <f t="shared" si="1438"/>
        <v>3.3965466141839653E-3</v>
      </c>
      <c r="AZ1039" s="13">
        <f t="shared" si="1439"/>
        <v>8.8227062809394545E-4</v>
      </c>
      <c r="BA1039" s="13">
        <f t="shared" si="1440"/>
        <v>1.5278291936221021E-4</v>
      </c>
      <c r="BB1039" s="13">
        <f t="shared" si="1441"/>
        <v>1.9843078505800093E-5</v>
      </c>
      <c r="BC1039" s="13">
        <f t="shared" si="1442"/>
        <v>2.0617370906697656E-6</v>
      </c>
      <c r="BD1039" s="13">
        <f t="shared" si="1443"/>
        <v>2.2977103971057732E-6</v>
      </c>
      <c r="BE1039" s="13">
        <f t="shared" si="1444"/>
        <v>4.4934598872979897E-6</v>
      </c>
      <c r="BF1039" s="13">
        <f t="shared" si="1445"/>
        <v>4.3937612381850127E-6</v>
      </c>
      <c r="BG1039" s="13">
        <f t="shared" si="1446"/>
        <v>2.8641831020157992E-6</v>
      </c>
      <c r="BH1039" s="13">
        <f t="shared" si="1447"/>
        <v>1.4003170172137521E-6</v>
      </c>
      <c r="BI1039" s="13">
        <f t="shared" si="1448"/>
        <v>5.4769899237750608E-7</v>
      </c>
      <c r="BJ1039" s="14">
        <f t="shared" si="1449"/>
        <v>0.71338994752592788</v>
      </c>
      <c r="BK1039" s="14">
        <f t="shared" si="1450"/>
        <v>0.19737183430203831</v>
      </c>
      <c r="BL1039" s="14">
        <f t="shared" si="1451"/>
        <v>8.6643569260927061E-2</v>
      </c>
      <c r="BM1039" s="14">
        <f t="shared" si="1452"/>
        <v>0.44576853153119567</v>
      </c>
      <c r="BN1039" s="14">
        <f t="shared" si="1453"/>
        <v>0.55020695087792659</v>
      </c>
    </row>
    <row r="1040" spans="1:66" x14ac:dyDescent="0.25">
      <c r="A1040" t="s">
        <v>349</v>
      </c>
      <c r="B1040" t="s">
        <v>281</v>
      </c>
      <c r="C1040" t="s">
        <v>289</v>
      </c>
      <c r="D1040" s="22" t="s">
        <v>370</v>
      </c>
      <c r="E1040" s="10">
        <f>VLOOKUP(A1040,home!$A$2:$E$405,3,FALSE)</f>
        <v>1.4875</v>
      </c>
      <c r="F1040" s="10">
        <f>VLOOKUP(B1040,home!$B$2:$E$405,3,FALSE)</f>
        <v>1.3445</v>
      </c>
      <c r="G1040" s="10">
        <f>VLOOKUP(C1040,away!$B$2:$E$405,4,FALSE)</f>
        <v>0.87390000000000001</v>
      </c>
      <c r="H1040" s="10">
        <f>VLOOKUP(A1040,away!$A$2:$E$405,3,FALSE)</f>
        <v>1.05</v>
      </c>
      <c r="I1040" s="10">
        <f>VLOOKUP(C1040,away!$B$2:$E$405,3,FALSE)</f>
        <v>1.2381</v>
      </c>
      <c r="J1040" s="10">
        <f>VLOOKUP(B1040,home!$B$2:$E$405,4,FALSE)</f>
        <v>0.95240000000000002</v>
      </c>
      <c r="K1040" s="12">
        <f t="shared" si="1398"/>
        <v>1.7477508431250002</v>
      </c>
      <c r="L1040" s="12">
        <f t="shared" si="1399"/>
        <v>1.2381247620000002</v>
      </c>
      <c r="M1040" s="13">
        <f t="shared" si="1400"/>
        <v>5.0495270269081523E-2</v>
      </c>
      <c r="N1040" s="13">
        <f t="shared" si="1401"/>
        <v>8.8253151186611992E-2</v>
      </c>
      <c r="O1040" s="13">
        <f t="shared" si="1402"/>
        <v>6.2519444484032266E-2</v>
      </c>
      <c r="P1040" s="13">
        <f t="shared" si="1403"/>
        <v>0.10926841180867403</v>
      </c>
      <c r="Q1040" s="13">
        <f t="shared" si="1404"/>
        <v>7.7122259697419621E-2</v>
      </c>
      <c r="R1040" s="13">
        <f t="shared" si="1405"/>
        <v>3.8703436161082343E-2</v>
      </c>
      <c r="S1040" s="13">
        <f t="shared" si="1406"/>
        <v>5.9112396842148578E-2</v>
      </c>
      <c r="T1040" s="13">
        <f t="shared" si="1407"/>
        <v>9.5486979432769889E-2</v>
      </c>
      <c r="U1040" s="13">
        <f t="shared" si="1408"/>
        <v>6.7643963182366276E-2</v>
      </c>
      <c r="V1040" s="13">
        <f t="shared" si="1409"/>
        <v>1.4212811278552551E-2</v>
      </c>
      <c r="W1040" s="13">
        <f t="shared" si="1410"/>
        <v>4.493016480329011E-2</v>
      </c>
      <c r="X1040" s="13">
        <f t="shared" si="1411"/>
        <v>5.5629149603694361E-2</v>
      </c>
      <c r="Y1040" s="13">
        <f t="shared" si="1412"/>
        <v>3.4437913806668254E-2</v>
      </c>
      <c r="Z1040" s="13">
        <f t="shared" si="1413"/>
        <v>1.5973227561840761E-2</v>
      </c>
      <c r="AA1040" s="13">
        <f t="shared" si="1414"/>
        <v>2.7917221938634679E-2</v>
      </c>
      <c r="AB1040" s="13">
        <f t="shared" si="1415"/>
        <v>2.439617409047826E-2</v>
      </c>
      <c r="AC1040" s="13">
        <f t="shared" si="1416"/>
        <v>1.922223739307773E-3</v>
      </c>
      <c r="AD1040" s="13">
        <f t="shared" si="1417"/>
        <v>1.9631683354173882E-2</v>
      </c>
      <c r="AE1040" s="13">
        <f t="shared" si="1418"/>
        <v>2.4306473280545908E-2</v>
      </c>
      <c r="AF1040" s="13">
        <f t="shared" si="1419"/>
        <v>1.5047223222767634E-2</v>
      </c>
      <c r="AG1040" s="13">
        <f t="shared" si="1420"/>
        <v>6.2101132238166854E-3</v>
      </c>
      <c r="AH1040" s="13">
        <f t="shared" si="1421"/>
        <v>4.9442121433439868E-3</v>
      </c>
      <c r="AI1040" s="13">
        <f t="shared" si="1422"/>
        <v>8.641250942118317E-3</v>
      </c>
      <c r="AJ1040" s="13">
        <f t="shared" si="1423"/>
        <v>7.5513768098709961E-3</v>
      </c>
      <c r="AK1040" s="13">
        <f t="shared" si="1424"/>
        <v>4.3993083954022016E-3</v>
      </c>
      <c r="AL1040" s="13">
        <f t="shared" si="1425"/>
        <v>1.6638258119291445E-4</v>
      </c>
      <c r="AM1040" s="13">
        <f t="shared" si="1426"/>
        <v>6.8622582268440804E-3</v>
      </c>
      <c r="AN1040" s="13">
        <f t="shared" si="1427"/>
        <v>8.4963318338938717E-3</v>
      </c>
      <c r="AO1040" s="13">
        <f t="shared" si="1428"/>
        <v>5.2597594148564384E-3</v>
      </c>
      <c r="AP1040" s="13">
        <f t="shared" si="1429"/>
        <v>2.1707461245654629E-3</v>
      </c>
      <c r="AQ1040" s="13">
        <f t="shared" si="1430"/>
        <v>6.719136322100095E-4</v>
      </c>
      <c r="AR1040" s="13">
        <f t="shared" si="1431"/>
        <v>1.2243102966510548E-3</v>
      </c>
      <c r="AS1040" s="13">
        <f t="shared" si="1432"/>
        <v>2.1397893532185E-3</v>
      </c>
      <c r="AT1040" s="13">
        <f t="shared" si="1433"/>
        <v>1.8699093230987666E-3</v>
      </c>
      <c r="AU1040" s="13">
        <f t="shared" si="1434"/>
        <v>1.0893785320043889E-3</v>
      </c>
      <c r="AV1040" s="13">
        <f t="shared" si="1435"/>
        <v>4.7599056194823656E-4</v>
      </c>
      <c r="AW1040" s="13">
        <f t="shared" si="1436"/>
        <v>1.0001134926266465E-5</v>
      </c>
      <c r="AX1040" s="13">
        <f t="shared" si="1437"/>
        <v>1.9989196002847013E-3</v>
      </c>
      <c r="AY1040" s="13">
        <f t="shared" si="1438"/>
        <v>2.4749118543596314E-3</v>
      </c>
      <c r="AZ1040" s="13">
        <f t="shared" si="1439"/>
        <v>1.5321248253249993E-3</v>
      </c>
      <c r="BA1040" s="13">
        <f t="shared" si="1440"/>
        <v>6.3232056156993564E-4</v>
      </c>
      <c r="BB1040" s="13">
        <f t="shared" si="1441"/>
        <v>1.9572293620037084E-4</v>
      </c>
      <c r="BC1040" s="13">
        <f t="shared" si="1442"/>
        <v>4.8465882760204999E-5</v>
      </c>
      <c r="BD1040" s="13">
        <f t="shared" si="1443"/>
        <v>2.5264148244253976E-4</v>
      </c>
      <c r="BE1040" s="13">
        <f t="shared" si="1444"/>
        <v>4.4155436394729882E-4</v>
      </c>
      <c r="BF1040" s="13">
        <f t="shared" si="1445"/>
        <v>3.858635059372074E-4</v>
      </c>
      <c r="BG1040" s="13">
        <f t="shared" si="1446"/>
        <v>2.2479775594430753E-4</v>
      </c>
      <c r="BH1040" s="13">
        <f t="shared" si="1447"/>
        <v>9.8222616871067908E-5</v>
      </c>
      <c r="BI1040" s="13">
        <f t="shared" si="1448"/>
        <v>3.4333732290070526E-5</v>
      </c>
      <c r="BJ1040" s="14">
        <f t="shared" si="1449"/>
        <v>0.49139858650462803</v>
      </c>
      <c r="BK1040" s="14">
        <f t="shared" si="1450"/>
        <v>0.23765240837331703</v>
      </c>
      <c r="BL1040" s="14">
        <f t="shared" si="1451"/>
        <v>0.25495317967168279</v>
      </c>
      <c r="BM1040" s="14">
        <f t="shared" si="1452"/>
        <v>0.57115051778513337</v>
      </c>
      <c r="BN1040" s="14">
        <f t="shared" si="1453"/>
        <v>0.42636197360690181</v>
      </c>
    </row>
    <row r="1041" spans="1:66" x14ac:dyDescent="0.25">
      <c r="A1041" t="s">
        <v>290</v>
      </c>
      <c r="B1041" t="s">
        <v>311</v>
      </c>
      <c r="C1041" t="s">
        <v>302</v>
      </c>
      <c r="D1041" s="22" t="s">
        <v>370</v>
      </c>
      <c r="E1041" s="10">
        <f>VLOOKUP(A1041,home!$A$2:$E$405,3,FALSE)</f>
        <v>1.6083000000000001</v>
      </c>
      <c r="F1041" s="10">
        <f>VLOOKUP(B1041,home!$B$2:$E$405,3,FALSE)</f>
        <v>1.0881000000000001</v>
      </c>
      <c r="G1041" s="10">
        <f>VLOOKUP(C1041,away!$B$2:$E$405,4,FALSE)</f>
        <v>0.88080000000000003</v>
      </c>
      <c r="H1041" s="10">
        <f>VLOOKUP(A1041,away!$A$2:$E$405,3,FALSE)</f>
        <v>1.1513</v>
      </c>
      <c r="I1041" s="10">
        <f>VLOOKUP(C1041,away!$B$2:$E$405,3,FALSE)</f>
        <v>0.86860000000000004</v>
      </c>
      <c r="J1041" s="10">
        <f>VLOOKUP(B1041,home!$B$2:$E$405,4,FALSE)</f>
        <v>1.3028999999999999</v>
      </c>
      <c r="K1041" s="12">
        <f t="shared" si="1398"/>
        <v>1.5413922753840001</v>
      </c>
      <c r="L1041" s="12">
        <f t="shared" si="1399"/>
        <v>1.3029249896219999</v>
      </c>
      <c r="M1041" s="13">
        <f t="shared" si="1400"/>
        <v>5.8173970590137035E-2</v>
      </c>
      <c r="N1041" s="13">
        <f t="shared" si="1401"/>
        <v>8.9668908896053223E-2</v>
      </c>
      <c r="O1041" s="13">
        <f t="shared" si="1402"/>
        <v>7.5796320027424827E-2</v>
      </c>
      <c r="P1041" s="13">
        <f t="shared" si="1403"/>
        <v>0.11683186219280621</v>
      </c>
      <c r="Q1041" s="13">
        <f t="shared" si="1404"/>
        <v>6.9107481757244058E-2</v>
      </c>
      <c r="R1041" s="13">
        <f t="shared" si="1405"/>
        <v>4.9378459742559139E-2</v>
      </c>
      <c r="S1041" s="13">
        <f t="shared" si="1406"/>
        <v>5.865889797864797E-2</v>
      </c>
      <c r="T1041" s="13">
        <f t="shared" si="1407"/>
        <v>9.0041864951359754E-2</v>
      </c>
      <c r="U1041" s="13">
        <f t="shared" si="1408"/>
        <v>7.6111576417540475E-2</v>
      </c>
      <c r="V1041" s="13">
        <f t="shared" si="1409"/>
        <v>1.3089527871699593E-2</v>
      </c>
      <c r="W1041" s="13">
        <f t="shared" si="1410"/>
        <v>3.5507246183952242E-2</v>
      </c>
      <c r="X1041" s="13">
        <f t="shared" si="1411"/>
        <v>4.6263278365731769E-2</v>
      </c>
      <c r="Y1041" s="13">
        <f t="shared" si="1412"/>
        <v>3.0138790742275382E-2</v>
      </c>
      <c r="Z1041" s="13">
        <f t="shared" si="1413"/>
        <v>2.1445476382541403E-2</v>
      </c>
      <c r="AA1041" s="13">
        <f t="shared" si="1414"/>
        <v>3.3055891637979326E-2</v>
      </c>
      <c r="AB1041" s="13">
        <f t="shared" si="1415"/>
        <v>2.5476048013355953E-2</v>
      </c>
      <c r="AC1041" s="13">
        <f t="shared" si="1416"/>
        <v>1.6429963230997205E-3</v>
      </c>
      <c r="AD1041" s="13">
        <f t="shared" si="1417"/>
        <v>1.3682648747025496E-2</v>
      </c>
      <c r="AE1041" s="13">
        <f t="shared" si="1418"/>
        <v>1.7827464976719665E-2</v>
      </c>
      <c r="AF1041" s="13">
        <f t="shared" si="1419"/>
        <v>1.1613924809889518E-2</v>
      </c>
      <c r="AG1041" s="13">
        <f t="shared" si="1420"/>
        <v>5.0440242874653296E-3</v>
      </c>
      <c r="AH1041" s="13">
        <f t="shared" si="1421"/>
        <v>6.9854617732904023E-3</v>
      </c>
      <c r="AI1041" s="13">
        <f t="shared" si="1422"/>
        <v>1.0767336817340045E-2</v>
      </c>
      <c r="AJ1041" s="13">
        <f t="shared" si="1423"/>
        <v>8.2983448983528461E-3</v>
      </c>
      <c r="AK1041" s="13">
        <f t="shared" si="1424"/>
        <v>4.2636682415977687E-3</v>
      </c>
      <c r="AL1041" s="13">
        <f t="shared" si="1425"/>
        <v>1.3198639739142579E-4</v>
      </c>
      <c r="AM1041" s="13">
        <f t="shared" si="1426"/>
        <v>4.2180658170915325E-3</v>
      </c>
      <c r="AN1041" s="13">
        <f t="shared" si="1427"/>
        <v>5.4958233609588977E-3</v>
      </c>
      <c r="AO1041" s="13">
        <f t="shared" si="1428"/>
        <v>3.5803227977708584E-3</v>
      </c>
      <c r="AP1041" s="13">
        <f t="shared" si="1429"/>
        <v>1.5549640147096684E-3</v>
      </c>
      <c r="AQ1041" s="13">
        <f t="shared" si="1430"/>
        <v>5.0650036818204465E-4</v>
      </c>
      <c r="AR1041" s="13">
        <f t="shared" si="1431"/>
        <v>1.820306541693853E-3</v>
      </c>
      <c r="AS1041" s="13">
        <f t="shared" si="1432"/>
        <v>2.8058064421978683E-3</v>
      </c>
      <c r="AT1041" s="13">
        <f t="shared" si="1433"/>
        <v>2.1624241881132295E-3</v>
      </c>
      <c r="AU1041" s="13">
        <f t="shared" si="1434"/>
        <v>1.1110479798870836E-3</v>
      </c>
      <c r="AV1041" s="13">
        <f t="shared" si="1435"/>
        <v>4.2814019344473699E-4</v>
      </c>
      <c r="AW1041" s="13">
        <f t="shared" si="1436"/>
        <v>7.3630757092008211E-6</v>
      </c>
      <c r="AX1041" s="13">
        <f t="shared" si="1437"/>
        <v>1.0836156779210305E-3</v>
      </c>
      <c r="AY1041" s="13">
        <f t="shared" si="1438"/>
        <v>1.4118699459094953E-3</v>
      </c>
      <c r="AZ1041" s="13">
        <f t="shared" si="1439"/>
        <v>9.1978031731087141E-4</v>
      </c>
      <c r="BA1041" s="13">
        <f t="shared" si="1440"/>
        <v>3.9946825346226229E-4</v>
      </c>
      <c r="BB1041" s="13">
        <f t="shared" si="1441"/>
        <v>1.3011929249915916E-4</v>
      </c>
      <c r="BC1041" s="13">
        <f t="shared" si="1442"/>
        <v>3.3907135565817753E-5</v>
      </c>
      <c r="BD1041" s="13">
        <f t="shared" si="1443"/>
        <v>3.952871469908878E-4</v>
      </c>
      <c r="BE1041" s="13">
        <f t="shared" si="1444"/>
        <v>6.0929255493033421E-4</v>
      </c>
      <c r="BF1041" s="13">
        <f t="shared" si="1445"/>
        <v>4.6957941880929944E-4</v>
      </c>
      <c r="BG1041" s="13">
        <f t="shared" si="1446"/>
        <v>2.4126869627732087E-4</v>
      </c>
      <c r="BH1041" s="13">
        <f t="shared" si="1447"/>
        <v>9.2972426183457682E-5</v>
      </c>
      <c r="BI1041" s="13">
        <f t="shared" si="1448"/>
        <v>2.8661395908578157E-5</v>
      </c>
      <c r="BJ1041" s="14">
        <f t="shared" si="1449"/>
        <v>0.42823007069909813</v>
      </c>
      <c r="BK1041" s="14">
        <f t="shared" si="1450"/>
        <v>0.24994111129969146</v>
      </c>
      <c r="BL1041" s="14">
        <f t="shared" si="1451"/>
        <v>0.30029789455387745</v>
      </c>
      <c r="BM1041" s="14">
        <f t="shared" si="1452"/>
        <v>0.53955304285878347</v>
      </c>
      <c r="BN1041" s="14">
        <f t="shared" si="1453"/>
        <v>0.45895700320622457</v>
      </c>
    </row>
    <row r="1042" spans="1:66" x14ac:dyDescent="0.25">
      <c r="A1042" t="s">
        <v>290</v>
      </c>
      <c r="B1042" t="s">
        <v>295</v>
      </c>
      <c r="C1042" t="s">
        <v>317</v>
      </c>
      <c r="D1042" s="22" t="s">
        <v>370</v>
      </c>
      <c r="E1042" s="10">
        <f>VLOOKUP(A1042,home!$A$2:$E$405,3,FALSE)</f>
        <v>1.6083000000000001</v>
      </c>
      <c r="F1042" s="10">
        <f>VLOOKUP(B1042,home!$B$2:$E$405,3,FALSE)</f>
        <v>1.0363</v>
      </c>
      <c r="G1042" s="10">
        <f>VLOOKUP(C1042,away!$B$2:$E$405,4,FALSE)</f>
        <v>1.0363</v>
      </c>
      <c r="H1042" s="10">
        <f>VLOOKUP(A1042,away!$A$2:$E$405,3,FALSE)</f>
        <v>1.1513</v>
      </c>
      <c r="I1042" s="10">
        <f>VLOOKUP(C1042,away!$B$2:$E$405,3,FALSE)</f>
        <v>1.0133000000000001</v>
      </c>
      <c r="J1042" s="10">
        <f>VLOOKUP(B1042,home!$B$2:$E$405,4,FALSE)</f>
        <v>0.79620000000000002</v>
      </c>
      <c r="K1042" s="12">
        <f t="shared" si="1398"/>
        <v>1.727181820827</v>
      </c>
      <c r="L1042" s="12">
        <f t="shared" si="1399"/>
        <v>0.92885670529800002</v>
      </c>
      <c r="M1042" s="13">
        <f t="shared" si="1400"/>
        <v>7.0225869381529513E-2</v>
      </c>
      <c r="N1042" s="13">
        <f t="shared" si="1401"/>
        <v>0.12129284494754922</v>
      </c>
      <c r="O1042" s="13">
        <f t="shared" si="1402"/>
        <v>6.5229769660415202E-2</v>
      </c>
      <c r="P1042" s="13">
        <f t="shared" si="1403"/>
        <v>0.11266367233420173</v>
      </c>
      <c r="Q1042" s="13">
        <f t="shared" si="1404"/>
        <v>0.10474739839489755</v>
      </c>
      <c r="R1042" s="13">
        <f t="shared" si="1405"/>
        <v>3.0294554467060354E-2</v>
      </c>
      <c r="S1042" s="13">
        <f t="shared" si="1406"/>
        <v>4.5186706749289658E-2</v>
      </c>
      <c r="T1042" s="13">
        <f t="shared" si="1407"/>
        <v>9.7295323361621555E-2</v>
      </c>
      <c r="U1042" s="13">
        <f t="shared" si="1408"/>
        <v>5.2324203745560023E-2</v>
      </c>
      <c r="V1042" s="13">
        <f t="shared" si="1409"/>
        <v>8.054803684641754E-3</v>
      </c>
      <c r="W1042" s="13">
        <f t="shared" si="1410"/>
        <v>6.0305934095530082E-2</v>
      </c>
      <c r="X1042" s="13">
        <f t="shared" si="1411"/>
        <v>5.6015571253892393E-2</v>
      </c>
      <c r="Y1042" s="13">
        <f t="shared" si="1412"/>
        <v>2.6015219480137922E-2</v>
      </c>
      <c r="Z1042" s="13">
        <f t="shared" si="1413"/>
        <v>9.3797666835814964E-3</v>
      </c>
      <c r="AA1042" s="13">
        <f t="shared" si="1414"/>
        <v>1.6200562499480722E-2</v>
      </c>
      <c r="AB1042" s="13">
        <f t="shared" si="1415"/>
        <v>1.3990658518137366E-2</v>
      </c>
      <c r="AC1042" s="13">
        <f t="shared" si="1416"/>
        <v>8.0764731985066211E-4</v>
      </c>
      <c r="AD1042" s="13">
        <f t="shared" si="1417"/>
        <v>2.6039828264447694E-2</v>
      </c>
      <c r="AE1042" s="13">
        <f t="shared" si="1418"/>
        <v>2.418726908824062E-2</v>
      </c>
      <c r="AF1042" s="13">
        <f t="shared" si="1419"/>
        <v>1.1233253537729672E-2</v>
      </c>
      <c r="AG1042" s="13">
        <f t="shared" si="1420"/>
        <v>3.4780276236108954E-3</v>
      </c>
      <c r="AH1042" s="13">
        <f t="shared" si="1421"/>
        <v>2.178114794543864E-3</v>
      </c>
      <c r="AI1042" s="13">
        <f t="shared" si="1422"/>
        <v>3.7620002768104983E-3</v>
      </c>
      <c r="AJ1042" s="13">
        <f t="shared" si="1423"/>
        <v>3.2488292440266179E-3</v>
      </c>
      <c r="AK1042" s="13">
        <f t="shared" si="1424"/>
        <v>1.8704396030846324E-3</v>
      </c>
      <c r="AL1042" s="13">
        <f t="shared" si="1425"/>
        <v>5.1828486457546729E-5</v>
      </c>
      <c r="AM1042" s="13">
        <f t="shared" si="1426"/>
        <v>8.9951035991622241E-3</v>
      </c>
      <c r="AN1042" s="13">
        <f t="shared" si="1427"/>
        <v>8.3551622929320061E-3</v>
      </c>
      <c r="AO1042" s="13">
        <f t="shared" si="1428"/>
        <v>3.8803742598214528E-3</v>
      </c>
      <c r="AP1042" s="13">
        <f t="shared" si="1429"/>
        <v>1.2014372167669736E-3</v>
      </c>
      <c r="AQ1042" s="13">
        <f t="shared" si="1430"/>
        <v>2.7899075369714247E-4</v>
      </c>
      <c r="AR1042" s="13">
        <f t="shared" si="1431"/>
        <v>4.0463130636416887E-4</v>
      </c>
      <c r="AS1042" s="13">
        <f t="shared" si="1432"/>
        <v>6.9887183648967288E-4</v>
      </c>
      <c r="AT1042" s="13">
        <f t="shared" si="1433"/>
        <v>6.0353936553647148E-4</v>
      </c>
      <c r="AU1042" s="13">
        <f t="shared" si="1434"/>
        <v>3.4747407343601819E-4</v>
      </c>
      <c r="AV1042" s="13">
        <f t="shared" si="1435"/>
        <v>1.5003772571184926E-4</v>
      </c>
      <c r="AW1042" s="13">
        <f t="shared" si="1436"/>
        <v>2.3096852687445255E-6</v>
      </c>
      <c r="AX1042" s="13">
        <f t="shared" si="1437"/>
        <v>2.5893632354880851E-3</v>
      </c>
      <c r="AY1042" s="13">
        <f t="shared" si="1438"/>
        <v>2.4051474037352322E-3</v>
      </c>
      <c r="AZ1042" s="13">
        <f t="shared" si="1439"/>
        <v>1.1170186465947732E-3</v>
      </c>
      <c r="BA1042" s="13">
        <f t="shared" si="1440"/>
        <v>3.458500866108174E-4</v>
      </c>
      <c r="BB1042" s="13">
        <f t="shared" si="1441"/>
        <v>8.0311292994087932E-5</v>
      </c>
      <c r="BC1042" s="13">
        <f t="shared" si="1442"/>
        <v>1.4919536601742177E-5</v>
      </c>
      <c r="BD1042" s="13">
        <f t="shared" si="1443"/>
        <v>6.2640750348307898E-5</v>
      </c>
      <c r="BE1042" s="13">
        <f t="shared" si="1444"/>
        <v>1.0819196524455998E-4</v>
      </c>
      <c r="BF1042" s="13">
        <f t="shared" si="1445"/>
        <v>9.343359776497532E-5</v>
      </c>
      <c r="BG1042" s="13">
        <f t="shared" si="1446"/>
        <v>5.3792270504709177E-5</v>
      </c>
      <c r="BH1042" s="13">
        <f t="shared" si="1447"/>
        <v>2.3227257929185544E-5</v>
      </c>
      <c r="BI1042" s="13">
        <f t="shared" si="1448"/>
        <v>8.0235395285898083E-6</v>
      </c>
      <c r="BJ1042" s="14">
        <f t="shared" si="1449"/>
        <v>0.55987434837206218</v>
      </c>
      <c r="BK1042" s="14">
        <f t="shared" si="1450"/>
        <v>0.2393956753597061</v>
      </c>
      <c r="BL1042" s="14">
        <f t="shared" si="1451"/>
        <v>0.19165299649797779</v>
      </c>
      <c r="BM1042" s="14">
        <f t="shared" si="1452"/>
        <v>0.49344584000920744</v>
      </c>
      <c r="BN1042" s="14">
        <f t="shared" si="1453"/>
        <v>0.50445410918565359</v>
      </c>
    </row>
    <row r="1043" spans="1:66" x14ac:dyDescent="0.25">
      <c r="A1043" t="s">
        <v>338</v>
      </c>
      <c r="B1043" t="s">
        <v>79</v>
      </c>
      <c r="C1043" t="s">
        <v>75</v>
      </c>
      <c r="D1043" s="22" t="s">
        <v>371</v>
      </c>
      <c r="E1043" s="10">
        <f>VLOOKUP(A1043,home!$A$2:$E$405,3,FALSE)</f>
        <v>1.2436</v>
      </c>
      <c r="F1043" s="10">
        <f>VLOOKUP(B1043,home!$B$2:$E$405,3,FALSE)</f>
        <v>1.4742</v>
      </c>
      <c r="G1043" s="10">
        <f>VLOOKUP(C1043,away!$B$2:$E$405,4,FALSE)</f>
        <v>0.57440000000000002</v>
      </c>
      <c r="H1043" s="10">
        <f>VLOOKUP(A1043,away!$A$2:$E$405,3,FALSE)</f>
        <v>0.89739999999999998</v>
      </c>
      <c r="I1043" s="10">
        <f>VLOOKUP(C1043,away!$B$2:$E$405,3,FALSE)</f>
        <v>0.63680000000000003</v>
      </c>
      <c r="J1043" s="10">
        <f>VLOOKUP(B1043,home!$B$2:$E$405,4,FALSE)</f>
        <v>1.3001</v>
      </c>
      <c r="K1043" s="12">
        <f t="shared" si="1398"/>
        <v>1.0530562049280001</v>
      </c>
      <c r="L1043" s="12">
        <f t="shared" si="1399"/>
        <v>0.74296076243200004</v>
      </c>
      <c r="M1043" s="13">
        <f t="shared" si="1400"/>
        <v>0.16595859202746618</v>
      </c>
      <c r="N1043" s="13">
        <f t="shared" si="1401"/>
        <v>0.17476372509563781</v>
      </c>
      <c r="O1043" s="13">
        <f t="shared" si="1402"/>
        <v>0.12330072206486752</v>
      </c>
      <c r="P1043" s="13">
        <f t="shared" si="1403"/>
        <v>0.12984259044251154</v>
      </c>
      <c r="Q1043" s="13">
        <f t="shared" si="1404"/>
        <v>9.2018012554146308E-2</v>
      </c>
      <c r="R1043" s="13">
        <f t="shared" si="1405"/>
        <v>4.5803799236865041E-2</v>
      </c>
      <c r="S1043" s="13">
        <f t="shared" si="1406"/>
        <v>2.5396543328759371E-2</v>
      </c>
      <c r="T1043" s="13">
        <f t="shared" si="1407"/>
        <v>6.8365772764705901E-2</v>
      </c>
      <c r="U1043" s="13">
        <f t="shared" si="1408"/>
        <v>4.8233974995657132E-2</v>
      </c>
      <c r="V1043" s="13">
        <f t="shared" si="1409"/>
        <v>2.2077481522525121E-3</v>
      </c>
      <c r="W1043" s="13">
        <f t="shared" si="1410"/>
        <v>3.2300046361762133E-2</v>
      </c>
      <c r="X1043" s="13">
        <f t="shared" si="1411"/>
        <v>2.3997667071523742E-2</v>
      </c>
      <c r="Y1043" s="13">
        <f t="shared" si="1412"/>
        <v>8.9146625120242878E-3</v>
      </c>
      <c r="Z1043" s="13">
        <f t="shared" si="1413"/>
        <v>1.1343475201101174E-2</v>
      </c>
      <c r="AA1043" s="13">
        <f t="shared" si="1414"/>
        <v>1.1945316945966488E-2</v>
      </c>
      <c r="AB1043" s="13">
        <f t="shared" si="1415"/>
        <v>6.2895450648907981E-3</v>
      </c>
      <c r="AC1043" s="13">
        <f t="shared" si="1416"/>
        <v>1.0795604781255168E-4</v>
      </c>
      <c r="AD1043" s="13">
        <f t="shared" si="1417"/>
        <v>8.5034410601789196E-3</v>
      </c>
      <c r="AE1043" s="13">
        <f t="shared" si="1418"/>
        <v>6.3177230533661057E-3</v>
      </c>
      <c r="AF1043" s="13">
        <f t="shared" si="1419"/>
        <v>2.3469101682815517E-3</v>
      </c>
      <c r="AG1043" s="13">
        <f t="shared" si="1420"/>
        <v>5.8122072266195862E-4</v>
      </c>
      <c r="AH1043" s="13">
        <f t="shared" si="1421"/>
        <v>2.1069392460096527E-3</v>
      </c>
      <c r="AI1043" s="13">
        <f t="shared" si="1422"/>
        <v>2.2187254464167876E-3</v>
      </c>
      <c r="AJ1043" s="13">
        <f t="shared" si="1423"/>
        <v>1.1682212991904223E-3</v>
      </c>
      <c r="AK1043" s="13">
        <f t="shared" si="1424"/>
        <v>4.1006756261384133E-4</v>
      </c>
      <c r="AL1043" s="13">
        <f t="shared" si="1425"/>
        <v>3.3785036931616004E-6</v>
      </c>
      <c r="AM1043" s="13">
        <f t="shared" si="1426"/>
        <v>1.7909202743321894E-3</v>
      </c>
      <c r="AN1043" s="13">
        <f t="shared" si="1427"/>
        <v>1.33058349247277E-3</v>
      </c>
      <c r="AO1043" s="13">
        <f t="shared" si="1428"/>
        <v>4.9428566302350124E-4</v>
      </c>
      <c r="AP1043" s="13">
        <f t="shared" si="1429"/>
        <v>1.2241161768638241E-4</v>
      </c>
      <c r="AQ1043" s="13">
        <f t="shared" si="1430"/>
        <v>2.273675720170229E-5</v>
      </c>
      <c r="AR1043" s="13">
        <f t="shared" si="1431"/>
        <v>3.1307463772264703E-4</v>
      </c>
      <c r="AS1043" s="13">
        <f t="shared" si="1432"/>
        <v>3.2968518985941928E-4</v>
      </c>
      <c r="AT1043" s="13">
        <f t="shared" si="1433"/>
        <v>1.7358851742716358E-4</v>
      </c>
      <c r="AU1043" s="13">
        <f t="shared" si="1434"/>
        <v>6.0932821793642304E-5</v>
      </c>
      <c r="AV1043" s="13">
        <f t="shared" si="1435"/>
        <v>1.6041421518391773E-5</v>
      </c>
      <c r="AW1043" s="13">
        <f t="shared" si="1436"/>
        <v>7.3424217514566906E-8</v>
      </c>
      <c r="AX1043" s="13">
        <f t="shared" si="1437"/>
        <v>3.1432328456947793E-4</v>
      </c>
      <c r="AY1043" s="13">
        <f t="shared" si="1438"/>
        <v>2.3352986715386982E-4</v>
      </c>
      <c r="AZ1043" s="13">
        <f t="shared" si="1439"/>
        <v>8.6751764075641377E-5</v>
      </c>
      <c r="BA1043" s="13">
        <f t="shared" si="1440"/>
        <v>2.1484385593319847E-5</v>
      </c>
      <c r="BB1043" s="13">
        <f t="shared" si="1441"/>
        <v>3.9905138751989966E-6</v>
      </c>
      <c r="BC1043" s="13">
        <f t="shared" si="1442"/>
        <v>5.9295904624266442E-7</v>
      </c>
      <c r="BD1043" s="13">
        <f t="shared" si="1443"/>
        <v>3.8767028590090002E-5</v>
      </c>
      <c r="BE1043" s="13">
        <f t="shared" si="1444"/>
        <v>4.0823860003415465E-5</v>
      </c>
      <c r="BF1043" s="13">
        <f t="shared" si="1445"/>
        <v>2.1494909542854327E-5</v>
      </c>
      <c r="BG1043" s="13">
        <f t="shared" si="1446"/>
        <v>7.5451159561562783E-6</v>
      </c>
      <c r="BH1043" s="13">
        <f t="shared" si="1447"/>
        <v>1.9863577936329067E-6</v>
      </c>
      <c r="BI1043" s="13">
        <f t="shared" si="1448"/>
        <v>4.1834927995844506E-7</v>
      </c>
      <c r="BJ1043" s="14">
        <f t="shared" si="1449"/>
        <v>0.422530791943319</v>
      </c>
      <c r="BK1043" s="14">
        <f t="shared" si="1450"/>
        <v>0.32375033836964912</v>
      </c>
      <c r="BL1043" s="14">
        <f t="shared" si="1451"/>
        <v>0.24248167007196508</v>
      </c>
      <c r="BM1043" s="14">
        <f t="shared" si="1452"/>
        <v>0.26818537772160356</v>
      </c>
      <c r="BN1043" s="14">
        <f t="shared" si="1453"/>
        <v>0.73168744142149444</v>
      </c>
    </row>
    <row r="1044" spans="1:66" s="15" customFormat="1" x14ac:dyDescent="0.25">
      <c r="A1044" s="15" t="s">
        <v>339</v>
      </c>
      <c r="B1044" s="15" t="s">
        <v>118</v>
      </c>
      <c r="C1044" s="15" t="s">
        <v>120</v>
      </c>
      <c r="D1044" s="21" t="s">
        <v>371</v>
      </c>
      <c r="E1044" s="15">
        <f>VLOOKUP(A1044,home!$A$2:$E$405,3,FALSE)</f>
        <v>1.1578999999999999</v>
      </c>
      <c r="F1044" s="15">
        <f>VLOOKUP(B1044,home!$B$2:$E$405,3,FALSE)</f>
        <v>1.0206999999999999</v>
      </c>
      <c r="G1044" s="15">
        <f>VLOOKUP(C1044,away!$B$2:$E$405,4,FALSE)</f>
        <v>1.0992</v>
      </c>
      <c r="H1044" s="15">
        <f>VLOOKUP(A1044,away!$A$2:$E$405,3,FALSE)</f>
        <v>1.0478000000000001</v>
      </c>
      <c r="I1044" s="15">
        <f>VLOOKUP(C1044,away!$B$2:$E$405,3,FALSE)</f>
        <v>1.0410999999999999</v>
      </c>
      <c r="J1044" s="15">
        <f>VLOOKUP(B1044,home!$B$2:$E$405,4,FALSE)</f>
        <v>1.3013999999999999</v>
      </c>
      <c r="K1044" s="16">
        <f t="shared" si="1398"/>
        <v>1.2991098881759997</v>
      </c>
      <c r="L1044" s="16">
        <f t="shared" si="1399"/>
        <v>1.419651164412</v>
      </c>
      <c r="M1044" s="17">
        <f t="shared" si="1400"/>
        <v>6.5956420362369345E-2</v>
      </c>
      <c r="N1044" s="17">
        <f t="shared" si="1401"/>
        <v>8.5684637881446868E-2</v>
      </c>
      <c r="O1044" s="17">
        <f t="shared" si="1402"/>
        <v>9.3635108967884989E-2</v>
      </c>
      <c r="P1044" s="17">
        <f t="shared" si="1403"/>
        <v>0.1216422959406166</v>
      </c>
      <c r="Q1044" s="17">
        <f t="shared" si="1404"/>
        <v>5.565688016828374E-2</v>
      </c>
      <c r="R1044" s="17">
        <f t="shared" si="1405"/>
        <v>6.6464595738051233E-2</v>
      </c>
      <c r="S1044" s="17">
        <f t="shared" si="1406"/>
        <v>5.6085700529264634E-2</v>
      </c>
      <c r="T1044" s="17">
        <f t="shared" si="1407"/>
        <v>7.9013354738443162E-2</v>
      </c>
      <c r="U1044" s="17">
        <f t="shared" si="1408"/>
        <v>8.6344813536922749E-2</v>
      </c>
      <c r="V1044" s="17">
        <f t="shared" si="1409"/>
        <v>1.1493099609197992E-2</v>
      </c>
      <c r="W1044" s="17">
        <f t="shared" si="1410"/>
        <v>2.4101467790548042E-2</v>
      </c>
      <c r="X1044" s="17">
        <f t="shared" si="1411"/>
        <v>3.4215676812889839E-2</v>
      </c>
      <c r="Y1044" s="17">
        <f t="shared" si="1412"/>
        <v>2.4287162714281871E-2</v>
      </c>
      <c r="Z1044" s="17">
        <f t="shared" si="1413"/>
        <v>3.1452180243899099E-2</v>
      </c>
      <c r="AA1044" s="17">
        <f t="shared" si="1414"/>
        <v>4.0859838359543141E-2</v>
      </c>
      <c r="AB1044" s="17">
        <f t="shared" si="1415"/>
        <v>2.6540710021077763E-2</v>
      </c>
      <c r="AC1044" s="17">
        <f t="shared" si="1416"/>
        <v>1.3247829175083287E-3</v>
      </c>
      <c r="AD1044" s="17">
        <f t="shared" si="1417"/>
        <v>7.827613781564078E-3</v>
      </c>
      <c r="AE1044" s="17">
        <f t="shared" si="1418"/>
        <v>1.1112481019564861E-2</v>
      </c>
      <c r="AF1044" s="17">
        <f t="shared" si="1419"/>
        <v>7.8879233094657549E-3</v>
      </c>
      <c r="AG1044" s="17">
        <f t="shared" si="1420"/>
        <v>3.732699837025206E-3</v>
      </c>
      <c r="AH1044" s="17">
        <f t="shared" si="1421"/>
        <v>1.1162781076636862E-2</v>
      </c>
      <c r="AI1044" s="17">
        <f t="shared" si="1422"/>
        <v>1.4501679276202878E-2</v>
      </c>
      <c r="AJ1044" s="17">
        <f t="shared" si="1423"/>
        <v>9.4196374714360688E-3</v>
      </c>
      <c r="AK1044" s="17">
        <f t="shared" si="1424"/>
        <v>4.0790480607252573E-3</v>
      </c>
      <c r="AL1044" s="17">
        <f t="shared" si="1425"/>
        <v>9.773097740796354E-5</v>
      </c>
      <c r="AM1044" s="17">
        <f t="shared" si="1426"/>
        <v>2.0337860928905248E-3</v>
      </c>
      <c r="AN1044" s="17">
        <f t="shared" si="1427"/>
        <v>2.8872667949369651E-3</v>
      </c>
      <c r="AO1044" s="17">
        <f t="shared" si="1428"/>
        <v>2.0494558337001835E-3</v>
      </c>
      <c r="AP1044" s="17">
        <f t="shared" si="1429"/>
        <v>9.6983745357447754E-4</v>
      </c>
      <c r="AQ1044" s="17">
        <f t="shared" si="1430"/>
        <v>3.442077175643439E-4</v>
      </c>
      <c r="AR1044" s="17">
        <f t="shared" si="1431"/>
        <v>3.1694510307047523E-3</v>
      </c>
      <c r="AS1044" s="17">
        <f t="shared" si="1432"/>
        <v>4.1174651740781571E-3</v>
      </c>
      <c r="AT1044" s="17">
        <f t="shared" si="1433"/>
        <v>2.6745198609326249E-3</v>
      </c>
      <c r="AU1044" s="17">
        <f t="shared" si="1434"/>
        <v>1.1581650658202243E-3</v>
      </c>
      <c r="AV1044" s="17">
        <f t="shared" si="1435"/>
        <v>3.7614592228676512E-4</v>
      </c>
      <c r="AW1044" s="17">
        <f t="shared" si="1436"/>
        <v>5.0067657515836684E-6</v>
      </c>
      <c r="AX1044" s="17">
        <f t="shared" si="1437"/>
        <v>4.4035193728481851E-4</v>
      </c>
      <c r="AY1044" s="17">
        <f t="shared" si="1438"/>
        <v>6.2514614051747248E-4</v>
      </c>
      <c r="AZ1044" s="17">
        <f t="shared" si="1439"/>
        <v>4.4374472315664891E-4</v>
      </c>
      <c r="BA1044" s="17">
        <f t="shared" si="1440"/>
        <v>2.099875709770058E-4</v>
      </c>
      <c r="BB1044" s="17">
        <f t="shared" si="1441"/>
        <v>7.4527274912388427E-5</v>
      </c>
      <c r="BC1044" s="17">
        <f t="shared" si="1442"/>
        <v>2.1160546521965095E-5</v>
      </c>
      <c r="BD1044" s="17">
        <f t="shared" si="1443"/>
        <v>7.4991914104780173E-4</v>
      </c>
      <c r="BE1044" s="17">
        <f t="shared" si="1444"/>
        <v>9.7422737146765138E-4</v>
      </c>
      <c r="BF1044" s="17">
        <f t="shared" si="1445"/>
        <v>6.3281420580266949E-4</v>
      </c>
      <c r="BG1044" s="17">
        <f t="shared" si="1446"/>
        <v>2.740317307121634E-4</v>
      </c>
      <c r="BH1044" s="17">
        <f t="shared" si="1447"/>
        <v>8.8999332760538531E-5</v>
      </c>
      <c r="BI1044" s="17">
        <f t="shared" si="1448"/>
        <v>2.3123982646056361E-5</v>
      </c>
      <c r="BJ1044" s="18">
        <f t="shared" si="1449"/>
        <v>0.34361937013955018</v>
      </c>
      <c r="BK1044" s="18">
        <f t="shared" si="1450"/>
        <v>0.25722517647688226</v>
      </c>
      <c r="BL1044" s="18">
        <f t="shared" si="1451"/>
        <v>0.36724707532674039</v>
      </c>
      <c r="BM1044" s="18">
        <f t="shared" si="1452"/>
        <v>0.50988372375365343</v>
      </c>
      <c r="BN1044" s="18">
        <f t="shared" si="1453"/>
        <v>0.48903993905865278</v>
      </c>
    </row>
    <row r="1045" spans="1:66" x14ac:dyDescent="0.25">
      <c r="A1045" t="s">
        <v>357</v>
      </c>
      <c r="B1045" t="s">
        <v>333</v>
      </c>
      <c r="C1045" t="s">
        <v>337</v>
      </c>
      <c r="D1045" t="s">
        <v>371</v>
      </c>
      <c r="E1045" s="10">
        <f>VLOOKUP(A1045,home!$A$2:$E$405,3,FALSE)</f>
        <v>1.8529</v>
      </c>
      <c r="F1045" s="10">
        <f>VLOOKUP(B1045,home!$B$2:$E$405,3,FALSE)</f>
        <v>1.2593000000000001</v>
      </c>
      <c r="G1045" s="10">
        <f>VLOOKUP(C1045,away!$B$2:$E$405,4,FALSE)</f>
        <v>1.2142999999999999</v>
      </c>
      <c r="H1045" s="10">
        <f>VLOOKUP(A1045,away!$A$2:$E$405,3,FALSE)</f>
        <v>1.5588</v>
      </c>
      <c r="I1045" s="10">
        <f>VLOOKUP(C1045,away!$B$2:$E$405,3,FALSE)</f>
        <v>0.96230000000000004</v>
      </c>
      <c r="J1045" s="10">
        <f>VLOOKUP(B1045,home!$B$2:$E$405,4,FALSE)</f>
        <v>0.85540000000000005</v>
      </c>
      <c r="K1045" s="12">
        <f t="shared" ref="K1045:K1072" si="1454">E1045*F1045*G1045</f>
        <v>2.8333953686709998</v>
      </c>
      <c r="L1045" s="12">
        <f t="shared" ref="L1045:L1072" si="1455">H1045*I1045*J1045</f>
        <v>1.283128433496</v>
      </c>
      <c r="M1045" s="13">
        <f t="shared" ref="M1045:M1072" si="1456">_xlfn.POISSON.DIST(0,K1045,FALSE) * _xlfn.POISSON.DIST(0,L1045,FALSE)</f>
        <v>1.6301081850639731E-2</v>
      </c>
      <c r="N1045" s="13">
        <f t="shared" ref="N1045:N1072" si="1457">_xlfn.POISSON.DIST(1,K1045,FALSE) * _xlfn.POISSON.DIST(0,L1045,FALSE)</f>
        <v>4.6187409819929512E-2</v>
      </c>
      <c r="O1045" s="13">
        <f t="shared" ref="O1045:O1072" si="1458">_xlfn.POISSON.DIST(0,K1045,FALSE) * _xlfn.POISSON.DIST(1,L1045,FALSE)</f>
        <v>2.0916381619301434E-2</v>
      </c>
      <c r="P1045" s="13">
        <f t="shared" ref="P1045:P1072" si="1459">_xlfn.POISSON.DIST(1,K1045,FALSE) * _xlfn.POISSON.DIST(1,L1045,FALSE)</f>
        <v>5.9264378809483924E-2</v>
      </c>
      <c r="Q1045" s="13">
        <f t="shared" ref="Q1045:Q1072" si="1460">_xlfn.POISSON.DIST(2,K1045,FALSE) * _xlfn.POISSON.DIST(0,L1045,FALSE)</f>
        <v>6.5433596537348884E-2</v>
      </c>
      <c r="R1045" s="13">
        <f t="shared" ref="R1045:R1072" si="1461">_xlfn.POISSON.DIST(0,K1045,FALSE) * _xlfn.POISSON.DIST(2,L1045,FALSE)</f>
        <v>1.3419201990789392E-2</v>
      </c>
      <c r="S1045" s="13">
        <f t="shared" ref="S1045:S1072" si="1462">_xlfn.POISSON.DIST(2,K1045,FALSE) * _xlfn.POISSON.DIST(2,L1045,FALSE)</f>
        <v>5.3865544444465348E-2</v>
      </c>
      <c r="T1045" s="13">
        <f t="shared" ref="T1045:T1072" si="1463">_xlfn.POISSON.DIST(2,K1045,FALSE) * _xlfn.POISSON.DIST(1,L1045,FALSE)</f>
        <v>8.3959708222977755E-2</v>
      </c>
      <c r="U1045" s="13">
        <f t="shared" ref="U1045:U1072" si="1464">_xlfn.POISSON.DIST(1,K1045,FALSE) * _xlfn.POISSON.DIST(2,L1045,FALSE)</f>
        <v>3.8021904771963329E-2</v>
      </c>
      <c r="V1045" s="13">
        <f t="shared" ref="V1045:V1072" si="1465">_xlfn.POISSON.DIST(3,K1045,FALSE) * _xlfn.POISSON.DIST(3,L1045,FALSE)</f>
        <v>2.1759346744833822E-2</v>
      </c>
      <c r="W1045" s="13">
        <f t="shared" ref="W1045:W1072" si="1466">_xlfn.POISSON.DIST(3,K1045,FALSE) * _xlfn.POISSON.DIST(0,L1045,FALSE)</f>
        <v>6.1799749794803689E-2</v>
      </c>
      <c r="X1045" s="13">
        <f t="shared" ref="X1045:X1072" si="1467">_xlfn.POISSON.DIST(3,K1045,FALSE) * _xlfn.POISSON.DIST(1,L1045,FALSE)</f>
        <v>7.9297016144651206E-2</v>
      </c>
      <c r="Y1045" s="13">
        <f t="shared" ref="Y1045:Y1072" si="1468">_xlfn.POISSON.DIST(3,K1045,FALSE) * _xlfn.POISSON.DIST(2,L1045,FALSE)</f>
        <v>5.087412805329667E-2</v>
      </c>
      <c r="Z1045" s="13">
        <f t="shared" ref="Z1045:Z1072" si="1469">_xlfn.POISSON.DIST(0,K1045,FALSE) * _xlfn.POISSON.DIST(3,L1045,FALSE)</f>
        <v>5.7395198764026659E-3</v>
      </c>
      <c r="AA1045" s="13">
        <f t="shared" ref="AA1045:AA1072" si="1470">_xlfn.POISSON.DIST(1,K1045,FALSE) * _xlfn.POISSON.DIST(3,L1045,FALSE)</f>
        <v>1.6262329036194463E-2</v>
      </c>
      <c r="AB1045" s="13">
        <f t="shared" ref="AB1045:AB1072" si="1471">_xlfn.POISSON.DIST(2,K1045,FALSE) * _xlfn.POISSON.DIST(3,L1045,FALSE)</f>
        <v>2.3038803887478664E-2</v>
      </c>
      <c r="AC1045" s="13">
        <f t="shared" ref="AC1045:AC1072" si="1472">_xlfn.POISSON.DIST(4,K1045,FALSE) * _xlfn.POISSON.DIST(4,L1045,FALSE)</f>
        <v>4.9442813824736058E-3</v>
      </c>
      <c r="AD1045" s="13">
        <f t="shared" ref="AD1045:AD1072" si="1473">_xlfn.POISSON.DIST(4,K1045,FALSE) * _xlfn.POISSON.DIST(0,L1045,FALSE)</f>
        <v>4.3775781213405834E-2</v>
      </c>
      <c r="AE1045" s="13">
        <f t="shared" ref="AE1045:AE1072" si="1474">_xlfn.POISSON.DIST(4,K1045,FALSE) * _xlfn.POISSON.DIST(1,L1045,FALSE)</f>
        <v>5.616994957342105E-2</v>
      </c>
      <c r="AF1045" s="13">
        <f t="shared" ref="AF1045:AF1072" si="1475">_xlfn.POISSON.DIST(4,K1045,FALSE) * _xlfn.POISSON.DIST(2,L1045,FALSE)</f>
        <v>3.6036629702846538E-2</v>
      </c>
      <c r="AG1045" s="13">
        <f t="shared" ref="AG1045:AG1072" si="1476">_xlfn.POISSON.DIST(4,K1045,FALSE) * _xlfn.POISSON.DIST(3,L1045,FALSE)</f>
        <v>1.5413208073029636E-2</v>
      </c>
      <c r="AH1045" s="13">
        <f t="shared" ref="AH1045:AH1072" si="1477">_xlfn.POISSON.DIST(0,K1045,FALSE) * _xlfn.POISSON.DIST(4,L1045,FALSE)</f>
        <v>1.8411352870069276E-3</v>
      </c>
      <c r="AI1045" s="13">
        <f t="shared" ref="AI1045:AI1072" si="1478">_xlfn.POISSON.DIST(1,K1045,FALSE) * _xlfn.POISSON.DIST(4,L1045,FALSE)</f>
        <v>5.2166641953021809E-3</v>
      </c>
      <c r="AJ1045" s="13">
        <f t="shared" ref="AJ1045:AJ1072" si="1479">_xlfn.POISSON.DIST(2,K1045,FALSE) * _xlfn.POISSON.DIST(4,L1045,FALSE)</f>
        <v>7.3904360854405151E-3</v>
      </c>
      <c r="AK1045" s="13">
        <f t="shared" ref="AK1045:AK1072" si="1480">_xlfn.POISSON.DIST(3,K1045,FALSE) * _xlfn.POISSON.DIST(4,L1045,FALSE)</f>
        <v>6.980009125648729E-3</v>
      </c>
      <c r="AL1045" s="13">
        <f t="shared" ref="AL1045:AL1072" si="1481">_xlfn.POISSON.DIST(5,K1045,FALSE) * _xlfn.POISSON.DIST(5,L1045,FALSE)</f>
        <v>7.1901918529436752E-4</v>
      </c>
      <c r="AM1045" s="13">
        <f t="shared" ref="AM1045:AM1072" si="1482">_xlfn.POISSON.DIST(5,K1045,FALSE) * _xlfn.POISSON.DIST(0,L1045,FALSE)</f>
        <v>2.4806819150003802E-2</v>
      </c>
      <c r="AN1045" s="13">
        <f t="shared" ref="AN1045:AN1072" si="1483">_xlfn.POISSON.DIST(5,K1045,FALSE) * _xlfn.POISSON.DIST(1,L1045,FALSE)</f>
        <v>3.1830334995962946E-2</v>
      </c>
      <c r="AO1045" s="13">
        <f t="shared" ref="AO1045:AO1072" si="1484">_xlfn.POISSON.DIST(5,K1045,FALSE) * _xlfn.POISSON.DIST(2,L1045,FALSE)</f>
        <v>2.0421203940511428E-2</v>
      </c>
      <c r="AP1045" s="13">
        <f t="shared" ref="AP1045:AP1072" si="1485">_xlfn.POISSON.DIST(5,K1045,FALSE) * _xlfn.POISSON.DIST(3,L1045,FALSE)</f>
        <v>8.734342474096924E-3</v>
      </c>
      <c r="AQ1045" s="13">
        <f t="shared" ref="AQ1045:AQ1072" si="1486">_xlfn.POISSON.DIST(5,K1045,FALSE) * _xlfn.POISSON.DIST(4,L1045,FALSE)</f>
        <v>2.8018207941013914E-3</v>
      </c>
      <c r="AR1045" s="13">
        <f t="shared" ref="AR1045:AR1072" si="1487">_xlfn.POISSON.DIST(0,K1045,FALSE) * _xlfn.POISSON.DIST(5,L1045,FALSE)</f>
        <v>4.7248260733428148E-4</v>
      </c>
      <c r="AS1045" s="13">
        <f t="shared" ref="AS1045:AS1072" si="1488">_xlfn.POISSON.DIST(1,K1045,FALSE) * _xlfn.POISSON.DIST(5,L1045,FALSE)</f>
        <v>1.3387300313985519E-3</v>
      </c>
      <c r="AT1045" s="13">
        <f t="shared" ref="AT1045:AT1072" si="1489">_xlfn.POISSON.DIST(2,K1045,FALSE) * _xlfn.POISSON.DIST(5,L1045,FALSE)</f>
        <v>1.8965757354327199E-3</v>
      </c>
      <c r="AU1045" s="13">
        <f t="shared" ref="AU1045:AU1072" si="1490">_xlfn.POISSON.DIST(3,K1045,FALSE) * _xlfn.POISSON.DIST(5,L1045,FALSE)</f>
        <v>1.7912496350362878E-3</v>
      </c>
      <c r="AV1045" s="13">
        <f t="shared" ref="AV1045:AV1072" si="1491">_xlfn.POISSON.DIST(4,K1045,FALSE) * _xlfn.POISSON.DIST(5,L1045,FALSE)</f>
        <v>1.2688296050113591E-3</v>
      </c>
      <c r="AW1045" s="13">
        <f t="shared" ref="AW1045:AW1072" si="1492">_xlfn.POISSON.DIST(6,K1045,FALSE) * _xlfn.POISSON.DIST(6,L1045,FALSE)</f>
        <v>7.2613151553393551E-5</v>
      </c>
      <c r="AX1045" s="13">
        <f t="shared" ref="AX1045:AX1072" si="1493">_xlfn.POISSON.DIST(6,K1045,FALSE) * _xlfn.POISSON.DIST(0,L1045,FALSE)</f>
        <v>1.1714587748513318E-2</v>
      </c>
      <c r="AY1045" s="13">
        <f t="shared" ref="AY1045:AY1072" si="1494">_xlfn.POISSON.DIST(6,K1045,FALSE) * _xlfn.POISSON.DIST(1,L1045,FALSE)</f>
        <v>1.5031320626801325E-2</v>
      </c>
      <c r="AZ1045" s="13">
        <f t="shared" ref="AZ1045:AZ1072" si="1495">_xlfn.POISSON.DIST(6,K1045,FALSE) * _xlfn.POISSON.DIST(2,L1045,FALSE)</f>
        <v>9.643557444621852E-3</v>
      </c>
      <c r="BA1045" s="13">
        <f t="shared" ref="BA1045:BA1072" si="1496">_xlfn.POISSON.DIST(6,K1045,FALSE) * _xlfn.POISSON.DIST(3,L1045,FALSE)</f>
        <v>4.1246409190821079E-3</v>
      </c>
      <c r="BB1045" s="13">
        <f t="shared" ref="BB1045:BB1072" si="1497">_xlfn.POISSON.DIST(6,K1045,FALSE) * _xlfn.POISSON.DIST(4,L1045,FALSE)</f>
        <v>1.3231110103088322E-3</v>
      </c>
      <c r="BC1045" s="13">
        <f t="shared" ref="BC1045:BC1072" si="1498">_xlfn.POISSON.DIST(6,K1045,FALSE) * _xlfn.POISSON.DIST(5,L1045,FALSE)</f>
        <v>3.3954427159977636E-4</v>
      </c>
      <c r="BD1045" s="13">
        <f t="shared" ref="BD1045:BD1072" si="1499">_xlfn.POISSON.DIST(0,K1045,FALSE) * _xlfn.POISSON.DIST(6,L1045,FALSE)</f>
        <v>1.0104264463382368E-4</v>
      </c>
      <c r="BE1045" s="13">
        <f t="shared" ref="BE1045:BE1072" si="1500">_xlfn.POISSON.DIST(1,K1045,FALSE) * _xlfn.POISSON.DIST(6,L1045,FALSE)</f>
        <v>2.8629376134374572E-4</v>
      </c>
      <c r="BF1045" s="13">
        <f t="shared" ref="BF1045:BF1072" si="1501">_xlfn.POISSON.DIST(2,K1045,FALSE) * _xlfn.POISSON.DIST(6,L1045,FALSE)</f>
        <v>4.055917087353849E-4</v>
      </c>
      <c r="BG1045" s="13">
        <f t="shared" ref="BG1045:BG1072" si="1502">_xlfn.POISSON.DIST(3,K1045,FALSE) * _xlfn.POISSON.DIST(6,L1045,FALSE)</f>
        <v>3.8306722303406551E-4</v>
      </c>
      <c r="BH1045" s="13">
        <f t="shared" ref="BH1045:BH1072" si="1503">_xlfn.POISSON.DIST(4,K1045,FALSE) * _xlfn.POISSON.DIST(6,L1045,FALSE)</f>
        <v>2.7134522390859553E-4</v>
      </c>
      <c r="BI1045" s="13">
        <f t="shared" ref="BI1045:BI1072" si="1504">_xlfn.POISSON.DIST(5,K1045,FALSE) * _xlfn.POISSON.DIST(6,L1045,FALSE)</f>
        <v>1.5376566014672194E-4</v>
      </c>
      <c r="BJ1045" s="14">
        <f t="shared" ref="BJ1045:BJ1072" si="1505">SUM(N1045,Q1045,T1045,W1045,X1045,Y1045,AD1045,AE1045,AF1045,AG1045,AM1045,AN1045,AO1045,AP1045,AQ1045,AX1045,AY1045,AZ1045,BA1045,BB1045,BC1045)</f>
        <v>0.66971846051131434</v>
      </c>
      <c r="BK1045" s="14">
        <f t="shared" ref="BK1045:BK1072" si="1506">SUM(M1045,P1045,S1045,V1045,AC1045,AL1045,AY1045)</f>
        <v>0.17188497304399211</v>
      </c>
      <c r="BL1045" s="14">
        <f t="shared" ref="BL1045:BL1072" si="1507">SUM(O1045,R1045,U1045,AA1045,AB1045,AH1045,AI1045,AJ1045,AK1045,AR1045,AS1045,AT1045,AU1045,AV1045,BD1045,BE1045,BF1045,BG1045,BH1045,BI1045)</f>
        <v>0.14145583983514121</v>
      </c>
      <c r="BM1045" s="14">
        <f t="shared" ref="BM1045:BM1072" si="1508">SUM(S1045:BI1045)</f>
        <v>0.75231803516410933</v>
      </c>
      <c r="BN1045" s="14">
        <f t="shared" ref="BN1045:BN1072" si="1509">SUM(M1045:R1045)</f>
        <v>0.22152205062749286</v>
      </c>
    </row>
    <row r="1046" spans="1:66" x14ac:dyDescent="0.25">
      <c r="A1046" t="s">
        <v>351</v>
      </c>
      <c r="B1046" t="s">
        <v>156</v>
      </c>
      <c r="C1046" t="s">
        <v>166</v>
      </c>
      <c r="D1046" t="s">
        <v>372</v>
      </c>
      <c r="E1046" s="10">
        <f>VLOOKUP(A1046,home!$A$2:$E$405,3,FALSE)</f>
        <v>1.224</v>
      </c>
      <c r="F1046" s="10">
        <f>VLOOKUP(B1046,home!$B$2:$E$405,3,FALSE)</f>
        <v>0.73529999999999995</v>
      </c>
      <c r="G1046" s="10">
        <f>VLOOKUP(C1046,away!$B$2:$E$405,4,FALSE)</f>
        <v>0.89129999999999998</v>
      </c>
      <c r="H1046" s="10">
        <f>VLOOKUP(A1046,away!$A$2:$E$405,3,FALSE)</f>
        <v>1.1359999999999999</v>
      </c>
      <c r="I1046" s="10">
        <f>VLOOKUP(C1046,away!$B$2:$E$405,3,FALSE)</f>
        <v>0.56020000000000003</v>
      </c>
      <c r="J1046" s="10">
        <f>VLOOKUP(B1046,home!$B$2:$E$405,4,FALSE)</f>
        <v>1.0563</v>
      </c>
      <c r="K1046" s="12">
        <f t="shared" si="1454"/>
        <v>0.80217641735999989</v>
      </c>
      <c r="L1046" s="12">
        <f t="shared" si="1455"/>
        <v>0.67221579935999998</v>
      </c>
      <c r="M1046" s="13">
        <f t="shared" si="1456"/>
        <v>0.22891781719439214</v>
      </c>
      <c r="N1046" s="13">
        <f t="shared" si="1457"/>
        <v>0.18363247446686884</v>
      </c>
      <c r="O1046" s="13">
        <f t="shared" si="1458"/>
        <v>0.15388217347307465</v>
      </c>
      <c r="P1046" s="13">
        <f t="shared" si="1459"/>
        <v>0.12344065061220102</v>
      </c>
      <c r="Q1046" s="13">
        <f t="shared" si="1460"/>
        <v>7.365282023939225E-2</v>
      </c>
      <c r="R1046" s="13">
        <f t="shared" si="1461"/>
        <v>5.1721014124228526E-2</v>
      </c>
      <c r="S1046" s="13">
        <f t="shared" si="1462"/>
        <v>1.6640900226023086E-2</v>
      </c>
      <c r="T1046" s="13">
        <f t="shared" si="1463"/>
        <v>4.9510589432341441E-2</v>
      </c>
      <c r="U1046" s="13">
        <f t="shared" si="1464"/>
        <v>4.1489377812399593E-2</v>
      </c>
      <c r="V1046" s="13">
        <f t="shared" si="1465"/>
        <v>9.9704076037649271E-4</v>
      </c>
      <c r="W1046" s="13">
        <f t="shared" si="1466"/>
        <v>1.9694185156031923E-2</v>
      </c>
      <c r="X1046" s="13">
        <f t="shared" si="1467"/>
        <v>1.3238742417405846E-2</v>
      </c>
      <c r="Y1046" s="13">
        <f t="shared" si="1468"/>
        <v>4.4496459083188042E-3</v>
      </c>
      <c r="Z1046" s="13">
        <f t="shared" si="1469"/>
        <v>1.158922761774271E-2</v>
      </c>
      <c r="AA1046" s="13">
        <f t="shared" si="1470"/>
        <v>9.296605090370412E-3</v>
      </c>
      <c r="AB1046" s="13">
        <f t="shared" si="1471"/>
        <v>3.7287586825020375E-3</v>
      </c>
      <c r="AC1046" s="13">
        <f t="shared" si="1472"/>
        <v>3.360249588044432E-5</v>
      </c>
      <c r="AD1046" s="13">
        <f t="shared" si="1473"/>
        <v>3.9495527228225443E-3</v>
      </c>
      <c r="AE1046" s="13">
        <f t="shared" si="1474"/>
        <v>2.654951740686621E-3</v>
      </c>
      <c r="AF1046" s="13">
        <f t="shared" si="1475"/>
        <v>8.9235025331394001E-4</v>
      </c>
      <c r="AG1046" s="13">
        <f t="shared" si="1476"/>
        <v>1.9995064628017622E-4</v>
      </c>
      <c r="AH1046" s="13">
        <f t="shared" si="1477"/>
        <v>1.9476154767564761E-3</v>
      </c>
      <c r="AI1046" s="13">
        <f t="shared" si="1478"/>
        <v>1.5623312055393979E-3</v>
      </c>
      <c r="AJ1046" s="13">
        <f t="shared" si="1479"/>
        <v>6.2663262459466192E-4</v>
      </c>
      <c r="AK1046" s="13">
        <f t="shared" si="1480"/>
        <v>1.6755663793274658E-4</v>
      </c>
      <c r="AL1046" s="13">
        <f t="shared" si="1481"/>
        <v>7.247865639315501E-7</v>
      </c>
      <c r="AM1046" s="13">
        <f t="shared" si="1482"/>
        <v>6.3364761067364445E-4</v>
      </c>
      <c r="AN1046" s="13">
        <f t="shared" si="1483"/>
        <v>4.2594793512153796E-4</v>
      </c>
      <c r="AO1046" s="13">
        <f t="shared" si="1484"/>
        <v>1.4316446584673303E-4</v>
      </c>
      <c r="AP1046" s="13">
        <f t="shared" si="1485"/>
        <v>3.2079138616369687E-5</v>
      </c>
      <c r="AQ1046" s="13">
        <f t="shared" si="1486"/>
        <v>5.3910259519457982E-6</v>
      </c>
      <c r="AR1046" s="13">
        <f t="shared" si="1487"/>
        <v>2.6184357891075245E-4</v>
      </c>
      <c r="AS1046" s="13">
        <f t="shared" si="1488"/>
        <v>2.1004474403934782E-4</v>
      </c>
      <c r="AT1046" s="13">
        <f t="shared" si="1489"/>
        <v>8.4246470129391098E-5</v>
      </c>
      <c r="AU1046" s="13">
        <f t="shared" si="1490"/>
        <v>2.2526843861207071E-5</v>
      </c>
      <c r="AV1046" s="13">
        <f t="shared" si="1491"/>
        <v>4.5176257257527978E-6</v>
      </c>
      <c r="AW1046" s="13">
        <f t="shared" si="1492"/>
        <v>1.0856410064927082E-8</v>
      </c>
      <c r="AX1046" s="13">
        <f t="shared" si="1493"/>
        <v>8.4716195033151338E-5</v>
      </c>
      <c r="AY1046" s="13">
        <f t="shared" si="1494"/>
        <v>5.6947564762947483E-5</v>
      </c>
      <c r="AZ1046" s="13">
        <f t="shared" si="1495"/>
        <v>1.9140526384365054E-5</v>
      </c>
      <c r="BA1046" s="13">
        <f t="shared" si="1496"/>
        <v>4.2888547478790415E-6</v>
      </c>
      <c r="BB1046" s="13">
        <f t="shared" si="1497"/>
        <v>7.2075898067111035E-7</v>
      </c>
      <c r="BC1046" s="13">
        <f t="shared" si="1498"/>
        <v>9.6901114867545867E-8</v>
      </c>
      <c r="BD1046" s="13">
        <f t="shared" si="1499"/>
        <v>2.9335898450795772E-5</v>
      </c>
      <c r="BE1046" s="13">
        <f t="shared" si="1500"/>
        <v>2.3532565919296123E-5</v>
      </c>
      <c r="BF1046" s="13">
        <f t="shared" si="1501"/>
        <v>9.4386347102144963E-6</v>
      </c>
      <c r="BG1046" s="13">
        <f t="shared" si="1502"/>
        <v>2.5238167255365355E-6</v>
      </c>
      <c r="BH1046" s="13">
        <f t="shared" si="1503"/>
        <v>5.0613656474103597E-7</v>
      </c>
      <c r="BI1046" s="13">
        <f t="shared" si="1504"/>
        <v>8.1202163239772419E-8</v>
      </c>
      <c r="BJ1046" s="14">
        <f t="shared" si="1505"/>
        <v>0.35328140396069652</v>
      </c>
      <c r="BK1046" s="14">
        <f t="shared" si="1506"/>
        <v>0.37008768364020012</v>
      </c>
      <c r="BL1046" s="14">
        <f t="shared" si="1507"/>
        <v>0.26507066264459866</v>
      </c>
      <c r="BM1046" s="14">
        <f t="shared" si="1508"/>
        <v>0.1847250910447277</v>
      </c>
      <c r="BN1046" s="14">
        <f t="shared" si="1509"/>
        <v>0.81524695011015735</v>
      </c>
    </row>
    <row r="1047" spans="1:66" x14ac:dyDescent="0.25">
      <c r="A1047" t="s">
        <v>351</v>
      </c>
      <c r="B1047" t="s">
        <v>158</v>
      </c>
      <c r="C1047" t="s">
        <v>157</v>
      </c>
      <c r="D1047" t="s">
        <v>372</v>
      </c>
      <c r="E1047" s="10">
        <f>VLOOKUP(A1047,home!$A$2:$E$405,3,FALSE)</f>
        <v>1.224</v>
      </c>
      <c r="F1047" s="10">
        <f>VLOOKUP(B1047,home!$B$2:$E$405,3,FALSE)</f>
        <v>1.3889</v>
      </c>
      <c r="G1047" s="10">
        <f>VLOOKUP(C1047,away!$B$2:$E$405,4,FALSE)</f>
        <v>0.27229999999999999</v>
      </c>
      <c r="H1047" s="10">
        <f>VLOOKUP(A1047,away!$A$2:$E$405,3,FALSE)</f>
        <v>1.1359999999999999</v>
      </c>
      <c r="I1047" s="10">
        <f>VLOOKUP(C1047,away!$B$2:$E$405,3,FALSE)</f>
        <v>1.0759000000000001</v>
      </c>
      <c r="J1047" s="10">
        <f>VLOOKUP(B1047,home!$B$2:$E$405,4,FALSE)</f>
        <v>0.61619999999999997</v>
      </c>
      <c r="K1047" s="12">
        <f t="shared" si="1454"/>
        <v>0.46291370327999998</v>
      </c>
      <c r="L1047" s="12">
        <f t="shared" si="1455"/>
        <v>0.75313344287999995</v>
      </c>
      <c r="M1047" s="13">
        <f t="shared" si="1456"/>
        <v>0.29639947815868023</v>
      </c>
      <c r="N1047" s="13">
        <f t="shared" si="1457"/>
        <v>0.13720738008469413</v>
      </c>
      <c r="O1047" s="13">
        <f t="shared" si="1458"/>
        <v>0.22322835945348218</v>
      </c>
      <c r="P1047" s="13">
        <f t="shared" si="1459"/>
        <v>0.10333546655173043</v>
      </c>
      <c r="Q1047" s="13">
        <f t="shared" si="1460"/>
        <v>3.1757588216176136E-2</v>
      </c>
      <c r="R1047" s="13">
        <f t="shared" si="1461"/>
        <v>8.4060371451827598E-2</v>
      </c>
      <c r="S1047" s="13">
        <f t="shared" si="1462"/>
        <v>9.0066105326837911E-3</v>
      </c>
      <c r="T1047" s="13">
        <f t="shared" si="1463"/>
        <v>2.3917701750814046E-2</v>
      </c>
      <c r="U1047" s="13">
        <f t="shared" si="1464"/>
        <v>3.8912697847857898E-2</v>
      </c>
      <c r="V1047" s="13">
        <f t="shared" si="1465"/>
        <v>3.4889186536224794E-4</v>
      </c>
      <c r="W1047" s="13">
        <f t="shared" si="1466"/>
        <v>4.9003409227971291E-3</v>
      </c>
      <c r="X1047" s="13">
        <f t="shared" si="1467"/>
        <v>3.6906106304719572E-3</v>
      </c>
      <c r="Y1047" s="13">
        <f t="shared" si="1468"/>
        <v>1.389761145228436E-3</v>
      </c>
      <c r="Z1047" s="13">
        <f t="shared" si="1469"/>
        <v>2.1102892320428862E-2</v>
      </c>
      <c r="AA1047" s="13">
        <f t="shared" si="1470"/>
        <v>9.7688180339687968E-3</v>
      </c>
      <c r="AB1047" s="13">
        <f t="shared" si="1471"/>
        <v>2.2610598663864718E-3</v>
      </c>
      <c r="AC1047" s="13">
        <f t="shared" si="1472"/>
        <v>7.6022619682232831E-6</v>
      </c>
      <c r="AD1047" s="13">
        <f t="shared" si="1473"/>
        <v>5.6710874097663777E-4</v>
      </c>
      <c r="AE1047" s="13">
        <f t="shared" si="1474"/>
        <v>4.2710855857907724E-4</v>
      </c>
      <c r="AF1047" s="13">
        <f t="shared" si="1475"/>
        <v>1.6083486960308726E-4</v>
      </c>
      <c r="AG1047" s="13">
        <f t="shared" si="1476"/>
        <v>4.0376706359776328E-5</v>
      </c>
      <c r="AH1047" s="13">
        <f t="shared" si="1477"/>
        <v>3.9733234870026248E-3</v>
      </c>
      <c r="AI1047" s="13">
        <f t="shared" si="1478"/>
        <v>1.8393058896977877E-3</v>
      </c>
      <c r="AJ1047" s="13">
        <f t="shared" si="1479"/>
        <v>4.2571995043235898E-4</v>
      </c>
      <c r="AK1047" s="13">
        <f t="shared" si="1480"/>
        <v>6.5690532938273796E-5</v>
      </c>
      <c r="AL1047" s="13">
        <f t="shared" si="1481"/>
        <v>1.0601682461994896E-7</v>
      </c>
      <c r="AM1047" s="13">
        <f t="shared" si="1482"/>
        <v>5.2504481489590742E-5</v>
      </c>
      <c r="AN1047" s="13">
        <f t="shared" si="1483"/>
        <v>3.9542880910884706E-5</v>
      </c>
      <c r="AO1047" s="13">
        <f t="shared" si="1484"/>
        <v>1.489053302090421E-5</v>
      </c>
      <c r="AP1047" s="13">
        <f t="shared" si="1485"/>
        <v>3.7381861334506389E-6</v>
      </c>
      <c r="AQ1047" s="13">
        <f t="shared" si="1486"/>
        <v>7.0383824820298857E-7</v>
      </c>
      <c r="AR1047" s="13">
        <f t="shared" si="1487"/>
        <v>5.9848855948845079E-4</v>
      </c>
      <c r="AS1047" s="13">
        <f t="shared" si="1488"/>
        <v>2.7704855544351129E-4</v>
      </c>
      <c r="AT1047" s="13">
        <f t="shared" si="1489"/>
        <v>6.4124786394365098E-5</v>
      </c>
      <c r="AU1047" s="13">
        <f t="shared" si="1490"/>
        <v>9.894747447284837E-6</v>
      </c>
      <c r="AV1047" s="13">
        <f t="shared" si="1491"/>
        <v>1.1451035459607375E-6</v>
      </c>
      <c r="AW1047" s="13">
        <f t="shared" si="1492"/>
        <v>1.0267016533914236E-9</v>
      </c>
      <c r="AX1047" s="13">
        <f t="shared" si="1493"/>
        <v>4.0508406608571083E-6</v>
      </c>
      <c r="AY1047" s="13">
        <f t="shared" si="1494"/>
        <v>3.0508235734696081E-6</v>
      </c>
      <c r="AZ1047" s="13">
        <f t="shared" si="1495"/>
        <v>1.1488386307533152E-6</v>
      </c>
      <c r="BA1047" s="13">
        <f t="shared" si="1496"/>
        <v>2.884095977642631E-7</v>
      </c>
      <c r="BB1047" s="13">
        <f t="shared" si="1497"/>
        <v>5.430272833095884E-8</v>
      </c>
      <c r="BC1047" s="13">
        <f t="shared" si="1498"/>
        <v>8.1794401491344701E-9</v>
      </c>
      <c r="BD1047" s="13">
        <f t="shared" si="1499"/>
        <v>7.5123624888638073E-5</v>
      </c>
      <c r="BE1047" s="13">
        <f t="shared" si="1500"/>
        <v>3.4775755401017026E-5</v>
      </c>
      <c r="BF1047" s="13">
        <f t="shared" si="1501"/>
        <v>8.0490868585221248E-6</v>
      </c>
      <c r="BG1047" s="13">
        <f t="shared" si="1502"/>
        <v>1.242010868566953E-6</v>
      </c>
      <c r="BH1047" s="13">
        <f t="shared" si="1503"/>
        <v>1.4373596267058434E-7</v>
      </c>
      <c r="BI1047" s="13">
        <f t="shared" si="1504"/>
        <v>1.3307469354871212E-8</v>
      </c>
      <c r="BJ1047" s="14">
        <f t="shared" si="1505"/>
        <v>0.20417879294013472</v>
      </c>
      <c r="BK1047" s="14">
        <f t="shared" si="1506"/>
        <v>0.40910120621082302</v>
      </c>
      <c r="BL1047" s="14">
        <f t="shared" si="1507"/>
        <v>0.36560539578736234</v>
      </c>
      <c r="BM1047" s="14">
        <f t="shared" si="1508"/>
        <v>0.12399659354528643</v>
      </c>
      <c r="BN1047" s="14">
        <f t="shared" si="1509"/>
        <v>0.8759886439165907</v>
      </c>
    </row>
    <row r="1048" spans="1:66" x14ac:dyDescent="0.25">
      <c r="A1048" t="s">
        <v>351</v>
      </c>
      <c r="B1048" t="s">
        <v>159</v>
      </c>
      <c r="C1048" t="s">
        <v>163</v>
      </c>
      <c r="D1048" t="s">
        <v>372</v>
      </c>
      <c r="E1048" s="10">
        <f>VLOOKUP(A1048,home!$A$2:$E$405,3,FALSE)</f>
        <v>1.224</v>
      </c>
      <c r="F1048" s="10">
        <f>VLOOKUP(B1048,home!$B$2:$E$405,3,FALSE)</f>
        <v>0.89129999999999998</v>
      </c>
      <c r="G1048" s="10">
        <f>VLOOKUP(C1048,away!$B$2:$E$405,4,FALSE)</f>
        <v>0.66839999999999999</v>
      </c>
      <c r="H1048" s="10">
        <f>VLOOKUP(A1048,away!$A$2:$E$405,3,FALSE)</f>
        <v>1.1359999999999999</v>
      </c>
      <c r="I1048" s="10">
        <f>VLOOKUP(C1048,away!$B$2:$E$405,3,FALSE)</f>
        <v>1.6005</v>
      </c>
      <c r="J1048" s="10">
        <f>VLOOKUP(B1048,home!$B$2:$E$405,4,FALSE)</f>
        <v>1.0403</v>
      </c>
      <c r="K1048" s="12">
        <f t="shared" si="1454"/>
        <v>0.72919178207999991</v>
      </c>
      <c r="L1048" s="12">
        <f t="shared" si="1455"/>
        <v>1.8914401703999997</v>
      </c>
      <c r="M1048" s="13">
        <f t="shared" si="1456"/>
        <v>7.2756869412077846E-2</v>
      </c>
      <c r="N1048" s="13">
        <f t="shared" si="1457"/>
        <v>5.3053711265154881E-2</v>
      </c>
      <c r="O1048" s="13">
        <f t="shared" si="1458"/>
        <v>0.13761526547855105</v>
      </c>
      <c r="P1048" s="13">
        <f t="shared" si="1459"/>
        <v>0.10034792067571692</v>
      </c>
      <c r="Q1048" s="13">
        <f t="shared" si="1460"/>
        <v>1.934316513169803E-2</v>
      </c>
      <c r="R1048" s="13">
        <f t="shared" si="1461"/>
        <v>0.1301455205931959</v>
      </c>
      <c r="S1048" s="13">
        <f t="shared" si="1462"/>
        <v>3.4600530731014309E-2</v>
      </c>
      <c r="T1048" s="13">
        <f t="shared" si="1463"/>
        <v>3.6586439552774248E-2</v>
      </c>
      <c r="U1048" s="13">
        <f t="shared" si="1464"/>
        <v>9.490104409108184E-2</v>
      </c>
      <c r="V1048" s="13">
        <f t="shared" si="1465"/>
        <v>5.3024261049013947E-3</v>
      </c>
      <c r="W1048" s="13">
        <f t="shared" si="1466"/>
        <v>4.7016256844835342E-3</v>
      </c>
      <c r="X1048" s="13">
        <f t="shared" si="1467"/>
        <v>8.8928436858165504E-3</v>
      </c>
      <c r="Y1048" s="13">
        <f t="shared" si="1468"/>
        <v>8.4101408882207105E-3</v>
      </c>
      <c r="Z1048" s="13">
        <f t="shared" si="1469"/>
        <v>8.2054155215863719E-2</v>
      </c>
      <c r="AA1048" s="13">
        <f t="shared" si="1470"/>
        <v>5.9833215668924578E-2</v>
      </c>
      <c r="AB1048" s="13">
        <f t="shared" si="1471"/>
        <v>2.1814944580600047E-2</v>
      </c>
      <c r="AC1048" s="13">
        <f t="shared" si="1472"/>
        <v>4.5707662938144491E-4</v>
      </c>
      <c r="AD1048" s="13">
        <f t="shared" si="1473"/>
        <v>8.5709670288541177E-4</v>
      </c>
      <c r="AE1048" s="13">
        <f t="shared" si="1474"/>
        <v>1.621147133754861E-3</v>
      </c>
      <c r="AF1048" s="13">
        <f t="shared" si="1475"/>
        <v>1.5331514054563831E-3</v>
      </c>
      <c r="AG1048" s="13">
        <f t="shared" si="1476"/>
        <v>9.6662138519514008E-4</v>
      </c>
      <c r="AH1048" s="13">
        <f t="shared" si="1477"/>
        <v>3.8800131330880325E-2</v>
      </c>
      <c r="AI1048" s="13">
        <f t="shared" si="1478"/>
        <v>2.8292736910102662E-2</v>
      </c>
      <c r="AJ1048" s="13">
        <f t="shared" si="1479"/>
        <v>1.0315415623699177E-2</v>
      </c>
      <c r="AK1048" s="13">
        <f t="shared" si="1480"/>
        <v>2.5073054338470256E-3</v>
      </c>
      <c r="AL1048" s="13">
        <f t="shared" si="1481"/>
        <v>2.5216417209000644E-5</v>
      </c>
      <c r="AM1048" s="13">
        <f t="shared" si="1482"/>
        <v>1.2499757443838118E-4</v>
      </c>
      <c r="AN1048" s="13">
        <f t="shared" si="1483"/>
        <v>2.364254334953183E-4</v>
      </c>
      <c r="AO1048" s="13">
        <f t="shared" si="1484"/>
        <v>2.2359228110863935E-4</v>
      </c>
      <c r="AP1048" s="13">
        <f t="shared" si="1485"/>
        <v>1.4097047409341649E-4</v>
      </c>
      <c r="AQ1048" s="13">
        <f t="shared" si="1486"/>
        <v>6.6659304385155115E-5</v>
      </c>
      <c r="AR1048" s="13">
        <f t="shared" si="1487"/>
        <v>1.4677625403204528E-2</v>
      </c>
      <c r="AS1048" s="13">
        <f t="shared" si="1488"/>
        <v>1.0702803824465387E-2</v>
      </c>
      <c r="AT1048" s="13">
        <f t="shared" si="1489"/>
        <v>3.9021982970072777E-3</v>
      </c>
      <c r="AU1048" s="13">
        <f t="shared" si="1490"/>
        <v>9.484836434080925E-4</v>
      </c>
      <c r="AV1048" s="13">
        <f t="shared" si="1491"/>
        <v>1.7290661955261951E-4</v>
      </c>
      <c r="AW1048" s="13">
        <f t="shared" si="1492"/>
        <v>9.6608481182370927E-7</v>
      </c>
      <c r="AX1048" s="13">
        <f t="shared" si="1493"/>
        <v>1.5191200676733425E-5</v>
      </c>
      <c r="AY1048" s="13">
        <f t="shared" si="1494"/>
        <v>2.8733247196581256E-5</v>
      </c>
      <c r="AZ1048" s="13">
        <f t="shared" si="1495"/>
        <v>2.7173608986823489E-5</v>
      </c>
      <c r="BA1048" s="13">
        <f t="shared" si="1496"/>
        <v>1.7132418537473462E-5</v>
      </c>
      <c r="BB1048" s="13">
        <f t="shared" si="1497"/>
        <v>8.1012361594707301E-6</v>
      </c>
      <c r="BC1048" s="13">
        <f t="shared" si="1498"/>
        <v>3.0646007003839912E-6</v>
      </c>
      <c r="BD1048" s="13">
        <f t="shared" si="1499"/>
        <v>4.6269750489507577E-3</v>
      </c>
      <c r="BE1048" s="13">
        <f t="shared" si="1500"/>
        <v>3.3739521815840975E-3</v>
      </c>
      <c r="BF1048" s="13">
        <f t="shared" si="1501"/>
        <v>1.2301291019710058E-3</v>
      </c>
      <c r="BG1048" s="13">
        <f t="shared" si="1502"/>
        <v>2.9900001068490256E-4</v>
      </c>
      <c r="BH1048" s="13">
        <f t="shared" si="1503"/>
        <v>5.4507087658315772E-5</v>
      </c>
      <c r="BI1048" s="13">
        <f t="shared" si="1504"/>
        <v>7.9492240771116119E-6</v>
      </c>
      <c r="BJ1048" s="14">
        <f t="shared" si="1505"/>
        <v>0.13685798421521805</v>
      </c>
      <c r="BK1048" s="14">
        <f t="shared" si="1506"/>
        <v>0.21351877321749752</v>
      </c>
      <c r="BL1048" s="14">
        <f t="shared" si="1507"/>
        <v>0.5642221101534467</v>
      </c>
      <c r="BM1048" s="14">
        <f t="shared" si="1508"/>
        <v>0.48336280308324669</v>
      </c>
      <c r="BN1048" s="14">
        <f t="shared" si="1509"/>
        <v>0.51326245255639469</v>
      </c>
    </row>
    <row r="1049" spans="1:66" x14ac:dyDescent="0.25">
      <c r="A1049" t="s">
        <v>351</v>
      </c>
      <c r="B1049" t="s">
        <v>160</v>
      </c>
      <c r="C1049" t="s">
        <v>165</v>
      </c>
      <c r="D1049" t="s">
        <v>372</v>
      </c>
      <c r="E1049" s="10">
        <f>VLOOKUP(A1049,home!$A$2:$E$405,3,FALSE)</f>
        <v>1.224</v>
      </c>
      <c r="F1049" s="10">
        <f>VLOOKUP(B1049,home!$B$2:$E$405,3,FALSE)</f>
        <v>1.0621</v>
      </c>
      <c r="G1049" s="10">
        <f>VLOOKUP(C1049,away!$B$2:$E$405,4,FALSE)</f>
        <v>1.1141000000000001</v>
      </c>
      <c r="H1049" s="10">
        <f>VLOOKUP(A1049,away!$A$2:$E$405,3,FALSE)</f>
        <v>1.1359999999999999</v>
      </c>
      <c r="I1049" s="10">
        <f>VLOOKUP(C1049,away!$B$2:$E$405,3,FALSE)</f>
        <v>0.88029999999999997</v>
      </c>
      <c r="J1049" s="10">
        <f>VLOOKUP(B1049,home!$B$2:$E$405,4,FALSE)</f>
        <v>0.61619999999999997</v>
      </c>
      <c r="K1049" s="12">
        <f t="shared" si="1454"/>
        <v>1.4483415866400002</v>
      </c>
      <c r="L1049" s="12">
        <f t="shared" si="1455"/>
        <v>0.61621281695999996</v>
      </c>
      <c r="M1049" s="13">
        <f t="shared" si="1456"/>
        <v>0.12687481293387246</v>
      </c>
      <c r="N1049" s="13">
        <f t="shared" si="1457"/>
        <v>0.18375806786929805</v>
      </c>
      <c r="O1049" s="13">
        <f t="shared" si="1458"/>
        <v>7.8181885879254578E-2</v>
      </c>
      <c r="P1049" s="13">
        <f t="shared" si="1459"/>
        <v>0.11323407664086699</v>
      </c>
      <c r="Q1049" s="13">
        <f t="shared" si="1460"/>
        <v>0.13307222578786002</v>
      </c>
      <c r="R1049" s="13">
        <f t="shared" si="1461"/>
        <v>2.4088340066450352E-2</v>
      </c>
      <c r="S1049" s="13">
        <f t="shared" si="1462"/>
        <v>2.5264975404126481E-2</v>
      </c>
      <c r="T1049" s="13">
        <f t="shared" si="1463"/>
        <v>8.2000811111874364E-2</v>
      </c>
      <c r="U1049" s="13">
        <f t="shared" si="1464"/>
        <v>3.488814467136659E-2</v>
      </c>
      <c r="V1049" s="13">
        <f t="shared" si="1465"/>
        <v>2.505405915121813E-3</v>
      </c>
      <c r="W1049" s="13">
        <f t="shared" si="1466"/>
        <v>6.4244679545101838E-2</v>
      </c>
      <c r="X1049" s="13">
        <f t="shared" si="1467"/>
        <v>3.9588394957179689E-2</v>
      </c>
      <c r="Y1049" s="13">
        <f t="shared" si="1468"/>
        <v>1.2197438187744375E-2</v>
      </c>
      <c r="Z1049" s="13">
        <f t="shared" si="1469"/>
        <v>4.9478479627459351E-3</v>
      </c>
      <c r="AA1049" s="13">
        <f t="shared" si="1470"/>
        <v>7.1661739688169395E-3</v>
      </c>
      <c r="AB1049" s="13">
        <f t="shared" si="1471"/>
        <v>5.1895338880672982E-3</v>
      </c>
      <c r="AC1049" s="13">
        <f t="shared" si="1472"/>
        <v>1.3975258310195934E-4</v>
      </c>
      <c r="AD1049" s="13">
        <f t="shared" si="1473"/>
        <v>2.3262060276382793E-2</v>
      </c>
      <c r="AE1049" s="13">
        <f t="shared" si="1474"/>
        <v>1.4334379691203155E-2</v>
      </c>
      <c r="AF1049" s="13">
        <f t="shared" si="1475"/>
        <v>4.4165142444452547E-3</v>
      </c>
      <c r="AG1049" s="13">
        <f t="shared" si="1476"/>
        <v>9.0717089457119219E-4</v>
      </c>
      <c r="AH1049" s="13">
        <f t="shared" si="1477"/>
        <v>7.6223183275336717E-4</v>
      </c>
      <c r="AI1049" s="13">
        <f t="shared" si="1478"/>
        <v>1.103972062037527E-3</v>
      </c>
      <c r="AJ1049" s="13">
        <f t="shared" si="1479"/>
        <v>7.994643239688325E-4</v>
      </c>
      <c r="AK1049" s="13">
        <f t="shared" si="1480"/>
        <v>3.8596580914636465E-4</v>
      </c>
      <c r="AL1049" s="13">
        <f t="shared" si="1481"/>
        <v>4.9890925834032395E-6</v>
      </c>
      <c r="AM1049" s="13">
        <f t="shared" si="1482"/>
        <v>6.7382818578423176E-3</v>
      </c>
      <c r="AN1049" s="13">
        <f t="shared" si="1483"/>
        <v>4.1522156450914767E-3</v>
      </c>
      <c r="AO1049" s="13">
        <f t="shared" si="1484"/>
        <v>1.279324249643601E-3</v>
      </c>
      <c r="AP1049" s="13">
        <f t="shared" si="1485"/>
        <v>2.6277866655937386E-4</v>
      </c>
      <c r="AQ1049" s="13">
        <f t="shared" si="1486"/>
        <v>4.0481895589386066E-5</v>
      </c>
      <c r="AR1049" s="13">
        <f t="shared" si="1487"/>
        <v>9.3939404967507238E-5</v>
      </c>
      <c r="AS1049" s="13">
        <f t="shared" si="1488"/>
        <v>1.3605634683865693E-4</v>
      </c>
      <c r="AT1049" s="13">
        <f t="shared" si="1489"/>
        <v>9.8528032626371307E-5</v>
      </c>
      <c r="AU1049" s="13">
        <f t="shared" si="1490"/>
        <v>4.7567415700865441E-5</v>
      </c>
      <c r="AV1049" s="13">
        <f t="shared" si="1491"/>
        <v>1.7223466582138977E-5</v>
      </c>
      <c r="AW1049" s="13">
        <f t="shared" si="1492"/>
        <v>1.2368607003974443E-7</v>
      </c>
      <c r="AX1049" s="13">
        <f t="shared" si="1493"/>
        <v>1.626555639535811E-3</v>
      </c>
      <c r="AY1049" s="13">
        <f t="shared" si="1494"/>
        <v>1.0023044325805364E-3</v>
      </c>
      <c r="AZ1049" s="13">
        <f t="shared" si="1495"/>
        <v>3.0881641892597329E-4</v>
      </c>
      <c r="BA1049" s="13">
        <f t="shared" si="1496"/>
        <v>6.3432211809957823E-5</v>
      </c>
      <c r="BB1049" s="13">
        <f t="shared" si="1497"/>
        <v>9.7719354813543696E-6</v>
      </c>
      <c r="BC1049" s="13">
        <f t="shared" si="1498"/>
        <v>1.2043183780233504E-6</v>
      </c>
      <c r="BD1049" s="13">
        <f t="shared" si="1499"/>
        <v>9.647777559762304E-6</v>
      </c>
      <c r="BE1049" s="13">
        <f t="shared" si="1500"/>
        <v>1.3973277458455923E-5</v>
      </c>
      <c r="BF1049" s="13">
        <f t="shared" si="1501"/>
        <v>1.0119039422370503E-5</v>
      </c>
      <c r="BG1049" s="13">
        <f t="shared" si="1502"/>
        <v>4.8852752040896016E-6</v>
      </c>
      <c r="BH1049" s="13">
        <f t="shared" si="1503"/>
        <v>1.7688868100660463E-6</v>
      </c>
      <c r="BI1049" s="13">
        <f t="shared" si="1504"/>
        <v>5.1239046581552543E-7</v>
      </c>
      <c r="BJ1049" s="14">
        <f t="shared" si="1505"/>
        <v>0.57326690983709827</v>
      </c>
      <c r="BK1049" s="14">
        <f t="shared" si="1506"/>
        <v>0.26902631700225366</v>
      </c>
      <c r="BL1049" s="14">
        <f t="shared" si="1507"/>
        <v>0.15299993381549792</v>
      </c>
      <c r="BM1049" s="14">
        <f t="shared" si="1508"/>
        <v>0.34002941869348313</v>
      </c>
      <c r="BN1049" s="14">
        <f t="shared" si="1509"/>
        <v>0.65920940917760251</v>
      </c>
    </row>
    <row r="1050" spans="1:66" x14ac:dyDescent="0.25">
      <c r="A1050" t="s">
        <v>351</v>
      </c>
      <c r="B1050" t="s">
        <v>161</v>
      </c>
      <c r="C1050" t="s">
        <v>155</v>
      </c>
      <c r="D1050" t="s">
        <v>372</v>
      </c>
      <c r="E1050" s="10">
        <f>VLOOKUP(A1050,home!$A$2:$E$405,3,FALSE)</f>
        <v>1.224</v>
      </c>
      <c r="F1050" s="10">
        <f>VLOOKUP(B1050,home!$B$2:$E$405,3,FALSE)</f>
        <v>1.4854000000000001</v>
      </c>
      <c r="G1050" s="10">
        <f>VLOOKUP(C1050,away!$B$2:$E$405,4,FALSE)</f>
        <v>1.5597000000000001</v>
      </c>
      <c r="H1050" s="10">
        <f>VLOOKUP(A1050,away!$A$2:$E$405,3,FALSE)</f>
        <v>1.1359999999999999</v>
      </c>
      <c r="I1050" s="10">
        <f>VLOOKUP(C1050,away!$B$2:$E$405,3,FALSE)</f>
        <v>0.72019999999999995</v>
      </c>
      <c r="J1050" s="10">
        <f>VLOOKUP(B1050,home!$B$2:$E$405,4,FALSE)</f>
        <v>0.72019999999999995</v>
      </c>
      <c r="K1050" s="12">
        <f t="shared" si="1454"/>
        <v>2.83573673712</v>
      </c>
      <c r="L1050" s="12">
        <f t="shared" si="1455"/>
        <v>0.5892296134399998</v>
      </c>
      <c r="M1050" s="13">
        <f t="shared" si="1456"/>
        <v>3.2550376272608851E-2</v>
      </c>
      <c r="N1050" s="13">
        <f t="shared" si="1457"/>
        <v>9.2304297803316115E-2</v>
      </c>
      <c r="O1050" s="13">
        <f t="shared" si="1458"/>
        <v>1.9179645628435858E-2</v>
      </c>
      <c r="P1050" s="13">
        <f t="shared" si="1459"/>
        <v>5.4388425713498584E-2</v>
      </c>
      <c r="Q1050" s="13">
        <f t="shared" si="1460"/>
        <v>0.13087534413746421</v>
      </c>
      <c r="R1050" s="13">
        <f t="shared" si="1461"/>
        <v>5.6506075897797201E-3</v>
      </c>
      <c r="S1050" s="13">
        <f t="shared" si="1462"/>
        <v>2.2719405966452642E-2</v>
      </c>
      <c r="T1050" s="13">
        <f t="shared" si="1463"/>
        <v>7.7115628434944988E-2</v>
      </c>
      <c r="U1050" s="13">
        <f t="shared" si="1464"/>
        <v>1.6023635529387455E-2</v>
      </c>
      <c r="V1050" s="13">
        <f t="shared" si="1465"/>
        <v>4.2179840916686173E-3</v>
      </c>
      <c r="W1050" s="13">
        <f t="shared" si="1466"/>
        <v>0.12370934045127661</v>
      </c>
      <c r="X1050" s="13">
        <f t="shared" si="1467"/>
        <v>7.2893206853023057E-2</v>
      </c>
      <c r="Y1050" s="13">
        <f t="shared" si="1468"/>
        <v>2.1475418048204357E-2</v>
      </c>
      <c r="Z1050" s="13">
        <f t="shared" si="1469"/>
        <v>1.1098351086090115E-3</v>
      </c>
      <c r="AA1050" s="13">
        <f t="shared" si="1470"/>
        <v>3.1472001896281398E-3</v>
      </c>
      <c r="AB1050" s="13">
        <f t="shared" si="1471"/>
        <v>4.462315598399773E-3</v>
      </c>
      <c r="AC1050" s="13">
        <f t="shared" si="1472"/>
        <v>4.4048936736770805E-4</v>
      </c>
      <c r="AD1050" s="13">
        <f t="shared" si="1473"/>
        <v>8.7701780360642592E-2</v>
      </c>
      <c r="AE1050" s="13">
        <f t="shared" si="1474"/>
        <v>5.1676486139901202E-2</v>
      </c>
      <c r="AF1050" s="13">
        <f t="shared" si="1475"/>
        <v>1.5224657976075745E-2</v>
      </c>
      <c r="AG1050" s="13">
        <f t="shared" si="1476"/>
        <v>2.9902731113331076E-3</v>
      </c>
      <c r="AH1050" s="13">
        <f t="shared" si="1477"/>
        <v>1.6348692800695696E-4</v>
      </c>
      <c r="AI1050" s="13">
        <f t="shared" si="1478"/>
        <v>4.6360588778822061E-4</v>
      </c>
      <c r="AJ1050" s="13">
        <f t="shared" si="1479"/>
        <v>6.573321237730948E-4</v>
      </c>
      <c r="AK1050" s="13">
        <f t="shared" si="1480"/>
        <v>6.2134028395749192E-4</v>
      </c>
      <c r="AL1050" s="13">
        <f t="shared" si="1481"/>
        <v>2.9440548439773118E-5</v>
      </c>
      <c r="AM1050" s="13">
        <f t="shared" si="1482"/>
        <v>4.9739832095900681E-2</v>
      </c>
      <c r="AN1050" s="13">
        <f t="shared" si="1483"/>
        <v>2.9308182038438057E-2</v>
      </c>
      <c r="AO1050" s="13">
        <f t="shared" si="1484"/>
        <v>8.6346243865689995E-3</v>
      </c>
      <c r="AP1050" s="13">
        <f t="shared" si="1485"/>
        <v>1.6959254631658826E-3</v>
      </c>
      <c r="AQ1050" s="13">
        <f t="shared" si="1486"/>
        <v>2.498223762710714E-4</v>
      </c>
      <c r="AR1050" s="13">
        <f t="shared" si="1487"/>
        <v>1.926626787840647E-5</v>
      </c>
      <c r="AS1050" s="13">
        <f t="shared" si="1488"/>
        <v>5.4634063609992245E-5</v>
      </c>
      <c r="AT1050" s="13">
        <f t="shared" si="1489"/>
        <v>7.7463910638502959E-5</v>
      </c>
      <c r="AU1050" s="13">
        <f t="shared" si="1490"/>
        <v>7.3222419066194545E-5</v>
      </c>
      <c r="AV1050" s="13">
        <f t="shared" si="1491"/>
        <v>5.1909875931700945E-5</v>
      </c>
      <c r="AW1050" s="13">
        <f t="shared" si="1492"/>
        <v>1.3664503943492791E-6</v>
      </c>
      <c r="AX1050" s="13">
        <f t="shared" si="1493"/>
        <v>2.350817819542101E-2</v>
      </c>
      <c r="AY1050" s="13">
        <f t="shared" si="1494"/>
        <v>1.3851714750766554E-2</v>
      </c>
      <c r="AZ1050" s="13">
        <f t="shared" si="1495"/>
        <v>4.0809202640376598E-3</v>
      </c>
      <c r="BA1050" s="13">
        <f t="shared" si="1496"/>
        <v>8.015330232194575E-4</v>
      </c>
      <c r="BB1050" s="13">
        <f t="shared" si="1497"/>
        <v>1.1807174835774882E-4</v>
      </c>
      <c r="BC1050" s="13">
        <f t="shared" si="1498"/>
        <v>1.3914274128604256E-5</v>
      </c>
      <c r="BD1050" s="13">
        <f t="shared" si="1499"/>
        <v>1.8920425957374882E-6</v>
      </c>
      <c r="BE1050" s="13">
        <f t="shared" si="1500"/>
        <v>5.3653346969286808E-6</v>
      </c>
      <c r="BF1050" s="13">
        <f t="shared" si="1501"/>
        <v>7.6073383535126308E-6</v>
      </c>
      <c r="BG1050" s="13">
        <f t="shared" si="1502"/>
        <v>7.1908029469192469E-6</v>
      </c>
      <c r="BH1050" s="13">
        <f t="shared" si="1503"/>
        <v>5.0978060214924161E-6</v>
      </c>
      <c r="BI1050" s="13">
        <f t="shared" si="1504"/>
        <v>2.8912071627715173E-6</v>
      </c>
      <c r="BJ1050" s="14">
        <f t="shared" si="1505"/>
        <v>0.80796915193245789</v>
      </c>
      <c r="BK1050" s="14">
        <f t="shared" si="1506"/>
        <v>0.1281978367108027</v>
      </c>
      <c r="BL1050" s="14">
        <f t="shared" si="1507"/>
        <v>5.0675710828058877E-2</v>
      </c>
      <c r="BM1050" s="14">
        <f t="shared" si="1508"/>
        <v>0.6391534891344528</v>
      </c>
      <c r="BN1050" s="14">
        <f t="shared" si="1509"/>
        <v>0.33494869714510328</v>
      </c>
    </row>
    <row r="1051" spans="1:66" x14ac:dyDescent="0.25">
      <c r="A1051" t="s">
        <v>351</v>
      </c>
      <c r="B1051" t="s">
        <v>162</v>
      </c>
      <c r="C1051" t="s">
        <v>164</v>
      </c>
      <c r="D1051" t="s">
        <v>372</v>
      </c>
      <c r="E1051" s="10">
        <f>VLOOKUP(A1051,home!$A$2:$E$405,3,FALSE)</f>
        <v>1.224</v>
      </c>
      <c r="F1051" s="10">
        <f>VLOOKUP(B1051,home!$B$2:$E$405,3,FALSE)</f>
        <v>0.51990000000000003</v>
      </c>
      <c r="G1051" s="10">
        <f>VLOOKUP(C1051,away!$B$2:$E$405,4,FALSE)</f>
        <v>0.81699999999999995</v>
      </c>
      <c r="H1051" s="10">
        <f>VLOOKUP(A1051,away!$A$2:$E$405,3,FALSE)</f>
        <v>1.1359999999999999</v>
      </c>
      <c r="I1051" s="10">
        <f>VLOOKUP(C1051,away!$B$2:$E$405,3,FALSE)</f>
        <v>1.0563</v>
      </c>
      <c r="J1051" s="10">
        <f>VLOOKUP(B1051,home!$B$2:$E$405,4,FALSE)</f>
        <v>1.6805000000000001</v>
      </c>
      <c r="K1051" s="12">
        <f t="shared" si="1454"/>
        <v>0.51990415919999999</v>
      </c>
      <c r="L1051" s="12">
        <f t="shared" si="1455"/>
        <v>2.0165274023999999</v>
      </c>
      <c r="M1051" s="13">
        <f t="shared" si="1456"/>
        <v>7.9148332410579655E-2</v>
      </c>
      <c r="N1051" s="13">
        <f t="shared" si="1457"/>
        <v>4.1149547214004531E-2</v>
      </c>
      <c r="O1051" s="13">
        <f t="shared" si="1458"/>
        <v>0.15960478116019791</v>
      </c>
      <c r="P1051" s="13">
        <f t="shared" si="1459"/>
        <v>8.2979189553392702E-2</v>
      </c>
      <c r="Q1051" s="13">
        <f t="shared" si="1460"/>
        <v>1.0696910372878862E-2</v>
      </c>
      <c r="R1051" s="13">
        <f t="shared" si="1461"/>
        <v>0.16092370738179723</v>
      </c>
      <c r="S1051" s="13">
        <f t="shared" si="1462"/>
        <v>2.1748865987533731E-2</v>
      </c>
      <c r="T1051" s="13">
        <f t="shared" si="1463"/>
        <v>2.1570612887927026E-2</v>
      </c>
      <c r="U1051" s="13">
        <f t="shared" si="1464"/>
        <v>8.3664904781680122E-2</v>
      </c>
      <c r="V1051" s="13">
        <f t="shared" si="1465"/>
        <v>2.5335036105078299E-3</v>
      </c>
      <c r="W1051" s="13">
        <f t="shared" si="1466"/>
        <v>1.8537893978164482E-3</v>
      </c>
      <c r="X1051" s="13">
        <f t="shared" si="1467"/>
        <v>3.7382171189754621E-3</v>
      </c>
      <c r="Y1051" s="13">
        <f t="shared" si="1468"/>
        <v>3.7691086282674014E-3</v>
      </c>
      <c r="Z1051" s="13">
        <f t="shared" si="1469"/>
        <v>0.10816902187706441</v>
      </c>
      <c r="AA1051" s="13">
        <f t="shared" si="1470"/>
        <v>5.623752437048158E-2</v>
      </c>
      <c r="AB1051" s="13">
        <f t="shared" si="1471"/>
        <v>1.4619061411662367E-2</v>
      </c>
      <c r="AC1051" s="13">
        <f t="shared" si="1472"/>
        <v>1.6600797983334478E-4</v>
      </c>
      <c r="AD1051" s="13">
        <f t="shared" si="1473"/>
        <v>2.4094820455140866E-4</v>
      </c>
      <c r="AE1051" s="13">
        <f t="shared" si="1474"/>
        <v>4.8587865703699591E-4</v>
      </c>
      <c r="AF1051" s="13">
        <f t="shared" si="1475"/>
        <v>4.8989381307820712E-4</v>
      </c>
      <c r="AG1051" s="13">
        <f t="shared" si="1476"/>
        <v>3.2929476611280936E-4</v>
      </c>
      <c r="AH1051" s="13">
        <f t="shared" si="1477"/>
        <v>5.4531449176476378E-2</v>
      </c>
      <c r="AI1051" s="13">
        <f t="shared" si="1478"/>
        <v>2.8351127234053485E-2</v>
      </c>
      <c r="AJ1051" s="13">
        <f t="shared" si="1479"/>
        <v>7.369934483496399E-3</v>
      </c>
      <c r="AK1051" s="13">
        <f t="shared" si="1480"/>
        <v>1.2772198636670942E-3</v>
      </c>
      <c r="AL1051" s="13">
        <f t="shared" si="1481"/>
        <v>6.9617171740313737E-6</v>
      </c>
      <c r="AM1051" s="13">
        <f t="shared" si="1482"/>
        <v>2.5053994739609957E-5</v>
      </c>
      <c r="AN1051" s="13">
        <f t="shared" si="1483"/>
        <v>5.0522066932008921E-5</v>
      </c>
      <c r="AO1051" s="13">
        <f t="shared" si="1484"/>
        <v>5.0939566197141467E-5</v>
      </c>
      <c r="AP1051" s="13">
        <f t="shared" si="1485"/>
        <v>3.4240343700968169E-5</v>
      </c>
      <c r="AQ1051" s="13">
        <f t="shared" si="1486"/>
        <v>1.7261647835149142E-5</v>
      </c>
      <c r="AR1051" s="13">
        <f t="shared" si="1487"/>
        <v>2.1992832311389498E-2</v>
      </c>
      <c r="AS1051" s="13">
        <f t="shared" si="1488"/>
        <v>1.143416499127955E-2</v>
      </c>
      <c r="AT1051" s="13">
        <f t="shared" si="1489"/>
        <v>2.9723349679726349E-3</v>
      </c>
      <c r="AU1051" s="13">
        <f t="shared" si="1490"/>
        <v>5.1510977079485733E-4</v>
      </c>
      <c r="AV1051" s="13">
        <f t="shared" si="1491"/>
        <v>6.6951928070201245E-5</v>
      </c>
      <c r="AW1051" s="13">
        <f t="shared" si="1492"/>
        <v>2.0274086480937133E-7</v>
      </c>
      <c r="AX1051" s="13">
        <f t="shared" si="1493"/>
        <v>2.1709460116163549E-6</v>
      </c>
      <c r="AY1051" s="13">
        <f t="shared" si="1494"/>
        <v>4.377772121555368E-6</v>
      </c>
      <c r="AZ1051" s="13">
        <f t="shared" si="1495"/>
        <v>4.4139487222895926E-6</v>
      </c>
      <c r="BA1051" s="13">
        <f t="shared" si="1496"/>
        <v>2.9669495170951437E-6</v>
      </c>
      <c r="BB1051" s="13">
        <f t="shared" si="1497"/>
        <v>1.4957337506899515E-6</v>
      </c>
      <c r="BC1051" s="13">
        <f t="shared" si="1498"/>
        <v>6.0323761899216313E-7</v>
      </c>
      <c r="BD1051" s="13">
        <f t="shared" si="1499"/>
        <v>7.3915248353841768E-3</v>
      </c>
      <c r="BE1051" s="13">
        <f t="shared" si="1500"/>
        <v>3.8428845047463293E-3</v>
      </c>
      <c r="BF1051" s="13">
        <f t="shared" si="1501"/>
        <v>9.9896581867142437E-4</v>
      </c>
      <c r="BG1051" s="13">
        <f t="shared" si="1502"/>
        <v>1.7312216134196887E-4</v>
      </c>
      <c r="BH1051" s="13">
        <f t="shared" si="1503"/>
        <v>2.2501732932845763E-5</v>
      </c>
      <c r="BI1051" s="13">
        <f t="shared" si="1504"/>
        <v>2.3397489081988264E-6</v>
      </c>
      <c r="BJ1051" s="14">
        <f t="shared" si="1505"/>
        <v>8.4518247267796262E-2</v>
      </c>
      <c r="BK1051" s="14">
        <f t="shared" si="1506"/>
        <v>0.18658723903114285</v>
      </c>
      <c r="BL1051" s="14">
        <f t="shared" si="1507"/>
        <v>0.6159924426350043</v>
      </c>
      <c r="BM1051" s="14">
        <f t="shared" si="1508"/>
        <v>0.46076030768689991</v>
      </c>
      <c r="BN1051" s="14">
        <f t="shared" si="1509"/>
        <v>0.53450246809285085</v>
      </c>
    </row>
    <row r="1052" spans="1:66" x14ac:dyDescent="0.25">
      <c r="A1052" t="s">
        <v>343</v>
      </c>
      <c r="B1052" t="s">
        <v>179</v>
      </c>
      <c r="C1052" t="s">
        <v>185</v>
      </c>
      <c r="D1052" t="s">
        <v>372</v>
      </c>
      <c r="E1052" s="10">
        <f>VLOOKUP(A1052,home!$A$2:$E$405,3,FALSE)</f>
        <v>1.2842</v>
      </c>
      <c r="F1052" s="10">
        <f>VLOOKUP(B1052,home!$B$2:$E$405,3,FALSE)</f>
        <v>1.3349</v>
      </c>
      <c r="G1052" s="10">
        <f>VLOOKUP(C1052,away!$B$2:$E$405,4,FALSE)</f>
        <v>0.623</v>
      </c>
      <c r="H1052" s="10">
        <f>VLOOKUP(A1052,away!$A$2:$E$405,3,FALSE)</f>
        <v>1.1267</v>
      </c>
      <c r="I1052" s="10">
        <f>VLOOKUP(C1052,away!$B$2:$E$405,3,FALSE)</f>
        <v>1.0059</v>
      </c>
      <c r="J1052" s="10">
        <f>VLOOKUP(B1052,home!$B$2:$E$405,4,FALSE)</f>
        <v>1.2679</v>
      </c>
      <c r="K1052" s="12">
        <f t="shared" si="1454"/>
        <v>1.06799555534</v>
      </c>
      <c r="L1052" s="12">
        <f t="shared" si="1455"/>
        <v>1.436971333287</v>
      </c>
      <c r="M1052" s="13">
        <f t="shared" si="1456"/>
        <v>8.1678302421256885E-2</v>
      </c>
      <c r="N1052" s="13">
        <f t="shared" si="1457"/>
        <v>8.7232063953618724E-2</v>
      </c>
      <c r="O1052" s="13">
        <f t="shared" si="1458"/>
        <v>0.11736937913089231</v>
      </c>
      <c r="P1052" s="13">
        <f t="shared" si="1459"/>
        <v>0.12534997524480834</v>
      </c>
      <c r="Q1052" s="13">
        <f t="shared" si="1460"/>
        <v>4.6581728292799711E-2</v>
      </c>
      <c r="R1052" s="13">
        <f t="shared" si="1461"/>
        <v>8.4328216608392875E-2</v>
      </c>
      <c r="S1052" s="13">
        <f t="shared" si="1462"/>
        <v>4.8092993573850398E-2</v>
      </c>
      <c r="T1052" s="13">
        <f t="shared" si="1463"/>
        <v>6.6936608211717166E-2</v>
      </c>
      <c r="U1052" s="13">
        <f t="shared" si="1464"/>
        <v>9.0062160527512369E-2</v>
      </c>
      <c r="V1052" s="13">
        <f t="shared" si="1465"/>
        <v>8.2008119050584489E-3</v>
      </c>
      <c r="W1052" s="13">
        <f t="shared" si="1466"/>
        <v>1.6583026258921874E-2</v>
      </c>
      <c r="X1052" s="13">
        <f t="shared" si="1467"/>
        <v>2.3829333353216294E-2</v>
      </c>
      <c r="Y1052" s="13">
        <f t="shared" si="1468"/>
        <v>1.7121034459955803E-2</v>
      </c>
      <c r="Z1052" s="13">
        <f t="shared" si="1469"/>
        <v>4.0392409951159058E-2</v>
      </c>
      <c r="AA1052" s="13">
        <f t="shared" si="1470"/>
        <v>4.3138914297309067E-2</v>
      </c>
      <c r="AB1052" s="13">
        <f t="shared" si="1471"/>
        <v>2.3036084365859629E-2</v>
      </c>
      <c r="AC1052" s="13">
        <f t="shared" si="1472"/>
        <v>7.8660086186707666E-4</v>
      </c>
      <c r="AD1052" s="13">
        <f t="shared" si="1473"/>
        <v>4.4276495846537669E-3</v>
      </c>
      <c r="AE1052" s="13">
        <f t="shared" si="1474"/>
        <v>6.362405526987555E-3</v>
      </c>
      <c r="AF1052" s="13">
        <f t="shared" si="1475"/>
        <v>4.5712971765139434E-3</v>
      </c>
      <c r="AG1052" s="13">
        <f t="shared" si="1476"/>
        <v>2.1896076661954453E-3</v>
      </c>
      <c r="AH1052" s="13">
        <f t="shared" si="1477"/>
        <v>1.4510683795548035E-2</v>
      </c>
      <c r="AI1052" s="13">
        <f t="shared" si="1478"/>
        <v>1.5497345798589463E-2</v>
      </c>
      <c r="AJ1052" s="13">
        <f t="shared" si="1479"/>
        <v>8.2755482162302843E-3</v>
      </c>
      <c r="AK1052" s="13">
        <f t="shared" si="1480"/>
        <v>2.9460829043119366E-3</v>
      </c>
      <c r="AL1052" s="13">
        <f t="shared" si="1481"/>
        <v>4.8287192872373929E-5</v>
      </c>
      <c r="AM1052" s="13">
        <f t="shared" si="1482"/>
        <v>9.457420154026444E-4</v>
      </c>
      <c r="AN1052" s="13">
        <f t="shared" si="1483"/>
        <v>1.3590041648186722E-3</v>
      </c>
      <c r="AO1052" s="13">
        <f t="shared" si="1484"/>
        <v>9.7642501333103696E-4</v>
      </c>
      <c r="AP1052" s="13">
        <f t="shared" si="1485"/>
        <v>4.6769825108702536E-4</v>
      </c>
      <c r="AQ1052" s="13">
        <f t="shared" si="1486"/>
        <v>1.6801724486013029E-4</v>
      </c>
      <c r="AR1052" s="13">
        <f t="shared" si="1487"/>
        <v>4.1702873281189434E-3</v>
      </c>
      <c r="AS1052" s="13">
        <f t="shared" si="1488"/>
        <v>4.453848330921756E-3</v>
      </c>
      <c r="AT1052" s="13">
        <f t="shared" si="1489"/>
        <v>2.3783451107914563E-3</v>
      </c>
      <c r="AU1052" s="13">
        <f t="shared" si="1490"/>
        <v>8.4668733579663176E-4</v>
      </c>
      <c r="AV1052" s="13">
        <f t="shared" si="1491"/>
        <v>2.2606457784836719E-4</v>
      </c>
      <c r="AW1052" s="13">
        <f t="shared" si="1492"/>
        <v>2.0584816869506121E-6</v>
      </c>
      <c r="AX1052" s="13">
        <f t="shared" si="1493"/>
        <v>1.6834137815805291E-4</v>
      </c>
      <c r="AY1052" s="13">
        <f t="shared" si="1494"/>
        <v>2.4190173461914832E-4</v>
      </c>
      <c r="AZ1052" s="13">
        <f t="shared" si="1495"/>
        <v>1.7380292906005786E-4</v>
      </c>
      <c r="BA1052" s="13">
        <f t="shared" si="1496"/>
        <v>8.3249942233539024E-5</v>
      </c>
      <c r="BB1052" s="13">
        <f t="shared" si="1497"/>
        <v>2.9906945121848586E-5</v>
      </c>
      <c r="BC1052" s="13">
        <f t="shared" si="1498"/>
        <v>8.5950845612567767E-6</v>
      </c>
      <c r="BD1052" s="13">
        <f t="shared" si="1499"/>
        <v>9.987638903461609E-4</v>
      </c>
      <c r="BE1052" s="13">
        <f t="shared" si="1500"/>
        <v>1.0666753957237869E-3</v>
      </c>
      <c r="BF1052" s="13">
        <f t="shared" si="1501"/>
        <v>5.6960229081177006E-4</v>
      </c>
      <c r="BG1052" s="13">
        <f t="shared" si="1502"/>
        <v>2.0277757163281751E-4</v>
      </c>
      <c r="BH1052" s="13">
        <f t="shared" si="1503"/>
        <v>5.4141386306621893E-5</v>
      </c>
      <c r="BI1052" s="13">
        <f t="shared" si="1504"/>
        <v>1.1564551987083628E-5</v>
      </c>
      <c r="BJ1052" s="14">
        <f t="shared" si="1505"/>
        <v>0.28045743918783367</v>
      </c>
      <c r="BK1052" s="14">
        <f t="shared" si="1506"/>
        <v>0.26439887293433267</v>
      </c>
      <c r="BL1052" s="14">
        <f t="shared" si="1507"/>
        <v>0.41414317341493129</v>
      </c>
      <c r="BM1052" s="14">
        <f t="shared" si="1508"/>
        <v>0.45661238658355568</v>
      </c>
      <c r="BN1052" s="14">
        <f t="shared" si="1509"/>
        <v>0.54253966565176881</v>
      </c>
    </row>
    <row r="1053" spans="1:66" x14ac:dyDescent="0.25">
      <c r="A1053" t="s">
        <v>343</v>
      </c>
      <c r="B1053" t="s">
        <v>182</v>
      </c>
      <c r="C1053" t="s">
        <v>184</v>
      </c>
      <c r="D1053" t="s">
        <v>372</v>
      </c>
      <c r="E1053" s="10">
        <f>VLOOKUP(A1053,home!$A$2:$E$405,3,FALSE)</f>
        <v>1.2842</v>
      </c>
      <c r="F1053" s="10">
        <f>VLOOKUP(B1053,home!$B$2:$E$405,3,FALSE)</f>
        <v>1.5055000000000001</v>
      </c>
      <c r="G1053" s="10">
        <f>VLOOKUP(C1053,away!$B$2:$E$405,4,FALSE)</f>
        <v>0.438</v>
      </c>
      <c r="H1053" s="10">
        <f>VLOOKUP(A1053,away!$A$2:$E$405,3,FALSE)</f>
        <v>1.1267</v>
      </c>
      <c r="I1053" s="10">
        <f>VLOOKUP(C1053,away!$B$2:$E$405,3,FALSE)</f>
        <v>1.9970000000000001</v>
      </c>
      <c r="J1053" s="10">
        <f>VLOOKUP(B1053,home!$B$2:$E$405,4,FALSE)</f>
        <v>1.0650999999999999</v>
      </c>
      <c r="K1053" s="12">
        <f t="shared" si="1454"/>
        <v>0.84681303779999995</v>
      </c>
      <c r="L1053" s="12">
        <f t="shared" si="1455"/>
        <v>2.3964961954900001</v>
      </c>
      <c r="M1053" s="13">
        <f t="shared" si="1456"/>
        <v>3.9034506839604889E-2</v>
      </c>
      <c r="N1053" s="13">
        <f t="shared" si="1457"/>
        <v>3.3054929315870694E-2</v>
      </c>
      <c r="O1053" s="13">
        <f t="shared" si="1458"/>
        <v>9.3546047133941504E-2</v>
      </c>
      <c r="P1053" s="13">
        <f t="shared" si="1459"/>
        <v>7.9216012347674988E-2</v>
      </c>
      <c r="Q1053" s="13">
        <f t="shared" si="1460"/>
        <v>1.3995672554118366E-2</v>
      </c>
      <c r="R1053" s="13">
        <f t="shared" si="1461"/>
        <v>0.11209137302980954</v>
      </c>
      <c r="S1053" s="13">
        <f t="shared" si="1462"/>
        <v>4.0189931424342504E-2</v>
      </c>
      <c r="T1053" s="13">
        <f t="shared" si="1463"/>
        <v>3.3540576029268472E-2</v>
      </c>
      <c r="U1053" s="13">
        <f t="shared" si="1464"/>
        <v>9.4920436106546005E-2</v>
      </c>
      <c r="V1053" s="13">
        <f t="shared" si="1465"/>
        <v>9.0623125301384222E-3</v>
      </c>
      <c r="W1053" s="13">
        <f t="shared" si="1466"/>
        <v>3.9505726638690199E-3</v>
      </c>
      <c r="X1053" s="13">
        <f t="shared" si="1467"/>
        <v>9.4675323589689005E-3</v>
      </c>
      <c r="Y1053" s="13">
        <f t="shared" si="1468"/>
        <v>1.1344452639473722E-2</v>
      </c>
      <c r="Z1053" s="13">
        <f t="shared" si="1469"/>
        <v>8.9542183004396342E-2</v>
      </c>
      <c r="AA1053" s="13">
        <f t="shared" si="1470"/>
        <v>7.5825488001196387E-2</v>
      </c>
      <c r="AB1053" s="13">
        <f t="shared" si="1471"/>
        <v>3.2105005918480277E-2</v>
      </c>
      <c r="AC1053" s="13">
        <f t="shared" si="1472"/>
        <v>1.1494321297495622E-3</v>
      </c>
      <c r="AD1053" s="13">
        <f t="shared" si="1473"/>
        <v>8.363491096351405E-4</v>
      </c>
      <c r="AE1053" s="13">
        <f t="shared" si="1474"/>
        <v>2.004307459342063E-3</v>
      </c>
      <c r="AF1053" s="13">
        <f t="shared" si="1475"/>
        <v>2.4016576004527415E-3</v>
      </c>
      <c r="AG1053" s="13">
        <f t="shared" si="1476"/>
        <v>1.9185211007848794E-3</v>
      </c>
      <c r="AH1053" s="13">
        <f t="shared" si="1477"/>
        <v>5.3646875226476272E-2</v>
      </c>
      <c r="AI1053" s="13">
        <f t="shared" si="1478"/>
        <v>4.5428873379009936E-2</v>
      </c>
      <c r="AJ1053" s="13">
        <f t="shared" si="1479"/>
        <v>1.9234881134955473E-2</v>
      </c>
      <c r="AK1053" s="13">
        <f t="shared" si="1480"/>
        <v>5.4294493752045196E-3</v>
      </c>
      <c r="AL1053" s="13">
        <f t="shared" si="1481"/>
        <v>9.3305577198348825E-5</v>
      </c>
      <c r="AM1053" s="13">
        <f t="shared" si="1482"/>
        <v>1.4164626603829178E-4</v>
      </c>
      <c r="AN1053" s="13">
        <f t="shared" si="1483"/>
        <v>3.3945473766613065E-4</v>
      </c>
      <c r="AO1053" s="13">
        <f t="shared" si="1484"/>
        <v>4.0675099367896913E-4</v>
      </c>
      <c r="AP1053" s="13">
        <f t="shared" si="1485"/>
        <v>3.2492573628780893E-4</v>
      </c>
      <c r="AQ1053" s="13">
        <f t="shared" si="1486"/>
        <v>1.9467082270763022E-4</v>
      </c>
      <c r="AR1053" s="13">
        <f t="shared" si="1487"/>
        <v>2.5712906476035427E-2</v>
      </c>
      <c r="AS1053" s="13">
        <f t="shared" si="1488"/>
        <v>2.1774024443638851E-2</v>
      </c>
      <c r="AT1053" s="13">
        <f t="shared" si="1489"/>
        <v>9.219263892124633E-3</v>
      </c>
      <c r="AU1053" s="13">
        <f t="shared" si="1490"/>
        <v>2.602330954256638E-3</v>
      </c>
      <c r="AV1053" s="13">
        <f t="shared" si="1491"/>
        <v>5.5092194518375885E-4</v>
      </c>
      <c r="AW1053" s="13">
        <f t="shared" si="1492"/>
        <v>5.2598018422111981E-6</v>
      </c>
      <c r="AX1053" s="13">
        <f t="shared" si="1493"/>
        <v>1.9991317472818791E-5</v>
      </c>
      <c r="AY1053" s="13">
        <f t="shared" si="1494"/>
        <v>4.7909116266442998E-5</v>
      </c>
      <c r="AZ1053" s="13">
        <f t="shared" si="1495"/>
        <v>5.7407007430909371E-5</v>
      </c>
      <c r="BA1053" s="13">
        <f t="shared" si="1496"/>
        <v>4.5858558300880164E-5</v>
      </c>
      <c r="BB1053" s="13">
        <f t="shared" si="1497"/>
        <v>2.7474965124678908E-5</v>
      </c>
      <c r="BC1053" s="13">
        <f t="shared" si="1498"/>
        <v>1.316872987850269E-5</v>
      </c>
      <c r="BD1053" s="13">
        <f t="shared" si="1499"/>
        <v>1.0270147090801514E-2</v>
      </c>
      <c r="BE1053" s="13">
        <f t="shared" si="1500"/>
        <v>8.6968944566144634E-3</v>
      </c>
      <c r="BF1053" s="13">
        <f t="shared" si="1501"/>
        <v>3.6823218071158361E-3</v>
      </c>
      <c r="BG1053" s="13">
        <f t="shared" si="1502"/>
        <v>1.0394127052136492E-3</v>
      </c>
      <c r="BH1053" s="13">
        <f t="shared" si="1503"/>
        <v>2.2004705760747144E-4</v>
      </c>
      <c r="BI1053" s="13">
        <f t="shared" si="1504"/>
        <v>3.7267743462306917E-5</v>
      </c>
      <c r="BJ1053" s="14">
        <f t="shared" si="1505"/>
        <v>0.11413382908263706</v>
      </c>
      <c r="BK1053" s="14">
        <f t="shared" si="1506"/>
        <v>0.16879340996497516</v>
      </c>
      <c r="BL1053" s="14">
        <f t="shared" si="1507"/>
        <v>0.61603396787767462</v>
      </c>
      <c r="BM1053" s="14">
        <f t="shared" si="1508"/>
        <v>0.61752219939423891</v>
      </c>
      <c r="BN1053" s="14">
        <f t="shared" si="1509"/>
        <v>0.37093854122101999</v>
      </c>
    </row>
    <row r="1054" spans="1:66" x14ac:dyDescent="0.25">
      <c r="A1054" t="s">
        <v>343</v>
      </c>
      <c r="B1054" t="s">
        <v>188</v>
      </c>
      <c r="C1054" t="s">
        <v>178</v>
      </c>
      <c r="D1054" t="s">
        <v>372</v>
      </c>
      <c r="E1054" s="10">
        <f>VLOOKUP(A1054,home!$A$2:$E$405,3,FALSE)</f>
        <v>1.2842</v>
      </c>
      <c r="F1054" s="10">
        <f>VLOOKUP(B1054,home!$B$2:$E$405,3,FALSE)</f>
        <v>0.77869999999999995</v>
      </c>
      <c r="G1054" s="10">
        <f>VLOOKUP(C1054,away!$B$2:$E$405,4,FALSE)</f>
        <v>0.98629999999999995</v>
      </c>
      <c r="H1054" s="10">
        <f>VLOOKUP(A1054,away!$A$2:$E$405,3,FALSE)</f>
        <v>1.1267</v>
      </c>
      <c r="I1054" s="10">
        <f>VLOOKUP(C1054,away!$B$2:$E$405,3,FALSE)</f>
        <v>1.1242000000000001</v>
      </c>
      <c r="J1054" s="10">
        <f>VLOOKUP(B1054,home!$B$2:$E$405,4,FALSE)</f>
        <v>0.94299999999999995</v>
      </c>
      <c r="K1054" s="12">
        <f t="shared" si="1454"/>
        <v>0.98630645040199993</v>
      </c>
      <c r="L1054" s="12">
        <f t="shared" si="1455"/>
        <v>1.19443788002</v>
      </c>
      <c r="M1054" s="13">
        <f t="shared" si="1456"/>
        <v>0.11295742169655082</v>
      </c>
      <c r="N1054" s="13">
        <f t="shared" si="1457"/>
        <v>0.11141063364008688</v>
      </c>
      <c r="O1054" s="13">
        <f t="shared" si="1458"/>
        <v>0.13492062330375329</v>
      </c>
      <c r="P1054" s="13">
        <f t="shared" si="1459"/>
        <v>0.13307308105675025</v>
      </c>
      <c r="Q1054" s="13">
        <f t="shared" si="1460"/>
        <v>5.4942513301295862E-2</v>
      </c>
      <c r="R1054" s="13">
        <f t="shared" si="1461"/>
        <v>8.0577151634956073E-2</v>
      </c>
      <c r="S1054" s="13">
        <f t="shared" si="1462"/>
        <v>3.9192743238926908E-2</v>
      </c>
      <c r="T1054" s="13">
        <f t="shared" si="1463"/>
        <v>6.5625419110570474E-2</v>
      </c>
      <c r="U1054" s="13">
        <f t="shared" si="1464"/>
        <v>7.9473764412577211E-2</v>
      </c>
      <c r="V1054" s="13">
        <f t="shared" si="1465"/>
        <v>5.1302507711278771E-3</v>
      </c>
      <c r="W1054" s="13">
        <f t="shared" si="1466"/>
        <v>1.8063385090121932E-2</v>
      </c>
      <c r="X1054" s="13">
        <f t="shared" si="1467"/>
        <v>2.1575591393030117E-2</v>
      </c>
      <c r="Y1054" s="13">
        <f t="shared" si="1468"/>
        <v>1.288535182183433E-2</v>
      </c>
      <c r="Z1054" s="13">
        <f t="shared" si="1469"/>
        <v>3.2081467392302318E-2</v>
      </c>
      <c r="AA1054" s="13">
        <f t="shared" si="1470"/>
        <v>3.1642158227389201E-2</v>
      </c>
      <c r="AB1054" s="13">
        <f t="shared" si="1471"/>
        <v>1.5604432382157338E-2</v>
      </c>
      <c r="AC1054" s="13">
        <f t="shared" si="1472"/>
        <v>3.7774093683600493E-4</v>
      </c>
      <c r="AD1054" s="13">
        <f t="shared" si="1473"/>
        <v>4.4540083076206423E-3</v>
      </c>
      <c r="AE1054" s="13">
        <f t="shared" si="1474"/>
        <v>5.3200362405458673E-3</v>
      </c>
      <c r="AF1054" s="13">
        <f t="shared" si="1475"/>
        <v>3.1772264043935894E-3</v>
      </c>
      <c r="AG1054" s="13">
        <f t="shared" si="1476"/>
        <v>1.2649998569358146E-3</v>
      </c>
      <c r="AH1054" s="13">
        <f t="shared" si="1477"/>
        <v>9.5798299749980959E-3</v>
      </c>
      <c r="AI1054" s="13">
        <f t="shared" si="1478"/>
        <v>9.4486480980950516E-3</v>
      </c>
      <c r="AJ1054" s="13">
        <f t="shared" si="1479"/>
        <v>4.659631283364868E-3</v>
      </c>
      <c r="AK1054" s="13">
        <f t="shared" si="1480"/>
        <v>1.5319414637592398E-3</v>
      </c>
      <c r="AL1054" s="13">
        <f t="shared" si="1481"/>
        <v>1.7800388695509802E-5</v>
      </c>
      <c r="AM1054" s="13">
        <f t="shared" si="1482"/>
        <v>8.7860342479006721E-4</v>
      </c>
      <c r="AN1054" s="13">
        <f t="shared" si="1483"/>
        <v>1.0494372120845592E-3</v>
      </c>
      <c r="AO1054" s="13">
        <f t="shared" si="1484"/>
        <v>6.2674377940819025E-4</v>
      </c>
      <c r="AP1054" s="13">
        <f t="shared" si="1485"/>
        <v>2.4953550373068027E-4</v>
      </c>
      <c r="AQ1054" s="13">
        <f t="shared" si="1486"/>
        <v>7.4513664516449228E-5</v>
      </c>
      <c r="AR1054" s="13">
        <f t="shared" si="1487"/>
        <v>2.2885023612577524E-3</v>
      </c>
      <c r="AS1054" s="13">
        <f t="shared" si="1488"/>
        <v>2.2571646406687289E-3</v>
      </c>
      <c r="AT1054" s="13">
        <f t="shared" si="1489"/>
        <v>1.1131280223554397E-3</v>
      </c>
      <c r="AU1054" s="13">
        <f t="shared" si="1490"/>
        <v>3.6596178285746401E-4</v>
      </c>
      <c r="AV1054" s="13">
        <f t="shared" si="1491"/>
        <v>9.0237616758233186E-5</v>
      </c>
      <c r="AW1054" s="13">
        <f t="shared" si="1492"/>
        <v>5.8250871388873554E-7</v>
      </c>
      <c r="AX1054" s="13">
        <f t="shared" si="1493"/>
        <v>1.4442870420262191E-4</v>
      </c>
      <c r="AY1054" s="13">
        <f t="shared" si="1494"/>
        <v>1.7251111526181534E-4</v>
      </c>
      <c r="AZ1054" s="13">
        <f t="shared" si="1495"/>
        <v>1.0302690539660433E-4</v>
      </c>
      <c r="BA1054" s="13">
        <f t="shared" si="1496"/>
        <v>4.1019746155647036E-5</v>
      </c>
      <c r="BB1054" s="13">
        <f t="shared" si="1497"/>
        <v>1.2248884659277412E-5</v>
      </c>
      <c r="BC1054" s="13">
        <f t="shared" si="1498"/>
        <v>2.926106365007359E-6</v>
      </c>
      <c r="BD1054" s="13">
        <f t="shared" si="1499"/>
        <v>4.5557898480024498E-4</v>
      </c>
      <c r="BE1054" s="13">
        <f t="shared" si="1500"/>
        <v>4.4934049137607628E-4</v>
      </c>
      <c r="BF1054" s="13">
        <f t="shared" si="1501"/>
        <v>2.2159371253551412E-4</v>
      </c>
      <c r="BG1054" s="13">
        <f t="shared" si="1502"/>
        <v>7.2853102680768038E-5</v>
      </c>
      <c r="BH1054" s="13">
        <f t="shared" si="1503"/>
        <v>1.7963871276460187E-5</v>
      </c>
      <c r="BI1054" s="13">
        <f t="shared" si="1504"/>
        <v>3.5435764228327787E-6</v>
      </c>
      <c r="BJ1054" s="14">
        <f t="shared" si="1505"/>
        <v>0.30207416021300648</v>
      </c>
      <c r="BK1054" s="14">
        <f t="shared" si="1506"/>
        <v>0.29092154920414925</v>
      </c>
      <c r="BL1054" s="14">
        <f t="shared" si="1507"/>
        <v>0.37477404894403993</v>
      </c>
      <c r="BM1054" s="14">
        <f t="shared" si="1508"/>
        <v>0.37179787251355684</v>
      </c>
      <c r="BN1054" s="14">
        <f t="shared" si="1509"/>
        <v>0.62788142463339314</v>
      </c>
    </row>
    <row r="1055" spans="1:66" x14ac:dyDescent="0.25">
      <c r="A1055" t="s">
        <v>344</v>
      </c>
      <c r="B1055" t="s">
        <v>204</v>
      </c>
      <c r="C1055" t="s">
        <v>197</v>
      </c>
      <c r="D1055" t="s">
        <v>372</v>
      </c>
      <c r="E1055" s="10">
        <f>VLOOKUP(A1055,home!$A$2:$E$405,3,FALSE)</f>
        <v>1.3976999999999999</v>
      </c>
      <c r="F1055" s="10">
        <f>VLOOKUP(B1055,home!$B$2:$E$405,3,FALSE)</f>
        <v>0.58919999999999995</v>
      </c>
      <c r="G1055" s="10">
        <f>VLOOKUP(C1055,away!$B$2:$E$405,4,FALSE)</f>
        <v>1.4730000000000001</v>
      </c>
      <c r="H1055" s="10">
        <f>VLOOKUP(A1055,away!$A$2:$E$405,3,FALSE)</f>
        <v>1.0585</v>
      </c>
      <c r="I1055" s="10">
        <f>VLOOKUP(C1055,away!$B$2:$E$405,3,FALSE)</f>
        <v>0.94469999999999998</v>
      </c>
      <c r="J1055" s="10">
        <f>VLOOKUP(B1055,home!$B$2:$E$405,4,FALSE)</f>
        <v>1.0003</v>
      </c>
      <c r="K1055" s="12">
        <f t="shared" si="1454"/>
        <v>1.2130520893199999</v>
      </c>
      <c r="L1055" s="12">
        <f t="shared" si="1455"/>
        <v>1.0002649394849998</v>
      </c>
      <c r="M1055" s="13">
        <f t="shared" si="1456"/>
        <v>0.10933737113830584</v>
      </c>
      <c r="N1055" s="13">
        <f t="shared" si="1457"/>
        <v>0.13263192650007816</v>
      </c>
      <c r="O1055" s="13">
        <f t="shared" si="1458"/>
        <v>0.10936633892510646</v>
      </c>
      <c r="P1055" s="13">
        <f t="shared" si="1459"/>
        <v>0.1326670659343796</v>
      </c>
      <c r="Q1055" s="13">
        <f t="shared" si="1460"/>
        <v>8.0444717775728231E-2</v>
      </c>
      <c r="R1055" s="13">
        <f t="shared" si="1461"/>
        <v>5.4697657193308782E-2</v>
      </c>
      <c r="S1055" s="13">
        <f t="shared" si="1462"/>
        <v>4.0243674693287816E-2</v>
      </c>
      <c r="T1055" s="13">
        <f t="shared" si="1463"/>
        <v>8.0466030757826698E-2</v>
      </c>
      <c r="U1055" s="13">
        <f t="shared" si="1464"/>
        <v>6.6351107339252341E-2</v>
      </c>
      <c r="V1055" s="13">
        <f t="shared" si="1465"/>
        <v>5.4256230442142044E-3</v>
      </c>
      <c r="W1055" s="13">
        <f t="shared" si="1466"/>
        <v>3.252787765753494E-2</v>
      </c>
      <c r="X1055" s="13">
        <f t="shared" si="1467"/>
        <v>3.2536495576689667E-2</v>
      </c>
      <c r="Y1055" s="13">
        <f t="shared" si="1468"/>
        <v>1.6272557889535723E-2</v>
      </c>
      <c r="Z1055" s="13">
        <f t="shared" si="1469"/>
        <v>1.8237382920812097E-2</v>
      </c>
      <c r="AA1055" s="13">
        <f t="shared" si="1470"/>
        <v>2.2122895455819996E-2</v>
      </c>
      <c r="AB1055" s="13">
        <f t="shared" si="1471"/>
        <v>1.341811227724519E-2</v>
      </c>
      <c r="AC1055" s="13">
        <f t="shared" si="1472"/>
        <v>4.1145669285352676E-4</v>
      </c>
      <c r="AD1055" s="13">
        <f t="shared" si="1473"/>
        <v>9.8645024884045328E-3</v>
      </c>
      <c r="AE1055" s="13">
        <f t="shared" si="1474"/>
        <v>9.8671159846135895E-3</v>
      </c>
      <c r="AF1055" s="13">
        <f t="shared" si="1475"/>
        <v>4.9348650866204921E-3</v>
      </c>
      <c r="AG1055" s="13">
        <f t="shared" si="1476"/>
        <v>1.6453908424116956E-3</v>
      </c>
      <c r="AH1055" s="13">
        <f t="shared" si="1477"/>
        <v>4.5605536809127196E-3</v>
      </c>
      <c r="AI1055" s="13">
        <f t="shared" si="1478"/>
        <v>5.5321891710871903E-3</v>
      </c>
      <c r="AJ1055" s="13">
        <f t="shared" si="1479"/>
        <v>3.3554168162503975E-3</v>
      </c>
      <c r="AK1055" s="13">
        <f t="shared" si="1480"/>
        <v>1.356765126497335E-3</v>
      </c>
      <c r="AL1055" s="13">
        <f t="shared" si="1481"/>
        <v>1.9970025484110587E-5</v>
      </c>
      <c r="AM1055" s="13">
        <f t="shared" si="1482"/>
        <v>2.3932310707322907E-3</v>
      </c>
      <c r="AN1055" s="13">
        <f t="shared" si="1483"/>
        <v>2.3938651321396562E-3</v>
      </c>
      <c r="AO1055" s="13">
        <f t="shared" si="1484"/>
        <v>1.1972496807674618E-3</v>
      </c>
      <c r="AP1055" s="13">
        <f t="shared" si="1485"/>
        <v>3.9918895982710031E-4</v>
      </c>
      <c r="AQ1055" s="13">
        <f t="shared" si="1486"/>
        <v>9.9823680186133609E-5</v>
      </c>
      <c r="AR1055" s="13">
        <f t="shared" si="1487"/>
        <v>9.1235239033125111E-4</v>
      </c>
      <c r="AS1055" s="13">
        <f t="shared" si="1488"/>
        <v>1.1067309732874203E-3</v>
      </c>
      <c r="AT1055" s="13">
        <f t="shared" si="1489"/>
        <v>6.7126115973073107E-4</v>
      </c>
      <c r="AU1055" s="13">
        <f t="shared" si="1490"/>
        <v>2.7142491743024308E-4</v>
      </c>
      <c r="AV1055" s="13">
        <f t="shared" si="1491"/>
        <v>8.2313140795566242E-5</v>
      </c>
      <c r="AW1055" s="13">
        <f t="shared" si="1492"/>
        <v>6.7308608921718761E-7</v>
      </c>
      <c r="AX1055" s="13">
        <f t="shared" si="1493"/>
        <v>4.8385232509622387E-4</v>
      </c>
      <c r="AY1055" s="13">
        <f t="shared" si="1494"/>
        <v>4.8398051668205083E-4</v>
      </c>
      <c r="AZ1055" s="13">
        <f t="shared" si="1495"/>
        <v>2.4205437111544522E-4</v>
      </c>
      <c r="BA1055" s="13">
        <f t="shared" si="1496"/>
        <v>8.0706166958623531E-5</v>
      </c>
      <c r="BB1055" s="13">
        <f t="shared" si="1497"/>
        <v>2.0181887302233456E-5</v>
      </c>
      <c r="BC1055" s="13">
        <f t="shared" si="1498"/>
        <v>4.0374468562123285E-6</v>
      </c>
      <c r="BD1055" s="13">
        <f t="shared" si="1499"/>
        <v>1.5209901808394726E-4</v>
      </c>
      <c r="BE1055" s="13">
        <f t="shared" si="1500"/>
        <v>1.8450403167025265E-4</v>
      </c>
      <c r="BF1055" s="13">
        <f t="shared" si="1501"/>
        <v>1.1190650055278171E-4</v>
      </c>
      <c r="BG1055" s="13">
        <f t="shared" si="1502"/>
        <v>4.5249471434680505E-5</v>
      </c>
      <c r="BH1055" s="13">
        <f t="shared" si="1503"/>
        <v>1.3722491466116219E-5</v>
      </c>
      <c r="BI1055" s="13">
        <f t="shared" si="1504"/>
        <v>3.3292193887296289E-6</v>
      </c>
      <c r="BJ1055" s="14">
        <f t="shared" si="1505"/>
        <v>0.40898965179710728</v>
      </c>
      <c r="BK1055" s="14">
        <f t="shared" si="1506"/>
        <v>0.28858914204520708</v>
      </c>
      <c r="BL1055" s="14">
        <f t="shared" si="1507"/>
        <v>0.28431592929965216</v>
      </c>
      <c r="BM1055" s="14">
        <f t="shared" si="1508"/>
        <v>0.38050372116527875</v>
      </c>
      <c r="BN1055" s="14">
        <f t="shared" si="1509"/>
        <v>0.61914507746690706</v>
      </c>
    </row>
    <row r="1056" spans="1:66" x14ac:dyDescent="0.25">
      <c r="A1056" t="s">
        <v>349</v>
      </c>
      <c r="B1056" t="s">
        <v>276</v>
      </c>
      <c r="C1056" t="s">
        <v>275</v>
      </c>
      <c r="D1056" t="s">
        <v>372</v>
      </c>
      <c r="E1056" s="10">
        <f>VLOOKUP(A1056,home!$A$2:$E$405,3,FALSE)</f>
        <v>1.4875</v>
      </c>
      <c r="F1056" s="10">
        <f>VLOOKUP(B1056,home!$B$2:$E$405,3,FALSE)</f>
        <v>1.4668000000000001</v>
      </c>
      <c r="G1056" s="10">
        <f>VLOOKUP(C1056,away!$B$2:$E$405,4,FALSE)</f>
        <v>1.589</v>
      </c>
      <c r="H1056" s="10">
        <f>VLOOKUP(A1056,away!$A$2:$E$405,3,FALSE)</f>
        <v>1.05</v>
      </c>
      <c r="I1056" s="10">
        <f>VLOOKUP(C1056,away!$B$2:$E$405,3,FALSE)</f>
        <v>0.69259999999999999</v>
      </c>
      <c r="J1056" s="10">
        <f>VLOOKUP(B1056,home!$B$2:$E$405,4,FALSE)</f>
        <v>0.86580000000000001</v>
      </c>
      <c r="K1056" s="12">
        <f t="shared" si="1454"/>
        <v>3.4669834850000001</v>
      </c>
      <c r="L1056" s="12">
        <f t="shared" si="1455"/>
        <v>0.62963573400000006</v>
      </c>
      <c r="M1056" s="13">
        <f t="shared" si="1456"/>
        <v>1.662879880489013E-2</v>
      </c>
      <c r="N1056" s="13">
        <f t="shared" si="1457"/>
        <v>5.7651770831941812E-2</v>
      </c>
      <c r="O1056" s="13">
        <f t="shared" si="1458"/>
        <v>1.0470085941055321E-2</v>
      </c>
      <c r="P1056" s="13">
        <f t="shared" si="1459"/>
        <v>3.6299615044169481E-2</v>
      </c>
      <c r="Q1056" s="13">
        <f t="shared" si="1460"/>
        <v>9.9938868677673515E-2</v>
      </c>
      <c r="R1056" s="13">
        <f t="shared" si="1461"/>
        <v>3.2961701232697232E-3</v>
      </c>
      <c r="S1056" s="13">
        <f t="shared" si="1462"/>
        <v>1.9809940390393722E-2</v>
      </c>
      <c r="T1056" s="13">
        <f t="shared" si="1463"/>
        <v>6.2925082934996587E-2</v>
      </c>
      <c r="U1056" s="13">
        <f t="shared" si="1464"/>
        <v>1.1427767381126545E-2</v>
      </c>
      <c r="V1056" s="13">
        <f t="shared" si="1465"/>
        <v>4.8048717479472255E-3</v>
      </c>
      <c r="W1056" s="13">
        <f t="shared" si="1466"/>
        <v>0.11549546907169263</v>
      </c>
      <c r="X1056" s="13">
        <f t="shared" si="1467"/>
        <v>7.2720074442629498E-2</v>
      </c>
      <c r="Y1056" s="13">
        <f t="shared" si="1468"/>
        <v>2.2893578724109829E-2</v>
      </c>
      <c r="Z1056" s="13">
        <f t="shared" si="1469"/>
        <v>6.9179549831793437E-4</v>
      </c>
      <c r="AA1056" s="13">
        <f t="shared" si="1470"/>
        <v>2.3984435676656238E-3</v>
      </c>
      <c r="AB1056" s="13">
        <f t="shared" si="1471"/>
        <v>4.1576821194005999E-3</v>
      </c>
      <c r="AC1056" s="13">
        <f t="shared" si="1472"/>
        <v>6.5554567723721715E-4</v>
      </c>
      <c r="AD1056" s="13">
        <f t="shared" si="1473"/>
        <v>0.10010522096597166</v>
      </c>
      <c r="AE1056" s="13">
        <f t="shared" si="1474"/>
        <v>6.3029824280141755E-2</v>
      </c>
      <c r="AF1056" s="13">
        <f t="shared" si="1475"/>
        <v>1.9842914837259036E-2</v>
      </c>
      <c r="AG1056" s="13">
        <f t="shared" si="1476"/>
        <v>4.1646027494190285E-3</v>
      </c>
      <c r="AH1056" s="13">
        <f t="shared" si="1477"/>
        <v>1.0889479159032711E-4</v>
      </c>
      <c r="AI1056" s="13">
        <f t="shared" si="1478"/>
        <v>3.7753644404618094E-4</v>
      </c>
      <c r="AJ1056" s="13">
        <f t="shared" si="1479"/>
        <v>6.5445630824686812E-4</v>
      </c>
      <c r="AK1056" s="13">
        <f t="shared" si="1480"/>
        <v>7.5632973744865371E-4</v>
      </c>
      <c r="AL1056" s="13">
        <f t="shared" si="1481"/>
        <v>5.7240588467719074E-5</v>
      </c>
      <c r="AM1056" s="13">
        <f t="shared" si="1482"/>
        <v>6.9412629570259898E-2</v>
      </c>
      <c r="AN1056" s="13">
        <f t="shared" si="1483"/>
        <v>4.37046719683407E-2</v>
      </c>
      <c r="AO1056" s="13">
        <f t="shared" si="1484"/>
        <v>1.3759011607007708E-2</v>
      </c>
      <c r="AP1056" s="13">
        <f t="shared" si="1485"/>
        <v>2.8877217907642733E-3</v>
      </c>
      <c r="AQ1056" s="13">
        <f t="shared" si="1486"/>
        <v>4.5455320732891441E-4</v>
      </c>
      <c r="AR1056" s="13">
        <f t="shared" si="1487"/>
        <v>1.3712810406350534E-5</v>
      </c>
      <c r="AS1056" s="13">
        <f t="shared" si="1488"/>
        <v>4.7542087211753437E-5</v>
      </c>
      <c r="AT1056" s="13">
        <f t="shared" si="1489"/>
        <v>8.241381560278946E-5</v>
      </c>
      <c r="AU1056" s="13">
        <f t="shared" si="1490"/>
        <v>9.5242445876902125E-5</v>
      </c>
      <c r="AV1056" s="13">
        <f t="shared" si="1491"/>
        <v>8.2550996731556504E-5</v>
      </c>
      <c r="AW1056" s="13">
        <f t="shared" si="1492"/>
        <v>3.4709050222304919E-6</v>
      </c>
      <c r="AX1056" s="13">
        <f t="shared" si="1493"/>
        <v>4.0108740061752281E-2</v>
      </c>
      <c r="AY1056" s="13">
        <f t="shared" si="1494"/>
        <v>2.5253895988596606E-2</v>
      </c>
      <c r="AZ1056" s="13">
        <f t="shared" si="1495"/>
        <v>7.9503776685698382E-3</v>
      </c>
      <c r="BA1056" s="13">
        <f t="shared" si="1496"/>
        <v>1.6686139596423933E-3</v>
      </c>
      <c r="BB1056" s="13">
        <f t="shared" si="1497"/>
        <v>2.6265474381052123E-4</v>
      </c>
      <c r="BC1056" s="13">
        <f t="shared" si="1498"/>
        <v>3.307536248154391E-5</v>
      </c>
      <c r="BD1056" s="13">
        <f t="shared" si="1499"/>
        <v>1.4390125742342253E-6</v>
      </c>
      <c r="BE1056" s="13">
        <f t="shared" si="1500"/>
        <v>4.9890328295773957E-6</v>
      </c>
      <c r="BF1056" s="13">
        <f t="shared" si="1501"/>
        <v>8.6484472131338271E-6</v>
      </c>
      <c r="BG1056" s="13">
        <f t="shared" si="1502"/>
        <v>9.9946745529430842E-6</v>
      </c>
      <c r="BH1056" s="13">
        <f t="shared" si="1503"/>
        <v>8.6628429032508587E-6</v>
      </c>
      <c r="BI1056" s="13">
        <f t="shared" si="1504"/>
        <v>6.0067866557440357E-6</v>
      </c>
      <c r="BJ1056" s="14">
        <f t="shared" si="1505"/>
        <v>0.82426335344438995</v>
      </c>
      <c r="BK1056" s="14">
        <f t="shared" si="1506"/>
        <v>0.10350990824170209</v>
      </c>
      <c r="BL1056" s="14">
        <f t="shared" si="1507"/>
        <v>3.4008569366408073E-2</v>
      </c>
      <c r="BM1056" s="14">
        <f t="shared" si="1508"/>
        <v>0.71293789204424363</v>
      </c>
      <c r="BN1056" s="14">
        <f t="shared" si="1509"/>
        <v>0.22428530942299996</v>
      </c>
    </row>
    <row r="1057" spans="1:66" x14ac:dyDescent="0.25">
      <c r="A1057" t="s">
        <v>349</v>
      </c>
      <c r="B1057" t="s">
        <v>277</v>
      </c>
      <c r="C1057" t="s">
        <v>283</v>
      </c>
      <c r="D1057" t="s">
        <v>372</v>
      </c>
      <c r="E1057" s="10">
        <f>VLOOKUP(A1057,home!$A$2:$E$405,3,FALSE)</f>
        <v>1.4875</v>
      </c>
      <c r="F1057" s="10">
        <f>VLOOKUP(B1057,home!$B$2:$E$405,3,FALSE)</f>
        <v>1.2222999999999999</v>
      </c>
      <c r="G1057" s="10">
        <f>VLOOKUP(C1057,away!$B$2:$E$405,4,FALSE)</f>
        <v>0.73950000000000005</v>
      </c>
      <c r="H1057" s="10">
        <f>VLOOKUP(A1057,away!$A$2:$E$405,3,FALSE)</f>
        <v>1.05</v>
      </c>
      <c r="I1057" s="10">
        <f>VLOOKUP(C1057,away!$B$2:$E$405,3,FALSE)</f>
        <v>1.619</v>
      </c>
      <c r="J1057" s="10">
        <f>VLOOKUP(B1057,home!$B$2:$E$405,4,FALSE)</f>
        <v>1.1254999999999999</v>
      </c>
      <c r="K1057" s="12">
        <f t="shared" si="1454"/>
        <v>1.3445376393750001</v>
      </c>
      <c r="L1057" s="12">
        <f t="shared" si="1455"/>
        <v>1.9132937249999999</v>
      </c>
      <c r="M1057" s="13">
        <f t="shared" si="1456"/>
        <v>3.8471738800312356E-2</v>
      </c>
      <c r="N1057" s="13">
        <f t="shared" si="1457"/>
        <v>5.1726700869223582E-2</v>
      </c>
      <c r="O1057" s="13">
        <f t="shared" si="1458"/>
        <v>7.360773643647664E-2</v>
      </c>
      <c r="P1057" s="13">
        <f t="shared" si="1459"/>
        <v>9.8968372188037501E-2</v>
      </c>
      <c r="Q1057" s="13">
        <f t="shared" si="1460"/>
        <v>3.477424813968133E-2</v>
      </c>
      <c r="R1057" s="13">
        <f t="shared" si="1461"/>
        <v>7.0416610117682341E-2</v>
      </c>
      <c r="S1057" s="13">
        <f t="shared" si="1462"/>
        <v>6.3648921253530638E-2</v>
      </c>
      <c r="T1057" s="13">
        <f t="shared" si="1463"/>
        <v>6.6533350757245202E-2</v>
      </c>
      <c r="U1057" s="13">
        <f t="shared" si="1464"/>
        <v>9.4677782740418368E-2</v>
      </c>
      <c r="V1057" s="13">
        <f t="shared" si="1465"/>
        <v>1.8192950994444918E-2</v>
      </c>
      <c r="W1057" s="13">
        <f t="shared" si="1466"/>
        <v>1.5585095168255875E-2</v>
      </c>
      <c r="X1057" s="13">
        <f t="shared" si="1467"/>
        <v>2.9818864788951779E-2</v>
      </c>
      <c r="Y1057" s="13">
        <f t="shared" si="1468"/>
        <v>2.8526123443662454E-2</v>
      </c>
      <c r="Z1057" s="13">
        <f t="shared" si="1469"/>
        <v>4.4909219424644369E-2</v>
      </c>
      <c r="AA1057" s="13">
        <f t="shared" si="1470"/>
        <v>6.0382135871385245E-2</v>
      </c>
      <c r="AB1057" s="13">
        <f t="shared" si="1471"/>
        <v>4.0593027212466423E-2</v>
      </c>
      <c r="AC1057" s="13">
        <f t="shared" si="1472"/>
        <v>2.9250802039430005E-3</v>
      </c>
      <c r="AD1057" s="13">
        <f t="shared" si="1473"/>
        <v>5.2386867667403711E-3</v>
      </c>
      <c r="AE1057" s="13">
        <f t="shared" si="1474"/>
        <v>1.0023146518044888E-2</v>
      </c>
      <c r="AF1057" s="13">
        <f t="shared" si="1475"/>
        <v>9.588611668865446E-3</v>
      </c>
      <c r="AG1057" s="13">
        <f t="shared" si="1476"/>
        <v>6.1152768458340107E-3</v>
      </c>
      <c r="AH1057" s="13">
        <f t="shared" si="1477"/>
        <v>2.1481131929955041E-2</v>
      </c>
      <c r="AI1057" s="13">
        <f t="shared" si="1478"/>
        <v>2.8882190416204691E-2</v>
      </c>
      <c r="AJ1057" s="13">
        <f t="shared" si="1479"/>
        <v>1.941659606109156E-2</v>
      </c>
      <c r="AK1057" s="13">
        <f t="shared" si="1480"/>
        <v>8.7021147442259902E-3</v>
      </c>
      <c r="AL1057" s="13">
        <f t="shared" si="1481"/>
        <v>3.0099021809884075E-4</v>
      </c>
      <c r="AM1057" s="13">
        <f t="shared" si="1482"/>
        <v>1.4087223077556288E-3</v>
      </c>
      <c r="AN1057" s="13">
        <f t="shared" si="1483"/>
        <v>2.6952995516963626E-3</v>
      </c>
      <c r="AO1057" s="13">
        <f t="shared" si="1484"/>
        <v>2.578449859627983E-3</v>
      </c>
      <c r="AP1057" s="13">
        <f t="shared" si="1485"/>
        <v>1.6444439788844498E-3</v>
      </c>
      <c r="AQ1057" s="13">
        <f t="shared" si="1486"/>
        <v>7.8657608647841242E-4</v>
      </c>
      <c r="AR1057" s="13">
        <f t="shared" si="1487"/>
        <v>8.2199429854960225E-3</v>
      </c>
      <c r="AS1057" s="13">
        <f t="shared" si="1488"/>
        <v>1.1052022737515915E-2</v>
      </c>
      <c r="AT1057" s="13">
        <f t="shared" si="1489"/>
        <v>7.429930280909239E-3</v>
      </c>
      <c r="AU1057" s="13">
        <f t="shared" si="1490"/>
        <v>3.3299403068715134E-3</v>
      </c>
      <c r="AV1057" s="13">
        <f t="shared" si="1491"/>
        <v>1.1193075198651726E-3</v>
      </c>
      <c r="AW1057" s="13">
        <f t="shared" si="1492"/>
        <v>2.1508221112921665E-5</v>
      </c>
      <c r="AX1057" s="13">
        <f t="shared" si="1493"/>
        <v>3.1568002770077623E-4</v>
      </c>
      <c r="AY1057" s="13">
        <f t="shared" si="1494"/>
        <v>6.0398861610772123E-4</v>
      </c>
      <c r="AZ1057" s="13">
        <f t="shared" si="1495"/>
        <v>5.7780381458516863E-4</v>
      </c>
      <c r="BA1057" s="13">
        <f t="shared" si="1496"/>
        <v>3.685028042422888E-4</v>
      </c>
      <c r="BB1057" s="13">
        <f t="shared" si="1497"/>
        <v>1.7626352575041859E-4</v>
      </c>
      <c r="BC1057" s="13">
        <f t="shared" si="1498"/>
        <v>6.7448779552930355E-5</v>
      </c>
      <c r="BD1057" s="13">
        <f t="shared" si="1499"/>
        <v>2.6211942223345512E-3</v>
      </c>
      <c r="BE1057" s="13">
        <f t="shared" si="1500"/>
        <v>3.5242942920410874E-3</v>
      </c>
      <c r="BF1057" s="13">
        <f t="shared" si="1501"/>
        <v>2.369273163941856E-3</v>
      </c>
      <c r="BG1057" s="13">
        <f t="shared" si="1502"/>
        <v>1.0618589822936405E-3</v>
      </c>
      <c r="BH1057" s="13">
        <f t="shared" si="1503"/>
        <v>3.5692734235055794E-4</v>
      </c>
      <c r="BI1057" s="13">
        <f t="shared" si="1504"/>
        <v>9.598044926248225E-5</v>
      </c>
      <c r="BJ1057" s="14">
        <f t="shared" si="1505"/>
        <v>0.26915328431888702</v>
      </c>
      <c r="BK1057" s="14">
        <f t="shared" si="1506"/>
        <v>0.22311204227447498</v>
      </c>
      <c r="BL1057" s="14">
        <f t="shared" si="1507"/>
        <v>0.45933999781278834</v>
      </c>
      <c r="BM1057" s="14">
        <f t="shared" si="1508"/>
        <v>0.62796665688438602</v>
      </c>
      <c r="BN1057" s="14">
        <f t="shared" si="1509"/>
        <v>0.3679654065514138</v>
      </c>
    </row>
    <row r="1058" spans="1:66" s="10" customFormat="1" x14ac:dyDescent="0.25">
      <c r="A1058" t="s">
        <v>349</v>
      </c>
      <c r="B1058" t="s">
        <v>286</v>
      </c>
      <c r="C1058" t="s">
        <v>287</v>
      </c>
      <c r="D1058" t="s">
        <v>372</v>
      </c>
      <c r="E1058" s="10">
        <f>VLOOKUP(A1058,home!$A$2:$E$405,3,FALSE)</f>
        <v>1.4875</v>
      </c>
      <c r="F1058" s="10">
        <f>VLOOKUP(B1058,home!$B$2:$E$405,3,FALSE)</f>
        <v>0.53779999999999994</v>
      </c>
      <c r="G1058" s="10">
        <f>VLOOKUP(C1058,away!$B$2:$E$405,4,FALSE)</f>
        <v>1.4117999999999999</v>
      </c>
      <c r="H1058" s="10">
        <f>VLOOKUP(A1058,away!$A$2:$E$405,3,FALSE)</f>
        <v>1.05</v>
      </c>
      <c r="I1058" s="10">
        <f>VLOOKUP(C1058,away!$B$2:$E$405,3,FALSE)</f>
        <v>0.1905</v>
      </c>
      <c r="J1058" s="10">
        <f>VLOOKUP(B1058,home!$B$2:$E$405,4,FALSE)</f>
        <v>1.3332999999999999</v>
      </c>
      <c r="K1058" s="12">
        <f t="shared" si="1454"/>
        <v>1.1294082344999998</v>
      </c>
      <c r="L1058" s="12">
        <f t="shared" si="1455"/>
        <v>0.26669333249999999</v>
      </c>
      <c r="M1058" s="13">
        <f t="shared" si="1456"/>
        <v>0.2475601819841402</v>
      </c>
      <c r="N1058" s="13">
        <f t="shared" si="1457"/>
        <v>0.27959650806720648</v>
      </c>
      <c r="O1058" s="13">
        <f t="shared" si="1458"/>
        <v>6.6022649927656801E-2</v>
      </c>
      <c r="P1058" s="13">
        <f t="shared" si="1459"/>
        <v>7.456652449180641E-2</v>
      </c>
      <c r="Q1058" s="13">
        <f t="shared" si="1460"/>
        <v>0.15788929927427431</v>
      </c>
      <c r="R1058" s="13">
        <f t="shared" si="1461"/>
        <v>8.803900264843836E-3</v>
      </c>
      <c r="S1058" s="13">
        <f t="shared" si="1462"/>
        <v>5.614964541372989E-3</v>
      </c>
      <c r="T1058" s="13">
        <f t="shared" si="1463"/>
        <v>4.2108023389546043E-2</v>
      </c>
      <c r="U1058" s="13">
        <f t="shared" si="1464"/>
        <v>9.9431974548313592E-3</v>
      </c>
      <c r="V1058" s="13">
        <f t="shared" si="1465"/>
        <v>1.8791766898825638E-4</v>
      </c>
      <c r="W1058" s="13">
        <f t="shared" si="1466"/>
        <v>5.9440491579933433E-2</v>
      </c>
      <c r="X1058" s="13">
        <f t="shared" si="1467"/>
        <v>1.5852382784890633E-2</v>
      </c>
      <c r="Y1058" s="13">
        <f t="shared" si="1468"/>
        <v>2.1138623964840567E-3</v>
      </c>
      <c r="Z1058" s="13">
        <f t="shared" si="1469"/>
        <v>7.8264716687627823E-4</v>
      </c>
      <c r="AA1058" s="13">
        <f t="shared" si="1470"/>
        <v>8.8392815497816417E-4</v>
      </c>
      <c r="AB1058" s="13">
        <f t="shared" si="1471"/>
        <v>4.9915786846936529E-4</v>
      </c>
      <c r="AC1058" s="13">
        <f t="shared" si="1472"/>
        <v>3.5376164279403622E-6</v>
      </c>
      <c r="AD1058" s="13">
        <f t="shared" si="1473"/>
        <v>1.678314516327619E-2</v>
      </c>
      <c r="AE1058" s="13">
        <f t="shared" si="1474"/>
        <v>4.4759529134253831E-3</v>
      </c>
      <c r="AF1058" s="13">
        <f t="shared" si="1475"/>
        <v>5.9685339929724962E-4</v>
      </c>
      <c r="AG1058" s="13">
        <f t="shared" si="1476"/>
        <v>5.3058940690845537E-5</v>
      </c>
      <c r="AH1058" s="13">
        <f t="shared" si="1477"/>
        <v>5.2181695276479565E-5</v>
      </c>
      <c r="AI1058" s="13">
        <f t="shared" si="1478"/>
        <v>5.8934436335425767E-5</v>
      </c>
      <c r="AJ1058" s="13">
        <f t="shared" si="1479"/>
        <v>3.3280518846422931E-5</v>
      </c>
      <c r="AK1058" s="13">
        <f t="shared" si="1480"/>
        <v>1.2529097344527499E-5</v>
      </c>
      <c r="AL1058" s="13">
        <f t="shared" si="1481"/>
        <v>4.2622001632480779E-8</v>
      </c>
      <c r="AM1058" s="13">
        <f t="shared" si="1482"/>
        <v>3.7910044696425906E-3</v>
      </c>
      <c r="AN1058" s="13">
        <f t="shared" si="1483"/>
        <v>1.0110356155313774E-3</v>
      </c>
      <c r="AO1058" s="13">
        <f t="shared" si="1484"/>
        <v>1.3481822879112587E-4</v>
      </c>
      <c r="AP1058" s="13">
        <f t="shared" si="1485"/>
        <v>1.1985040906017598E-5</v>
      </c>
      <c r="AQ1058" s="13">
        <f t="shared" si="1486"/>
        <v>7.990826248436631E-7</v>
      </c>
      <c r="AR1058" s="13">
        <f t="shared" si="1487"/>
        <v>2.7833020417567699E-6</v>
      </c>
      <c r="AS1058" s="13">
        <f t="shared" si="1488"/>
        <v>3.1434842450607585E-6</v>
      </c>
      <c r="AT1058" s="13">
        <f t="shared" si="1489"/>
        <v>1.7751384956963182E-6</v>
      </c>
      <c r="AU1058" s="13">
        <f t="shared" si="1490"/>
        <v>6.6828534480578817E-7</v>
      </c>
      <c r="AV1058" s="13">
        <f t="shared" si="1491"/>
        <v>1.8869174285483234E-7</v>
      </c>
      <c r="AW1058" s="13">
        <f t="shared" si="1492"/>
        <v>3.5661076465279701E-10</v>
      </c>
      <c r="AX1058" s="13">
        <f t="shared" si="1493"/>
        <v>7.1359861084010893E-4</v>
      </c>
      <c r="AY1058" s="13">
        <f t="shared" si="1494"/>
        <v>1.9031199159231924E-4</v>
      </c>
      <c r="AZ1058" s="13">
        <f t="shared" si="1495"/>
        <v>2.5377469626233797E-5</v>
      </c>
      <c r="BA1058" s="13">
        <f t="shared" si="1496"/>
        <v>2.2560006483459396E-6</v>
      </c>
      <c r="BB1058" s="13">
        <f t="shared" si="1497"/>
        <v>1.504150827573848E-7</v>
      </c>
      <c r="BC1058" s="13">
        <f t="shared" si="1498"/>
        <v>8.0229399357660514E-9</v>
      </c>
      <c r="BD1058" s="13">
        <f t="shared" si="1499"/>
        <v>1.2371468281169439E-7</v>
      </c>
      <c r="BE1058" s="13">
        <f t="shared" si="1500"/>
        <v>1.3972438149608324E-7</v>
      </c>
      <c r="BF1058" s="13">
        <f t="shared" si="1501"/>
        <v>7.8902933511047916E-8</v>
      </c>
      <c r="BG1058" s="13">
        <f t="shared" si="1502"/>
        <v>2.9704540944527838E-8</v>
      </c>
      <c r="BH1058" s="13">
        <f t="shared" si="1503"/>
        <v>8.3871382861980418E-9</v>
      </c>
      <c r="BI1058" s="13">
        <f t="shared" si="1504"/>
        <v>1.8945006088644544E-9</v>
      </c>
      <c r="BJ1058" s="14">
        <f t="shared" si="1505"/>
        <v>0.58479092285725043</v>
      </c>
      <c r="BK1058" s="14">
        <f t="shared" si="1506"/>
        <v>0.32812348091632976</v>
      </c>
      <c r="BL1058" s="14">
        <f t="shared" si="1507"/>
        <v>8.6318700648630203E-2</v>
      </c>
      <c r="BM1058" s="14">
        <f t="shared" si="1508"/>
        <v>0.16538637594417699</v>
      </c>
      <c r="BN1058" s="14">
        <f t="shared" si="1509"/>
        <v>0.83443906400992807</v>
      </c>
    </row>
    <row r="1059" spans="1:66" x14ac:dyDescent="0.25">
      <c r="A1059" t="s">
        <v>349</v>
      </c>
      <c r="B1059" t="s">
        <v>288</v>
      </c>
      <c r="C1059" t="s">
        <v>285</v>
      </c>
      <c r="D1059" t="s">
        <v>372</v>
      </c>
      <c r="E1059" s="10">
        <f>VLOOKUP(A1059,home!$A$2:$E$405,3,FALSE)</f>
        <v>1.4875</v>
      </c>
      <c r="F1059" s="10">
        <f>VLOOKUP(B1059,home!$B$2:$E$405,3,FALSE)</f>
        <v>0.73950000000000005</v>
      </c>
      <c r="G1059" s="10">
        <f>VLOOKUP(C1059,away!$B$2:$E$405,4,FALSE)</f>
        <v>0.79449999999999998</v>
      </c>
      <c r="H1059" s="10">
        <f>VLOOKUP(A1059,away!$A$2:$E$405,3,FALSE)</f>
        <v>1.05</v>
      </c>
      <c r="I1059" s="10">
        <f>VLOOKUP(C1059,away!$B$2:$E$405,3,FALSE)</f>
        <v>1.3853</v>
      </c>
      <c r="J1059" s="10">
        <f>VLOOKUP(B1059,home!$B$2:$E$405,4,FALSE)</f>
        <v>1.0476000000000001</v>
      </c>
      <c r="K1059" s="12">
        <f t="shared" si="1454"/>
        <v>0.87395496562500008</v>
      </c>
      <c r="L1059" s="12">
        <f t="shared" si="1455"/>
        <v>1.5238022940000002</v>
      </c>
      <c r="M1059" s="13">
        <f t="shared" si="1456"/>
        <v>9.0921638427056958E-2</v>
      </c>
      <c r="N1059" s="13">
        <f t="shared" si="1457"/>
        <v>7.9461417386087238E-2</v>
      </c>
      <c r="O1059" s="13">
        <f t="shared" si="1458"/>
        <v>0.13854660120938794</v>
      </c>
      <c r="P1059" s="13">
        <f t="shared" si="1459"/>
        <v>0.12108349009741122</v>
      </c>
      <c r="Q1059" s="13">
        <f t="shared" si="1460"/>
        <v>3.4722850150085825E-2</v>
      </c>
      <c r="R1059" s="13">
        <f t="shared" si="1461"/>
        <v>0.10555881437438432</v>
      </c>
      <c r="S1059" s="13">
        <f t="shared" si="1462"/>
        <v>4.031276775201327E-2</v>
      </c>
      <c r="T1059" s="13">
        <f t="shared" si="1463"/>
        <v>5.2910758712919025E-2</v>
      </c>
      <c r="U1059" s="13">
        <f t="shared" si="1464"/>
        <v>9.2253649987980801E-2</v>
      </c>
      <c r="V1059" s="13">
        <f t="shared" si="1465"/>
        <v>5.96510076557867E-3</v>
      </c>
      <c r="W1059" s="13">
        <f t="shared" si="1466"/>
        <v>1.0115402436440097E-2</v>
      </c>
      <c r="X1059" s="13">
        <f t="shared" si="1467"/>
        <v>1.5413873437380611E-2</v>
      </c>
      <c r="Y1059" s="13">
        <f t="shared" si="1468"/>
        <v>1.1743847851653126E-2</v>
      </c>
      <c r="Z1059" s="13">
        <f t="shared" si="1469"/>
        <v>5.361692116520235E-2</v>
      </c>
      <c r="AA1059" s="13">
        <f t="shared" si="1470"/>
        <v>4.6858774493852749E-2</v>
      </c>
      <c r="AB1059" s="13">
        <f t="shared" si="1471"/>
        <v>2.0476229326002352E-2</v>
      </c>
      <c r="AC1059" s="13">
        <f t="shared" si="1472"/>
        <v>4.9649568571791312E-4</v>
      </c>
      <c r="AD1059" s="13">
        <f t="shared" si="1473"/>
        <v>2.2101015471555113E-3</v>
      </c>
      <c r="AE1059" s="13">
        <f t="shared" si="1474"/>
        <v>3.3677578075285174E-3</v>
      </c>
      <c r="AF1059" s="13">
        <f t="shared" si="1475"/>
        <v>2.5658985363741838E-3</v>
      </c>
      <c r="AG1059" s="13">
        <f t="shared" si="1476"/>
        <v>1.3033073586327416E-3</v>
      </c>
      <c r="AH1059" s="13">
        <f t="shared" si="1477"/>
        <v>2.0425396867188125E-2</v>
      </c>
      <c r="AI1059" s="13">
        <f t="shared" si="1478"/>
        <v>1.7850877016940381E-2</v>
      </c>
      <c r="AJ1059" s="13">
        <f t="shared" si="1479"/>
        <v>7.8004313048581153E-3</v>
      </c>
      <c r="AK1059" s="13">
        <f t="shared" si="1480"/>
        <v>2.2724085576324837E-3</v>
      </c>
      <c r="AL1059" s="13">
        <f t="shared" si="1481"/>
        <v>2.6448018968889259E-5</v>
      </c>
      <c r="AM1059" s="13">
        <f t="shared" si="1482"/>
        <v>3.8630584433441096E-4</v>
      </c>
      <c r="AN1059" s="13">
        <f t="shared" si="1483"/>
        <v>5.8865373178238237E-4</v>
      </c>
      <c r="AO1059" s="13">
        <f t="shared" si="1484"/>
        <v>4.4849595343082776E-4</v>
      </c>
      <c r="AP1059" s="13">
        <f t="shared" si="1485"/>
        <v>2.2780638756253756E-4</v>
      </c>
      <c r="AQ1059" s="13">
        <f t="shared" si="1486"/>
        <v>8.6782973988911954E-5</v>
      </c>
      <c r="AR1059" s="13">
        <f t="shared" si="1487"/>
        <v>6.2248533204163322E-3</v>
      </c>
      <c r="AS1059" s="13">
        <f t="shared" si="1488"/>
        <v>5.4402414696651221E-3</v>
      </c>
      <c r="AT1059" s="13">
        <f t="shared" si="1489"/>
        <v>2.3772630233064407E-3</v>
      </c>
      <c r="AU1059" s="13">
        <f t="shared" si="1490"/>
        <v>6.9254027460512158E-4</v>
      </c>
      <c r="AV1059" s="13">
        <f t="shared" si="1491"/>
        <v>1.5131225297161175E-4</v>
      </c>
      <c r="AW1059" s="13">
        <f t="shared" si="1492"/>
        <v>9.7838170756386142E-7</v>
      </c>
      <c r="AX1059" s="13">
        <f t="shared" si="1493"/>
        <v>5.6268985151002771E-5</v>
      </c>
      <c r="AY1059" s="13">
        <f t="shared" si="1494"/>
        <v>8.5742808654149969E-5</v>
      </c>
      <c r="AZ1059" s="13">
        <f t="shared" si="1495"/>
        <v>6.5327544260598415E-5</v>
      </c>
      <c r="BA1059" s="13">
        <f t="shared" si="1496"/>
        <v>3.3182087268562143E-5</v>
      </c>
      <c r="BB1059" s="13">
        <f t="shared" si="1497"/>
        <v>1.26407351748858E-5</v>
      </c>
      <c r="BC1059" s="13">
        <f t="shared" si="1498"/>
        <v>3.8523962514674925E-6</v>
      </c>
      <c r="BD1059" s="13">
        <f t="shared" si="1499"/>
        <v>1.580907628243988E-3</v>
      </c>
      <c r="BE1059" s="13">
        <f t="shared" si="1500"/>
        <v>1.3816420718982749E-3</v>
      </c>
      <c r="BF1059" s="13">
        <f t="shared" si="1501"/>
        <v>6.0374647472595522E-4</v>
      </c>
      <c r="BG1059" s="13">
        <f t="shared" si="1502"/>
        <v>1.7588240985511245E-4</v>
      </c>
      <c r="BH1059" s="13">
        <f t="shared" si="1503"/>
        <v>3.8428326364741729E-5</v>
      </c>
      <c r="BI1059" s="13">
        <f t="shared" si="1504"/>
        <v>6.716925329424831E-6</v>
      </c>
      <c r="BJ1059" s="14">
        <f t="shared" si="1505"/>
        <v>0.21581027467211661</v>
      </c>
      <c r="BK1059" s="14">
        <f t="shared" si="1506"/>
        <v>0.25889168355540104</v>
      </c>
      <c r="BL1059" s="14">
        <f t="shared" si="1507"/>
        <v>0.47071671731560938</v>
      </c>
      <c r="BM1059" s="14">
        <f t="shared" si="1508"/>
        <v>0.42865602063696923</v>
      </c>
      <c r="BN1059" s="14">
        <f t="shared" si="1509"/>
        <v>0.57029481164441354</v>
      </c>
    </row>
    <row r="1060" spans="1:66" x14ac:dyDescent="0.25">
      <c r="A1060" t="s">
        <v>357</v>
      </c>
      <c r="B1060" t="s">
        <v>330</v>
      </c>
      <c r="C1060" t="s">
        <v>329</v>
      </c>
      <c r="D1060" t="s">
        <v>372</v>
      </c>
      <c r="E1060" s="10">
        <f>VLOOKUP(A1060,home!$A$2:$E$405,3,FALSE)</f>
        <v>1.8529</v>
      </c>
      <c r="F1060" s="10">
        <f>VLOOKUP(B1060,home!$B$2:$E$405,3,FALSE)</f>
        <v>0.67459999999999998</v>
      </c>
      <c r="G1060" s="10">
        <f>VLOOKUP(C1060,away!$B$2:$E$405,4,FALSE)</f>
        <v>0.8095</v>
      </c>
      <c r="H1060" s="10">
        <f>VLOOKUP(A1060,away!$A$2:$E$405,3,FALSE)</f>
        <v>1.5588</v>
      </c>
      <c r="I1060" s="10">
        <f>VLOOKUP(C1060,away!$B$2:$E$405,3,FALSE)</f>
        <v>1.7642</v>
      </c>
      <c r="J1060" s="10">
        <f>VLOOKUP(B1060,home!$B$2:$E$405,4,FALSE)</f>
        <v>1.7642</v>
      </c>
      <c r="K1060" s="12">
        <f t="shared" si="1454"/>
        <v>1.0118477522299998</v>
      </c>
      <c r="L1060" s="12">
        <f t="shared" si="1455"/>
        <v>4.8516116764319994</v>
      </c>
      <c r="M1060" s="13">
        <f t="shared" si="1456"/>
        <v>2.8413970502427477E-3</v>
      </c>
      <c r="N1060" s="13">
        <f t="shared" si="1457"/>
        <v>2.875061218481076E-3</v>
      </c>
      <c r="O1060" s="13">
        <f t="shared" si="1458"/>
        <v>1.3785355106337155E-2</v>
      </c>
      <c r="P1060" s="13">
        <f t="shared" si="1459"/>
        <v>1.3948680578039599E-2</v>
      </c>
      <c r="Q1060" s="13">
        <f t="shared" si="1460"/>
        <v>1.4545621157218607E-3</v>
      </c>
      <c r="R1060" s="13">
        <f t="shared" si="1461"/>
        <v>3.3440594898833421E-2</v>
      </c>
      <c r="S1060" s="13">
        <f t="shared" si="1462"/>
        <v>1.7118840347528776E-2</v>
      </c>
      <c r="T1060" s="13">
        <f t="shared" si="1463"/>
        <v>7.0569705447318118E-3</v>
      </c>
      <c r="U1060" s="13">
        <f t="shared" si="1464"/>
        <v>3.3836790781618595E-2</v>
      </c>
      <c r="V1060" s="13">
        <f t="shared" si="1465"/>
        <v>9.3375520582866991E-3</v>
      </c>
      <c r="W1060" s="13">
        <f t="shared" si="1466"/>
        <v>4.9059846909069247E-4</v>
      </c>
      <c r="X1060" s="13">
        <f t="shared" si="1467"/>
        <v>2.3801932610800665E-3</v>
      </c>
      <c r="Y1060" s="13">
        <f t="shared" si="1468"/>
        <v>5.7738867088104068E-3</v>
      </c>
      <c r="Z1060" s="13">
        <f t="shared" si="1469"/>
        <v>5.40802602260042E-2</v>
      </c>
      <c r="AA1060" s="13">
        <f t="shared" si="1470"/>
        <v>5.472098974969581E-2</v>
      </c>
      <c r="AB1060" s="13">
        <f t="shared" si="1471"/>
        <v>2.7684655239015282E-2</v>
      </c>
      <c r="AC1060" s="13">
        <f t="shared" si="1472"/>
        <v>2.8649315974409949E-3</v>
      </c>
      <c r="AD1060" s="13">
        <f t="shared" si="1473"/>
        <v>1.2410273954922404E-4</v>
      </c>
      <c r="AE1060" s="13">
        <f t="shared" si="1474"/>
        <v>6.0209830027421459E-4</v>
      </c>
      <c r="AF1060" s="13">
        <f t="shared" si="1475"/>
        <v>1.4605735719851202E-3</v>
      </c>
      <c r="AG1060" s="13">
        <f t="shared" si="1476"/>
        <v>2.3620452653770013E-3</v>
      </c>
      <c r="AH1060" s="13">
        <f t="shared" si="1477"/>
        <v>6.5594105494240759E-2</v>
      </c>
      <c r="AI1060" s="13">
        <f t="shared" si="1478"/>
        <v>6.6371248203884986E-2</v>
      </c>
      <c r="AJ1060" s="13">
        <f t="shared" si="1479"/>
        <v>3.3578799153900218E-2</v>
      </c>
      <c r="AK1060" s="13">
        <f t="shared" si="1480"/>
        <v>1.1325544148818849E-2</v>
      </c>
      <c r="AL1060" s="13">
        <f t="shared" si="1481"/>
        <v>5.6256855376439724E-4</v>
      </c>
      <c r="AM1060" s="13">
        <f t="shared" si="1482"/>
        <v>2.5114615611693496E-5</v>
      </c>
      <c r="AN1060" s="13">
        <f t="shared" si="1483"/>
        <v>1.2184636235079353E-4</v>
      </c>
      <c r="AO1060" s="13">
        <f t="shared" si="1484"/>
        <v>2.9557561715593721E-4</v>
      </c>
      <c r="AP1060" s="13">
        <f t="shared" si="1485"/>
        <v>4.7800603848744647E-4</v>
      </c>
      <c r="AQ1060" s="13">
        <f t="shared" si="1486"/>
        <v>5.7977491943267477E-4</v>
      </c>
      <c r="AR1060" s="13">
        <f t="shared" si="1487"/>
        <v>6.3647425624194162E-2</v>
      </c>
      <c r="AS1060" s="13">
        <f t="shared" si="1488"/>
        <v>6.4401504553066952E-2</v>
      </c>
      <c r="AT1060" s="13">
        <f t="shared" si="1489"/>
        <v>3.2582258811125447E-2</v>
      </c>
      <c r="AU1060" s="13">
        <f t="shared" si="1490"/>
        <v>1.0989428446871128E-2</v>
      </c>
      <c r="AV1060" s="13">
        <f t="shared" si="1491"/>
        <v>2.7799071180647419E-3</v>
      </c>
      <c r="AW1060" s="13">
        <f t="shared" si="1492"/>
        <v>7.6713916516670292E-5</v>
      </c>
      <c r="AX1060" s="13">
        <f t="shared" si="1493"/>
        <v>4.2353612258020856E-6</v>
      </c>
      <c r="AY1060" s="13">
        <f t="shared" si="1494"/>
        <v>2.0548327977008742E-5</v>
      </c>
      <c r="AZ1060" s="13">
        <f t="shared" si="1495"/>
        <v>4.9846253972204985E-5</v>
      </c>
      <c r="BA1060" s="13">
        <f t="shared" si="1496"/>
        <v>8.0611555932648215E-5</v>
      </c>
      <c r="BB1060" s="13">
        <f t="shared" si="1497"/>
        <v>9.7773991504546815E-5</v>
      </c>
      <c r="BC1060" s="13">
        <f t="shared" si="1498"/>
        <v>9.4872287766964482E-5</v>
      </c>
      <c r="BD1060" s="13">
        <f t="shared" si="1499"/>
        <v>5.1465432222196281E-2</v>
      </c>
      <c r="BE1060" s="13">
        <f t="shared" si="1500"/>
        <v>5.207518191157471E-2</v>
      </c>
      <c r="BF1060" s="13">
        <f t="shared" si="1501"/>
        <v>2.6346077882097606E-2</v>
      </c>
      <c r="BG1060" s="13">
        <f t="shared" si="1502"/>
        <v>8.886073228358991E-3</v>
      </c>
      <c r="BH1060" s="13">
        <f t="shared" si="1503"/>
        <v>2.2478383055665558E-3</v>
      </c>
      <c r="BI1060" s="13">
        <f t="shared" si="1504"/>
        <v>4.5489402737280228E-4</v>
      </c>
      <c r="BJ1060" s="14">
        <f t="shared" si="1505"/>
        <v>2.6428297526519189E-2</v>
      </c>
      <c r="BK1060" s="14">
        <f t="shared" si="1506"/>
        <v>4.6694518513280221E-2</v>
      </c>
      <c r="BL1060" s="14">
        <f t="shared" si="1507"/>
        <v>0.65621410490683441</v>
      </c>
      <c r="BM1060" s="14">
        <f t="shared" si="1508"/>
        <v>0.71512769579352176</v>
      </c>
      <c r="BN1060" s="14">
        <f t="shared" si="1509"/>
        <v>6.8345650967655852E-2</v>
      </c>
    </row>
    <row r="1061" spans="1:66" x14ac:dyDescent="0.25">
      <c r="A1061" t="s">
        <v>357</v>
      </c>
      <c r="B1061" t="s">
        <v>331</v>
      </c>
      <c r="C1061" t="s">
        <v>335</v>
      </c>
      <c r="D1061" t="s">
        <v>372</v>
      </c>
      <c r="E1061" s="10">
        <f>VLOOKUP(A1061,home!$A$2:$E$405,3,FALSE)</f>
        <v>1.8529</v>
      </c>
      <c r="F1061" s="10">
        <f>VLOOKUP(B1061,home!$B$2:$E$405,3,FALSE)</f>
        <v>0.8095</v>
      </c>
      <c r="G1061" s="10">
        <f>VLOOKUP(C1061,away!$B$2:$E$405,4,FALSE)</f>
        <v>0.40479999999999999</v>
      </c>
      <c r="H1061" s="10">
        <f>VLOOKUP(A1061,away!$A$2:$E$405,3,FALSE)</f>
        <v>1.5588</v>
      </c>
      <c r="I1061" s="10">
        <f>VLOOKUP(C1061,away!$B$2:$E$405,3,FALSE)</f>
        <v>1.1227</v>
      </c>
      <c r="J1061" s="10">
        <f>VLOOKUP(B1061,home!$B$2:$E$405,4,FALSE)</f>
        <v>1.2829999999999999</v>
      </c>
      <c r="K1061" s="12">
        <f t="shared" si="1454"/>
        <v>0.60716864823999994</v>
      </c>
      <c r="L1061" s="12">
        <f t="shared" si="1455"/>
        <v>2.2453330870800001</v>
      </c>
      <c r="M1061" s="13">
        <f t="shared" si="1456"/>
        <v>5.7699790557924513E-2</v>
      </c>
      <c r="N1061" s="13">
        <f t="shared" si="1457"/>
        <v>3.5033503836786141E-2</v>
      </c>
      <c r="O1061" s="13">
        <f t="shared" si="1458"/>
        <v>0.12955524885729408</v>
      </c>
      <c r="P1061" s="13">
        <f t="shared" si="1459"/>
        <v>7.8661885321080052E-2</v>
      </c>
      <c r="Q1061" s="13">
        <f t="shared" si="1460"/>
        <v>1.0635622583846144E-2</v>
      </c>
      <c r="R1061" s="13">
        <f t="shared" si="1461"/>
        <v>0.14544734343208293</v>
      </c>
      <c r="S1061" s="13">
        <f t="shared" si="1462"/>
        <v>2.6809855557685943E-2</v>
      </c>
      <c r="T1061" s="13">
        <f t="shared" si="1463"/>
        <v>2.3880515289205029E-2</v>
      </c>
      <c r="U1061" s="13">
        <f t="shared" si="1464"/>
        <v>8.8311066901756829E-2</v>
      </c>
      <c r="V1061" s="13">
        <f t="shared" si="1465"/>
        <v>4.0610849959792899E-3</v>
      </c>
      <c r="W1061" s="13">
        <f t="shared" si="1466"/>
        <v>2.1525388624748934E-3</v>
      </c>
      <c r="X1061" s="13">
        <f t="shared" si="1467"/>
        <v>4.8331667291404241E-3</v>
      </c>
      <c r="Y1061" s="13">
        <f t="shared" si="1468"/>
        <v>5.4260345861566091E-3</v>
      </c>
      <c r="Z1061" s="13">
        <f t="shared" si="1469"/>
        <v>0.10885924421198126</v>
      </c>
      <c r="AA1061" s="13">
        <f t="shared" si="1470"/>
        <v>6.6095920156616694E-2</v>
      </c>
      <c r="AB1061" s="13">
        <f t="shared" si="1471"/>
        <v>2.0065685247835956E-2</v>
      </c>
      <c r="AC1061" s="13">
        <f t="shared" si="1472"/>
        <v>3.4602877144781927E-4</v>
      </c>
      <c r="AD1061" s="13">
        <f t="shared" si="1473"/>
        <v>3.2673852785323695E-4</v>
      </c>
      <c r="AE1061" s="13">
        <f t="shared" si="1474"/>
        <v>7.3363682741268304E-4</v>
      </c>
      <c r="AF1061" s="13">
        <f t="shared" si="1475"/>
        <v>8.2362952124504874E-4</v>
      </c>
      <c r="AG1061" s="13">
        <f t="shared" si="1476"/>
        <v>6.1644087184912252E-4</v>
      </c>
      <c r="AH1061" s="13">
        <f t="shared" si="1477"/>
        <v>6.1106315715920873E-2</v>
      </c>
      <c r="AI1061" s="13">
        <f t="shared" si="1478"/>
        <v>3.7101839112162339E-2</v>
      </c>
      <c r="AJ1061" s="13">
        <f t="shared" si="1479"/>
        <v>1.1263536750474781E-2</v>
      </c>
      <c r="AK1061" s="13">
        <f t="shared" si="1480"/>
        <v>2.2796221277291123E-3</v>
      </c>
      <c r="AL1061" s="13">
        <f t="shared" si="1481"/>
        <v>1.8869583597602351E-5</v>
      </c>
      <c r="AM1061" s="13">
        <f t="shared" si="1482"/>
        <v>3.9677078056915498E-5</v>
      </c>
      <c r="AN1061" s="13">
        <f t="shared" si="1483"/>
        <v>8.9088256159848201E-5</v>
      </c>
      <c r="AO1061" s="13">
        <f t="shared" si="1484"/>
        <v>1.0001640461298293E-4</v>
      </c>
      <c r="AP1061" s="13">
        <f t="shared" si="1485"/>
        <v>7.485671417610377E-5</v>
      </c>
      <c r="AQ1061" s="13">
        <f t="shared" si="1486"/>
        <v>4.2019564282424069E-5</v>
      </c>
      <c r="AR1061" s="13">
        <f t="shared" si="1487"/>
        <v>2.7440806501302751E-2</v>
      </c>
      <c r="AS1061" s="13">
        <f t="shared" si="1488"/>
        <v>1.6661197390011394E-2</v>
      </c>
      <c r="AT1061" s="13">
        <f t="shared" si="1489"/>
        <v>5.0580783486765153E-3</v>
      </c>
      <c r="AU1061" s="13">
        <f t="shared" si="1490"/>
        <v>1.0237021978859774E-3</v>
      </c>
      <c r="AV1061" s="13">
        <f t="shared" si="1491"/>
        <v>1.5538996992268638E-4</v>
      </c>
      <c r="AW1061" s="13">
        <f t="shared" si="1492"/>
        <v>7.1457847528976029E-7</v>
      </c>
      <c r="AX1061" s="13">
        <f t="shared" si="1493"/>
        <v>4.0151129749883898E-6</v>
      </c>
      <c r="AY1061" s="13">
        <f t="shared" si="1494"/>
        <v>9.0152660111056457E-6</v>
      </c>
      <c r="AZ1061" s="13">
        <f t="shared" si="1495"/>
        <v>1.0121137531781621E-5</v>
      </c>
      <c r="BA1061" s="13">
        <f t="shared" si="1496"/>
        <v>7.5751083263321602E-6</v>
      </c>
      <c r="BB1061" s="13">
        <f t="shared" si="1497"/>
        <v>4.2521603408322E-6</v>
      </c>
      <c r="BC1061" s="13">
        <f t="shared" si="1498"/>
        <v>1.9095032609679821E-6</v>
      </c>
      <c r="BD1061" s="13">
        <f t="shared" si="1499"/>
        <v>1.0268958462255831E-2</v>
      </c>
      <c r="BE1061" s="13">
        <f t="shared" si="1500"/>
        <v>6.2349896283605804E-3</v>
      </c>
      <c r="BF1061" s="13">
        <f t="shared" si="1501"/>
        <v>1.8928451122210564E-3</v>
      </c>
      <c r="BG1061" s="13">
        <f t="shared" si="1502"/>
        <v>3.8309206937165005E-4</v>
      </c>
      <c r="BH1061" s="13">
        <f t="shared" si="1503"/>
        <v>5.8150373477962238E-5</v>
      </c>
      <c r="BI1061" s="13">
        <f t="shared" si="1504"/>
        <v>7.0614167318530965E-6</v>
      </c>
      <c r="BJ1061" s="14">
        <f t="shared" si="1505"/>
        <v>8.4844373941703605E-2</v>
      </c>
      <c r="BK1061" s="14">
        <f t="shared" si="1506"/>
        <v>0.1676065300537263</v>
      </c>
      <c r="BL1061" s="14">
        <f t="shared" si="1507"/>
        <v>0.63041084977209205</v>
      </c>
      <c r="BM1061" s="14">
        <f t="shared" si="1508"/>
        <v>0.53467930270295361</v>
      </c>
      <c r="BN1061" s="14">
        <f t="shared" si="1509"/>
        <v>0.45703339458901387</v>
      </c>
    </row>
    <row r="1062" spans="1:66" x14ac:dyDescent="0.25">
      <c r="A1062" t="s">
        <v>344</v>
      </c>
      <c r="B1062" t="s">
        <v>206</v>
      </c>
      <c r="C1062" t="s">
        <v>212</v>
      </c>
      <c r="D1062" t="s">
        <v>373</v>
      </c>
      <c r="E1062" s="10">
        <f>VLOOKUP(A1062,home!$A$2:$E$405,3,FALSE)</f>
        <v>1.3976999999999999</v>
      </c>
      <c r="F1062" s="10">
        <f>VLOOKUP(B1062,home!$B$2:$E$405,3,FALSE)</f>
        <v>0.97909999999999997</v>
      </c>
      <c r="G1062" s="10">
        <f>VLOOKUP(C1062,away!$B$2:$E$405,4,FALSE)</f>
        <v>1.3951</v>
      </c>
      <c r="H1062" s="10">
        <f>VLOOKUP(A1062,away!$A$2:$E$405,3,FALSE)</f>
        <v>1.0585</v>
      </c>
      <c r="I1062" s="10">
        <f>VLOOKUP(C1062,away!$B$2:$E$405,3,FALSE)</f>
        <v>0.99199999999999999</v>
      </c>
      <c r="J1062" s="10">
        <f>VLOOKUP(B1062,home!$B$2:$E$405,4,FALSE)</f>
        <v>0.89500000000000002</v>
      </c>
      <c r="K1062" s="12">
        <f t="shared" si="1454"/>
        <v>1.9091777064569999</v>
      </c>
      <c r="L1062" s="12">
        <f t="shared" si="1455"/>
        <v>0.93977864000000011</v>
      </c>
      <c r="M1062" s="13">
        <f t="shared" si="1456"/>
        <v>5.7904721818608937E-2</v>
      </c>
      <c r="N1062" s="13">
        <f t="shared" si="1457"/>
        <v>0.11055040399468241</v>
      </c>
      <c r="O1062" s="13">
        <f t="shared" si="1458"/>
        <v>5.4417620720270642E-2</v>
      </c>
      <c r="P1062" s="13">
        <f t="shared" si="1459"/>
        <v>0.10389290831757321</v>
      </c>
      <c r="Q1062" s="13">
        <f t="shared" si="1460"/>
        <v>0.10553018337323129</v>
      </c>
      <c r="R1062" s="13">
        <f t="shared" si="1461"/>
        <v>2.5570258796265882E-2</v>
      </c>
      <c r="S1062" s="13">
        <f t="shared" si="1462"/>
        <v>4.6601279048088244E-2</v>
      </c>
      <c r="T1062" s="13">
        <f t="shared" si="1463"/>
        <v>9.9175012209445926E-2</v>
      </c>
      <c r="U1062" s="13">
        <f t="shared" si="1464"/>
        <v>4.8818168042166821E-2</v>
      </c>
      <c r="V1062" s="13">
        <f t="shared" si="1465"/>
        <v>9.2902468046104116E-3</v>
      </c>
      <c r="W1062" s="13">
        <f t="shared" si="1466"/>
        <v>6.7158624484830773E-2</v>
      </c>
      <c r="X1062" s="13">
        <f t="shared" si="1467"/>
        <v>6.3114240782624967E-2</v>
      </c>
      <c r="Y1062" s="13">
        <f t="shared" si="1468"/>
        <v>2.9656707683663918E-2</v>
      </c>
      <c r="Z1062" s="13">
        <f t="shared" si="1469"/>
        <v>8.0101276786675984E-3</v>
      </c>
      <c r="AA1062" s="13">
        <f t="shared" si="1470"/>
        <v>1.5292757189986338E-2</v>
      </c>
      <c r="AB1062" s="13">
        <f t="shared" si="1471"/>
        <v>1.459829554869096E-2</v>
      </c>
      <c r="AC1062" s="13">
        <f t="shared" si="1472"/>
        <v>1.0417876224137555E-3</v>
      </c>
      <c r="AD1062" s="13">
        <f t="shared" si="1473"/>
        <v>3.2054437165689016E-2</v>
      </c>
      <c r="AE1062" s="13">
        <f t="shared" si="1474"/>
        <v>3.0124075365536681E-2</v>
      </c>
      <c r="AF1062" s="13">
        <f t="shared" si="1475"/>
        <v>1.4154981289140785E-2</v>
      </c>
      <c r="AG1062" s="13">
        <f t="shared" si="1476"/>
        <v>4.4341830217113918E-3</v>
      </c>
      <c r="AH1062" s="13">
        <f t="shared" si="1477"/>
        <v>1.8819367240211478E-3</v>
      </c>
      <c r="AI1062" s="13">
        <f t="shared" si="1478"/>
        <v>3.5929516384638946E-3</v>
      </c>
      <c r="AJ1062" s="13">
        <f t="shared" si="1479"/>
        <v>3.4297915842667103E-3</v>
      </c>
      <c r="AK1062" s="13">
        <f t="shared" si="1480"/>
        <v>2.1826938768252789E-3</v>
      </c>
      <c r="AL1062" s="13">
        <f t="shared" si="1481"/>
        <v>7.4767198627336473E-5</v>
      </c>
      <c r="AM1062" s="13">
        <f t="shared" si="1482"/>
        <v>1.2239523365952042E-2</v>
      </c>
      <c r="AN1062" s="13">
        <f t="shared" si="1483"/>
        <v>1.1502442623102632E-2</v>
      </c>
      <c r="AO1062" s="13">
        <f t="shared" si="1484"/>
        <v>5.4048749425087131E-3</v>
      </c>
      <c r="AP1062" s="13">
        <f t="shared" si="1485"/>
        <v>1.693128674280306E-3</v>
      </c>
      <c r="AQ1062" s="13">
        <f t="shared" si="1486"/>
        <v>3.9779154071503713E-4</v>
      </c>
      <c r="AR1062" s="13">
        <f t="shared" si="1487"/>
        <v>3.5372078701333007E-4</v>
      </c>
      <c r="AS1062" s="13">
        <f t="shared" si="1488"/>
        <v>6.7531584087627443E-4</v>
      </c>
      <c r="AT1062" s="13">
        <f t="shared" si="1489"/>
        <v>6.4464897410912317E-4</v>
      </c>
      <c r="AU1062" s="13">
        <f t="shared" si="1490"/>
        <v>4.1024981661983784E-4</v>
      </c>
      <c r="AV1062" s="13">
        <f t="shared" si="1491"/>
        <v>1.958099509921666E-4</v>
      </c>
      <c r="AW1062" s="13">
        <f t="shared" si="1492"/>
        <v>3.726323302309548E-6</v>
      </c>
      <c r="AX1062" s="13">
        <f t="shared" si="1493"/>
        <v>3.8945708579891923E-3</v>
      </c>
      <c r="AY1062" s="13">
        <f t="shared" si="1494"/>
        <v>3.6600345043047164E-3</v>
      </c>
      <c r="AZ1062" s="13">
        <f t="shared" si="1495"/>
        <v>1.7198111244042804E-3</v>
      </c>
      <c r="BA1062" s="13">
        <f t="shared" si="1496"/>
        <v>5.3874725318317528E-4</v>
      </c>
      <c r="BB1062" s="13">
        <f t="shared" si="1497"/>
        <v>1.2657579022505502E-4</v>
      </c>
      <c r="BC1062" s="13">
        <f t="shared" si="1498"/>
        <v>2.379064479892551E-5</v>
      </c>
      <c r="BD1062" s="13">
        <f t="shared" si="1499"/>
        <v>5.5403206693186165E-5</v>
      </c>
      <c r="BE1062" s="13">
        <f t="shared" si="1500"/>
        <v>1.0577456708486025E-4</v>
      </c>
      <c r="BF1062" s="13">
        <f t="shared" si="1501"/>
        <v>1.0097122269427782E-4</v>
      </c>
      <c r="BG1062" s="13">
        <f t="shared" si="1502"/>
        <v>6.4257335787206761E-5</v>
      </c>
      <c r="BH1062" s="13">
        <f t="shared" si="1503"/>
        <v>3.0669668240314165E-5</v>
      </c>
      <c r="BI1062" s="13">
        <f t="shared" si="1504"/>
        <v>1.1710769373768023E-5</v>
      </c>
      <c r="BJ1062" s="14">
        <f t="shared" si="1505"/>
        <v>0.59715414069202122</v>
      </c>
      <c r="BK1062" s="14">
        <f t="shared" si="1506"/>
        <v>0.22246574531422661</v>
      </c>
      <c r="BL1062" s="14">
        <f t="shared" si="1507"/>
        <v>0.17243300626044203</v>
      </c>
      <c r="BM1062" s="14">
        <f t="shared" si="1508"/>
        <v>0.53854061474372261</v>
      </c>
      <c r="BN1062" s="14">
        <f t="shared" si="1509"/>
        <v>0.45786609702063241</v>
      </c>
    </row>
    <row r="1063" spans="1:66" x14ac:dyDescent="0.25">
      <c r="A1063" t="s">
        <v>349</v>
      </c>
      <c r="B1063" t="s">
        <v>281</v>
      </c>
      <c r="C1063" t="s">
        <v>278</v>
      </c>
      <c r="D1063" t="s">
        <v>373</v>
      </c>
      <c r="E1063" s="10">
        <f>VLOOKUP(A1063,home!$A$2:$E$405,3,FALSE)</f>
        <v>1.4875</v>
      </c>
      <c r="F1063" s="10">
        <f>VLOOKUP(B1063,home!$B$2:$E$405,3,FALSE)</f>
        <v>1.3445</v>
      </c>
      <c r="G1063" s="10">
        <f>VLOOKUP(C1063,away!$B$2:$E$405,4,FALSE)</f>
        <v>1.0755999999999999</v>
      </c>
      <c r="H1063" s="10">
        <f>VLOOKUP(A1063,away!$A$2:$E$405,3,FALSE)</f>
        <v>1.05</v>
      </c>
      <c r="I1063" s="10">
        <f>VLOOKUP(C1063,away!$B$2:$E$405,3,FALSE)</f>
        <v>0.95240000000000002</v>
      </c>
      <c r="J1063" s="10">
        <f>VLOOKUP(B1063,home!$B$2:$E$405,4,FALSE)</f>
        <v>0.95240000000000002</v>
      </c>
      <c r="K1063" s="12">
        <f t="shared" si="1454"/>
        <v>2.1511394975</v>
      </c>
      <c r="L1063" s="12">
        <f t="shared" si="1455"/>
        <v>0.9524190480000001</v>
      </c>
      <c r="M1063" s="13">
        <f t="shared" si="1456"/>
        <v>4.4889177653630048E-2</v>
      </c>
      <c r="N1063" s="13">
        <f t="shared" si="1457"/>
        <v>9.6562883061017971E-2</v>
      </c>
      <c r="O1063" s="13">
        <f t="shared" si="1458"/>
        <v>4.2753307846373205E-2</v>
      </c>
      <c r="P1063" s="13">
        <f t="shared" si="1459"/>
        <v>9.1968329157110063E-2</v>
      </c>
      <c r="Q1063" s="13">
        <f t="shared" si="1460"/>
        <v>0.10386011587251474</v>
      </c>
      <c r="R1063" s="13">
        <f t="shared" si="1461"/>
        <v>2.0359532378946853E-2</v>
      </c>
      <c r="S1063" s="13">
        <f t="shared" si="1462"/>
        <v>4.7105861646735678E-2</v>
      </c>
      <c r="T1063" s="13">
        <f t="shared" si="1463"/>
        <v>9.891835268447019E-2</v>
      </c>
      <c r="U1063" s="13">
        <f t="shared" si="1464"/>
        <v>4.379619425098271E-2</v>
      </c>
      <c r="V1063" s="13">
        <f t="shared" si="1465"/>
        <v>1.0723315644844246E-2</v>
      </c>
      <c r="W1063" s="13">
        <f t="shared" si="1466"/>
        <v>7.4472532489431059E-2</v>
      </c>
      <c r="X1063" s="13">
        <f t="shared" si="1467"/>
        <v>7.0929058495732999E-2</v>
      </c>
      <c r="Y1063" s="13">
        <f t="shared" si="1468"/>
        <v>3.3777093184021174E-2</v>
      </c>
      <c r="Z1063" s="13">
        <f t="shared" si="1469"/>
        <v>6.4636021486939128E-3</v>
      </c>
      <c r="AA1063" s="13">
        <f t="shared" si="1470"/>
        <v>1.3904109878181343E-2</v>
      </c>
      <c r="AB1063" s="13">
        <f t="shared" si="1471"/>
        <v>1.4954839968267904E-2</v>
      </c>
      <c r="AC1063" s="13">
        <f t="shared" si="1472"/>
        <v>1.3731113411264398E-3</v>
      </c>
      <c r="AD1063" s="13">
        <f t="shared" si="1473"/>
        <v>4.0050201529216782E-2</v>
      </c>
      <c r="AE1063" s="13">
        <f t="shared" si="1474"/>
        <v>3.814457481266479E-2</v>
      </c>
      <c r="AF1063" s="13">
        <f t="shared" si="1475"/>
        <v>1.8164809814721492E-2</v>
      </c>
      <c r="AG1063" s="13">
        <f t="shared" si="1476"/>
        <v>5.7668369569460337E-3</v>
      </c>
      <c r="AH1063" s="13">
        <f t="shared" si="1477"/>
        <v>1.5390144512774529E-3</v>
      </c>
      <c r="AI1063" s="13">
        <f t="shared" si="1478"/>
        <v>3.3106347733662181E-3</v>
      </c>
      <c r="AJ1063" s="13">
        <f t="shared" si="1479"/>
        <v>3.5608186113925172E-3</v>
      </c>
      <c r="AK1063" s="13">
        <f t="shared" si="1480"/>
        <v>2.5532725194665163E-3</v>
      </c>
      <c r="AL1063" s="13">
        <f t="shared" si="1481"/>
        <v>1.1252846444591982E-4</v>
      </c>
      <c r="AM1063" s="13">
        <f t="shared" si="1482"/>
        <v>1.7230714078466609E-2</v>
      </c>
      <c r="AN1063" s="13">
        <f t="shared" si="1483"/>
        <v>1.6410860298973363E-2</v>
      </c>
      <c r="AO1063" s="13">
        <f t="shared" si="1484"/>
        <v>7.8150079714046049E-3</v>
      </c>
      <c r="AP1063" s="13">
        <f t="shared" si="1485"/>
        <v>2.4810541507458619E-3</v>
      </c>
      <c r="AQ1063" s="13">
        <f t="shared" si="1486"/>
        <v>5.9075080807245565E-4</v>
      </c>
      <c r="AR1063" s="13">
        <f t="shared" si="1487"/>
        <v>2.9315733570878293E-4</v>
      </c>
      <c r="AS1063" s="13">
        <f t="shared" si="1488"/>
        <v>6.3062232382503011E-4</v>
      </c>
      <c r="AT1063" s="13">
        <f t="shared" si="1489"/>
        <v>6.7827829439262891E-4</v>
      </c>
      <c r="AU1063" s="13">
        <f t="shared" si="1490"/>
        <v>4.8635707645497232E-4</v>
      </c>
      <c r="AV1063" s="13">
        <f t="shared" si="1491"/>
        <v>2.615554792627295E-4</v>
      </c>
      <c r="AW1063" s="13">
        <f t="shared" si="1492"/>
        <v>6.4040769083716051E-6</v>
      </c>
      <c r="AX1063" s="13">
        <f t="shared" si="1493"/>
        <v>6.1776116040531369E-3</v>
      </c>
      <c r="AY1063" s="13">
        <f t="shared" si="1494"/>
        <v>5.8836749628460418E-3</v>
      </c>
      <c r="AZ1063" s="13">
        <f t="shared" si="1495"/>
        <v>2.8018620534276313E-3</v>
      </c>
      <c r="BA1063" s="13">
        <f t="shared" si="1496"/>
        <v>8.895155965176235E-4</v>
      </c>
      <c r="BB1063" s="13">
        <f t="shared" si="1497"/>
        <v>2.1179789940411678E-4</v>
      </c>
      <c r="BC1063" s="13">
        <f t="shared" si="1498"/>
        <v>4.0344070743773746E-5</v>
      </c>
      <c r="BD1063" s="13">
        <f t="shared" si="1499"/>
        <v>4.653477176499589E-5</v>
      </c>
      <c r="BE1063" s="13">
        <f t="shared" si="1500"/>
        <v>1.0010278555083044E-4</v>
      </c>
      <c r="BF1063" s="13">
        <f t="shared" si="1501"/>
        <v>1.0766752790408186E-4</v>
      </c>
      <c r="BG1063" s="13">
        <f t="shared" si="1502"/>
        <v>7.72026239575513E-5</v>
      </c>
      <c r="BH1063" s="13">
        <f t="shared" si="1503"/>
        <v>4.1518403426432083E-5</v>
      </c>
      <c r="BI1063" s="13">
        <f t="shared" si="1504"/>
        <v>1.7862375496747461E-5</v>
      </c>
      <c r="BJ1063" s="14">
        <f t="shared" si="1505"/>
        <v>0.64117965239539232</v>
      </c>
      <c r="BK1063" s="14">
        <f t="shared" si="1506"/>
        <v>0.20205599887073844</v>
      </c>
      <c r="BL1063" s="14">
        <f t="shared" si="1507"/>
        <v>0.1494725836759995</v>
      </c>
      <c r="BM1063" s="14">
        <f t="shared" si="1508"/>
        <v>0.59290122023529368</v>
      </c>
      <c r="BN1063" s="14">
        <f t="shared" si="1509"/>
        <v>0.40039334596959286</v>
      </c>
    </row>
    <row r="1064" spans="1:66" x14ac:dyDescent="0.25">
      <c r="A1064" t="s">
        <v>349</v>
      </c>
      <c r="B1064" t="s">
        <v>282</v>
      </c>
      <c r="C1064" t="s">
        <v>274</v>
      </c>
      <c r="D1064" t="s">
        <v>373</v>
      </c>
      <c r="E1064" s="10">
        <f>VLOOKUP(A1064,home!$A$2:$E$405,3,FALSE)</f>
        <v>1.4875</v>
      </c>
      <c r="F1064" s="10">
        <f>VLOOKUP(B1064,home!$B$2:$E$405,3,FALSE)</f>
        <v>0.73340000000000005</v>
      </c>
      <c r="G1064" s="10">
        <f>VLOOKUP(C1064,away!$B$2:$E$405,4,FALSE)</f>
        <v>0.747</v>
      </c>
      <c r="H1064" s="10">
        <f>VLOOKUP(A1064,away!$A$2:$E$405,3,FALSE)</f>
        <v>1.05</v>
      </c>
      <c r="I1064" s="10">
        <f>VLOOKUP(C1064,away!$B$2:$E$405,3,FALSE)</f>
        <v>1.0582</v>
      </c>
      <c r="J1064" s="10">
        <f>VLOOKUP(B1064,home!$B$2:$E$405,4,FALSE)</f>
        <v>0.95240000000000002</v>
      </c>
      <c r="K1064" s="12">
        <f t="shared" si="1454"/>
        <v>0.81492657750000008</v>
      </c>
      <c r="L1064" s="12">
        <f t="shared" si="1455"/>
        <v>1.0582211640000001</v>
      </c>
      <c r="M1064" s="13">
        <f t="shared" si="1456"/>
        <v>0.15363928311811356</v>
      </c>
      <c r="N1064" s="13">
        <f t="shared" si="1457"/>
        <v>0.12520473516099781</v>
      </c>
      <c r="O1064" s="13">
        <f t="shared" si="1458"/>
        <v>0.16258434101737568</v>
      </c>
      <c r="P1064" s="13">
        <f t="shared" si="1459"/>
        <v>0.13249430058038283</v>
      </c>
      <c r="Q1064" s="13">
        <f t="shared" si="1460"/>
        <v>5.101633315577294E-2</v>
      </c>
      <c r="R1064" s="13">
        <f t="shared" si="1461"/>
        <v>8.6025095299790105E-2</v>
      </c>
      <c r="S1064" s="13">
        <f t="shared" si="1462"/>
        <v>2.8564862009915211E-2</v>
      </c>
      <c r="T1064" s="13">
        <f t="shared" si="1463"/>
        <v>5.398656345511383E-2</v>
      </c>
      <c r="U1064" s="13">
        <f t="shared" si="1464"/>
        <v>7.0104136491769303E-2</v>
      </c>
      <c r="V1064" s="13">
        <f t="shared" si="1465"/>
        <v>2.737061436928145E-3</v>
      </c>
      <c r="W1064" s="13">
        <f t="shared" si="1466"/>
        <v>1.3858188591744605E-2</v>
      </c>
      <c r="X1064" s="13">
        <f t="shared" si="1467"/>
        <v>1.4665028462487496E-2</v>
      </c>
      <c r="Y1064" s="13">
        <f t="shared" si="1468"/>
        <v>7.7594217448333242E-3</v>
      </c>
      <c r="Z1064" s="13">
        <f t="shared" si="1469"/>
        <v>3.0344525493784951E-2</v>
      </c>
      <c r="AA1064" s="13">
        <f t="shared" si="1470"/>
        <v>2.472856030651167E-2</v>
      </c>
      <c r="AB1064" s="13">
        <f t="shared" si="1471"/>
        <v>1.0075980508543955E-2</v>
      </c>
      <c r="AC1064" s="13">
        <f t="shared" si="1472"/>
        <v>1.4752291592172949E-4</v>
      </c>
      <c r="AD1064" s="13">
        <f t="shared" si="1473"/>
        <v>2.823351549854994E-3</v>
      </c>
      <c r="AE1064" s="13">
        <f t="shared" si="1474"/>
        <v>2.9877303634687556E-3</v>
      </c>
      <c r="AF1064" s="13">
        <f t="shared" si="1475"/>
        <v>1.5808397514740248E-3</v>
      </c>
      <c r="AG1064" s="13">
        <f t="shared" si="1476"/>
        <v>5.5762602730077132E-4</v>
      </c>
      <c r="AH1064" s="13">
        <f t="shared" si="1477"/>
        <v>8.0278047722651957E-3</v>
      </c>
      <c r="AI1064" s="13">
        <f t="shared" si="1478"/>
        <v>6.5420714679002437E-3</v>
      </c>
      <c r="AJ1064" s="13">
        <f t="shared" si="1479"/>
        <v>2.6656539555481736E-3</v>
      </c>
      <c r="AK1064" s="13">
        <f t="shared" si="1480"/>
        <v>7.2410408493140343E-4</v>
      </c>
      <c r="AL1064" s="13">
        <f t="shared" si="1481"/>
        <v>5.0887885358334591E-6</v>
      </c>
      <c r="AM1064" s="13">
        <f t="shared" si="1482"/>
        <v>4.6016484312053036E-4</v>
      </c>
      <c r="AN1064" s="13">
        <f t="shared" si="1483"/>
        <v>4.8695617591888501E-4</v>
      </c>
      <c r="AO1064" s="13">
        <f t="shared" si="1484"/>
        <v>2.5765366564893565E-4</v>
      </c>
      <c r="AP1064" s="13">
        <f t="shared" si="1485"/>
        <v>9.0884853990627867E-5</v>
      </c>
      <c r="AQ1064" s="13">
        <f t="shared" si="1486"/>
        <v>2.4044068994983065E-5</v>
      </c>
      <c r="AR1064" s="13">
        <f t="shared" si="1487"/>
        <v>1.6990385820942467E-3</v>
      </c>
      <c r="AS1064" s="13">
        <f t="shared" si="1488"/>
        <v>1.3845916967465174E-3</v>
      </c>
      <c r="AT1064" s="13">
        <f t="shared" si="1489"/>
        <v>5.6417028633227876E-4</v>
      </c>
      <c r="AU1064" s="13">
        <f t="shared" si="1490"/>
        <v>1.5325245352265296E-4</v>
      </c>
      <c r="AV1064" s="13">
        <f t="shared" si="1491"/>
        <v>3.1222374360673354E-5</v>
      </c>
      <c r="AW1064" s="13">
        <f t="shared" si="1492"/>
        <v>1.2190087647961589E-7</v>
      </c>
      <c r="AX1064" s="13">
        <f t="shared" si="1493"/>
        <v>6.2500093448339685E-5</v>
      </c>
      <c r="AY1064" s="13">
        <f t="shared" si="1494"/>
        <v>6.6138921639010792E-5</v>
      </c>
      <c r="AZ1064" s="13">
        <f t="shared" si="1495"/>
        <v>3.4994803321269392E-5</v>
      </c>
      <c r="BA1064" s="13">
        <f t="shared" si="1496"/>
        <v>1.2344080501528258E-5</v>
      </c>
      <c r="BB1064" s="13">
        <f t="shared" si="1497"/>
        <v>3.2656918092092343E-6</v>
      </c>
      <c r="BC1064" s="13">
        <f t="shared" si="1498"/>
        <v>6.9116483752133255E-7</v>
      </c>
      <c r="BD1064" s="13">
        <f t="shared" si="1499"/>
        <v>2.9965976433744715E-4</v>
      </c>
      <c r="BE1064" s="13">
        <f t="shared" si="1500"/>
        <v>2.4420070616597235E-4</v>
      </c>
      <c r="BF1064" s="13">
        <f t="shared" si="1501"/>
        <v>9.9502822849459519E-5</v>
      </c>
      <c r="BG1064" s="13">
        <f t="shared" si="1502"/>
        <v>2.7029164958766283E-5</v>
      </c>
      <c r="BH1064" s="13">
        <f t="shared" si="1503"/>
        <v>5.5066962231325832E-6</v>
      </c>
      <c r="BI1064" s="13">
        <f t="shared" si="1504"/>
        <v>8.9751062128992294E-7</v>
      </c>
      <c r="BJ1064" s="14">
        <f t="shared" si="1505"/>
        <v>0.27593945662627939</v>
      </c>
      <c r="BK1064" s="14">
        <f t="shared" si="1506"/>
        <v>0.31765425777143635</v>
      </c>
      <c r="BL1064" s="14">
        <f t="shared" si="1507"/>
        <v>0.37598681996284822</v>
      </c>
      <c r="BM1064" s="14">
        <f t="shared" si="1508"/>
        <v>0.28889495450115332</v>
      </c>
      <c r="BN1064" s="14">
        <f t="shared" si="1509"/>
        <v>0.71096408833243285</v>
      </c>
    </row>
    <row r="1065" spans="1:66" x14ac:dyDescent="0.25">
      <c r="A1065" t="s">
        <v>349</v>
      </c>
      <c r="B1065" t="s">
        <v>284</v>
      </c>
      <c r="C1065" t="s">
        <v>280</v>
      </c>
      <c r="D1065" t="s">
        <v>373</v>
      </c>
      <c r="E1065" s="10">
        <f>VLOOKUP(A1065,home!$A$2:$E$405,3,FALSE)</f>
        <v>1.4875</v>
      </c>
      <c r="F1065" s="10">
        <f>VLOOKUP(B1065,home!$B$2:$E$405,3,FALSE)</f>
        <v>0.22409999999999999</v>
      </c>
      <c r="G1065" s="10">
        <f>VLOOKUP(C1065,away!$B$2:$E$405,4,FALSE)</f>
        <v>0.73340000000000005</v>
      </c>
      <c r="H1065" s="10">
        <f>VLOOKUP(A1065,away!$A$2:$E$405,3,FALSE)</f>
        <v>1.05</v>
      </c>
      <c r="I1065" s="10">
        <f>VLOOKUP(C1065,away!$B$2:$E$405,3,FALSE)</f>
        <v>0.60609999999999997</v>
      </c>
      <c r="J1065" s="10">
        <f>VLOOKUP(B1065,home!$B$2:$E$405,4,FALSE)</f>
        <v>0.52910000000000001</v>
      </c>
      <c r="K1065" s="12">
        <f t="shared" si="1454"/>
        <v>0.24447797325000004</v>
      </c>
      <c r="L1065" s="12">
        <f t="shared" si="1455"/>
        <v>0.33672188549999998</v>
      </c>
      <c r="M1065" s="13">
        <f t="shared" si="1456"/>
        <v>0.55922697048194914</v>
      </c>
      <c r="N1065" s="13">
        <f t="shared" si="1457"/>
        <v>0.13671867633016452</v>
      </c>
      <c r="O1065" s="13">
        <f t="shared" si="1458"/>
        <v>0.18830395992313476</v>
      </c>
      <c r="P1065" s="13">
        <f t="shared" si="1459"/>
        <v>4.6036170476957218E-2</v>
      </c>
      <c r="Q1065" s="13">
        <f t="shared" si="1460"/>
        <v>1.6712352447310685E-2</v>
      </c>
      <c r="R1065" s="13">
        <f t="shared" si="1461"/>
        <v>3.1703032216217182E-2</v>
      </c>
      <c r="S1065" s="13">
        <f t="shared" si="1462"/>
        <v>9.4743686555255082E-4</v>
      </c>
      <c r="T1065" s="13">
        <f t="shared" si="1463"/>
        <v>5.6274148271989932E-3</v>
      </c>
      <c r="U1065" s="13">
        <f t="shared" si="1464"/>
        <v>7.7506930621002341E-3</v>
      </c>
      <c r="V1065" s="13">
        <f t="shared" si="1465"/>
        <v>8.666003322634634E-6</v>
      </c>
      <c r="W1065" s="13">
        <f t="shared" si="1466"/>
        <v>1.3619340181860648E-3</v>
      </c>
      <c r="X1065" s="13">
        <f t="shared" si="1467"/>
        <v>4.5859299053020302E-4</v>
      </c>
      <c r="Y1065" s="13">
        <f t="shared" si="1468"/>
        <v>7.7209148224206806E-5</v>
      </c>
      <c r="Z1065" s="13">
        <f t="shared" si="1469"/>
        <v>3.558368261303966E-3</v>
      </c>
      <c r="AA1065" s="13">
        <f t="shared" si="1470"/>
        <v>8.6994266060072014E-4</v>
      </c>
      <c r="AB1065" s="13">
        <f t="shared" si="1471"/>
        <v>1.0634090925368833E-4</v>
      </c>
      <c r="AC1065" s="13">
        <f t="shared" si="1472"/>
        <v>4.4587174279486373E-8</v>
      </c>
      <c r="AD1065" s="13">
        <f t="shared" si="1473"/>
        <v>8.3240717116589441E-5</v>
      </c>
      <c r="AE1065" s="13">
        <f t="shared" si="1474"/>
        <v>2.8028971217870121E-5</v>
      </c>
      <c r="AF1065" s="13">
        <f t="shared" si="1475"/>
        <v>4.7189840185532289E-6</v>
      </c>
      <c r="AG1065" s="13">
        <f t="shared" si="1476"/>
        <v>5.2966173212387029E-7</v>
      </c>
      <c r="AH1065" s="13">
        <f t="shared" si="1477"/>
        <v>2.9954511756240699E-4</v>
      </c>
      <c r="AI1065" s="13">
        <f t="shared" si="1478"/>
        <v>7.3232183238590242E-5</v>
      </c>
      <c r="AJ1065" s="13">
        <f t="shared" si="1479"/>
        <v>8.9518278674215827E-6</v>
      </c>
      <c r="AK1065" s="13">
        <f t="shared" si="1480"/>
        <v>7.2950824463669953E-7</v>
      </c>
      <c r="AL1065" s="13">
        <f t="shared" si="1481"/>
        <v>1.4681858097418014E-10</v>
      </c>
      <c r="AM1065" s="13">
        <f t="shared" si="1482"/>
        <v>4.0701043625080755E-6</v>
      </c>
      <c r="AN1065" s="13">
        <f t="shared" si="1483"/>
        <v>1.3704932151254948E-6</v>
      </c>
      <c r="AO1065" s="13">
        <f t="shared" si="1484"/>
        <v>2.3073752973100687E-7</v>
      </c>
      <c r="AP1065" s="13">
        <f t="shared" si="1485"/>
        <v>2.5898125355545655E-8</v>
      </c>
      <c r="AQ1065" s="13">
        <f t="shared" si="1486"/>
        <v>2.1801164001586725E-9</v>
      </c>
      <c r="AR1065" s="13">
        <f t="shared" si="1487"/>
        <v>2.0172679355586569E-5</v>
      </c>
      <c r="AS1065" s="13">
        <f t="shared" si="1488"/>
        <v>4.9317757638759212E-6</v>
      </c>
      <c r="AT1065" s="13">
        <f t="shared" si="1489"/>
        <v>6.0285527163792787E-7</v>
      </c>
      <c r="AU1065" s="13">
        <f t="shared" si="1490"/>
        <v>4.9128278324372946E-8</v>
      </c>
      <c r="AV1065" s="13">
        <f t="shared" si="1491"/>
        <v>3.0026954785011509E-9</v>
      </c>
      <c r="AW1065" s="13">
        <f t="shared" si="1492"/>
        <v>3.3572957650447657E-13</v>
      </c>
      <c r="AX1065" s="13">
        <f t="shared" si="1493"/>
        <v>1.6584181091032622E-7</v>
      </c>
      <c r="AY1065" s="13">
        <f t="shared" si="1494"/>
        <v>5.5842567264459518E-8</v>
      </c>
      <c r="AZ1065" s="13">
        <f t="shared" si="1495"/>
        <v>9.4017072702246939E-9</v>
      </c>
      <c r="BA1065" s="13">
        <f t="shared" si="1496"/>
        <v>1.0552535329830392E-9</v>
      </c>
      <c r="BB1065" s="13">
        <f t="shared" si="1497"/>
        <v>8.8831739826646339E-11</v>
      </c>
      <c r="BC1065" s="13">
        <f t="shared" si="1498"/>
        <v>5.9823181853347595E-12</v>
      </c>
      <c r="BD1065" s="13">
        <f t="shared" si="1499"/>
        <v>1.132097104700006E-6</v>
      </c>
      <c r="BE1065" s="13">
        <f t="shared" si="1500"/>
        <v>2.7677280567925056E-7</v>
      </c>
      <c r="BF1065" s="13">
        <f t="shared" si="1501"/>
        <v>3.3832427291589638E-8</v>
      </c>
      <c r="BG1065" s="13">
        <f t="shared" si="1502"/>
        <v>2.7570944181252744E-9</v>
      </c>
      <c r="BH1065" s="13">
        <f t="shared" si="1503"/>
        <v>1.6851221385053877E-10</v>
      </c>
      <c r="BI1065" s="13">
        <f t="shared" si="1504"/>
        <v>8.239504902010064E-12</v>
      </c>
      <c r="BJ1065" s="14">
        <f t="shared" si="1505"/>
        <v>0.16107862974520198</v>
      </c>
      <c r="BK1065" s="14">
        <f t="shared" si="1506"/>
        <v>0.60621934440434155</v>
      </c>
      <c r="BL1065" s="14">
        <f t="shared" si="1507"/>
        <v>0.22914363248576838</v>
      </c>
      <c r="BM1065" s="14">
        <f t="shared" si="1508"/>
        <v>2.1298757178650908E-2</v>
      </c>
      <c r="BN1065" s="14">
        <f t="shared" si="1509"/>
        <v>0.97870116187573353</v>
      </c>
    </row>
    <row r="1066" spans="1:66" x14ac:dyDescent="0.25">
      <c r="A1066" t="s">
        <v>349</v>
      </c>
      <c r="B1066" t="s">
        <v>289</v>
      </c>
      <c r="C1066" t="s">
        <v>279</v>
      </c>
      <c r="D1066" t="s">
        <v>373</v>
      </c>
      <c r="E1066" s="10">
        <f>VLOOKUP(A1066,home!$A$2:$E$405,3,FALSE)</f>
        <v>1.4875</v>
      </c>
      <c r="F1066" s="10">
        <f>VLOOKUP(B1066,home!$B$2:$E$405,3,FALSE)</f>
        <v>0.73950000000000005</v>
      </c>
      <c r="G1066" s="10">
        <f>VLOOKUP(C1066,away!$B$2:$E$405,4,FALSE)</f>
        <v>1.1001000000000001</v>
      </c>
      <c r="H1066" s="10">
        <f>VLOOKUP(A1066,away!$A$2:$E$405,3,FALSE)</f>
        <v>1.05</v>
      </c>
      <c r="I1066" s="10">
        <f>VLOOKUP(C1066,away!$B$2:$E$405,3,FALSE)</f>
        <v>1.0389999999999999</v>
      </c>
      <c r="J1066" s="10">
        <f>VLOOKUP(B1066,home!$B$2:$E$405,4,FALSE)</f>
        <v>1.1429</v>
      </c>
      <c r="K1066" s="12">
        <f t="shared" si="1454"/>
        <v>1.2101168756250003</v>
      </c>
      <c r="L1066" s="12">
        <f t="shared" si="1455"/>
        <v>1.246846755</v>
      </c>
      <c r="M1066" s="13">
        <f t="shared" si="1456"/>
        <v>8.5694757270336125E-2</v>
      </c>
      <c r="N1066" s="13">
        <f t="shared" si="1457"/>
        <v>0.10370067192542193</v>
      </c>
      <c r="O1066" s="13">
        <f t="shared" si="1458"/>
        <v>0.10684823002303126</v>
      </c>
      <c r="P1066" s="13">
        <f t="shared" si="1459"/>
        <v>0.12929884628153193</v>
      </c>
      <c r="Q1066" s="13">
        <f t="shared" si="1460"/>
        <v>6.2744966555302387E-2</v>
      </c>
      <c r="R1066" s="13">
        <f t="shared" si="1461"/>
        <v>6.6611684440855065E-2</v>
      </c>
      <c r="S1066" s="13">
        <f t="shared" si="1462"/>
        <v>4.8772504241406944E-2</v>
      </c>
      <c r="T1066" s="13">
        <f t="shared" si="1463"/>
        <v>7.8233357942062307E-2</v>
      </c>
      <c r="U1066" s="13">
        <f t="shared" si="1464"/>
        <v>8.0607923455685973E-2</v>
      </c>
      <c r="V1066" s="13">
        <f t="shared" si="1465"/>
        <v>8.17660357600687E-3</v>
      </c>
      <c r="W1066" s="13">
        <f t="shared" si="1466"/>
        <v>2.5309580963032551E-2</v>
      </c>
      <c r="X1066" s="13">
        <f t="shared" si="1467"/>
        <v>3.1557168894166911E-2</v>
      </c>
      <c r="Y1066" s="13">
        <f t="shared" si="1468"/>
        <v>1.9673476816339481E-2</v>
      </c>
      <c r="Z1066" s="13">
        <f t="shared" si="1469"/>
        <v>2.7684854196721374E-2</v>
      </c>
      <c r="AA1066" s="13">
        <f t="shared" si="1470"/>
        <v>3.3501909262670146E-2</v>
      </c>
      <c r="AB1066" s="13">
        <f t="shared" si="1471"/>
        <v>2.0270612882207328E-2</v>
      </c>
      <c r="AC1066" s="13">
        <f t="shared" si="1472"/>
        <v>7.710692014273198E-4</v>
      </c>
      <c r="AD1066" s="13">
        <f t="shared" si="1473"/>
        <v>7.656887759590736E-3</v>
      </c>
      <c r="AE1066" s="13">
        <f t="shared" si="1474"/>
        <v>9.5469656564449307E-3</v>
      </c>
      <c r="AF1066" s="13">
        <f t="shared" si="1475"/>
        <v>5.9518015744174039E-3</v>
      </c>
      <c r="AG1066" s="13">
        <f t="shared" si="1476"/>
        <v>2.4736614931554104E-3</v>
      </c>
      <c r="AH1066" s="13">
        <f t="shared" si="1477"/>
        <v>8.6296926544575468E-3</v>
      </c>
      <c r="AI1066" s="13">
        <f t="shared" si="1478"/>
        <v>1.0442936712616181E-2</v>
      </c>
      <c r="AJ1066" s="13">
        <f t="shared" si="1479"/>
        <v>6.3185869735103532E-3</v>
      </c>
      <c r="AK1066" s="13">
        <f t="shared" si="1480"/>
        <v>2.5487429089163915E-3</v>
      </c>
      <c r="AL1066" s="13">
        <f t="shared" si="1481"/>
        <v>4.6536502966342332E-5</v>
      </c>
      <c r="AM1066" s="13">
        <f t="shared" si="1482"/>
        <v>1.8531458185294494E-3</v>
      </c>
      <c r="AN1066" s="13">
        <f t="shared" si="1483"/>
        <v>2.310588850375263E-3</v>
      </c>
      <c r="AO1066" s="13">
        <f t="shared" si="1484"/>
        <v>1.4404751051147889E-3</v>
      </c>
      <c r="AP1066" s="13">
        <f t="shared" si="1485"/>
        <v>5.9868390349021941E-4</v>
      </c>
      <c r="AQ1066" s="13">
        <f t="shared" si="1486"/>
        <v>1.8661677058437839E-4</v>
      </c>
      <c r="AR1066" s="13">
        <f t="shared" si="1487"/>
        <v>2.1519808565715458E-3</v>
      </c>
      <c r="AS1066" s="13">
        <f t="shared" si="1488"/>
        <v>2.6041483505591708E-3</v>
      </c>
      <c r="AT1066" s="13">
        <f t="shared" si="1489"/>
        <v>1.5756619328213311E-3</v>
      </c>
      <c r="AU1066" s="13">
        <f t="shared" si="1490"/>
        <v>6.3557836506233272E-4</v>
      </c>
      <c r="AV1066" s="13">
        <f t="shared" si="1491"/>
        <v>1.9228102633601902E-4</v>
      </c>
      <c r="AW1066" s="13">
        <f t="shared" si="1492"/>
        <v>1.9504357141784954E-6</v>
      </c>
      <c r="AX1066" s="13">
        <f t="shared" si="1493"/>
        <v>3.7375383799939871E-4</v>
      </c>
      <c r="AY1066" s="13">
        <f t="shared" si="1494"/>
        <v>4.6601376007834595E-4</v>
      </c>
      <c r="AZ1066" s="13">
        <f t="shared" si="1495"/>
        <v>2.9052387226951714E-4</v>
      </c>
      <c r="BA1066" s="13">
        <f t="shared" si="1496"/>
        <v>1.2074624912976064E-4</v>
      </c>
      <c r="BB1066" s="13">
        <f t="shared" si="1497"/>
        <v>3.7638017226465921E-5</v>
      </c>
      <c r="BC1066" s="13">
        <f t="shared" si="1498"/>
        <v>9.3857679286906272E-6</v>
      </c>
      <c r="BD1066" s="13">
        <f t="shared" si="1499"/>
        <v>4.4719839130639175E-4</v>
      </c>
      <c r="BE1066" s="13">
        <f t="shared" si="1500"/>
        <v>5.4116232007221708E-4</v>
      </c>
      <c r="BF1066" s="13">
        <f t="shared" si="1501"/>
        <v>3.2743482798588389E-4</v>
      </c>
      <c r="BG1066" s="13">
        <f t="shared" si="1502"/>
        <v>1.3207813700436238E-4</v>
      </c>
      <c r="BH1066" s="13">
        <f t="shared" si="1503"/>
        <v>3.9957495622522444E-5</v>
      </c>
      <c r="BI1066" s="13">
        <f t="shared" si="1504"/>
        <v>9.6706479521052943E-6</v>
      </c>
      <c r="BJ1066" s="14">
        <f t="shared" si="1505"/>
        <v>0.35453611153266035</v>
      </c>
      <c r="BK1066" s="14">
        <f t="shared" si="1506"/>
        <v>0.27322633083375386</v>
      </c>
      <c r="BL1066" s="14">
        <f t="shared" si="1507"/>
        <v>0.34443747166524413</v>
      </c>
      <c r="BM1066" s="14">
        <f t="shared" si="1508"/>
        <v>0.44452154840753688</v>
      </c>
      <c r="BN1066" s="14">
        <f t="shared" si="1509"/>
        <v>0.5548991564964787</v>
      </c>
    </row>
    <row r="1067" spans="1:66" x14ac:dyDescent="0.25">
      <c r="A1067" t="s">
        <v>357</v>
      </c>
      <c r="B1067" t="s">
        <v>332</v>
      </c>
      <c r="C1067" t="s">
        <v>334</v>
      </c>
      <c r="D1067" t="s">
        <v>373</v>
      </c>
      <c r="E1067" s="10">
        <f>VLOOKUP(A1067,home!$A$2:$E$405,3,FALSE)</f>
        <v>1.8529</v>
      </c>
      <c r="F1067" s="10">
        <f>VLOOKUP(B1067,home!$B$2:$E$405,3,FALSE)</f>
        <v>0.53969999999999996</v>
      </c>
      <c r="G1067" s="10">
        <f>VLOOKUP(C1067,away!$B$2:$E$405,4,FALSE)</f>
        <v>0.53969999999999996</v>
      </c>
      <c r="H1067" s="10">
        <f>VLOOKUP(A1067,away!$A$2:$E$405,3,FALSE)</f>
        <v>1.5588</v>
      </c>
      <c r="I1067" s="10">
        <f>VLOOKUP(C1067,away!$B$2:$E$405,3,FALSE)</f>
        <v>0.48110000000000003</v>
      </c>
      <c r="J1067" s="10">
        <f>VLOOKUP(B1067,home!$B$2:$E$405,4,FALSE)</f>
        <v>0.80189999999999995</v>
      </c>
      <c r="K1067" s="12">
        <f t="shared" si="1454"/>
        <v>0.53970546716099987</v>
      </c>
      <c r="L1067" s="12">
        <f t="shared" si="1455"/>
        <v>0.60137582749200003</v>
      </c>
      <c r="M1067" s="13">
        <f t="shared" si="1456"/>
        <v>0.31947339011661663</v>
      </c>
      <c r="N1067" s="13">
        <f t="shared" si="1457"/>
        <v>0.17242153525839693</v>
      </c>
      <c r="O1067" s="13">
        <f t="shared" si="1458"/>
        <v>0.19212357434305483</v>
      </c>
      <c r="P1067" s="13">
        <f t="shared" si="1459"/>
        <v>0.1036901434434595</v>
      </c>
      <c r="Q1067" s="13">
        <f t="shared" si="1460"/>
        <v>4.6528422617624958E-2</v>
      </c>
      <c r="R1067" s="13">
        <f t="shared" si="1461"/>
        <v>5.7769236750637699E-2</v>
      </c>
      <c r="S1067" s="13">
        <f t="shared" si="1462"/>
        <v>8.4135691578260709E-3</v>
      </c>
      <c r="T1067" s="13">
        <f t="shared" si="1463"/>
        <v>2.7981068653571695E-2</v>
      </c>
      <c r="U1067" s="13">
        <f t="shared" si="1464"/>
        <v>3.1178372908037322E-2</v>
      </c>
      <c r="V1067" s="13">
        <f t="shared" si="1465"/>
        <v>3.0341744321734547E-4</v>
      </c>
      <c r="W1067" s="13">
        <f t="shared" si="1466"/>
        <v>8.3705480217032367E-3</v>
      </c>
      <c r="X1067" s="13">
        <f t="shared" si="1467"/>
        <v>5.0338452431133076E-3</v>
      </c>
      <c r="Y1067" s="13">
        <f t="shared" si="1468"/>
        <v>1.5136164242719667E-3</v>
      </c>
      <c r="Z1067" s="13">
        <f t="shared" si="1469"/>
        <v>1.158034085149867E-2</v>
      </c>
      <c r="AA1067" s="13">
        <f t="shared" si="1470"/>
        <v>6.2499732691417009E-3</v>
      </c>
      <c r="AB1067" s="13">
        <f t="shared" si="1471"/>
        <v>1.6865723714829413E-3</v>
      </c>
      <c r="AC1067" s="13">
        <f t="shared" si="1472"/>
        <v>6.1549332400912149E-6</v>
      </c>
      <c r="AD1067" s="13">
        <f t="shared" si="1473"/>
        <v>1.1294076326117319E-3</v>
      </c>
      <c r="AE1067" s="13">
        <f t="shared" si="1474"/>
        <v>6.7919844963766098E-4</v>
      </c>
      <c r="AF1067" s="13">
        <f t="shared" si="1475"/>
        <v>2.0422676484106595E-4</v>
      </c>
      <c r="AG1067" s="13">
        <f t="shared" si="1476"/>
        <v>4.0939013234103384E-5</v>
      </c>
      <c r="AH1067" s="13">
        <f t="shared" si="1477"/>
        <v>1.741034265552356E-3</v>
      </c>
      <c r="AI1067" s="13">
        <f t="shared" si="1478"/>
        <v>9.396457116332427E-4</v>
      </c>
      <c r="AJ1067" s="13">
        <f t="shared" si="1479"/>
        <v>2.5356596388142468E-4</v>
      </c>
      <c r="AK1067" s="13">
        <f t="shared" si="1480"/>
        <v>4.5616978997584509E-5</v>
      </c>
      <c r="AL1067" s="13">
        <f t="shared" si="1481"/>
        <v>7.9907238636308718E-8</v>
      </c>
      <c r="AM1067" s="13">
        <f t="shared" si="1482"/>
        <v>1.2190949479478281E-4</v>
      </c>
      <c r="AN1067" s="13">
        <f t="shared" si="1483"/>
        <v>7.3313423311344183E-5</v>
      </c>
      <c r="AO1067" s="13">
        <f t="shared" si="1484"/>
        <v>2.2044460305065448E-5</v>
      </c>
      <c r="AP1067" s="13">
        <f t="shared" si="1485"/>
        <v>4.4190018525244276E-6</v>
      </c>
      <c r="AQ1067" s="13">
        <f t="shared" si="1486"/>
        <v>6.6437022393763956E-7</v>
      </c>
      <c r="AR1067" s="13">
        <f t="shared" si="1487"/>
        <v>2.0940318442769503E-4</v>
      </c>
      <c r="AS1067" s="13">
        <f t="shared" si="1488"/>
        <v>1.1301604347655016E-4</v>
      </c>
      <c r="AT1067" s="13">
        <f t="shared" si="1489"/>
        <v>3.0497688270599686E-5</v>
      </c>
      <c r="AU1067" s="13">
        <f t="shared" si="1490"/>
        <v>5.4865896984715168E-6</v>
      </c>
      <c r="AV1067" s="13">
        <f t="shared" si="1491"/>
        <v>7.4028561408357467E-7</v>
      </c>
      <c r="AW1067" s="13">
        <f t="shared" si="1492"/>
        <v>7.2042107180621338E-10</v>
      </c>
      <c r="AX1067" s="13">
        <f t="shared" si="1493"/>
        <v>1.096587013992995E-5</v>
      </c>
      <c r="AY1067" s="13">
        <f t="shared" si="1494"/>
        <v>6.5946092295701869E-6</v>
      </c>
      <c r="AZ1067" s="13">
        <f t="shared" si="1495"/>
        <v>1.9829192912095762E-6</v>
      </c>
      <c r="BA1067" s="13">
        <f t="shared" si="1496"/>
        <v>3.9749324320033643E-7</v>
      </c>
      <c r="BB1067" s="13">
        <f t="shared" si="1497"/>
        <v>5.976070701302027E-8</v>
      </c>
      <c r="BC1067" s="13">
        <f t="shared" si="1498"/>
        <v>7.1877289262924114E-9</v>
      </c>
      <c r="BD1067" s="13">
        <f t="shared" si="1499"/>
        <v>2.0988335552444151E-5</v>
      </c>
      <c r="BE1067" s="13">
        <f t="shared" si="1500"/>
        <v>1.1327519444263693E-5</v>
      </c>
      <c r="BF1067" s="13">
        <f t="shared" si="1501"/>
        <v>3.0567620867208225E-6</v>
      </c>
      <c r="BG1067" s="13">
        <f t="shared" si="1502"/>
        <v>5.4991707000456477E-7</v>
      </c>
      <c r="BH1067" s="13">
        <f t="shared" si="1503"/>
        <v>7.4198312291655461E-8</v>
      </c>
      <c r="BI1067" s="13">
        <f t="shared" si="1504"/>
        <v>8.009046959585139E-9</v>
      </c>
      <c r="BJ1067" s="14">
        <f t="shared" si="1505"/>
        <v>0.26414516666983412</v>
      </c>
      <c r="BK1067" s="14">
        <f t="shared" si="1506"/>
        <v>0.43189334961082787</v>
      </c>
      <c r="BL1067" s="14">
        <f t="shared" si="1507"/>
        <v>0.29238274109541912</v>
      </c>
      <c r="BM1067" s="14">
        <f t="shared" si="1508"/>
        <v>0.10798870180898078</v>
      </c>
      <c r="BN1067" s="14">
        <f t="shared" si="1509"/>
        <v>0.89200630252979052</v>
      </c>
    </row>
    <row r="1068" spans="1:66" x14ac:dyDescent="0.25">
      <c r="A1068" t="s">
        <v>357</v>
      </c>
      <c r="B1068" t="s">
        <v>336</v>
      </c>
      <c r="C1068" t="s">
        <v>328</v>
      </c>
      <c r="D1068" t="s">
        <v>373</v>
      </c>
      <c r="E1068" s="10">
        <f>VLOOKUP(A1068,home!$A$2:$E$405,3,FALSE)</f>
        <v>1.8529</v>
      </c>
      <c r="F1068" s="10">
        <f>VLOOKUP(B1068,home!$B$2:$E$405,3,FALSE)</f>
        <v>0.8095</v>
      </c>
      <c r="G1068" s="10">
        <f>VLOOKUP(C1068,away!$B$2:$E$405,4,FALSE)</f>
        <v>1.2593000000000001</v>
      </c>
      <c r="H1068" s="10">
        <f>VLOOKUP(A1068,away!$A$2:$E$405,3,FALSE)</f>
        <v>1.5588</v>
      </c>
      <c r="I1068" s="10">
        <f>VLOOKUP(C1068,away!$B$2:$E$405,3,FALSE)</f>
        <v>0.85540000000000005</v>
      </c>
      <c r="J1068" s="10">
        <f>VLOOKUP(B1068,home!$B$2:$E$405,4,FALSE)</f>
        <v>0.80189999999999995</v>
      </c>
      <c r="K1068" s="12">
        <f t="shared" si="1454"/>
        <v>1.888852467215</v>
      </c>
      <c r="L1068" s="12">
        <f t="shared" si="1455"/>
        <v>1.0692514712879999</v>
      </c>
      <c r="M1068" s="13">
        <f t="shared" si="1456"/>
        <v>5.1917262231069614E-2</v>
      </c>
      <c r="N1068" s="13">
        <f t="shared" si="1457"/>
        <v>9.806404885620397E-2</v>
      </c>
      <c r="O1068" s="13">
        <f t="shared" si="1458"/>
        <v>5.5512609025816083E-2</v>
      </c>
      <c r="P1068" s="13">
        <f t="shared" si="1459"/>
        <v>0.10485512851995439</v>
      </c>
      <c r="Q1068" s="13">
        <f t="shared" si="1460"/>
        <v>9.2614260313566593E-2</v>
      </c>
      <c r="R1068" s="13">
        <f t="shared" si="1461"/>
        <v>2.9678469437944669E-2</v>
      </c>
      <c r="S1068" s="13">
        <f t="shared" si="1462"/>
        <v>5.2942882118871118E-2</v>
      </c>
      <c r="T1068" s="13">
        <f t="shared" si="1463"/>
        <v>9.9027934102530898E-2</v>
      </c>
      <c r="U1068" s="13">
        <f t="shared" si="1464"/>
        <v>5.6058250221026763E-2</v>
      </c>
      <c r="V1068" s="13">
        <f t="shared" si="1465"/>
        <v>1.1880725579787909E-2</v>
      </c>
      <c r="W1068" s="13">
        <f t="shared" si="1466"/>
        <v>5.8311558030857517E-2</v>
      </c>
      <c r="X1068" s="13">
        <f t="shared" si="1467"/>
        <v>6.2349719217589979E-2</v>
      </c>
      <c r="Y1068" s="13">
        <f t="shared" si="1468"/>
        <v>3.3333764503900874E-2</v>
      </c>
      <c r="Z1068" s="13">
        <f t="shared" si="1469"/>
        <v>1.0577915704032761E-2</v>
      </c>
      <c r="AA1068" s="13">
        <f t="shared" si="1470"/>
        <v>1.9980122175554574E-2</v>
      </c>
      <c r="AB1068" s="13">
        <f t="shared" si="1471"/>
        <v>1.8869751533276698E-2</v>
      </c>
      <c r="AC1068" s="13">
        <f t="shared" si="1472"/>
        <v>1.4996878615662231E-3</v>
      </c>
      <c r="AD1068" s="13">
        <f t="shared" si="1473"/>
        <v>2.7535482563433952E-2</v>
      </c>
      <c r="AE1068" s="13">
        <f t="shared" si="1474"/>
        <v>2.9442355243576815E-2</v>
      </c>
      <c r="AF1068" s="13">
        <f t="shared" si="1475"/>
        <v>1.5740640831189232E-2</v>
      </c>
      <c r="AG1068" s="13">
        <f t="shared" si="1476"/>
        <v>5.6102344559216845E-3</v>
      </c>
      <c r="AH1068" s="13">
        <f t="shared" si="1477"/>
        <v>2.8276129824243669E-3</v>
      </c>
      <c r="AI1068" s="13">
        <f t="shared" si="1478"/>
        <v>5.3409437581814299E-3</v>
      </c>
      <c r="AJ1068" s="13">
        <f t="shared" si="1479"/>
        <v>5.0441273974487742E-3</v>
      </c>
      <c r="AK1068" s="13">
        <f t="shared" si="1480"/>
        <v>3.1758708265392987E-3</v>
      </c>
      <c r="AL1068" s="13">
        <f t="shared" si="1481"/>
        <v>1.2115428025804991E-4</v>
      </c>
      <c r="AM1068" s="13">
        <f t="shared" si="1482"/>
        <v>1.0402092835179563E-2</v>
      </c>
      <c r="AN1068" s="13">
        <f t="shared" si="1483"/>
        <v>1.1122453068490109E-2</v>
      </c>
      <c r="AO1068" s="13">
        <f t="shared" si="1484"/>
        <v>5.9463496539073884E-3</v>
      </c>
      <c r="AP1068" s="13">
        <f t="shared" si="1485"/>
        <v>2.1193810387444547E-3</v>
      </c>
      <c r="AQ1068" s="13">
        <f t="shared" si="1486"/>
        <v>5.6653782347434935E-4</v>
      </c>
      <c r="AR1068" s="13">
        <f t="shared" si="1487"/>
        <v>6.0468586833806095E-4</v>
      </c>
      <c r="AS1068" s="13">
        <f t="shared" si="1488"/>
        <v>1.1421623943003911E-3</v>
      </c>
      <c r="AT1068" s="13">
        <f t="shared" si="1489"/>
        <v>1.0786881282172428E-3</v>
      </c>
      <c r="AU1068" s="13">
        <f t="shared" si="1490"/>
        <v>6.7916091077955653E-4</v>
      </c>
      <c r="AV1068" s="13">
        <f t="shared" si="1491"/>
        <v>3.2070869049048776E-4</v>
      </c>
      <c r="AW1068" s="13">
        <f t="shared" si="1492"/>
        <v>6.7969512565011196E-6</v>
      </c>
      <c r="AX1068" s="13">
        <f t="shared" si="1493"/>
        <v>3.2746697859880676E-3</v>
      </c>
      <c r="AY1068" s="13">
        <f t="shared" si="1494"/>
        <v>3.501445486650101E-3</v>
      </c>
      <c r="AZ1068" s="13">
        <f t="shared" si="1495"/>
        <v>1.8719628691176732E-3</v>
      </c>
      <c r="BA1068" s="13">
        <f t="shared" si="1496"/>
        <v>6.6719968400019269E-4</v>
      </c>
      <c r="BB1068" s="13">
        <f t="shared" si="1497"/>
        <v>1.7835106094002363E-4</v>
      </c>
      <c r="BC1068" s="13">
        <f t="shared" si="1498"/>
        <v>3.8140426863179214E-5</v>
      </c>
      <c r="BD1068" s="13">
        <f t="shared" si="1499"/>
        <v>1.0776020906458888E-4</v>
      </c>
      <c r="BE1068" s="13">
        <f t="shared" si="1500"/>
        <v>2.0354313675925292E-4</v>
      </c>
      <c r="BF1068" s="13">
        <f t="shared" si="1501"/>
        <v>1.9223147802619755E-4</v>
      </c>
      <c r="BG1068" s="13">
        <f t="shared" si="1502"/>
        <v>1.2103230051538977E-4</v>
      </c>
      <c r="BH1068" s="13">
        <f t="shared" si="1503"/>
        <v>5.7153039860300288E-5</v>
      </c>
      <c r="BI1068" s="13">
        <f t="shared" si="1504"/>
        <v>2.1590732069793083E-5</v>
      </c>
      <c r="BJ1068" s="14">
        <f t="shared" si="1505"/>
        <v>0.56171858185212675</v>
      </c>
      <c r="BK1068" s="14">
        <f t="shared" si="1506"/>
        <v>0.22671828607815742</v>
      </c>
      <c r="BL1068" s="14">
        <f t="shared" si="1507"/>
        <v>0.20101647424663388</v>
      </c>
      <c r="BM1068" s="14">
        <f t="shared" si="1508"/>
        <v>0.5638948309610019</v>
      </c>
      <c r="BN1068" s="14">
        <f t="shared" si="1509"/>
        <v>0.43264177838455536</v>
      </c>
    </row>
    <row r="1069" spans="1:66" x14ac:dyDescent="0.25">
      <c r="A1069" t="s">
        <v>290</v>
      </c>
      <c r="B1069" t="s">
        <v>301</v>
      </c>
      <c r="C1069" t="s">
        <v>305</v>
      </c>
      <c r="D1069" t="s">
        <v>373</v>
      </c>
      <c r="E1069" s="10">
        <f>VLOOKUP(A1069,home!$A$2:$E$405,3,FALSE)</f>
        <v>1.6083000000000001</v>
      </c>
      <c r="F1069" s="10">
        <f>VLOOKUP(B1069,home!$B$2:$E$405,3,FALSE)</f>
        <v>0.755</v>
      </c>
      <c r="G1069" s="10">
        <f>VLOOKUP(C1069,away!$B$2:$E$405,4,FALSE)</f>
        <v>0.56520000000000004</v>
      </c>
      <c r="H1069" s="10">
        <f>VLOOKUP(A1069,away!$A$2:$E$405,3,FALSE)</f>
        <v>1.1513</v>
      </c>
      <c r="I1069" s="10">
        <f>VLOOKUP(C1069,away!$B$2:$E$405,3,FALSE)</f>
        <v>1.0265</v>
      </c>
      <c r="J1069" s="10">
        <f>VLOOKUP(B1069,home!$B$2:$E$405,4,FALSE)</f>
        <v>1.9233</v>
      </c>
      <c r="K1069" s="12">
        <f t="shared" si="1454"/>
        <v>0.68630342580000014</v>
      </c>
      <c r="L1069" s="12">
        <f t="shared" si="1455"/>
        <v>2.2729741151850003</v>
      </c>
      <c r="M1069" s="13">
        <f t="shared" si="1456"/>
        <v>5.1856367743206983E-2</v>
      </c>
      <c r="N1069" s="13">
        <f t="shared" si="1457"/>
        <v>3.5589202831707578E-2</v>
      </c>
      <c r="O1069" s="13">
        <f t="shared" si="1458"/>
        <v>0.11786818158782388</v>
      </c>
      <c r="P1069" s="13">
        <f t="shared" si="1459"/>
        <v>8.089333681654004E-2</v>
      </c>
      <c r="Q1069" s="13">
        <f t="shared" si="1460"/>
        <v>1.2212495912445985E-2</v>
      </c>
      <c r="R1069" s="13">
        <f t="shared" si="1461"/>
        <v>0.13395566287652449</v>
      </c>
      <c r="S1069" s="13">
        <f t="shared" si="1462"/>
        <v>3.1547388614445525E-2</v>
      </c>
      <c r="T1069" s="13">
        <f t="shared" si="1463"/>
        <v>2.7758687090792347E-2</v>
      </c>
      <c r="U1069" s="13">
        <f t="shared" si="1464"/>
        <v>9.1934230337468684E-2</v>
      </c>
      <c r="V1069" s="13">
        <f t="shared" si="1465"/>
        <v>5.4680384898448059E-3</v>
      </c>
      <c r="W1069" s="13">
        <f t="shared" si="1466"/>
        <v>2.7938259274267268E-3</v>
      </c>
      <c r="X1069" s="13">
        <f t="shared" si="1467"/>
        <v>6.3502940153736765E-3</v>
      </c>
      <c r="Y1069" s="13">
        <f t="shared" si="1468"/>
        <v>7.2170269603792948E-3</v>
      </c>
      <c r="Z1069" s="13">
        <f t="shared" si="1469"/>
        <v>0.10149258476692948</v>
      </c>
      <c r="AA1069" s="13">
        <f t="shared" si="1470"/>
        <v>6.9654708618840613E-2</v>
      </c>
      <c r="AB1069" s="13">
        <f t="shared" si="1471"/>
        <v>2.3902132574105551E-2</v>
      </c>
      <c r="AC1069" s="13">
        <f t="shared" si="1472"/>
        <v>5.3311663848501522E-4</v>
      </c>
      <c r="AD1069" s="13">
        <f t="shared" si="1473"/>
        <v>4.7935307627045611E-4</v>
      </c>
      <c r="AE1069" s="13">
        <f t="shared" si="1474"/>
        <v>1.0895571343970479E-3</v>
      </c>
      <c r="AF1069" s="13">
        <f t="shared" si="1475"/>
        <v>1.2382675817498175E-3</v>
      </c>
      <c r="AG1069" s="13">
        <f t="shared" si="1476"/>
        <v>9.3818338699668707E-4</v>
      </c>
      <c r="AH1069" s="13">
        <f t="shared" si="1477"/>
        <v>5.7672504514612519E-2</v>
      </c>
      <c r="AI1069" s="13">
        <f t="shared" si="1478"/>
        <v>3.9580837422844552E-2</v>
      </c>
      <c r="AJ1069" s="13">
        <f t="shared" si="1479"/>
        <v>1.358223215966553E-2</v>
      </c>
      <c r="AK1069" s="13">
        <f t="shared" si="1480"/>
        <v>3.1071774870631294E-3</v>
      </c>
      <c r="AL1069" s="13">
        <f t="shared" si="1481"/>
        <v>3.3265410344996088E-5</v>
      </c>
      <c r="AM1069" s="13">
        <f t="shared" si="1482"/>
        <v>6.5796331682436567E-5</v>
      </c>
      <c r="AN1069" s="13">
        <f t="shared" si="1483"/>
        <v>1.4955335878830508E-4</v>
      </c>
      <c r="AO1069" s="13">
        <f t="shared" si="1484"/>
        <v>1.6996545668239636E-4</v>
      </c>
      <c r="AP1069" s="13">
        <f t="shared" si="1485"/>
        <v>1.2877569450489476E-4</v>
      </c>
      <c r="AQ1069" s="13">
        <f t="shared" si="1486"/>
        <v>7.3175955068649238E-5</v>
      </c>
      <c r="AR1069" s="13">
        <f t="shared" si="1487"/>
        <v>2.6217621983920879E-2</v>
      </c>
      <c r="AS1069" s="13">
        <f t="shared" si="1488"/>
        <v>1.7993243783894299E-2</v>
      </c>
      <c r="AT1069" s="13">
        <f t="shared" si="1489"/>
        <v>6.1744124250706061E-3</v>
      </c>
      <c r="AU1069" s="13">
        <f t="shared" si="1490"/>
        <v>1.4125067998760146E-3</v>
      </c>
      <c r="AV1069" s="13">
        <f t="shared" si="1491"/>
        <v>2.4235206393017595E-4</v>
      </c>
      <c r="AW1069" s="13">
        <f t="shared" si="1492"/>
        <v>1.4414548409216817E-6</v>
      </c>
      <c r="AX1069" s="13">
        <f t="shared" si="1493"/>
        <v>7.5260413064548823E-6</v>
      </c>
      <c r="AY1069" s="13">
        <f t="shared" si="1494"/>
        <v>1.7106497079385051E-5</v>
      </c>
      <c r="AZ1069" s="13">
        <f t="shared" si="1495"/>
        <v>1.9441312531465018E-5</v>
      </c>
      <c r="BA1069" s="13">
        <f t="shared" si="1496"/>
        <v>1.4729866716413917E-5</v>
      </c>
      <c r="BB1069" s="13">
        <f t="shared" si="1497"/>
        <v>8.3701514416334742E-6</v>
      </c>
      <c r="BC1069" s="13">
        <f t="shared" si="1498"/>
        <v>3.8050275134022625E-6</v>
      </c>
      <c r="BD1069" s="13">
        <f t="shared" si="1499"/>
        <v>9.9319960218595647E-3</v>
      </c>
      <c r="BE1069" s="13">
        <f t="shared" si="1500"/>
        <v>6.8163628948341923E-3</v>
      </c>
      <c r="BF1069" s="13">
        <f t="shared" si="1501"/>
        <v>2.3390466031103559E-3</v>
      </c>
      <c r="BG1069" s="13">
        <f t="shared" si="1502"/>
        <v>5.3509856560683027E-4</v>
      </c>
      <c r="BH1069" s="13">
        <f t="shared" si="1503"/>
        <v>9.1809994679158404E-5</v>
      </c>
      <c r="BI1069" s="13">
        <f t="shared" si="1504"/>
        <v>1.2601902774197242E-5</v>
      </c>
      <c r="BJ1069" s="14">
        <f t="shared" si="1505"/>
        <v>9.6325139610855051E-2</v>
      </c>
      <c r="BK1069" s="14">
        <f t="shared" si="1506"/>
        <v>0.17034862020994676</v>
      </c>
      <c r="BL1069" s="14">
        <f t="shared" si="1507"/>
        <v>0.62302472061850533</v>
      </c>
      <c r="BM1069" s="14">
        <f t="shared" si="1508"/>
        <v>0.55880015239574943</v>
      </c>
      <c r="BN1069" s="14">
        <f t="shared" si="1509"/>
        <v>0.43237524776824898</v>
      </c>
    </row>
    <row r="1070" spans="1:66" x14ac:dyDescent="0.25">
      <c r="A1070" t="s">
        <v>290</v>
      </c>
      <c r="B1070" t="s">
        <v>293</v>
      </c>
      <c r="C1070" t="s">
        <v>306</v>
      </c>
      <c r="D1070" t="s">
        <v>373</v>
      </c>
      <c r="E1070" s="10">
        <f>VLOOKUP(A1070,home!$A$2:$E$405,3,FALSE)</f>
        <v>1.6083000000000001</v>
      </c>
      <c r="F1070" s="10">
        <f>VLOOKUP(B1070,home!$B$2:$E$405,3,FALSE)</f>
        <v>0.88819999999999999</v>
      </c>
      <c r="G1070" s="10">
        <f>VLOOKUP(C1070,away!$B$2:$E$405,4,FALSE)</f>
        <v>0.7994</v>
      </c>
      <c r="H1070" s="10">
        <f>VLOOKUP(A1070,away!$A$2:$E$405,3,FALSE)</f>
        <v>1.1513</v>
      </c>
      <c r="I1070" s="10">
        <f>VLOOKUP(C1070,away!$B$2:$E$405,3,FALSE)</f>
        <v>1.5509999999999999</v>
      </c>
      <c r="J1070" s="10">
        <f>VLOOKUP(B1070,home!$B$2:$E$405,4,FALSE)</f>
        <v>1.1168</v>
      </c>
      <c r="K1070" s="12">
        <f t="shared" si="1454"/>
        <v>1.141936552764</v>
      </c>
      <c r="L1070" s="12">
        <f t="shared" si="1455"/>
        <v>1.99423212384</v>
      </c>
      <c r="M1070" s="13">
        <f t="shared" si="1456"/>
        <v>4.3448946379244534E-2</v>
      </c>
      <c r="N1070" s="13">
        <f t="shared" si="1457"/>
        <v>4.9615940049542374E-2</v>
      </c>
      <c r="O1070" s="13">
        <f t="shared" si="1458"/>
        <v>8.6647284616491099E-2</v>
      </c>
      <c r="P1070" s="13">
        <f t="shared" si="1459"/>
        <v>9.8945701501316999E-2</v>
      </c>
      <c r="Q1070" s="13">
        <f t="shared" si="1460"/>
        <v>2.8329127771159861E-2</v>
      </c>
      <c r="R1070" s="13">
        <f t="shared" si="1461"/>
        <v>8.639739921285701E-2</v>
      </c>
      <c r="S1070" s="13">
        <f t="shared" si="1462"/>
        <v>5.6331928973221965E-2</v>
      </c>
      <c r="T1070" s="13">
        <f t="shared" si="1463"/>
        <v>5.6494856641614848E-2</v>
      </c>
      <c r="U1070" s="13">
        <f t="shared" si="1464"/>
        <v>9.8660348224905048E-2</v>
      </c>
      <c r="V1070" s="13">
        <f t="shared" si="1465"/>
        <v>1.4253771619497285E-2</v>
      </c>
      <c r="W1070" s="13">
        <f t="shared" si="1466"/>
        <v>1.0783355503269733E-2</v>
      </c>
      <c r="X1070" s="13">
        <f t="shared" si="1467"/>
        <v>2.150451394740735E-2</v>
      </c>
      <c r="Y1070" s="13">
        <f t="shared" si="1468"/>
        <v>2.1442496260742534E-2</v>
      </c>
      <c r="Z1070" s="13">
        <f t="shared" si="1469"/>
        <v>5.743215630883608E-2</v>
      </c>
      <c r="AA1070" s="13">
        <f t="shared" si="1470"/>
        <v>6.5583878593115486E-2</v>
      </c>
      <c r="AB1070" s="13">
        <f t="shared" si="1471"/>
        <v>3.7446314118757498E-2</v>
      </c>
      <c r="AC1070" s="13">
        <f t="shared" si="1472"/>
        <v>2.0287451558958316E-3</v>
      </c>
      <c r="AD1070" s="13">
        <f t="shared" si="1473"/>
        <v>3.0784769526581352E-3</v>
      </c>
      <c r="AE1070" s="13">
        <f t="shared" si="1474"/>
        <v>6.1391976314919237E-3</v>
      </c>
      <c r="AF1070" s="13">
        <f t="shared" si="1475"/>
        <v>6.1214925656618187E-3</v>
      </c>
      <c r="AG1070" s="13">
        <f t="shared" si="1476"/>
        <v>4.069225706763515E-3</v>
      </c>
      <c r="AH1070" s="13">
        <f t="shared" si="1477"/>
        <v>2.8633262763120247E-2</v>
      </c>
      <c r="AI1070" s="13">
        <f t="shared" si="1478"/>
        <v>3.2697369374103336E-2</v>
      </c>
      <c r="AJ1070" s="13">
        <f t="shared" si="1479"/>
        <v>1.8669160633757381E-2</v>
      </c>
      <c r="AK1070" s="13">
        <f t="shared" si="1480"/>
        <v>7.1063323123700941E-3</v>
      </c>
      <c r="AL1070" s="13">
        <f t="shared" si="1481"/>
        <v>1.8480136283663973E-4</v>
      </c>
      <c r="AM1070" s="13">
        <f t="shared" si="1482"/>
        <v>7.0308507181637088E-4</v>
      </c>
      <c r="AN1070" s="13">
        <f t="shared" si="1483"/>
        <v>1.40211483600856E-3</v>
      </c>
      <c r="AO1070" s="13">
        <f t="shared" si="1484"/>
        <v>1.3980712236404621E-3</v>
      </c>
      <c r="AP1070" s="13">
        <f t="shared" si="1485"/>
        <v>9.2935951520003578E-4</v>
      </c>
      <c r="AQ1070" s="13">
        <f t="shared" si="1486"/>
        <v>4.6333964995206987E-4</v>
      </c>
      <c r="AR1070" s="13">
        <f t="shared" si="1487"/>
        <v>1.1420274482513218E-2</v>
      </c>
      <c r="AS1070" s="13">
        <f t="shared" si="1488"/>
        <v>1.3041228874179817E-2</v>
      </c>
      <c r="AT1070" s="13">
        <f t="shared" si="1489"/>
        <v>7.4461279721936219E-3</v>
      </c>
      <c r="AU1070" s="13">
        <f t="shared" si="1490"/>
        <v>2.834335236002127E-3</v>
      </c>
      <c r="AV1070" s="13">
        <f t="shared" si="1491"/>
        <v>8.0915775219445138E-4</v>
      </c>
      <c r="AW1070" s="13">
        <f t="shared" si="1492"/>
        <v>1.1690157202398802E-5</v>
      </c>
      <c r="AX1070" s="13">
        <f t="shared" si="1493"/>
        <v>1.3381309053496932E-4</v>
      </c>
      <c r="AY1070" s="13">
        <f t="shared" si="1494"/>
        <v>2.6685436373514602E-4</v>
      </c>
      <c r="AZ1070" s="13">
        <f t="shared" si="1495"/>
        <v>2.660847722737561E-4</v>
      </c>
      <c r="BA1070" s="13">
        <f t="shared" si="1496"/>
        <v>1.7687826684432517E-4</v>
      </c>
      <c r="BB1070" s="13">
        <f t="shared" si="1497"/>
        <v>8.8184080437524176E-5</v>
      </c>
      <c r="BC1070" s="13">
        <f t="shared" si="1498"/>
        <v>3.5171905203960257E-5</v>
      </c>
      <c r="BD1070" s="13">
        <f t="shared" si="1499"/>
        <v>3.7957797060163487E-3</v>
      </c>
      <c r="BE1070" s="13">
        <f t="shared" si="1500"/>
        <v>4.3345395925398584E-3</v>
      </c>
      <c r="BF1070" s="13">
        <f t="shared" si="1501"/>
        <v>2.4748846000620197E-3</v>
      </c>
      <c r="BG1070" s="13">
        <f t="shared" si="1502"/>
        <v>9.4205372956117828E-4</v>
      </c>
      <c r="BH1070" s="13">
        <f t="shared" si="1503"/>
        <v>2.6894139711339021E-4</v>
      </c>
      <c r="BI1070" s="13">
        <f t="shared" si="1504"/>
        <v>6.1422802383039754E-5</v>
      </c>
      <c r="BJ1070" s="14">
        <f t="shared" si="1505"/>
        <v>0.21344163980595932</v>
      </c>
      <c r="BK1070" s="14">
        <f t="shared" si="1506"/>
        <v>0.21546074935574835</v>
      </c>
      <c r="BL1070" s="14">
        <f t="shared" si="1507"/>
        <v>0.50927009599423623</v>
      </c>
      <c r="BM1070" s="14">
        <f t="shared" si="1508"/>
        <v>0.60196507772763508</v>
      </c>
      <c r="BN1070" s="14">
        <f t="shared" si="1509"/>
        <v>0.39338439953061188</v>
      </c>
    </row>
    <row r="1071" spans="1:66" x14ac:dyDescent="0.25">
      <c r="A1071" t="s">
        <v>290</v>
      </c>
      <c r="B1071" t="s">
        <v>308</v>
      </c>
      <c r="C1071" t="s">
        <v>307</v>
      </c>
      <c r="D1071" t="s">
        <v>373</v>
      </c>
      <c r="E1071" s="10">
        <f>VLOOKUP(A1071,home!$A$2:$E$405,3,FALSE)</f>
        <v>1.6083000000000001</v>
      </c>
      <c r="F1071" s="10">
        <f>VLOOKUP(B1071,home!$B$2:$E$405,3,FALSE)</f>
        <v>0.7772</v>
      </c>
      <c r="G1071" s="10">
        <f>VLOOKUP(C1071,away!$B$2:$E$405,4,FALSE)</f>
        <v>0.8609</v>
      </c>
      <c r="H1071" s="10">
        <f>VLOOKUP(A1071,away!$A$2:$E$405,3,FALSE)</f>
        <v>1.1513</v>
      </c>
      <c r="I1071" s="10">
        <f>VLOOKUP(C1071,away!$B$2:$E$405,3,FALSE)</f>
        <v>1.0022</v>
      </c>
      <c r="J1071" s="10">
        <f>VLOOKUP(B1071,home!$B$2:$E$405,4,FALSE)</f>
        <v>0.7238</v>
      </c>
      <c r="K1071" s="12">
        <f t="shared" si="1454"/>
        <v>1.0760998272840001</v>
      </c>
      <c r="L1071" s="12">
        <f t="shared" si="1455"/>
        <v>0.83514422406800004</v>
      </c>
      <c r="M1071" s="13">
        <f t="shared" si="1456"/>
        <v>0.14789628153213452</v>
      </c>
      <c r="N1071" s="13">
        <f t="shared" si="1457"/>
        <v>0.15915116301267582</v>
      </c>
      <c r="O1071" s="13">
        <f t="shared" si="1458"/>
        <v>0.12351472528269697</v>
      </c>
      <c r="P1071" s="13">
        <f t="shared" si="1459"/>
        <v>0.13291417454374094</v>
      </c>
      <c r="Q1071" s="13">
        <f t="shared" si="1460"/>
        <v>8.5631269514994085E-2</v>
      </c>
      <c r="R1071" s="13">
        <f t="shared" si="1461"/>
        <v>5.1576304703595061E-2</v>
      </c>
      <c r="S1071" s="13">
        <f t="shared" si="1462"/>
        <v>2.9862444159567264E-2</v>
      </c>
      <c r="T1071" s="13">
        <f t="shared" si="1463"/>
        <v>7.1514460135057523E-2</v>
      </c>
      <c r="U1071" s="13">
        <f t="shared" si="1464"/>
        <v>5.5501252583485615E-2</v>
      </c>
      <c r="V1071" s="13">
        <f t="shared" si="1465"/>
        <v>2.9819261581374859E-3</v>
      </c>
      <c r="W1071" s="13">
        <f t="shared" si="1466"/>
        <v>3.0715931445064935E-2</v>
      </c>
      <c r="X1071" s="13">
        <f t="shared" si="1467"/>
        <v>2.5652232733214639E-2</v>
      </c>
      <c r="Y1071" s="13">
        <f t="shared" si="1468"/>
        <v>1.0711657000796144E-2</v>
      </c>
      <c r="Z1071" s="13">
        <f t="shared" si="1469"/>
        <v>1.4357884323992882E-2</v>
      </c>
      <c r="AA1071" s="13">
        <f t="shared" si="1470"/>
        <v>1.5450516841212396E-2</v>
      </c>
      <c r="AB1071" s="13">
        <f t="shared" si="1471"/>
        <v>8.3131492521385953E-3</v>
      </c>
      <c r="AC1071" s="13">
        <f t="shared" si="1472"/>
        <v>1.6749079564126697E-4</v>
      </c>
      <c r="AD1071" s="13">
        <f t="shared" si="1473"/>
        <v>8.2633521307253904E-3</v>
      </c>
      <c r="AE1071" s="13">
        <f t="shared" si="1474"/>
        <v>6.9010908034153112E-3</v>
      </c>
      <c r="AF1071" s="13">
        <f t="shared" si="1475"/>
        <v>2.881703062120545E-3</v>
      </c>
      <c r="AG1071" s="13">
        <f t="shared" si="1476"/>
        <v>8.0221255593634759E-4</v>
      </c>
      <c r="AH1071" s="13">
        <f t="shared" si="1477"/>
        <v>2.9977260407547833E-3</v>
      </c>
      <c r="AI1071" s="13">
        <f t="shared" si="1478"/>
        <v>3.2258524747009721E-3</v>
      </c>
      <c r="AJ1071" s="13">
        <f t="shared" si="1479"/>
        <v>1.7356696454346901E-3</v>
      </c>
      <c r="AK1071" s="13">
        <f t="shared" si="1480"/>
        <v>6.2258460189145055E-4</v>
      </c>
      <c r="AL1071" s="13">
        <f t="shared" si="1481"/>
        <v>6.0209494425987733E-6</v>
      </c>
      <c r="AM1071" s="13">
        <f t="shared" si="1482"/>
        <v>1.7784383601320941E-3</v>
      </c>
      <c r="AN1071" s="13">
        <f t="shared" si="1483"/>
        <v>1.4852525243252842E-3</v>
      </c>
      <c r="AO1071" s="13">
        <f t="shared" si="1484"/>
        <v>6.2020003348633882E-4</v>
      </c>
      <c r="AP1071" s="13">
        <f t="shared" si="1485"/>
        <v>1.7265215857763206E-4</v>
      </c>
      <c r="AQ1071" s="13">
        <f t="shared" si="1486"/>
        <v>3.6047363252245445E-5</v>
      </c>
      <c r="AR1071" s="13">
        <f t="shared" si="1487"/>
        <v>5.0070671765491842E-4</v>
      </c>
      <c r="AS1071" s="13">
        <f t="shared" si="1488"/>
        <v>5.3881041238839646E-4</v>
      </c>
      <c r="AT1071" s="13">
        <f t="shared" si="1489"/>
        <v>2.8990689585498708E-4</v>
      </c>
      <c r="AU1071" s="13">
        <f t="shared" si="1490"/>
        <v>1.0398958685266408E-4</v>
      </c>
      <c r="AV1071" s="13">
        <f t="shared" si="1491"/>
        <v>2.7975794112871583E-5</v>
      </c>
      <c r="AW1071" s="13">
        <f t="shared" si="1492"/>
        <v>1.5030607126272777E-7</v>
      </c>
      <c r="AX1071" s="13">
        <f t="shared" si="1493"/>
        <v>3.1896286869556432E-4</v>
      </c>
      <c r="AY1071" s="13">
        <f t="shared" si="1494"/>
        <v>2.6637999748326045E-4</v>
      </c>
      <c r="AZ1071" s="13">
        <f t="shared" si="1495"/>
        <v>1.1123285815269666E-4</v>
      </c>
      <c r="BA1071" s="13">
        <f t="shared" si="1496"/>
        <v>3.096515967093326E-5</v>
      </c>
      <c r="BB1071" s="13">
        <f t="shared" si="1497"/>
        <v>6.4650935616308193E-6</v>
      </c>
      <c r="BC1071" s="13">
        <f t="shared" si="1498"/>
        <v>1.0798571092110391E-6</v>
      </c>
      <c r="BD1071" s="13">
        <f t="shared" si="1499"/>
        <v>6.9693720533591991E-5</v>
      </c>
      <c r="BE1071" s="13">
        <f t="shared" si="1500"/>
        <v>7.499740062897772E-5</v>
      </c>
      <c r="BF1071" s="13">
        <f t="shared" si="1501"/>
        <v>4.0352344931795938E-5</v>
      </c>
      <c r="BG1071" s="13">
        <f t="shared" si="1502"/>
        <v>1.4474383803870002E-5</v>
      </c>
      <c r="BH1071" s="13">
        <f t="shared" si="1503"/>
        <v>3.8939704778467092E-6</v>
      </c>
      <c r="BI1071" s="13">
        <f t="shared" si="1504"/>
        <v>8.3806019173196816E-7</v>
      </c>
      <c r="BJ1071" s="14">
        <f t="shared" si="1505"/>
        <v>0.40705274866844759</v>
      </c>
      <c r="BK1071" s="14">
        <f t="shared" si="1506"/>
        <v>0.31409471813614726</v>
      </c>
      <c r="BL1071" s="14">
        <f t="shared" si="1507"/>
        <v>0.2646034207133422</v>
      </c>
      <c r="BM1071" s="14">
        <f t="shared" si="1508"/>
        <v>0.29915862356068057</v>
      </c>
      <c r="BN1071" s="14">
        <f t="shared" si="1509"/>
        <v>0.70068391858983747</v>
      </c>
    </row>
    <row r="1072" spans="1:66" s="15" customFormat="1" x14ac:dyDescent="0.25">
      <c r="A1072" s="15" t="s">
        <v>344</v>
      </c>
      <c r="B1072" s="15" t="s">
        <v>208</v>
      </c>
      <c r="C1072" s="15" t="s">
        <v>207</v>
      </c>
      <c r="D1072" s="15" t="s">
        <v>374</v>
      </c>
      <c r="E1072" s="15">
        <f>VLOOKUP(A1072,home!$A$2:$E$405,3,FALSE)</f>
        <v>1.3976999999999999</v>
      </c>
      <c r="F1072" s="15">
        <f>VLOOKUP(B1072,home!$B$2:$E$405,3,FALSE)</f>
        <v>0.85170000000000001</v>
      </c>
      <c r="G1072" s="15">
        <f>VLOOKUP(C1072,away!$B$2:$E$405,4,FALSE)</f>
        <v>1.0731999999999999</v>
      </c>
      <c r="H1072" s="15">
        <f>VLOOKUP(A1072,away!$A$2:$E$405,3,FALSE)</f>
        <v>1.0585</v>
      </c>
      <c r="I1072" s="15">
        <f>VLOOKUP(C1072,away!$B$2:$E$405,3,FALSE)</f>
        <v>0.73480000000000001</v>
      </c>
      <c r="J1072" s="15">
        <f>VLOOKUP(B1072,home!$B$2:$E$405,4,FALSE)</f>
        <v>0.98970000000000002</v>
      </c>
      <c r="K1072" s="16">
        <f t="shared" si="1454"/>
        <v>1.277559913788</v>
      </c>
      <c r="L1072" s="16">
        <f t="shared" si="1455"/>
        <v>0.76977460625999994</v>
      </c>
      <c r="M1072" s="17">
        <f t="shared" si="1456"/>
        <v>0.12907850161583537</v>
      </c>
      <c r="N1072" s="17">
        <f t="shared" si="1457"/>
        <v>0.16490551939621087</v>
      </c>
      <c r="O1072" s="17">
        <f t="shared" si="1458"/>
        <v>9.9361352757960444E-2</v>
      </c>
      <c r="P1072" s="17">
        <f t="shared" si="1459"/>
        <v>0.12694008126331902</v>
      </c>
      <c r="Q1072" s="17">
        <f t="shared" si="1460"/>
        <v>0.10533834057149427</v>
      </c>
      <c r="R1072" s="17">
        <f t="shared" si="1461"/>
        <v>3.8242923098359971E-2</v>
      </c>
      <c r="S1072" s="17">
        <f t="shared" si="1462"/>
        <v>3.1209271934175418E-2</v>
      </c>
      <c r="T1072" s="17">
        <f t="shared" si="1463"/>
        <v>8.1086779637503784E-2</v>
      </c>
      <c r="U1072" s="17">
        <f t="shared" si="1464"/>
        <v>4.8857625536541875E-2</v>
      </c>
      <c r="V1072" s="17">
        <f t="shared" si="1465"/>
        <v>3.4102481701700493E-3</v>
      </c>
      <c r="W1072" s="17">
        <f t="shared" si="1466"/>
        <v>4.4858680433029728E-2</v>
      </c>
      <c r="X1072" s="17">
        <f t="shared" si="1467"/>
        <v>3.4531073067678622E-2</v>
      </c>
      <c r="Y1072" s="17">
        <f t="shared" si="1468"/>
        <v>1.3290571587203797E-2</v>
      </c>
      <c r="Z1072" s="17">
        <f t="shared" si="1469"/>
        <v>9.8128103567571706E-3</v>
      </c>
      <c r="AA1072" s="17">
        <f t="shared" si="1470"/>
        <v>1.2536453153396684E-2</v>
      </c>
      <c r="AB1072" s="17">
        <f t="shared" si="1471"/>
        <v>8.0080350049303861E-3</v>
      </c>
      <c r="AC1072" s="17">
        <f t="shared" si="1472"/>
        <v>2.0960945007803455E-4</v>
      </c>
      <c r="AD1072" s="17">
        <f t="shared" si="1473"/>
        <v>1.4327412976666233E-2</v>
      </c>
      <c r="AE1072" s="17">
        <f t="shared" si="1474"/>
        <v>1.1028878682837664E-2</v>
      </c>
      <c r="AF1072" s="17">
        <f t="shared" si="1475"/>
        <v>4.2448753727853334E-3</v>
      </c>
      <c r="AG1072" s="17">
        <f t="shared" si="1476"/>
        <v>1.0891990895695338E-3</v>
      </c>
      <c r="AH1072" s="17">
        <f t="shared" si="1477"/>
        <v>1.8884130571691997E-3</v>
      </c>
      <c r="AI1072" s="17">
        <f t="shared" si="1478"/>
        <v>2.4125608225132162E-3</v>
      </c>
      <c r="AJ1072" s="17">
        <f t="shared" si="1479"/>
        <v>1.5410954982091457E-3</v>
      </c>
      <c r="AK1072" s="17">
        <f t="shared" si="1480"/>
        <v>6.5628061061038362E-4</v>
      </c>
      <c r="AL1072" s="17">
        <f t="shared" si="1481"/>
        <v>8.2454755186594266E-6</v>
      </c>
      <c r="AM1072" s="17">
        <f t="shared" si="1482"/>
        <v>3.6608256974549535E-3</v>
      </c>
      <c r="AN1072" s="17">
        <f t="shared" si="1483"/>
        <v>2.8180106598448768E-3</v>
      </c>
      <c r="AO1072" s="17">
        <f t="shared" si="1484"/>
        <v>1.084616523059286E-3</v>
      </c>
      <c r="AP1072" s="17">
        <f t="shared" si="1485"/>
        <v>2.7830341899368408E-4</v>
      </c>
      <c r="AQ1072" s="17">
        <f t="shared" si="1486"/>
        <v>5.3557726194168732E-5</v>
      </c>
      <c r="AR1072" s="17">
        <f t="shared" si="1487"/>
        <v>2.9073048350773282E-4</v>
      </c>
      <c r="AS1072" s="17">
        <f t="shared" si="1488"/>
        <v>3.714256114456827E-4</v>
      </c>
      <c r="AT1072" s="17">
        <f t="shared" si="1489"/>
        <v>2.3725923606860081E-4</v>
      </c>
      <c r="AU1072" s="17">
        <f t="shared" si="1490"/>
        <v>1.0103762972573612E-4</v>
      </c>
      <c r="AV1072" s="17">
        <f t="shared" si="1491"/>
        <v>3.2270406380438843E-5</v>
      </c>
      <c r="AW1072" s="17">
        <f t="shared" si="1492"/>
        <v>2.252465057419257E-7</v>
      </c>
      <c r="AX1072" s="17">
        <f t="shared" si="1493"/>
        <v>7.79487360405575E-4</v>
      </c>
      <c r="AY1072" s="17">
        <f t="shared" si="1494"/>
        <v>6.0002957594084826E-4</v>
      </c>
      <c r="AZ1072" s="17">
        <f t="shared" si="1495"/>
        <v>2.3094376528211052E-4</v>
      </c>
      <c r="BA1072" s="17">
        <f t="shared" si="1496"/>
        <v>5.9258215329412843E-5</v>
      </c>
      <c r="BB1072" s="17">
        <f t="shared" si="1497"/>
        <v>1.1403867343217263E-5</v>
      </c>
      <c r="BC1072" s="17">
        <f t="shared" si="1498"/>
        <v>1.7556814987932688E-6</v>
      </c>
      <c r="BD1072" s="17">
        <f t="shared" si="1499"/>
        <v>3.7299490578324047E-5</v>
      </c>
      <c r="BE1072" s="17">
        <f t="shared" si="1500"/>
        <v>4.7652333967579994E-5</v>
      </c>
      <c r="BF1072" s="17">
        <f t="shared" si="1501"/>
        <v>3.0439355837709244E-5</v>
      </c>
      <c r="BG1072" s="17">
        <f t="shared" si="1502"/>
        <v>1.2962700273262023E-5</v>
      </c>
      <c r="BH1072" s="17">
        <f t="shared" si="1503"/>
        <v>4.1401565608920813E-6</v>
      </c>
      <c r="BI1072" s="17">
        <f t="shared" si="1504"/>
        <v>1.0578596118004209E-6</v>
      </c>
      <c r="BJ1072" s="18">
        <f t="shared" si="1505"/>
        <v>0.48427952330632679</v>
      </c>
      <c r="BK1072" s="18">
        <f t="shared" si="1506"/>
        <v>0.29145598748503737</v>
      </c>
      <c r="BL1072" s="18">
        <f t="shared" si="1507"/>
        <v>0.214671014803649</v>
      </c>
      <c r="BM1072" s="18">
        <f t="shared" si="1508"/>
        <v>0.33575281291915549</v>
      </c>
      <c r="BN1072" s="18">
        <f t="shared" si="1509"/>
        <v>0.66386671870317993</v>
      </c>
    </row>
    <row r="1073" spans="1:66" x14ac:dyDescent="0.25">
      <c r="A1073" t="s">
        <v>338</v>
      </c>
      <c r="B1073" t="s">
        <v>93</v>
      </c>
      <c r="C1073" t="s">
        <v>96</v>
      </c>
      <c r="D1073" s="7" t="s">
        <v>374</v>
      </c>
      <c r="E1073" s="10">
        <f>VLOOKUP(A1073,home!$A$2:$E$405,3,FALSE)</f>
        <v>1.2436</v>
      </c>
      <c r="F1073" s="10">
        <f>VLOOKUP(B1073,home!$B$2:$E$405,3,FALSE)</f>
        <v>0.80410000000000004</v>
      </c>
      <c r="G1073" s="10">
        <f>VLOOKUP(C1073,away!$B$2:$E$405,4,FALSE)</f>
        <v>0.64329999999999998</v>
      </c>
      <c r="H1073" s="10">
        <f>VLOOKUP(A1073,away!$A$2:$E$405,3,FALSE)</f>
        <v>0.89739999999999998</v>
      </c>
      <c r="I1073" s="10">
        <f>VLOOKUP(C1073,away!$B$2:$E$405,3,FALSE)</f>
        <v>0.22289999999999999</v>
      </c>
      <c r="J1073" s="10">
        <f>VLOOKUP(B1073,home!$B$2:$E$405,4,FALSE)</f>
        <v>0.92859999999999998</v>
      </c>
      <c r="K1073" s="12">
        <f t="shared" ref="K1073:K1136" si="1510">E1073*F1073*G1073</f>
        <v>0.64328633630800003</v>
      </c>
      <c r="L1073" s="12">
        <f t="shared" ref="L1073:L1136" si="1511">H1073*I1073*J1073</f>
        <v>0.185748285156</v>
      </c>
      <c r="M1073" s="13">
        <f t="shared" ref="M1073:M1136" si="1512">_xlfn.POISSON.DIST(0,K1073,FALSE) * _xlfn.POISSON.DIST(0,L1073,FALSE)</f>
        <v>0.43647044219790199</v>
      </c>
      <c r="N1073" s="13">
        <f t="shared" ref="N1073:N1136" si="1513">_xlfn.POISSON.DIST(1,K1073,FALSE) * _xlfn.POISSON.DIST(0,L1073,FALSE)</f>
        <v>0.28077547166822103</v>
      </c>
      <c r="O1073" s="13">
        <f t="shared" ref="O1073:O1136" si="1514">_xlfn.POISSON.DIST(0,K1073,FALSE) * _xlfn.POISSON.DIST(1,L1073,FALSE)</f>
        <v>8.1073636159541315E-2</v>
      </c>
      <c r="P1073" s="13">
        <f t="shared" ref="P1073:P1136" si="1515">_xlfn.POISSON.DIST(1,K1073,FALSE) * _xlfn.POISSON.DIST(1,L1073,FALSE)</f>
        <v>5.2153562376239117E-2</v>
      </c>
      <c r="Q1073" s="13">
        <f t="shared" ref="Q1073:Q1136" si="1516">_xlfn.POISSON.DIST(2,K1073,FALSE) * _xlfn.POISSON.DIST(0,L1073,FALSE)</f>
        <v>9.0309512247300286E-2</v>
      </c>
      <c r="R1073" s="13">
        <f t="shared" ref="R1073:R1136" si="1517">_xlfn.POISSON.DIST(0,K1073,FALSE) * _xlfn.POISSON.DIST(2,L1073,FALSE)</f>
        <v>7.5296444439981354E-3</v>
      </c>
      <c r="S1073" s="13">
        <f t="shared" ref="S1073:S1136" si="1518">_xlfn.POISSON.DIST(2,K1073,FALSE) * _xlfn.POISSON.DIST(2,L1073,FALSE)</f>
        <v>1.5579486063451349E-3</v>
      </c>
      <c r="T1073" s="13">
        <f t="shared" ref="T1073:T1136" si="1519">_xlfn.POISSON.DIST(2,K1073,FALSE) * _xlfn.POISSON.DIST(1,L1073,FALSE)</f>
        <v>1.6774837033210806E-2</v>
      </c>
      <c r="U1073" s="13">
        <f t="shared" ref="U1073:U1136" si="1520">_xlfn.POISSON.DIST(1,K1073,FALSE) * _xlfn.POISSON.DIST(2,L1073,FALSE)</f>
        <v>4.8437173880814472E-3</v>
      </c>
      <c r="V1073" s="13">
        <f t="shared" ref="V1073:V1136" si="1521">_xlfn.POISSON.DIST(3,K1073,FALSE) * _xlfn.POISSON.DIST(3,L1073,FALSE)</f>
        <v>2.0684249013222782E-5</v>
      </c>
      <c r="W1073" s="13">
        <f t="shared" ref="W1073:W1136" si="1522">_xlfn.POISSON.DIST(3,K1073,FALSE) * _xlfn.POISSON.DIST(0,L1073,FALSE)</f>
        <v>1.9364958422442752E-2</v>
      </c>
      <c r="X1073" s="13">
        <f t="shared" ref="X1073:X1136" si="1523">_xlfn.POISSON.DIST(3,K1073,FALSE) * _xlfn.POISSON.DIST(1,L1073,FALSE)</f>
        <v>3.5970078190859802E-3</v>
      </c>
      <c r="Y1073" s="13">
        <f t="shared" ref="Y1073:Y1136" si="1524">_xlfn.POISSON.DIST(3,K1073,FALSE) * _xlfn.POISSON.DIST(2,L1073,FALSE)</f>
        <v>3.3406901704397213E-4</v>
      </c>
      <c r="Z1073" s="13">
        <f t="shared" ref="Z1073:Z1136" si="1525">_xlfn.POISSON.DIST(0,K1073,FALSE) * _xlfn.POISSON.DIST(3,L1073,FALSE)</f>
        <v>4.6620618110235212E-4</v>
      </c>
      <c r="AA1073" s="13">
        <f t="shared" ref="AA1073:AA1136" si="1526">_xlfn.POISSON.DIST(1,K1073,FALSE) * _xlfn.POISSON.DIST(3,L1073,FALSE)</f>
        <v>2.9990406620547598E-4</v>
      </c>
      <c r="AB1073" s="13">
        <f t="shared" ref="AB1073:AB1136" si="1527">_xlfn.POISSON.DIST(2,K1073,FALSE) * _xlfn.POISSON.DIST(3,L1073,FALSE)</f>
        <v>9.6462093996596272E-5</v>
      </c>
      <c r="AC1073" s="13">
        <f t="shared" ref="AC1073:AC1136" si="1528">_xlfn.POISSON.DIST(4,K1073,FALSE) * _xlfn.POISSON.DIST(4,L1073,FALSE)</f>
        <v>1.5447169596475979E-7</v>
      </c>
      <c r="AD1073" s="13">
        <f t="shared" ref="AD1073:AD1136" si="1529">_xlfn.POISSON.DIST(4,K1073,FALSE) * _xlfn.POISSON.DIST(0,L1073,FALSE)</f>
        <v>3.1143032890824868E-3</v>
      </c>
      <c r="AE1073" s="13">
        <f t="shared" ref="AE1073:AE1136" si="1530">_xlfn.POISSON.DIST(4,K1073,FALSE) * _xlfn.POISSON.DIST(1,L1073,FALSE)</f>
        <v>5.784764954027624E-4</v>
      </c>
      <c r="AF1073" s="13">
        <f t="shared" ref="AF1073:AF1136" si="1531">_xlfn.POISSON.DIST(4,K1073,FALSE) * _xlfn.POISSON.DIST(2,L1073,FALSE)</f>
        <v>5.3725508512057913E-5</v>
      </c>
      <c r="AG1073" s="13">
        <f t="shared" ref="AG1073:AG1136" si="1532">_xlfn.POISSON.DIST(4,K1073,FALSE) * _xlfn.POISSON.DIST(3,L1073,FALSE)</f>
        <v>3.3264736917496121E-6</v>
      </c>
      <c r="AH1073" s="13">
        <f t="shared" ref="AH1073:AH1136" si="1533">_xlfn.POISSON.DIST(0,K1073,FALSE) * _xlfn.POISSON.DIST(4,L1073,FALSE)</f>
        <v>2.1649249667222374E-5</v>
      </c>
      <c r="AI1073" s="13">
        <f t="shared" ref="AI1073:AI1136" si="1534">_xlfn.POISSON.DIST(1,K1073,FALSE) * _xlfn.POISSON.DIST(4,L1073,FALSE)</f>
        <v>1.3926666502244668E-5</v>
      </c>
      <c r="AJ1073" s="13">
        <f t="shared" ref="AJ1073:AJ1136" si="1535">_xlfn.POISSON.DIST(2,K1073,FALSE) * _xlfn.POISSON.DIST(4,L1073,FALSE)</f>
        <v>4.4794171356061612E-6</v>
      </c>
      <c r="AK1073" s="13">
        <f t="shared" ref="AK1073:AK1136" si="1536">_xlfn.POISSON.DIST(3,K1073,FALSE) * _xlfn.POISSON.DIST(4,L1073,FALSE)</f>
        <v>9.6051594598645445E-7</v>
      </c>
      <c r="AL1073" s="13">
        <f t="shared" ref="AL1073:AL1136" si="1537">_xlfn.POISSON.DIST(5,K1073,FALSE) * _xlfn.POISSON.DIST(5,L1073,FALSE)</f>
        <v>7.3830880187838535E-10</v>
      </c>
      <c r="AM1073" s="13">
        <f t="shared" ref="AM1073:AM1136" si="1538">_xlfn.POISSON.DIST(5,K1073,FALSE) * _xlfn.POISSON.DIST(0,L1073,FALSE)</f>
        <v>4.0067775059716553E-4</v>
      </c>
      <c r="AN1073" s="13">
        <f t="shared" ref="AN1073:AN1136" si="1539">_xlfn.POISSON.DIST(5,K1073,FALSE) * _xlfn.POISSON.DIST(1,L1073,FALSE)</f>
        <v>7.4425205073586943E-5</v>
      </c>
      <c r="AO1073" s="13">
        <f t="shared" ref="AO1073:AO1136" si="1540">_xlfn.POISSON.DIST(5,K1073,FALSE) * _xlfn.POISSON.DIST(2,L1073,FALSE)</f>
        <v>6.912177107401202E-6</v>
      </c>
      <c r="AP1073" s="13">
        <f t="shared" ref="AP1073:AP1136" si="1541">_xlfn.POISSON.DIST(5,K1073,FALSE) * _xlfn.POISSON.DIST(3,L1073,FALSE)</f>
        <v>4.2797501479811115E-7</v>
      </c>
      <c r="AQ1073" s="13">
        <f t="shared" ref="AQ1073:AQ1136" si="1542">_xlfn.POISSON.DIST(5,K1073,FALSE) * _xlfn.POISSON.DIST(4,L1073,FALSE)</f>
        <v>1.9873906272090722E-8</v>
      </c>
      <c r="AR1073" s="13">
        <f t="shared" ref="AR1073:AR1136" si="1543">_xlfn.POISSON.DIST(0,K1073,FALSE) * _xlfn.POISSON.DIST(5,L1073,FALSE)</f>
        <v>8.0426220012013253E-7</v>
      </c>
      <c r="AS1073" s="13">
        <f t="shared" ref="AS1073:AS1136" si="1544">_xlfn.POISSON.DIST(1,K1073,FALSE) * _xlfn.POISSON.DIST(5,L1073,FALSE)</f>
        <v>5.1737088414629155E-7</v>
      </c>
      <c r="AT1073" s="13">
        <f t="shared" ref="AT1073:AT1136" si="1545">_xlfn.POISSON.DIST(2,K1073,FALSE) * _xlfn.POISSON.DIST(5,L1073,FALSE)</f>
        <v>1.664088102874493E-7</v>
      </c>
      <c r="AU1073" s="13">
        <f t="shared" ref="AU1073:AU1136" si="1546">_xlfn.POISSON.DIST(3,K1073,FALSE) * _xlfn.POISSON.DIST(5,L1073,FALSE)</f>
        <v>3.5682837966395434E-8</v>
      </c>
      <c r="AV1073" s="13">
        <f t="shared" ref="AV1073:AV1136" si="1547">_xlfn.POISSON.DIST(4,K1073,FALSE) * _xlfn.POISSON.DIST(5,L1073,FALSE)</f>
        <v>5.7385705261186312E-9</v>
      </c>
      <c r="AW1073" s="13">
        <f t="shared" ref="AW1073:AW1136" si="1548">_xlfn.POISSON.DIST(6,K1073,FALSE) * _xlfn.POISSON.DIST(6,L1073,FALSE)</f>
        <v>2.4505563027737598E-12</v>
      </c>
      <c r="AX1073" s="13">
        <f t="shared" ref="AX1073:AX1136" si="1549">_xlfn.POISSON.DIST(6,K1073,FALSE) * _xlfn.POISSON.DIST(0,L1073,FALSE)</f>
        <v>4.2958420370296858E-5</v>
      </c>
      <c r="AY1073" s="13">
        <f t="shared" ref="AY1073:AY1136" si="1550">_xlfn.POISSON.DIST(6,K1073,FALSE) * _xlfn.POISSON.DIST(1,L1073,FALSE)</f>
        <v>7.9794529167932196E-6</v>
      </c>
      <c r="AZ1073" s="13">
        <f t="shared" ref="AZ1073:AZ1136" si="1551">_xlfn.POISSON.DIST(6,K1073,FALSE) * _xlfn.POISSON.DIST(2,L1073,FALSE)</f>
        <v>7.4108484788869127E-7</v>
      </c>
      <c r="BA1073" s="13">
        <f t="shared" ref="BA1073:BA1136" si="1552">_xlfn.POISSON.DIST(6,K1073,FALSE) * _xlfn.POISSON.DIST(3,L1073,FALSE)</f>
        <v>4.5885079883473164E-8</v>
      </c>
      <c r="BB1073" s="13">
        <f t="shared" ref="BB1073:BB1136" si="1553">_xlfn.POISSON.DIST(6,K1073,FALSE) * _xlfn.POISSON.DIST(4,L1073,FALSE)</f>
        <v>2.1307687256503034E-9</v>
      </c>
      <c r="BC1073" s="13">
        <f t="shared" ref="BC1073:BC1136" si="1554">_xlfn.POISSON.DIST(6,K1073,FALSE) * _xlfn.POISSON.DIST(5,L1073,FALSE)</f>
        <v>7.9157327370715922E-11</v>
      </c>
      <c r="BD1073" s="13">
        <f t="shared" ref="BD1073:BD1136" si="1555">_xlfn.POISSON.DIST(0,K1073,FALSE) * _xlfn.POISSON.DIST(6,L1073,FALSE)</f>
        <v>2.4898387414684342E-8</v>
      </c>
      <c r="BE1073" s="13">
        <f t="shared" ref="BE1073:BE1136" si="1556">_xlfn.POISSON.DIST(1,K1073,FALSE) * _xlfn.POISSON.DIST(6,L1073,FALSE)</f>
        <v>1.6016792419969504E-8</v>
      </c>
      <c r="BF1073" s="13">
        <f t="shared" ref="BF1073:BF1136" si="1557">_xlfn.POISSON.DIST(2,K1073,FALSE) * _xlfn.POISSON.DIST(6,L1073,FALSE)</f>
        <v>5.1516918576239647E-9</v>
      </c>
      <c r="BG1073" s="13">
        <f t="shared" ref="BG1073:BG1136" si="1558">_xlfn.POISSON.DIST(3,K1073,FALSE) * _xlfn.POISSON.DIST(6,L1073,FALSE)</f>
        <v>1.1046709936262249E-9</v>
      </c>
      <c r="BH1073" s="13">
        <f t="shared" ref="BH1073:BH1136" si="1559">_xlfn.POISSON.DIST(4,K1073,FALSE) * _xlfn.POISSON.DIST(6,L1073,FALSE)</f>
        <v>1.7765493907888309E-10</v>
      </c>
      <c r="BI1073" s="13">
        <f t="shared" ref="BI1073:BI1136" si="1560">_xlfn.POISSON.DIST(5,K1073,FALSE) * _xlfn.POISSON.DIST(6,L1073,FALSE)</f>
        <v>2.2856598977415133E-11</v>
      </c>
      <c r="BJ1073" s="14">
        <f t="shared" ref="BJ1073:BJ1136" si="1561">SUM(N1073,Q1073,T1073,W1073,X1073,Y1073,AD1073,AE1073,AF1073,AG1073,AM1073,AN1073,AO1073,AP1073,AQ1073,AX1073,AY1073,AZ1073,BA1073,BB1073,BC1073)</f>
        <v>0.41543987800883408</v>
      </c>
      <c r="BK1073" s="14">
        <f t="shared" ref="BK1073:BK1136" si="1562">SUM(M1073,P1073,S1073,V1073,AC1073,AL1073,AY1073)</f>
        <v>0.49021077209242109</v>
      </c>
      <c r="BL1073" s="14">
        <f t="shared" ref="BL1073:BL1136" si="1563">SUM(O1073,R1073,U1073,AA1073,AB1073,AH1073,AI1073,AJ1073,AK1073,AR1073,AS1073,AT1073,AU1073,AV1073,BD1073,BE1073,BF1073,BG1073,BH1073,BI1073)</f>
        <v>9.3885956836431278E-2</v>
      </c>
      <c r="BM1073" s="14">
        <f t="shared" ref="BM1073:BM1136" si="1564">SUM(S1073:BI1073)</f>
        <v>5.1682564575120583E-2</v>
      </c>
      <c r="BN1073" s="14">
        <f t="shared" ref="BN1073:BN1136" si="1565">SUM(M1073:R1073)</f>
        <v>0.94831226909320199</v>
      </c>
    </row>
    <row r="1074" spans="1:66" x14ac:dyDescent="0.25">
      <c r="A1074" t="s">
        <v>342</v>
      </c>
      <c r="B1074" t="s">
        <v>167</v>
      </c>
      <c r="C1074" t="s">
        <v>171</v>
      </c>
      <c r="D1074" s="7" t="s">
        <v>374</v>
      </c>
      <c r="E1074" s="10">
        <f>VLOOKUP(A1074,home!$A$2:$E$405,3,FALSE)</f>
        <v>1.3533999999999999</v>
      </c>
      <c r="F1074" s="10">
        <f>VLOOKUP(B1074,home!$B$2:$E$405,3,FALSE)</f>
        <v>1.7051000000000001</v>
      </c>
      <c r="G1074" s="10">
        <f>VLOOKUP(C1074,away!$B$2:$E$405,4,FALSE)</f>
        <v>1.0555000000000001</v>
      </c>
      <c r="H1074" s="10">
        <f>VLOOKUP(A1074,away!$A$2:$E$405,3,FALSE)</f>
        <v>1.2030000000000001</v>
      </c>
      <c r="I1074" s="10">
        <f>VLOOKUP(C1074,away!$B$2:$E$405,3,FALSE)</f>
        <v>0.95</v>
      </c>
      <c r="J1074" s="10">
        <f>VLOOKUP(B1074,home!$B$2:$E$405,4,FALSE)</f>
        <v>0.95909999999999995</v>
      </c>
      <c r="K1074" s="12">
        <f t="shared" si="1510"/>
        <v>2.43575870987</v>
      </c>
      <c r="L1074" s="12">
        <f t="shared" si="1511"/>
        <v>1.096107435</v>
      </c>
      <c r="M1074" s="13">
        <f t="shared" si="1512"/>
        <v>2.9250279644039201E-2</v>
      </c>
      <c r="N1074" s="13">
        <f t="shared" si="1513"/>
        <v>7.124662340910165E-2</v>
      </c>
      <c r="O1074" s="13">
        <f t="shared" si="1514"/>
        <v>3.2061448993660521E-2</v>
      </c>
      <c r="P1074" s="13">
        <f t="shared" si="1515"/>
        <v>7.8093953637361366E-2</v>
      </c>
      <c r="Q1074" s="13">
        <f t="shared" si="1516"/>
        <v>8.6769791758773598E-2</v>
      </c>
      <c r="R1074" s="13">
        <f t="shared" si="1517"/>
        <v>1.757139630941228E-2</v>
      </c>
      <c r="S1074" s="13">
        <f t="shared" si="1518"/>
        <v>5.2124848624799124E-2</v>
      </c>
      <c r="T1074" s="13">
        <f t="shared" si="1519"/>
        <v>9.510901388019348E-2</v>
      </c>
      <c r="U1074" s="13">
        <f t="shared" si="1520"/>
        <v>4.2799681605228533E-2</v>
      </c>
      <c r="V1074" s="13">
        <f t="shared" si="1521"/>
        <v>1.5462855061737201E-2</v>
      </c>
      <c r="W1074" s="13">
        <f t="shared" si="1522"/>
        <v>7.0450092010012982E-2</v>
      </c>
      <c r="X1074" s="13">
        <f t="shared" si="1523"/>
        <v>7.7220869648609317E-2</v>
      </c>
      <c r="Y1074" s="13">
        <f t="shared" si="1524"/>
        <v>4.232118467950325E-2</v>
      </c>
      <c r="Z1074" s="13">
        <f t="shared" si="1525"/>
        <v>6.4200460460261208E-3</v>
      </c>
      <c r="AA1074" s="13">
        <f t="shared" si="1526"/>
        <v>1.5637683074374579E-2</v>
      </c>
      <c r="AB1074" s="13">
        <f t="shared" si="1527"/>
        <v>1.9044811375297285E-2</v>
      </c>
      <c r="AC1074" s="13">
        <f t="shared" si="1528"/>
        <v>2.5802220974206706E-3</v>
      </c>
      <c r="AD1074" s="13">
        <f t="shared" si="1529"/>
        <v>4.2899856306133008E-2</v>
      </c>
      <c r="AE1074" s="13">
        <f t="shared" si="1530"/>
        <v>4.7022851457584024E-2</v>
      </c>
      <c r="AF1074" s="13">
        <f t="shared" si="1531"/>
        <v>2.5771048548779214E-2</v>
      </c>
      <c r="AG1074" s="13">
        <f t="shared" si="1532"/>
        <v>9.4159459740209527E-3</v>
      </c>
      <c r="AH1074" s="13">
        <f t="shared" si="1533"/>
        <v>1.7592650510228956E-3</v>
      </c>
      <c r="AI1074" s="13">
        <f t="shared" si="1534"/>
        <v>4.2851451709989084E-3</v>
      </c>
      <c r="AJ1074" s="13">
        <f t="shared" si="1535"/>
        <v>5.2187898366589814E-3</v>
      </c>
      <c r="AK1074" s="13">
        <f t="shared" si="1536"/>
        <v>4.2372375998743824E-3</v>
      </c>
      <c r="AL1074" s="13">
        <f t="shared" si="1537"/>
        <v>2.7555257221771969E-4</v>
      </c>
      <c r="AM1074" s="13">
        <f t="shared" si="1538"/>
        <v>2.0898739729966982E-2</v>
      </c>
      <c r="AN1074" s="13">
        <f t="shared" si="1539"/>
        <v>2.2907264000146702E-2</v>
      </c>
      <c r="AO1074" s="13">
        <f t="shared" si="1540"/>
        <v>1.2554411193034319E-2</v>
      </c>
      <c r="AP1074" s="13">
        <f t="shared" si="1541"/>
        <v>4.5869944835773791E-3</v>
      </c>
      <c r="AQ1074" s="13">
        <f t="shared" si="1542"/>
        <v>1.2569596894382875E-3</v>
      </c>
      <c r="AR1074" s="13">
        <f t="shared" si="1543"/>
        <v>3.8566870051237015E-4</v>
      </c>
      <c r="AS1074" s="13">
        <f t="shared" si="1544"/>
        <v>9.3939589639725014E-4</v>
      </c>
      <c r="AT1074" s="13">
        <f t="shared" si="1545"/>
        <v>1.1440708683328694E-3</v>
      </c>
      <c r="AU1074" s="13">
        <f t="shared" si="1546"/>
        <v>9.2889352741677342E-4</v>
      </c>
      <c r="AV1074" s="13">
        <f t="shared" si="1547"/>
        <v>5.6564012498681838E-4</v>
      </c>
      <c r="AW1074" s="13">
        <f t="shared" si="1548"/>
        <v>2.0435692373715222E-5</v>
      </c>
      <c r="AX1074" s="13">
        <f t="shared" si="1549"/>
        <v>8.4840478870955496E-3</v>
      </c>
      <c r="AY1074" s="13">
        <f t="shared" si="1550"/>
        <v>9.2994279679414725E-3</v>
      </c>
      <c r="AZ1074" s="13">
        <f t="shared" si="1551"/>
        <v>5.096586068453794E-3</v>
      </c>
      <c r="BA1074" s="13">
        <f t="shared" si="1552"/>
        <v>1.8621352942498745E-3</v>
      </c>
      <c r="BB1074" s="13">
        <f t="shared" si="1553"/>
        <v>5.1027508525079994E-4</v>
      </c>
      <c r="BC1074" s="13">
        <f t="shared" si="1554"/>
        <v>1.1186326296773217E-4</v>
      </c>
      <c r="BD1074" s="13">
        <f t="shared" si="1555"/>
        <v>7.0455721679732835E-5</v>
      </c>
      <c r="BE1074" s="13">
        <f t="shared" si="1556"/>
        <v>1.7161313774158586E-4</v>
      </c>
      <c r="BF1074" s="13">
        <f t="shared" si="1557"/>
        <v>2.0900409749109391E-4</v>
      </c>
      <c r="BG1074" s="13">
        <f t="shared" si="1558"/>
        <v>1.6969451695415019E-4</v>
      </c>
      <c r="BH1074" s="13">
        <f t="shared" si="1559"/>
        <v>1.0333372442206344E-4</v>
      </c>
      <c r="BI1074" s="13">
        <f t="shared" si="1560"/>
        <v>5.0339203856869469E-5</v>
      </c>
      <c r="BJ1074" s="14">
        <f t="shared" si="1561"/>
        <v>0.65579598233483449</v>
      </c>
      <c r="BK1074" s="14">
        <f t="shared" si="1562"/>
        <v>0.18708713960551676</v>
      </c>
      <c r="BL1074" s="14">
        <f t="shared" si="1563"/>
        <v>0.1473535685363199</v>
      </c>
      <c r="BM1074" s="14">
        <f t="shared" si="1564"/>
        <v>0.67238425049478101</v>
      </c>
      <c r="BN1074" s="14">
        <f t="shared" si="1565"/>
        <v>0.31499349375234864</v>
      </c>
    </row>
    <row r="1075" spans="1:66" x14ac:dyDescent="0.25">
      <c r="A1075" t="s">
        <v>342</v>
      </c>
      <c r="B1075" t="s">
        <v>168</v>
      </c>
      <c r="C1075" t="s">
        <v>172</v>
      </c>
      <c r="D1075" s="7" t="s">
        <v>374</v>
      </c>
      <c r="E1075" s="10">
        <f>VLOOKUP(A1075,home!$A$2:$E$405,3,FALSE)</f>
        <v>1.3533999999999999</v>
      </c>
      <c r="F1075" s="10">
        <f>VLOOKUP(B1075,home!$B$2:$E$405,3,FALSE)</f>
        <v>1.0027999999999999</v>
      </c>
      <c r="G1075" s="10">
        <f>VLOOKUP(C1075,away!$B$2:$E$405,4,FALSE)</f>
        <v>1.4778</v>
      </c>
      <c r="H1075" s="10">
        <f>VLOOKUP(A1075,away!$A$2:$E$405,3,FALSE)</f>
        <v>1.2030000000000001</v>
      </c>
      <c r="I1075" s="10">
        <f>VLOOKUP(C1075,away!$B$2:$E$405,3,FALSE)</f>
        <v>0.70340000000000003</v>
      </c>
      <c r="J1075" s="10">
        <f>VLOOKUP(B1075,home!$B$2:$E$405,4,FALSE)</f>
        <v>1.1281000000000001</v>
      </c>
      <c r="K1075" s="12">
        <f t="shared" si="1510"/>
        <v>2.0056546726560001</v>
      </c>
      <c r="L1075" s="12">
        <f t="shared" si="1511"/>
        <v>0.95458716462000026</v>
      </c>
      <c r="M1075" s="13">
        <f t="shared" si="1512"/>
        <v>5.1806386942150978E-2</v>
      </c>
      <c r="N1075" s="13">
        <f t="shared" si="1513"/>
        <v>0.10390572204394991</v>
      </c>
      <c r="O1075" s="13">
        <f t="shared" si="1514"/>
        <v>4.9453712020314504E-2</v>
      </c>
      <c r="P1075" s="13">
        <f t="shared" si="1515"/>
        <v>9.9187068593727987E-2</v>
      </c>
      <c r="Q1075" s="13">
        <f t="shared" si="1516"/>
        <v>0.10419949846657187</v>
      </c>
      <c r="R1075" s="13">
        <f t="shared" si="1517"/>
        <v>2.360393936870302E-2</v>
      </c>
      <c r="S1075" s="13">
        <f t="shared" si="1518"/>
        <v>4.7475201210241111E-2</v>
      </c>
      <c r="T1075" s="13">
        <f t="shared" si="1519"/>
        <v>9.9467503796030879E-2</v>
      </c>
      <c r="U1075" s="13">
        <f t="shared" si="1520"/>
        <v>4.7341351287928136E-2</v>
      </c>
      <c r="V1075" s="13">
        <f t="shared" si="1521"/>
        <v>1.0099411196365494E-2</v>
      </c>
      <c r="W1075" s="13">
        <f t="shared" si="1522"/>
        <v>6.9662736995963856E-2</v>
      </c>
      <c r="X1075" s="13">
        <f t="shared" si="1523"/>
        <v>6.6499154588645915E-2</v>
      </c>
      <c r="Y1075" s="13">
        <f t="shared" si="1524"/>
        <v>3.1739619714201292E-2</v>
      </c>
      <c r="Z1075" s="13">
        <f t="shared" si="1525"/>
        <v>7.5106725186108734E-3</v>
      </c>
      <c r="AA1075" s="13">
        <f t="shared" si="1526"/>
        <v>1.5063815431740908E-2</v>
      </c>
      <c r="AB1075" s="13">
        <f t="shared" si="1527"/>
        <v>1.5106405904349359E-2</v>
      </c>
      <c r="AC1075" s="13">
        <f t="shared" si="1528"/>
        <v>1.2085032490886933E-3</v>
      </c>
      <c r="AD1075" s="13">
        <f t="shared" si="1529"/>
        <v>3.4929848491490216E-2</v>
      </c>
      <c r="AE1075" s="13">
        <f t="shared" si="1530"/>
        <v>3.3343585032097833E-2</v>
      </c>
      <c r="AF1075" s="13">
        <f t="shared" si="1531"/>
        <v>1.5914679147028075E-2</v>
      </c>
      <c r="AG1075" s="13">
        <f t="shared" si="1532"/>
        <v>5.0639828142661925E-3</v>
      </c>
      <c r="AH1075" s="13">
        <f t="shared" si="1533"/>
        <v>1.7923978959825271E-3</v>
      </c>
      <c r="AI1075" s="13">
        <f t="shared" si="1534"/>
        <v>3.5949312153361387E-3</v>
      </c>
      <c r="AJ1075" s="13">
        <f t="shared" si="1535"/>
        <v>3.6050952949579209E-3</v>
      </c>
      <c r="AK1075" s="13">
        <f t="shared" si="1536"/>
        <v>2.4101920745675048E-3</v>
      </c>
      <c r="AL1075" s="13">
        <f t="shared" si="1537"/>
        <v>9.2550669319559005E-5</v>
      </c>
      <c r="AM1075" s="13">
        <f t="shared" si="1538"/>
        <v>1.4011442768424693E-2</v>
      </c>
      <c r="AN1075" s="13">
        <f t="shared" si="1539"/>
        <v>1.3375143424545932E-2</v>
      </c>
      <c r="AO1075" s="13">
        <f t="shared" si="1540"/>
        <v>6.3838701190115704E-3</v>
      </c>
      <c r="AP1075" s="13">
        <f t="shared" si="1541"/>
        <v>2.0313201587365336E-3</v>
      </c>
      <c r="AQ1075" s="13">
        <f t="shared" si="1542"/>
        <v>4.8476803769093897E-4</v>
      </c>
      <c r="AR1075" s="13">
        <f t="shared" si="1543"/>
        <v>3.4220000507936306E-4</v>
      </c>
      <c r="AS1075" s="13">
        <f t="shared" si="1544"/>
        <v>6.8633503917033152E-4</v>
      </c>
      <c r="AT1075" s="13">
        <f t="shared" si="1545"/>
        <v>6.8827553915975733E-4</v>
      </c>
      <c r="AU1075" s="13">
        <f t="shared" si="1546"/>
        <v>4.6014768373019832E-4</v>
      </c>
      <c r="AV1075" s="13">
        <f t="shared" si="1547"/>
        <v>2.3072433799632683E-4</v>
      </c>
      <c r="AW1075" s="13">
        <f t="shared" si="1548"/>
        <v>4.922081645414095E-6</v>
      </c>
      <c r="AX1075" s="13">
        <f t="shared" si="1549"/>
        <v>4.6836859431905239E-3</v>
      </c>
      <c r="AY1075" s="13">
        <f t="shared" si="1550"/>
        <v>4.4709864844807929E-3</v>
      </c>
      <c r="AZ1075" s="13">
        <f t="shared" si="1551"/>
        <v>2.1339731556374313E-3</v>
      </c>
      <c r="BA1075" s="13">
        <f t="shared" si="1552"/>
        <v>6.7902112800504344E-4</v>
      </c>
      <c r="BB1075" s="13">
        <f t="shared" si="1553"/>
        <v>1.6204621332485214E-4</v>
      </c>
      <c r="BC1075" s="13">
        <f t="shared" si="1554"/>
        <v>3.0937447063035672E-5</v>
      </c>
      <c r="BD1075" s="13">
        <f t="shared" si="1555"/>
        <v>5.4443288763609792E-5</v>
      </c>
      <c r="BE1075" s="13">
        <f t="shared" si="1556"/>
        <v>1.091944365034939E-4</v>
      </c>
      <c r="BF1075" s="13">
        <f t="shared" si="1557"/>
        <v>1.0950316590063574E-4</v>
      </c>
      <c r="BG1075" s="13">
        <f t="shared" si="1558"/>
        <v>7.3208512119745083E-5</v>
      </c>
      <c r="BH1075" s="13">
        <f t="shared" si="1559"/>
        <v>3.670774860279002E-5</v>
      </c>
      <c r="BI1075" s="13">
        <f t="shared" si="1560"/>
        <v>1.4724613501573508E-5</v>
      </c>
      <c r="BJ1075" s="14">
        <f t="shared" si="1561"/>
        <v>0.61317352597035735</v>
      </c>
      <c r="BK1075" s="14">
        <f t="shared" si="1562"/>
        <v>0.21434010834537462</v>
      </c>
      <c r="BL1075" s="14">
        <f t="shared" si="1563"/>
        <v>0.16477730486440789</v>
      </c>
      <c r="BM1075" s="14">
        <f t="shared" si="1564"/>
        <v>0.5631792198604969</v>
      </c>
      <c r="BN1075" s="14">
        <f t="shared" si="1565"/>
        <v>0.43215632743541826</v>
      </c>
    </row>
    <row r="1076" spans="1:66" x14ac:dyDescent="0.25">
      <c r="A1076" t="s">
        <v>342</v>
      </c>
      <c r="B1076" t="s">
        <v>170</v>
      </c>
      <c r="C1076" t="s">
        <v>174</v>
      </c>
      <c r="D1076" s="7" t="s">
        <v>374</v>
      </c>
      <c r="E1076" s="10">
        <f>VLOOKUP(A1076,home!$A$2:$E$405,3,FALSE)</f>
        <v>1.3533999999999999</v>
      </c>
      <c r="F1076" s="10">
        <f>VLOOKUP(B1076,home!$B$2:$E$405,3,FALSE)</f>
        <v>0.80049999999999999</v>
      </c>
      <c r="G1076" s="10">
        <f>VLOOKUP(C1076,away!$B$2:$E$405,4,FALSE)</f>
        <v>0.51149999999999995</v>
      </c>
      <c r="H1076" s="10">
        <f>VLOOKUP(A1076,away!$A$2:$E$405,3,FALSE)</f>
        <v>1.2030000000000001</v>
      </c>
      <c r="I1076" s="10">
        <f>VLOOKUP(C1076,away!$B$2:$E$405,3,FALSE)</f>
        <v>0.83130000000000004</v>
      </c>
      <c r="J1076" s="10">
        <f>VLOOKUP(B1076,home!$B$2:$E$405,4,FALSE)</f>
        <v>1.2468999999999999</v>
      </c>
      <c r="K1076" s="12">
        <f t="shared" si="1510"/>
        <v>0.55415741204999991</v>
      </c>
      <c r="L1076" s="12">
        <f t="shared" si="1511"/>
        <v>1.24696720791</v>
      </c>
      <c r="M1076" s="13">
        <f t="shared" si="1512"/>
        <v>0.16511309428589321</v>
      </c>
      <c r="N1076" s="13">
        <f t="shared" si="1513"/>
        <v>9.1498645025038211E-2</v>
      </c>
      <c r="O1076" s="13">
        <f t="shared" si="1514"/>
        <v>0.20589061417106086</v>
      </c>
      <c r="P1076" s="13">
        <f t="shared" si="1515"/>
        <v>0.11409580991442012</v>
      </c>
      <c r="Q1076" s="13">
        <f t="shared" si="1516"/>
        <v>2.5352326166578384E-2</v>
      </c>
      <c r="R1076" s="13">
        <f t="shared" si="1517"/>
        <v>0.12836942214388147</v>
      </c>
      <c r="S1076" s="13">
        <f t="shared" si="1518"/>
        <v>1.9710510992978977E-2</v>
      </c>
      <c r="T1076" s="13">
        <f t="shared" si="1519"/>
        <v>3.1613519373961882E-2</v>
      </c>
      <c r="U1076" s="13">
        <f t="shared" si="1520"/>
        <v>7.1136866761607298E-2</v>
      </c>
      <c r="V1076" s="13">
        <f t="shared" si="1521"/>
        <v>1.5133645384747775E-3</v>
      </c>
      <c r="W1076" s="13">
        <f t="shared" si="1522"/>
        <v>4.6830598193061922E-3</v>
      </c>
      <c r="X1076" s="13">
        <f t="shared" si="1523"/>
        <v>5.8396220273557514E-3</v>
      </c>
      <c r="Y1076" s="13">
        <f t="shared" si="1524"/>
        <v>3.6409085873507691E-3</v>
      </c>
      <c r="Z1076" s="13">
        <f t="shared" si="1525"/>
        <v>5.3357486637258686E-2</v>
      </c>
      <c r="AA1076" s="13">
        <f t="shared" si="1526"/>
        <v>2.9568446708395722E-2</v>
      </c>
      <c r="AB1076" s="13">
        <f t="shared" si="1527"/>
        <v>8.1927869531314545E-3</v>
      </c>
      <c r="AC1076" s="13">
        <f t="shared" si="1528"/>
        <v>6.5359955800229716E-5</v>
      </c>
      <c r="AD1076" s="13">
        <f t="shared" si="1529"/>
        <v>6.4878807748551483E-4</v>
      </c>
      <c r="AE1076" s="13">
        <f t="shared" si="1530"/>
        <v>8.0901745750740922E-4</v>
      </c>
      <c r="AF1076" s="13">
        <f t="shared" si="1531"/>
        <v>5.0440912006923075E-4</v>
      </c>
      <c r="AG1076" s="13">
        <f t="shared" si="1532"/>
        <v>2.0966054403235627E-4</v>
      </c>
      <c r="AH1076" s="13">
        <f t="shared" si="1533"/>
        <v>1.6633759033289397E-2</v>
      </c>
      <c r="AI1076" s="13">
        <f t="shared" si="1534"/>
        <v>9.2177208585509599E-3</v>
      </c>
      <c r="AJ1076" s="13">
        <f t="shared" si="1535"/>
        <v>2.5540341679869513E-3</v>
      </c>
      <c r="AK1076" s="13">
        <f t="shared" si="1536"/>
        <v>4.7177898827297469E-4</v>
      </c>
      <c r="AL1076" s="13">
        <f t="shared" si="1537"/>
        <v>1.806591324631251E-6</v>
      </c>
      <c r="AM1076" s="13">
        <f t="shared" si="1538"/>
        <v>7.1906144397653542E-5</v>
      </c>
      <c r="AN1076" s="13">
        <f t="shared" si="1539"/>
        <v>8.966460411111534E-5</v>
      </c>
      <c r="AO1076" s="13">
        <f t="shared" si="1540"/>
        <v>5.5904410518396517E-5</v>
      </c>
      <c r="AP1076" s="13">
        <f t="shared" si="1541"/>
        <v>2.3236988897993121E-5</v>
      </c>
      <c r="AQ1076" s="13">
        <f t="shared" si="1542"/>
        <v>7.243940791591537E-6</v>
      </c>
      <c r="AR1076" s="13">
        <f t="shared" si="1543"/>
        <v>4.1483504117577237E-3</v>
      </c>
      <c r="AS1076" s="13">
        <f t="shared" si="1544"/>
        <v>2.2988391284562118E-3</v>
      </c>
      <c r="AT1076" s="13">
        <f t="shared" si="1545"/>
        <v>6.3695937107228573E-4</v>
      </c>
      <c r="AU1076" s="13">
        <f t="shared" si="1546"/>
        <v>1.1765858555147118E-4</v>
      </c>
      <c r="AV1076" s="13">
        <f t="shared" si="1547"/>
        <v>1.6300344318666694E-5</v>
      </c>
      <c r="AW1076" s="13">
        <f t="shared" si="1548"/>
        <v>3.4677325808384509E-8</v>
      </c>
      <c r="AX1076" s="13">
        <f t="shared" si="1549"/>
        <v>6.6412204816495473E-6</v>
      </c>
      <c r="AY1076" s="13">
        <f t="shared" si="1550"/>
        <v>8.2813841611172417E-6</v>
      </c>
      <c r="AZ1076" s="13">
        <f t="shared" si="1551"/>
        <v>5.1633072425092345E-6</v>
      </c>
      <c r="BA1076" s="13">
        <f t="shared" si="1552"/>
        <v>2.1461582719244075E-6</v>
      </c>
      <c r="BB1076" s="13">
        <f t="shared" si="1553"/>
        <v>6.6904724701863223E-7</v>
      </c>
      <c r="BC1076" s="13">
        <f t="shared" si="1554"/>
        <v>1.6685599551493918E-7</v>
      </c>
      <c r="BD1076" s="13">
        <f t="shared" si="1555"/>
        <v>8.6214282173030412E-4</v>
      </c>
      <c r="BE1076" s="13">
        <f t="shared" si="1556"/>
        <v>4.7776283490754974E-4</v>
      </c>
      <c r="BF1076" s="13">
        <f t="shared" si="1557"/>
        <v>1.3237790808301954E-4</v>
      </c>
      <c r="BG1076" s="13">
        <f t="shared" si="1558"/>
        <v>2.4452732985292964E-5</v>
      </c>
      <c r="BH1076" s="13">
        <f t="shared" si="1559"/>
        <v>3.3876658071699042E-6</v>
      </c>
      <c r="BI1076" s="13">
        <f t="shared" si="1560"/>
        <v>3.7546002331830967E-7</v>
      </c>
      <c r="BJ1076" s="14">
        <f t="shared" si="1561"/>
        <v>0.16507098026080222</v>
      </c>
      <c r="BK1076" s="14">
        <f t="shared" si="1562"/>
        <v>0.30050822766305302</v>
      </c>
      <c r="BL1076" s="14">
        <f t="shared" si="1563"/>
        <v>0.48075403705086994</v>
      </c>
      <c r="BM1076" s="14">
        <f t="shared" si="1564"/>
        <v>0.26936257319827633</v>
      </c>
      <c r="BN1076" s="14">
        <f t="shared" si="1565"/>
        <v>0.73031991170687216</v>
      </c>
    </row>
    <row r="1077" spans="1:66" x14ac:dyDescent="0.25">
      <c r="A1077" t="s">
        <v>342</v>
      </c>
      <c r="B1077" t="s">
        <v>175</v>
      </c>
      <c r="C1077" t="s">
        <v>173</v>
      </c>
      <c r="D1077" s="7" t="s">
        <v>374</v>
      </c>
      <c r="E1077" s="10">
        <f>VLOOKUP(A1077,home!$A$2:$E$405,3,FALSE)</f>
        <v>1.3533999999999999</v>
      </c>
      <c r="F1077" s="10">
        <f>VLOOKUP(B1077,home!$B$2:$E$405,3,FALSE)</f>
        <v>1.4209000000000001</v>
      </c>
      <c r="G1077" s="10">
        <f>VLOOKUP(C1077,away!$B$2:$E$405,4,FALSE)</f>
        <v>0.56840000000000002</v>
      </c>
      <c r="H1077" s="10">
        <f>VLOOKUP(A1077,away!$A$2:$E$405,3,FALSE)</f>
        <v>1.2030000000000001</v>
      </c>
      <c r="I1077" s="10">
        <f>VLOOKUP(C1077,away!$B$2:$E$405,3,FALSE)</f>
        <v>1.3428</v>
      </c>
      <c r="J1077" s="10">
        <f>VLOOKUP(B1077,home!$B$2:$E$405,4,FALSE)</f>
        <v>0.63939999999999997</v>
      </c>
      <c r="K1077" s="12">
        <f t="shared" si="1510"/>
        <v>1.0930593805039999</v>
      </c>
      <c r="L1077" s="12">
        <f t="shared" si="1511"/>
        <v>1.0328793429600001</v>
      </c>
      <c r="M1077" s="13">
        <f t="shared" si="1512"/>
        <v>0.11932090634284027</v>
      </c>
      <c r="N1077" s="13">
        <f t="shared" si="1513"/>
        <v>0.13042483596828078</v>
      </c>
      <c r="O1077" s="13">
        <f t="shared" si="1514"/>
        <v>0.12324409934478454</v>
      </c>
      <c r="P1077" s="13">
        <f t="shared" si="1515"/>
        <v>0.1347131188805836</v>
      </c>
      <c r="Q1077" s="13">
        <f t="shared" si="1516"/>
        <v>7.1281045202912396E-2</v>
      </c>
      <c r="R1077" s="13">
        <f t="shared" si="1517"/>
        <v>6.3648142177469016E-2</v>
      </c>
      <c r="S1077" s="13">
        <f t="shared" si="1518"/>
        <v>3.8022725762724613E-2</v>
      </c>
      <c r="T1077" s="13">
        <f t="shared" si="1519"/>
        <v>7.3624719134686198E-2</v>
      </c>
      <c r="U1077" s="13">
        <f t="shared" si="1520"/>
        <v>6.9571198858734792E-2</v>
      </c>
      <c r="V1077" s="13">
        <f t="shared" si="1521"/>
        <v>4.769733181282901E-3</v>
      </c>
      <c r="W1077" s="13">
        <f t="shared" si="1522"/>
        <v>2.5971471703724342E-2</v>
      </c>
      <c r="X1077" s="13">
        <f t="shared" si="1523"/>
        <v>2.6825396629047028E-2</v>
      </c>
      <c r="Y1077" s="13">
        <f t="shared" si="1524"/>
        <v>1.3853699022425748E-2</v>
      </c>
      <c r="Z1077" s="13">
        <f t="shared" si="1525"/>
        <v>2.1913617090962959E-2</v>
      </c>
      <c r="AA1077" s="13">
        <f t="shared" si="1526"/>
        <v>2.3952884722049834E-2</v>
      </c>
      <c r="AB1077" s="13">
        <f t="shared" si="1527"/>
        <v>1.3090962667783758E-2</v>
      </c>
      <c r="AC1077" s="13">
        <f t="shared" si="1528"/>
        <v>3.3656383695275575E-4</v>
      </c>
      <c r="AD1077" s="13">
        <f t="shared" si="1529"/>
        <v>7.0970901928125232E-3</v>
      </c>
      <c r="AE1077" s="13">
        <f t="shared" si="1530"/>
        <v>7.3304378552800581E-3</v>
      </c>
      <c r="AF1077" s="13">
        <f t="shared" si="1531"/>
        <v>3.7857289177853893E-3</v>
      </c>
      <c r="AG1077" s="13">
        <f t="shared" si="1532"/>
        <v>1.3034003990756151E-3</v>
      </c>
      <c r="AH1077" s="13">
        <f t="shared" si="1533"/>
        <v>5.6585306056977118E-3</v>
      </c>
      <c r="AI1077" s="13">
        <f t="shared" si="1534"/>
        <v>6.1851099584268633E-3</v>
      </c>
      <c r="AJ1077" s="13">
        <f t="shared" si="1535"/>
        <v>3.380346229753594E-3</v>
      </c>
      <c r="AK1077" s="13">
        <f t="shared" si="1536"/>
        <v>1.2316397185944982E-3</v>
      </c>
      <c r="AL1077" s="13">
        <f t="shared" si="1537"/>
        <v>1.5199202073792337E-5</v>
      </c>
      <c r="AM1077" s="13">
        <f t="shared" si="1538"/>
        <v>1.5515082019073342E-3</v>
      </c>
      <c r="AN1077" s="13">
        <f t="shared" si="1539"/>
        <v>1.6025207721830984E-3</v>
      </c>
      <c r="AO1077" s="13">
        <f t="shared" si="1540"/>
        <v>8.2760530112611528E-4</v>
      </c>
      <c r="AP1077" s="13">
        <f t="shared" si="1541"/>
        <v>2.8493880655245166E-4</v>
      </c>
      <c r="AQ1077" s="13">
        <f t="shared" si="1542"/>
        <v>7.3576851823925702E-5</v>
      </c>
      <c r="AR1077" s="13">
        <f t="shared" si="1543"/>
        <v>1.1689158748264211E-3</v>
      </c>
      <c r="AS1077" s="13">
        <f t="shared" si="1544"/>
        <v>1.2776944619990588E-3</v>
      </c>
      <c r="AT1077" s="13">
        <f t="shared" si="1545"/>
        <v>6.9829795855304137E-4</v>
      </c>
      <c r="AU1077" s="13">
        <f t="shared" si="1546"/>
        <v>2.5442704466106504E-4</v>
      </c>
      <c r="AV1077" s="13">
        <f t="shared" si="1547"/>
        <v>6.9525966955171812E-5</v>
      </c>
      <c r="AW1077" s="13">
        <f t="shared" si="1548"/>
        <v>4.7666321263231437E-7</v>
      </c>
      <c r="AX1077" s="13">
        <f t="shared" si="1549"/>
        <v>2.8264843233728412E-4</v>
      </c>
      <c r="AY1077" s="13">
        <f t="shared" si="1550"/>
        <v>2.91941727081208E-4</v>
      </c>
      <c r="AZ1077" s="13">
        <f t="shared" si="1551"/>
        <v>1.507702896251229E-4</v>
      </c>
      <c r="BA1077" s="13">
        <f t="shared" si="1552"/>
        <v>5.1909172561961953E-5</v>
      </c>
      <c r="BB1077" s="13">
        <f t="shared" si="1553"/>
        <v>1.3403978012349131E-5</v>
      </c>
      <c r="BC1077" s="13">
        <f t="shared" si="1554"/>
        <v>2.7689384004890923E-6</v>
      </c>
      <c r="BD1077" s="13">
        <f t="shared" si="1555"/>
        <v>2.0122484346103781E-4</v>
      </c>
      <c r="BE1077" s="13">
        <f t="shared" si="1556"/>
        <v>2.1995070273553633E-4</v>
      </c>
      <c r="BF1077" s="13">
        <f t="shared" si="1557"/>
        <v>1.2020958943676239E-4</v>
      </c>
      <c r="BG1077" s="13">
        <f t="shared" si="1558"/>
        <v>4.3798739786795892E-5</v>
      </c>
      <c r="BH1077" s="13">
        <f t="shared" si="1559"/>
        <v>1.1968655844552751E-5</v>
      </c>
      <c r="BI1077" s="13">
        <f t="shared" si="1560"/>
        <v>2.616490308582482E-6</v>
      </c>
      <c r="BJ1077" s="14">
        <f t="shared" si="1561"/>
        <v>0.36663141749764139</v>
      </c>
      <c r="BK1077" s="14">
        <f t="shared" si="1562"/>
        <v>0.29747018893353905</v>
      </c>
      <c r="BL1077" s="14">
        <f t="shared" si="1563"/>
        <v>0.31403154461186261</v>
      </c>
      <c r="BM1077" s="14">
        <f t="shared" si="1564"/>
        <v>0.35712315515326692</v>
      </c>
      <c r="BN1077" s="14">
        <f t="shared" si="1565"/>
        <v>0.64263214791687062</v>
      </c>
    </row>
    <row r="1078" spans="1:66" x14ac:dyDescent="0.25">
      <c r="A1078" t="s">
        <v>342</v>
      </c>
      <c r="B1078" t="s">
        <v>176</v>
      </c>
      <c r="C1078" t="s">
        <v>169</v>
      </c>
      <c r="D1078" s="7" t="s">
        <v>374</v>
      </c>
      <c r="E1078" s="10">
        <f>VLOOKUP(A1078,home!$A$2:$E$405,3,FALSE)</f>
        <v>1.3533999999999999</v>
      </c>
      <c r="F1078" s="10">
        <f>VLOOKUP(B1078,home!$B$2:$E$405,3,FALSE)</f>
        <v>0.68200000000000005</v>
      </c>
      <c r="G1078" s="10">
        <f>VLOOKUP(C1078,away!$B$2:$E$405,4,FALSE)</f>
        <v>1.0799000000000001</v>
      </c>
      <c r="H1078" s="10">
        <f>VLOOKUP(A1078,away!$A$2:$E$405,3,FALSE)</f>
        <v>1.2030000000000001</v>
      </c>
      <c r="I1078" s="10">
        <f>VLOOKUP(C1078,away!$B$2:$E$405,3,FALSE)</f>
        <v>1.3428</v>
      </c>
      <c r="J1078" s="10">
        <f>VLOOKUP(B1078,home!$B$2:$E$405,4,FALSE)</f>
        <v>1.4706999999999999</v>
      </c>
      <c r="K1078" s="12">
        <f t="shared" si="1510"/>
        <v>0.99676800212000005</v>
      </c>
      <c r="L1078" s="12">
        <f t="shared" si="1511"/>
        <v>2.3757517198799998</v>
      </c>
      <c r="M1078" s="13">
        <f t="shared" si="1512"/>
        <v>3.4303094095937313E-2</v>
      </c>
      <c r="N1078" s="13">
        <f t="shared" si="1513"/>
        <v>3.419222656854181E-2</v>
      </c>
      <c r="O1078" s="13">
        <f t="shared" si="1514"/>
        <v>8.1495634795628519E-2</v>
      </c>
      <c r="P1078" s="13">
        <f t="shared" si="1515"/>
        <v>8.1232241076739806E-2</v>
      </c>
      <c r="Q1078" s="13">
        <f t="shared" si="1516"/>
        <v>1.7040858682379898E-2</v>
      </c>
      <c r="R1078" s="13">
        <f t="shared" si="1517"/>
        <v>9.6806697264213426E-2</v>
      </c>
      <c r="S1078" s="13">
        <f t="shared" si="1518"/>
        <v>4.8090975203976496E-2</v>
      </c>
      <c r="T1078" s="13">
        <f t="shared" si="1519"/>
        <v>4.048484932289606E-2</v>
      </c>
      <c r="U1078" s="13">
        <f t="shared" si="1520"/>
        <v>9.6493818223885711E-2</v>
      </c>
      <c r="V1078" s="13">
        <f t="shared" si="1521"/>
        <v>1.265366156980641E-2</v>
      </c>
      <c r="W1078" s="13">
        <f t="shared" si="1522"/>
        <v>5.6619275544150232E-3</v>
      </c>
      <c r="X1078" s="13">
        <f t="shared" si="1523"/>
        <v>1.3451334125237451E-2</v>
      </c>
      <c r="Y1078" s="13">
        <f t="shared" si="1524"/>
        <v>1.5978515091356706E-2</v>
      </c>
      <c r="Z1078" s="13">
        <f t="shared" si="1525"/>
        <v>7.666289250711919E-2</v>
      </c>
      <c r="AA1078" s="13">
        <f t="shared" si="1526"/>
        <v>7.6415118201061519E-2</v>
      </c>
      <c r="AB1078" s="13">
        <f t="shared" si="1527"/>
        <v>3.8084072350517861E-2</v>
      </c>
      <c r="AC1078" s="13">
        <f t="shared" si="1528"/>
        <v>1.8727998782472252E-3</v>
      </c>
      <c r="AD1078" s="13">
        <f t="shared" si="1529"/>
        <v>1.4109070541406101E-3</v>
      </c>
      <c r="AE1078" s="13">
        <f t="shared" si="1530"/>
        <v>3.3519648604653776E-3</v>
      </c>
      <c r="AF1078" s="13">
        <f t="shared" si="1531"/>
        <v>3.9817181411139733E-3</v>
      </c>
      <c r="AG1078" s="13">
        <f t="shared" si="1532"/>
        <v>3.1531912406096395E-3</v>
      </c>
      <c r="AH1078" s="13">
        <f t="shared" si="1533"/>
        <v>4.553299968119099E-2</v>
      </c>
      <c r="AI1078" s="13">
        <f t="shared" si="1534"/>
        <v>4.5385837122751342E-2</v>
      </c>
      <c r="AJ1078" s="13">
        <f t="shared" si="1535"/>
        <v>2.2619575096694291E-2</v>
      </c>
      <c r="AK1078" s="13">
        <f t="shared" si="1536"/>
        <v>7.5154895593117594E-3</v>
      </c>
      <c r="AL1078" s="13">
        <f t="shared" si="1537"/>
        <v>1.7739709516907432E-4</v>
      </c>
      <c r="AM1078" s="13">
        <f t="shared" si="1538"/>
        <v>2.8126940110655022E-4</v>
      </c>
      <c r="AN1078" s="13">
        <f t="shared" si="1539"/>
        <v>6.6822626342850401E-4</v>
      </c>
      <c r="AO1078" s="13">
        <f t="shared" si="1540"/>
        <v>7.9376984730462734E-4</v>
      </c>
      <c r="AP1078" s="13">
        <f t="shared" si="1541"/>
        <v>6.2860002664095116E-4</v>
      </c>
      <c r="AQ1078" s="13">
        <f t="shared" si="1542"/>
        <v>3.7334939860221334E-4</v>
      </c>
      <c r="AR1078" s="13">
        <f t="shared" si="1543"/>
        <v>2.1635020460776987E-2</v>
      </c>
      <c r="AS1078" s="13">
        <f t="shared" si="1544"/>
        <v>2.1565096120514004E-2</v>
      </c>
      <c r="AT1078" s="13">
        <f t="shared" si="1545"/>
        <v>1.0747698887785252E-2</v>
      </c>
      <c r="AU1078" s="13">
        <f t="shared" si="1546"/>
        <v>3.5709874492550176E-3</v>
      </c>
      <c r="AV1078" s="13">
        <f t="shared" si="1547"/>
        <v>8.8986150634737964E-4</v>
      </c>
      <c r="AW1078" s="13">
        <f t="shared" si="1548"/>
        <v>1.1669147881776546E-5</v>
      </c>
      <c r="AX1078" s="13">
        <f t="shared" si="1549"/>
        <v>4.6726723166410814E-5</v>
      </c>
      <c r="AY1078" s="13">
        <f t="shared" si="1550"/>
        <v>1.110110929269571E-4</v>
      </c>
      <c r="AZ1078" s="13">
        <f t="shared" si="1551"/>
        <v>1.3186739747348842E-4</v>
      </c>
      <c r="BA1078" s="13">
        <f t="shared" si="1552"/>
        <v>1.0442806544791324E-4</v>
      </c>
      <c r="BB1078" s="13">
        <f t="shared" si="1553"/>
        <v>6.2023789022905266E-5</v>
      </c>
      <c r="BC1078" s="13">
        <f t="shared" si="1554"/>
        <v>2.9470624688928279E-5</v>
      </c>
      <c r="BD1078" s="13">
        <f t="shared" si="1555"/>
        <v>8.5665728448883118E-3</v>
      </c>
      <c r="BE1078" s="13">
        <f t="shared" si="1556"/>
        <v>8.5388856996147684E-3</v>
      </c>
      <c r="BF1078" s="13">
        <f t="shared" si="1557"/>
        <v>4.2556440195680246E-3</v>
      </c>
      <c r="BG1078" s="13">
        <f t="shared" si="1558"/>
        <v>1.4139632623729158E-3</v>
      </c>
      <c r="BH1078" s="13">
        <f t="shared" si="1559"/>
        <v>3.5234833402663214E-4</v>
      </c>
      <c r="BI1078" s="13">
        <f t="shared" si="1560"/>
        <v>7.0241908991607334E-5</v>
      </c>
      <c r="BJ1078" s="14">
        <f t="shared" si="1561"/>
        <v>0.14193823527096594</v>
      </c>
      <c r="BK1078" s="14">
        <f t="shared" si="1562"/>
        <v>0.17844118001280326</v>
      </c>
      <c r="BL1078" s="14">
        <f t="shared" si="1563"/>
        <v>0.59195556278939643</v>
      </c>
      <c r="BM1078" s="14">
        <f t="shared" si="1564"/>
        <v>0.64382777615179887</v>
      </c>
      <c r="BN1078" s="14">
        <f t="shared" si="1565"/>
        <v>0.34507075248344077</v>
      </c>
    </row>
    <row r="1079" spans="1:66" x14ac:dyDescent="0.25">
      <c r="A1079" t="s">
        <v>343</v>
      </c>
      <c r="B1079" t="s">
        <v>189</v>
      </c>
      <c r="C1079" t="s">
        <v>194</v>
      </c>
      <c r="D1079" s="7" t="s">
        <v>374</v>
      </c>
      <c r="E1079" s="10">
        <f>VLOOKUP(A1079,home!$A$2:$E$405,3,FALSE)</f>
        <v>1.2842</v>
      </c>
      <c r="F1079" s="10">
        <f>VLOOKUP(B1079,home!$B$2:$E$405,3,FALSE)</f>
        <v>0.66749999999999998</v>
      </c>
      <c r="G1079" s="10">
        <f>VLOOKUP(C1079,away!$B$2:$E$405,4,FALSE)</f>
        <v>0.9456</v>
      </c>
      <c r="H1079" s="10">
        <f>VLOOKUP(A1079,away!$A$2:$E$405,3,FALSE)</f>
        <v>1.1267</v>
      </c>
      <c r="I1079" s="10">
        <f>VLOOKUP(C1079,away!$B$2:$E$405,3,FALSE)</f>
        <v>1.3947000000000001</v>
      </c>
      <c r="J1079" s="10">
        <f>VLOOKUP(B1079,home!$B$2:$E$405,4,FALSE)</f>
        <v>1.3947000000000001</v>
      </c>
      <c r="K1079" s="12">
        <f t="shared" si="1510"/>
        <v>0.81057162959999995</v>
      </c>
      <c r="L1079" s="12">
        <f t="shared" si="1511"/>
        <v>2.191643421003</v>
      </c>
      <c r="M1079" s="13">
        <f t="shared" si="1512"/>
        <v>4.9676909540783E-2</v>
      </c>
      <c r="N1079" s="13">
        <f t="shared" si="1513"/>
        <v>4.0266693519964258E-2</v>
      </c>
      <c r="O1079" s="13">
        <f t="shared" si="1514"/>
        <v>0.10887407197081822</v>
      </c>
      <c r="P1079" s="13">
        <f t="shared" si="1515"/>
        <v>8.8250233938573799E-2</v>
      </c>
      <c r="Q1079" s="13">
        <f t="shared" si="1516"/>
        <v>1.6319519692540592E-2</v>
      </c>
      <c r="R1079" s="13">
        <f t="shared" si="1517"/>
        <v>0.11930657177632548</v>
      </c>
      <c r="S1079" s="13">
        <f t="shared" si="1518"/>
        <v>3.9193781689555611E-2</v>
      </c>
      <c r="T1079" s="13">
        <f t="shared" si="1519"/>
        <v>3.5766567968085493E-2</v>
      </c>
      <c r="U1079" s="13">
        <f t="shared" si="1520"/>
        <v>9.6706522306725495E-2</v>
      </c>
      <c r="V1079" s="13">
        <f t="shared" si="1521"/>
        <v>7.736347250920741E-3</v>
      </c>
      <c r="W1079" s="13">
        <f t="shared" si="1522"/>
        <v>4.4093798904906402E-3</v>
      </c>
      <c r="X1079" s="13">
        <f t="shared" si="1523"/>
        <v>9.6637884276967404E-3</v>
      </c>
      <c r="Y1079" s="13">
        <f t="shared" si="1524"/>
        <v>1.0589789164763245E-2</v>
      </c>
      <c r="Z1079" s="13">
        <f t="shared" si="1525"/>
        <v>8.7159154372001973E-2</v>
      </c>
      <c r="AA1079" s="13">
        <f t="shared" si="1526"/>
        <v>7.0648737793871597E-2</v>
      </c>
      <c r="AB1079" s="13">
        <f t="shared" si="1527"/>
        <v>2.8632931261380799E-2</v>
      </c>
      <c r="AC1079" s="13">
        <f t="shared" si="1528"/>
        <v>8.5896855933048784E-4</v>
      </c>
      <c r="AD1079" s="13">
        <f t="shared" si="1529"/>
        <v>8.9352956084011676E-4</v>
      </c>
      <c r="AE1079" s="13">
        <f t="shared" si="1530"/>
        <v>1.9582981834869416E-3</v>
      </c>
      <c r="AF1079" s="13">
        <f t="shared" si="1531"/>
        <v>2.145945665100641E-3</v>
      </c>
      <c r="AG1079" s="13">
        <f t="shared" si="1532"/>
        <v>1.5677158995825759E-3</v>
      </c>
      <c r="AH1079" s="13">
        <f t="shared" si="1533"/>
        <v>4.7755446814895741E-2</v>
      </c>
      <c r="AI1079" s="13">
        <f t="shared" si="1534"/>
        <v>3.8709210347026166E-2</v>
      </c>
      <c r="AJ1079" s="13">
        <f t="shared" si="1535"/>
        <v>1.5688293855759088E-2</v>
      </c>
      <c r="AK1079" s="13">
        <f t="shared" si="1536"/>
        <v>4.2388286387687714E-3</v>
      </c>
      <c r="AL1079" s="13">
        <f t="shared" si="1537"/>
        <v>6.103775537370146E-5</v>
      </c>
      <c r="AM1079" s="13">
        <f t="shared" si="1538"/>
        <v>1.4485394244518918E-4</v>
      </c>
      <c r="AN1079" s="13">
        <f t="shared" si="1539"/>
        <v>3.174681899663461E-4</v>
      </c>
      <c r="AO1079" s="13">
        <f t="shared" si="1540"/>
        <v>3.4788853495873657E-4</v>
      </c>
      <c r="AP1079" s="13">
        <f t="shared" si="1541"/>
        <v>2.5414920629489573E-4</v>
      </c>
      <c r="AQ1079" s="13">
        <f t="shared" si="1542"/>
        <v>1.3925110898233559E-4</v>
      </c>
      <c r="AR1079" s="13">
        <f t="shared" si="1543"/>
        <v>2.0932582165784967E-2</v>
      </c>
      <c r="AS1079" s="13">
        <f t="shared" si="1544"/>
        <v>1.6967357237856216E-2</v>
      </c>
      <c r="AT1079" s="13">
        <f t="shared" si="1545"/>
        <v>6.876629203147233E-3</v>
      </c>
      <c r="AU1079" s="13">
        <f t="shared" si="1546"/>
        <v>1.8580001797833343E-3</v>
      </c>
      <c r="AV1079" s="13">
        <f t="shared" si="1547"/>
        <v>3.7651055838101746E-4</v>
      </c>
      <c r="AW1079" s="13">
        <f t="shared" si="1548"/>
        <v>3.0120165153235441E-6</v>
      </c>
      <c r="AX1079" s="13">
        <f t="shared" si="1549"/>
        <v>1.9569082696963591E-5</v>
      </c>
      <c r="AY1079" s="13">
        <f t="shared" si="1550"/>
        <v>4.2888451347863896E-5</v>
      </c>
      <c r="AZ1079" s="13">
        <f t="shared" si="1551"/>
        <v>4.6998096116776593E-5</v>
      </c>
      <c r="BA1079" s="13">
        <f t="shared" si="1552"/>
        <v>3.4334356051333355E-5</v>
      </c>
      <c r="BB1079" s="13">
        <f t="shared" si="1553"/>
        <v>1.8812166388569818E-5</v>
      </c>
      <c r="BC1079" s="13">
        <f t="shared" si="1554"/>
        <v>8.2459121400645563E-6</v>
      </c>
      <c r="BD1079" s="13">
        <f t="shared" si="1555"/>
        <v>7.6461259980412314E-3</v>
      </c>
      <c r="BE1079" s="13">
        <f t="shared" si="1556"/>
        <v>6.197732810359206E-3</v>
      </c>
      <c r="BF1079" s="13">
        <f t="shared" si="1557"/>
        <v>2.5118531919591245E-3</v>
      </c>
      <c r="BG1079" s="13">
        <f t="shared" si="1558"/>
        <v>6.786789783740898E-4</v>
      </c>
      <c r="BH1079" s="13">
        <f t="shared" si="1559"/>
        <v>1.3752948136898724E-4</v>
      </c>
      <c r="BI1079" s="13">
        <f t="shared" si="1560"/>
        <v>2.2295499166260571E-5</v>
      </c>
      <c r="BJ1079" s="14">
        <f t="shared" si="1561"/>
        <v>0.12495568701994032</v>
      </c>
      <c r="BK1079" s="14">
        <f t="shared" si="1562"/>
        <v>0.1858201671858852</v>
      </c>
      <c r="BL1079" s="14">
        <f t="shared" si="1563"/>
        <v>0.59476591006979307</v>
      </c>
      <c r="BM1079" s="14">
        <f t="shared" si="1564"/>
        <v>0.56996704177378266</v>
      </c>
      <c r="BN1079" s="14">
        <f t="shared" si="1565"/>
        <v>0.42269400043900535</v>
      </c>
    </row>
    <row r="1080" spans="1:66" x14ac:dyDescent="0.25">
      <c r="A1080" t="s">
        <v>346</v>
      </c>
      <c r="B1080" t="s">
        <v>322</v>
      </c>
      <c r="C1080" t="s">
        <v>235</v>
      </c>
      <c r="D1080" s="7" t="s">
        <v>374</v>
      </c>
      <c r="E1080" s="10">
        <f>VLOOKUP(A1080,home!$A$2:$E$405,3,FALSE)</f>
        <v>1.5146999999999999</v>
      </c>
      <c r="F1080" s="10">
        <f>VLOOKUP(B1080,home!$B$2:$E$405,3,FALSE)</f>
        <v>0.82520000000000004</v>
      </c>
      <c r="G1080" s="10">
        <f>VLOOKUP(C1080,away!$B$2:$E$405,4,FALSE)</f>
        <v>0.99029999999999996</v>
      </c>
      <c r="H1080" s="10">
        <f>VLOOKUP(A1080,away!$A$2:$E$405,3,FALSE)</f>
        <v>1.0882000000000001</v>
      </c>
      <c r="I1080" s="10">
        <f>VLOOKUP(C1080,away!$B$2:$E$405,3,FALSE)</f>
        <v>0.91890000000000005</v>
      </c>
      <c r="J1080" s="10">
        <f>VLOOKUP(B1080,home!$B$2:$E$405,4,FALSE)</f>
        <v>2.2974000000000001</v>
      </c>
      <c r="K1080" s="12">
        <f t="shared" si="1510"/>
        <v>1.2378061147319999</v>
      </c>
      <c r="L1080" s="12">
        <f t="shared" si="1511"/>
        <v>2.2972781918520004</v>
      </c>
      <c r="M1080" s="13">
        <f t="shared" si="1512"/>
        <v>2.9156298817823199E-2</v>
      </c>
      <c r="N1080" s="13">
        <f t="shared" si="1513"/>
        <v>3.6089844959654942E-2</v>
      </c>
      <c r="O1080" s="13">
        <f t="shared" si="1514"/>
        <v>6.6980129429305493E-2</v>
      </c>
      <c r="P1080" s="13">
        <f t="shared" si="1515"/>
        <v>8.2908413773135126E-2</v>
      </c>
      <c r="Q1080" s="13">
        <f t="shared" si="1516"/>
        <v>2.2336115385395369E-2</v>
      </c>
      <c r="R1080" s="13">
        <f t="shared" si="1517"/>
        <v>7.6935995312683969E-2</v>
      </c>
      <c r="S1080" s="13">
        <f t="shared" si="1518"/>
        <v>5.8939280302061511E-2</v>
      </c>
      <c r="T1080" s="13">
        <f t="shared" si="1519"/>
        <v>5.1312270765558721E-2</v>
      </c>
      <c r="U1080" s="13">
        <f t="shared" si="1520"/>
        <v>9.5231845441032692E-2</v>
      </c>
      <c r="V1080" s="13">
        <f t="shared" si="1521"/>
        <v>1.8622094774659263E-2</v>
      </c>
      <c r="W1080" s="13">
        <f t="shared" si="1522"/>
        <v>9.2159267344672918E-3</v>
      </c>
      <c r="X1080" s="13">
        <f t="shared" si="1523"/>
        <v>2.1171547504797529E-2</v>
      </c>
      <c r="Y1080" s="13">
        <f t="shared" si="1524"/>
        <v>2.4318467185265005E-2</v>
      </c>
      <c r="Z1080" s="13">
        <f t="shared" si="1525"/>
        <v>5.8914461400085522E-2</v>
      </c>
      <c r="AA1080" s="13">
        <f t="shared" si="1526"/>
        <v>7.2924680567168249E-2</v>
      </c>
      <c r="AB1080" s="13">
        <f t="shared" si="1527"/>
        <v>4.513330776045936E-2</v>
      </c>
      <c r="AC1080" s="13">
        <f t="shared" si="1528"/>
        <v>3.3095943275990082E-3</v>
      </c>
      <c r="AD1080" s="13">
        <f t="shared" si="1529"/>
        <v>2.8518826162114335E-3</v>
      </c>
      <c r="AE1080" s="13">
        <f t="shared" si="1530"/>
        <v>6.5515677399443544E-3</v>
      </c>
      <c r="AF1080" s="13">
        <f t="shared" si="1531"/>
        <v>7.5253868457076335E-3</v>
      </c>
      <c r="AG1080" s="13">
        <f t="shared" si="1532"/>
        <v>5.7626356952980191E-3</v>
      </c>
      <c r="AH1080" s="13">
        <f t="shared" si="1533"/>
        <v>3.3835726839780741E-2</v>
      </c>
      <c r="AI1080" s="13">
        <f t="shared" si="1534"/>
        <v>4.1882069578682256E-2</v>
      </c>
      <c r="AJ1080" s="13">
        <f t="shared" si="1535"/>
        <v>2.592094091106199E-2</v>
      </c>
      <c r="AK1080" s="13">
        <f t="shared" si="1536"/>
        <v>1.0695033053106456E-2</v>
      </c>
      <c r="AL1080" s="13">
        <f t="shared" si="1537"/>
        <v>3.76444510530346E-4</v>
      </c>
      <c r="AM1080" s="13">
        <f t="shared" si="1538"/>
        <v>7.0601554816888002E-4</v>
      </c>
      <c r="AN1080" s="13">
        <f t="shared" si="1539"/>
        <v>1.6219141219168036E-3</v>
      </c>
      <c r="AO1080" s="13">
        <f t="shared" si="1540"/>
        <v>1.8629939706681301E-3</v>
      </c>
      <c r="AP1080" s="13">
        <f t="shared" si="1541"/>
        <v>1.4266051401225534E-3</v>
      </c>
      <c r="AQ1080" s="13">
        <f t="shared" si="1542"/>
        <v>8.1932721919687746E-4</v>
      </c>
      <c r="AR1080" s="13">
        <f t="shared" si="1543"/>
        <v>1.554601547489794E-2</v>
      </c>
      <c r="AS1080" s="13">
        <f t="shared" si="1544"/>
        <v>1.9242953014546968E-2</v>
      </c>
      <c r="AT1080" s="13">
        <f t="shared" si="1545"/>
        <v>1.1909522453453406E-2</v>
      </c>
      <c r="AU1080" s="13">
        <f t="shared" si="1546"/>
        <v>4.9138932388075552E-3</v>
      </c>
      <c r="AV1080" s="13">
        <f t="shared" si="1547"/>
        <v>1.5206117745340572E-3</v>
      </c>
      <c r="AW1080" s="13">
        <f t="shared" si="1548"/>
        <v>2.973477669123798E-5</v>
      </c>
      <c r="AX1080" s="13">
        <f t="shared" si="1549"/>
        <v>1.4565172710321732E-4</v>
      </c>
      <c r="AY1080" s="13">
        <f t="shared" si="1550"/>
        <v>3.3460253627980011E-4</v>
      </c>
      <c r="AZ1080" s="13">
        <f t="shared" si="1551"/>
        <v>3.8433755476697634E-4</v>
      </c>
      <c r="BA1080" s="13">
        <f t="shared" si="1552"/>
        <v>2.9431009429196615E-4</v>
      </c>
      <c r="BB1080" s="13">
        <f t="shared" si="1553"/>
        <v>1.6902804031470998E-4</v>
      </c>
      <c r="BC1080" s="13">
        <f t="shared" si="1554"/>
        <v>7.7660886165292797E-5</v>
      </c>
      <c r="BD1080" s="13">
        <f t="shared" si="1555"/>
        <v>5.9522537201127943E-3</v>
      </c>
      <c r="BE1080" s="13">
        <f t="shared" si="1556"/>
        <v>7.3677360511919107E-3</v>
      </c>
      <c r="BF1080" s="13">
        <f t="shared" si="1557"/>
        <v>4.559914367948374E-3</v>
      </c>
      <c r="BG1080" s="13">
        <f t="shared" si="1558"/>
        <v>1.881429962433599E-3</v>
      </c>
      <c r="BH1080" s="13">
        <f t="shared" si="1559"/>
        <v>5.8221137798507685E-4</v>
      </c>
      <c r="BI1080" s="13">
        <f t="shared" si="1560"/>
        <v>1.4413296074729413E-4</v>
      </c>
      <c r="BJ1080" s="14">
        <f t="shared" si="1561"/>
        <v>0.19497809227129548</v>
      </c>
      <c r="BK1080" s="14">
        <f t="shared" si="1562"/>
        <v>0.19364672904208821</v>
      </c>
      <c r="BL1080" s="14">
        <f t="shared" si="1563"/>
        <v>0.5431604032899402</v>
      </c>
      <c r="BM1080" s="14">
        <f t="shared" si="1564"/>
        <v>0.67598802056582286</v>
      </c>
      <c r="BN1080" s="14">
        <f t="shared" si="1565"/>
        <v>0.31440679767799812</v>
      </c>
    </row>
    <row r="1081" spans="1:66" x14ac:dyDescent="0.25">
      <c r="A1081" t="s">
        <v>346</v>
      </c>
      <c r="B1081" t="s">
        <v>233</v>
      </c>
      <c r="C1081" t="s">
        <v>234</v>
      </c>
      <c r="D1081" s="7" t="s">
        <v>374</v>
      </c>
      <c r="E1081" s="10">
        <f>VLOOKUP(A1081,home!$A$2:$E$405,3,FALSE)</f>
        <v>1.5146999999999999</v>
      </c>
      <c r="F1081" s="10">
        <f>VLOOKUP(B1081,home!$B$2:$E$405,3,FALSE)</f>
        <v>0.92430000000000001</v>
      </c>
      <c r="G1081" s="10">
        <f>VLOOKUP(C1081,away!$B$2:$E$405,4,FALSE)</f>
        <v>0.88029999999999997</v>
      </c>
      <c r="H1081" s="10">
        <f>VLOOKUP(A1081,away!$A$2:$E$405,3,FALSE)</f>
        <v>1.0882000000000001</v>
      </c>
      <c r="I1081" s="10">
        <f>VLOOKUP(C1081,away!$B$2:$E$405,3,FALSE)</f>
        <v>2.4504999999999999</v>
      </c>
      <c r="J1081" s="10">
        <f>VLOOKUP(B1081,home!$B$2:$E$405,4,FALSE)</f>
        <v>0.91890000000000005</v>
      </c>
      <c r="K1081" s="12">
        <f t="shared" si="1510"/>
        <v>1.2324527559630001</v>
      </c>
      <c r="L1081" s="12">
        <f t="shared" si="1511"/>
        <v>2.4503700744900003</v>
      </c>
      <c r="M1081" s="13">
        <f t="shared" si="1512"/>
        <v>2.5151875052275785E-2</v>
      </c>
      <c r="N1081" s="13">
        <f t="shared" si="1513"/>
        <v>3.0998497725814315E-2</v>
      </c>
      <c r="O1081" s="13">
        <f t="shared" si="1514"/>
        <v>6.1631401945408198E-2</v>
      </c>
      <c r="P1081" s="13">
        <f t="shared" si="1515"/>
        <v>7.5957791181481729E-2</v>
      </c>
      <c r="Q1081" s="13">
        <f t="shared" si="1516"/>
        <v>1.9102091976446325E-2</v>
      </c>
      <c r="R1081" s="13">
        <f t="shared" si="1517"/>
        <v>7.5509871487946523E-2</v>
      </c>
      <c r="S1081" s="13">
        <f t="shared" si="1518"/>
        <v>5.7347474384892259E-2</v>
      </c>
      <c r="T1081" s="13">
        <f t="shared" si="1519"/>
        <v>4.6807194539239615E-2</v>
      </c>
      <c r="U1081" s="13">
        <f t="shared" si="1520"/>
        <v>9.3062349217731641E-2</v>
      </c>
      <c r="V1081" s="13">
        <f t="shared" si="1521"/>
        <v>1.924304284829445E-2</v>
      </c>
      <c r="W1081" s="13">
        <f t="shared" si="1522"/>
        <v>7.8474753003433297E-3</v>
      </c>
      <c r="X1081" s="13">
        <f t="shared" si="1523"/>
        <v>1.9229218636260724E-2</v>
      </c>
      <c r="Y1081" s="13">
        <f t="shared" si="1524"/>
        <v>2.3559350951059346E-2</v>
      </c>
      <c r="Z1081" s="13">
        <f t="shared" si="1525"/>
        <v>6.167570980754996E-2</v>
      </c>
      <c r="AA1081" s="13">
        <f t="shared" si="1526"/>
        <v>7.6012398528289171E-2</v>
      </c>
      <c r="AB1081" s="13">
        <f t="shared" si="1527"/>
        <v>4.6840845026773943E-2</v>
      </c>
      <c r="AC1081" s="13">
        <f t="shared" si="1528"/>
        <v>3.6320826661261209E-3</v>
      </c>
      <c r="AD1081" s="13">
        <f t="shared" si="1529"/>
        <v>2.4179106403149258E-3</v>
      </c>
      <c r="AE1081" s="13">
        <f t="shared" si="1530"/>
        <v>5.9247758758186487E-3</v>
      </c>
      <c r="AF1081" s="13">
        <f t="shared" si="1531"/>
        <v>7.2589467520831506E-3</v>
      </c>
      <c r="AG1081" s="13">
        <f t="shared" si="1532"/>
        <v>5.9290352978736451E-3</v>
      </c>
      <c r="AH1081" s="13">
        <f t="shared" si="1533"/>
        <v>3.7782078408837454E-2</v>
      </c>
      <c r="AI1081" s="13">
        <f t="shared" si="1534"/>
        <v>4.6564626660981871E-2</v>
      </c>
      <c r="AJ1081" s="13">
        <f t="shared" si="1535"/>
        <v>2.8694351229357654E-2</v>
      </c>
      <c r="AK1081" s="13">
        <f t="shared" si="1536"/>
        <v>1.1788144084397384E-2</v>
      </c>
      <c r="AL1081" s="13">
        <f t="shared" si="1537"/>
        <v>4.3875055220986384E-4</v>
      </c>
      <c r="AM1081" s="13">
        <f t="shared" si="1538"/>
        <v>5.9599212646567891E-4</v>
      </c>
      <c r="AN1081" s="13">
        <f t="shared" si="1539"/>
        <v>1.4604012713231593E-3</v>
      </c>
      <c r="AO1081" s="13">
        <f t="shared" si="1540"/>
        <v>1.7892617859987107E-3</v>
      </c>
      <c r="AP1081" s="13">
        <f t="shared" si="1541"/>
        <v>1.4614511786132571E-3</v>
      </c>
      <c r="AQ1081" s="13">
        <f t="shared" si="1542"/>
        <v>8.9527405835051631E-4</v>
      </c>
      <c r="AR1081" s="13">
        <f t="shared" si="1543"/>
        <v>1.8516014857010009E-2</v>
      </c>
      <c r="AS1081" s="13">
        <f t="shared" si="1544"/>
        <v>2.2820113539973836E-2</v>
      </c>
      <c r="AT1081" s="13">
        <f t="shared" si="1545"/>
        <v>1.4062355911864667E-2</v>
      </c>
      <c r="AU1081" s="13">
        <f t="shared" si="1546"/>
        <v>5.7770630996367336E-3</v>
      </c>
      <c r="AV1081" s="13">
        <f t="shared" si="1547"/>
        <v>1.7799893346298599E-3</v>
      </c>
      <c r="AW1081" s="13">
        <f t="shared" si="1548"/>
        <v>3.6805874044347997E-5</v>
      </c>
      <c r="AX1081" s="13">
        <f t="shared" si="1549"/>
        <v>1.2242202313247924E-4</v>
      </c>
      <c r="AY1081" s="13">
        <f t="shared" si="1550"/>
        <v>2.9997926194234967E-4</v>
      </c>
      <c r="AZ1081" s="13">
        <f t="shared" si="1551"/>
        <v>3.6753010321556541E-4</v>
      </c>
      <c r="BA1081" s="13">
        <f t="shared" si="1552"/>
        <v>3.0019492213121415E-4</v>
      </c>
      <c r="BB1081" s="13">
        <f t="shared" si="1553"/>
        <v>1.8389716342604576E-4</v>
      </c>
      <c r="BC1081" s="13">
        <f t="shared" si="1554"/>
        <v>9.0123221208555885E-5</v>
      </c>
      <c r="BD1081" s="13">
        <f t="shared" si="1555"/>
        <v>7.5618481174049325E-3</v>
      </c>
      <c r="BE1081" s="13">
        <f t="shared" si="1556"/>
        <v>9.3196205524693314E-3</v>
      </c>
      <c r="BF1081" s="13">
        <f t="shared" si="1557"/>
        <v>5.7429960172101233E-3</v>
      </c>
      <c r="BG1081" s="13">
        <f t="shared" si="1558"/>
        <v>2.3593237562983837E-3</v>
      </c>
      <c r="BH1081" s="13">
        <f t="shared" si="1559"/>
        <v>7.2693876641472975E-4</v>
      </c>
      <c r="BI1081" s="13">
        <f t="shared" si="1560"/>
        <v>1.7918353721683557E-4</v>
      </c>
      <c r="BJ1081" s="14">
        <f t="shared" si="1561"/>
        <v>0.17664102481106159</v>
      </c>
      <c r="BK1081" s="14">
        <f t="shared" si="1562"/>
        <v>0.18207099594722256</v>
      </c>
      <c r="BL1081" s="14">
        <f t="shared" si="1563"/>
        <v>0.56673151407985334</v>
      </c>
      <c r="BM1081" s="14">
        <f t="shared" si="1564"/>
        <v>0.69850454188841671</v>
      </c>
      <c r="BN1081" s="14">
        <f t="shared" si="1565"/>
        <v>0.28835152936937292</v>
      </c>
    </row>
    <row r="1082" spans="1:66" x14ac:dyDescent="0.25">
      <c r="A1082" t="s">
        <v>347</v>
      </c>
      <c r="B1082" t="s">
        <v>323</v>
      </c>
      <c r="C1082" t="s">
        <v>253</v>
      </c>
      <c r="D1082" s="7" t="s">
        <v>374</v>
      </c>
      <c r="E1082" s="10">
        <f>VLOOKUP(A1082,home!$A$2:$E$405,3,FALSE)</f>
        <v>1.2639</v>
      </c>
      <c r="F1082" s="10">
        <f>VLOOKUP(B1082,home!$B$2:$E$405,3,FALSE)</f>
        <v>0.63300000000000001</v>
      </c>
      <c r="G1082" s="10">
        <f>VLOOKUP(C1082,away!$B$2:$E$405,4,FALSE)</f>
        <v>1.7802</v>
      </c>
      <c r="H1082" s="10">
        <f>VLOOKUP(A1082,away!$A$2:$E$405,3,FALSE)</f>
        <v>0.81940000000000002</v>
      </c>
      <c r="I1082" s="10">
        <f>VLOOKUP(C1082,away!$B$2:$E$405,3,FALSE)</f>
        <v>1.2203999999999999</v>
      </c>
      <c r="J1082" s="10">
        <f>VLOOKUP(B1082,home!$B$2:$E$405,4,FALSE)</f>
        <v>0.97629999999999995</v>
      </c>
      <c r="K1082" s="12">
        <f t="shared" si="1510"/>
        <v>1.4242466957400002</v>
      </c>
      <c r="L1082" s="12">
        <f t="shared" si="1511"/>
        <v>0.97629586048799999</v>
      </c>
      <c r="M1082" s="13">
        <f t="shared" si="1512"/>
        <v>9.0668747048647164E-2</v>
      </c>
      <c r="N1082" s="13">
        <f t="shared" si="1513"/>
        <v>0.12913466339092161</v>
      </c>
      <c r="O1082" s="13">
        <f t="shared" si="1514"/>
        <v>8.8519522419227781E-2</v>
      </c>
      <c r="P1082" s="13">
        <f t="shared" si="1515"/>
        <v>0.12607363731406801</v>
      </c>
      <c r="Q1082" s="13">
        <f t="shared" si="1516"/>
        <v>9.1959808820008648E-2</v>
      </c>
      <c r="R1082" s="13">
        <f t="shared" si="1517"/>
        <v>4.3210621655133397E-2</v>
      </c>
      <c r="S1082" s="13">
        <f t="shared" si="1518"/>
        <v>4.3825911747382887E-2</v>
      </c>
      <c r="T1082" s="13">
        <f t="shared" si="1519"/>
        <v>8.97799806822423E-2</v>
      </c>
      <c r="U1082" s="13">
        <f t="shared" si="1520"/>
        <v>6.1542585113195034E-2</v>
      </c>
      <c r="V1082" s="13">
        <f t="shared" si="1521"/>
        <v>6.7710359381464589E-3</v>
      </c>
      <c r="W1082" s="13">
        <f t="shared" si="1522"/>
        <v>4.3657817950926485E-2</v>
      </c>
      <c r="X1082" s="13">
        <f t="shared" si="1523"/>
        <v>4.2622946943428219E-2</v>
      </c>
      <c r="Y1082" s="13">
        <f t="shared" si="1524"/>
        <v>2.0806303331334312E-2</v>
      </c>
      <c r="Z1082" s="13">
        <f t="shared" si="1525"/>
        <v>1.4062117017006624E-2</v>
      </c>
      <c r="AA1082" s="13">
        <f t="shared" si="1526"/>
        <v>2.0027923696580911E-2</v>
      </c>
      <c r="AB1082" s="13">
        <f t="shared" si="1527"/>
        <v>1.4262352073694109E-2</v>
      </c>
      <c r="AC1082" s="13">
        <f t="shared" si="1528"/>
        <v>5.8843948224545262E-4</v>
      </c>
      <c r="AD1082" s="13">
        <f t="shared" si="1529"/>
        <v>1.5544875739956389E-2</v>
      </c>
      <c r="AE1082" s="13">
        <f t="shared" si="1530"/>
        <v>1.5176397836719755E-2</v>
      </c>
      <c r="AF1082" s="13">
        <f t="shared" si="1531"/>
        <v>7.4083271925542678E-3</v>
      </c>
      <c r="AG1082" s="13">
        <f t="shared" si="1532"/>
        <v>2.410906390410473E-3</v>
      </c>
      <c r="AH1082" s="13">
        <f t="shared" si="1533"/>
        <v>3.4321966583503566E-3</v>
      </c>
      <c r="AI1082" s="13">
        <f t="shared" si="1534"/>
        <v>4.8882947497853654E-3</v>
      </c>
      <c r="AJ1082" s="13">
        <f t="shared" si="1535"/>
        <v>3.4810688225924997E-3</v>
      </c>
      <c r="AK1082" s="13">
        <f t="shared" si="1536"/>
        <v>1.6526335894069669E-3</v>
      </c>
      <c r="AL1082" s="13">
        <f t="shared" si="1537"/>
        <v>3.2728678086215164E-5</v>
      </c>
      <c r="AM1082" s="13">
        <f t="shared" si="1538"/>
        <v>4.4279475816643502E-3</v>
      </c>
      <c r="AN1082" s="13">
        <f t="shared" si="1539"/>
        <v>4.3229868944367547E-3</v>
      </c>
      <c r="AO1082" s="13">
        <f t="shared" si="1540"/>
        <v>2.1102571049912392E-3</v>
      </c>
      <c r="AP1082" s="13">
        <f t="shared" si="1541"/>
        <v>6.8674509205611262E-4</v>
      </c>
      <c r="AQ1082" s="13">
        <f t="shared" si="1542"/>
        <v>1.6761659764620828E-4</v>
      </c>
      <c r="AR1082" s="13">
        <f t="shared" si="1543"/>
        <v>6.7016787798564008E-4</v>
      </c>
      <c r="AS1082" s="13">
        <f t="shared" si="1544"/>
        <v>9.5448438581213551E-4</v>
      </c>
      <c r="AT1082" s="13">
        <f t="shared" si="1545"/>
        <v>6.7971061631417887E-4</v>
      </c>
      <c r="AU1082" s="13">
        <f t="shared" si="1546"/>
        <v>3.2269186644828948E-4</v>
      </c>
      <c r="AV1082" s="13">
        <f t="shared" si="1547"/>
        <v>1.148982061327875E-4</v>
      </c>
      <c r="AW1082" s="13">
        <f t="shared" si="1548"/>
        <v>1.2641326026892224E-6</v>
      </c>
      <c r="AX1082" s="13">
        <f t="shared" si="1549"/>
        <v>1.0510816186825624E-3</v>
      </c>
      <c r="AY1082" s="13">
        <f t="shared" si="1550"/>
        <v>1.026166633354812E-3</v>
      </c>
      <c r="AZ1082" s="13">
        <f t="shared" si="1551"/>
        <v>5.009211181576051E-4</v>
      </c>
      <c r="BA1082" s="13">
        <f t="shared" si="1552"/>
        <v>1.6301573802943007E-4</v>
      </c>
      <c r="BB1082" s="13">
        <f t="shared" si="1553"/>
        <v>3.9787897558132199E-5</v>
      </c>
      <c r="BC1082" s="13">
        <f t="shared" si="1554"/>
        <v>7.7689519367050158E-6</v>
      </c>
      <c r="BD1082" s="13">
        <f t="shared" si="1555"/>
        <v>1.0904702085156787E-4</v>
      </c>
      <c r="BE1082" s="13">
        <f t="shared" si="1556"/>
        <v>1.5530985912813643E-4</v>
      </c>
      <c r="BF1082" s="13">
        <f t="shared" si="1557"/>
        <v>1.1059977683954662E-4</v>
      </c>
      <c r="BG1082" s="13">
        <f t="shared" si="1558"/>
        <v>5.2507122237768563E-5</v>
      </c>
      <c r="BH1082" s="13">
        <f t="shared" si="1559"/>
        <v>1.8695773837489553E-5</v>
      </c>
      <c r="BI1082" s="13">
        <f t="shared" si="1560"/>
        <v>5.3254788224693618E-6</v>
      </c>
      <c r="BJ1082" s="14">
        <f t="shared" si="1561"/>
        <v>0.47300632350701638</v>
      </c>
      <c r="BK1082" s="14">
        <f t="shared" si="1562"/>
        <v>0.26898666684193107</v>
      </c>
      <c r="BL1082" s="14">
        <f t="shared" si="1563"/>
        <v>0.24421063676237639</v>
      </c>
      <c r="BM1082" s="14">
        <f t="shared" si="1564"/>
        <v>0.42967384097957173</v>
      </c>
      <c r="BN1082" s="14">
        <f t="shared" si="1565"/>
        <v>0.56956700064800647</v>
      </c>
    </row>
    <row r="1083" spans="1:66" x14ac:dyDescent="0.25">
      <c r="A1083" t="s">
        <v>338</v>
      </c>
      <c r="B1083" t="s">
        <v>80</v>
      </c>
      <c r="C1083" t="s">
        <v>88</v>
      </c>
      <c r="D1083" s="7" t="s">
        <v>375</v>
      </c>
      <c r="E1083" s="10">
        <f>VLOOKUP(A1083,home!$A$2:$E$405,3,FALSE)</f>
        <v>1.2436</v>
      </c>
      <c r="F1083" s="10">
        <f>VLOOKUP(B1083,home!$B$2:$E$405,3,FALSE)</f>
        <v>1.2866</v>
      </c>
      <c r="G1083" s="10">
        <f>VLOOKUP(C1083,away!$B$2:$E$405,4,FALSE)</f>
        <v>1.3402000000000001</v>
      </c>
      <c r="H1083" s="10">
        <f>VLOOKUP(A1083,away!$A$2:$E$405,3,FALSE)</f>
        <v>0.89739999999999998</v>
      </c>
      <c r="I1083" s="10">
        <f>VLOOKUP(C1083,away!$B$2:$E$405,3,FALSE)</f>
        <v>1.6715</v>
      </c>
      <c r="J1083" s="10">
        <f>VLOOKUP(B1083,home!$B$2:$E$405,4,FALSE)</f>
        <v>0.44569999999999999</v>
      </c>
      <c r="K1083" s="12">
        <f t="shared" si="1510"/>
        <v>2.1443411215520003</v>
      </c>
      <c r="L1083" s="12">
        <f t="shared" si="1511"/>
        <v>0.66855182736999996</v>
      </c>
      <c r="M1083" s="13">
        <f t="shared" si="1512"/>
        <v>6.0031074114176415E-2</v>
      </c>
      <c r="N1083" s="13">
        <f t="shared" si="1513"/>
        <v>0.12872710079396429</v>
      </c>
      <c r="O1083" s="13">
        <f t="shared" si="1514"/>
        <v>4.0133884298016544E-2</v>
      </c>
      <c r="P1083" s="13">
        <f t="shared" si="1515"/>
        <v>8.6060738467846995E-2</v>
      </c>
      <c r="Q1083" s="13">
        <f t="shared" si="1516"/>
        <v>0.13801740784533342</v>
      </c>
      <c r="R1083" s="13">
        <f t="shared" si="1517"/>
        <v>1.3415790843447555E-2</v>
      </c>
      <c r="S1083" s="13">
        <f t="shared" si="1518"/>
        <v>3.0844236984434198E-2</v>
      </c>
      <c r="T1083" s="13">
        <f t="shared" si="1519"/>
        <v>9.2271790223868222E-2</v>
      </c>
      <c r="U1083" s="13">
        <f t="shared" si="1520"/>
        <v>2.876803198374538E-2</v>
      </c>
      <c r="V1083" s="13">
        <f t="shared" si="1521"/>
        <v>4.9131551201280783E-3</v>
      </c>
      <c r="W1083" s="13">
        <f t="shared" si="1522"/>
        <v>9.865213437758738E-2</v>
      </c>
      <c r="X1083" s="13">
        <f t="shared" si="1523"/>
        <v>6.5954064712086841E-2</v>
      </c>
      <c r="Y1083" s="13">
        <f t="shared" si="1524"/>
        <v>2.2046855242872442E-2</v>
      </c>
      <c r="Z1083" s="13">
        <f t="shared" si="1525"/>
        <v>2.9897171613335253E-3</v>
      </c>
      <c r="AA1083" s="13">
        <f t="shared" si="1526"/>
        <v>6.4109734508571931E-3</v>
      </c>
      <c r="AB1083" s="13">
        <f t="shared" si="1527"/>
        <v>6.8736569999256073E-3</v>
      </c>
      <c r="AC1083" s="13">
        <f t="shared" si="1528"/>
        <v>4.4021967381541302E-4</v>
      </c>
      <c r="AD1083" s="13">
        <f t="shared" si="1529"/>
        <v>5.2885957118683588E-2</v>
      </c>
      <c r="AE1083" s="13">
        <f t="shared" si="1530"/>
        <v>3.5357003273907374E-2</v>
      </c>
      <c r="AF1083" s="13">
        <f t="shared" si="1531"/>
        <v>1.1818994574548922E-2</v>
      </c>
      <c r="AG1083" s="13">
        <f t="shared" si="1532"/>
        <v>2.633870140163599E-3</v>
      </c>
      <c r="AH1083" s="13">
        <f t="shared" si="1533"/>
        <v>4.9969521788224434E-4</v>
      </c>
      <c r="AI1083" s="13">
        <f t="shared" si="1534"/>
        <v>1.0715170039477828E-3</v>
      </c>
      <c r="AJ1083" s="13">
        <f t="shared" si="1535"/>
        <v>1.1488489870037141E-3</v>
      </c>
      <c r="AK1083" s="13">
        <f t="shared" si="1536"/>
        <v>8.2117470842847456E-4</v>
      </c>
      <c r="AL1083" s="13">
        <f t="shared" si="1537"/>
        <v>2.5244012888773166E-5</v>
      </c>
      <c r="AM1083" s="13">
        <f t="shared" si="1538"/>
        <v>2.2681106520445773E-2</v>
      </c>
      <c r="AN1083" s="13">
        <f t="shared" si="1539"/>
        <v>1.5163495211017643E-2</v>
      </c>
      <c r="AO1083" s="13">
        <f t="shared" si="1540"/>
        <v>5.068791216321044E-3</v>
      </c>
      <c r="AP1083" s="13">
        <f t="shared" si="1541"/>
        <v>1.1295832100761463E-3</v>
      </c>
      <c r="AQ1083" s="13">
        <f t="shared" si="1542"/>
        <v>1.8879622981571954E-4</v>
      </c>
      <c r="AR1083" s="13">
        <f t="shared" si="1543"/>
        <v>6.6814430208644968E-5</v>
      </c>
      <c r="AS1083" s="13">
        <f t="shared" si="1544"/>
        <v>1.4327293020946358E-4</v>
      </c>
      <c r="AT1083" s="13">
        <f t="shared" si="1545"/>
        <v>1.5361301792670134E-4</v>
      </c>
      <c r="AU1083" s="13">
        <f t="shared" si="1546"/>
        <v>1.0979957038197677E-4</v>
      </c>
      <c r="AV1083" s="13">
        <f t="shared" si="1547"/>
        <v>5.8861933474703965E-5</v>
      </c>
      <c r="AW1083" s="13">
        <f t="shared" si="1548"/>
        <v>1.0052749176422061E-6</v>
      </c>
      <c r="AX1083" s="13">
        <f t="shared" si="1549"/>
        <v>8.10600489901552E-3</v>
      </c>
      <c r="AY1083" s="13">
        <f t="shared" si="1550"/>
        <v>5.4192843879069981E-3</v>
      </c>
      <c r="AZ1083" s="13">
        <f t="shared" si="1551"/>
        <v>1.8115362402864677E-3</v>
      </c>
      <c r="BA1083" s="13">
        <f t="shared" si="1552"/>
        <v>4.0370195459683242E-4</v>
      </c>
      <c r="BB1083" s="13">
        <f t="shared" si="1553"/>
        <v>6.7473919864638273E-5</v>
      </c>
      <c r="BC1083" s="13">
        <f t="shared" si="1554"/>
        <v>9.021962485064175E-6</v>
      </c>
      <c r="BD1083" s="13">
        <f t="shared" si="1555"/>
        <v>7.444818235112483E-6</v>
      </c>
      <c r="BE1083" s="13">
        <f t="shared" si="1556"/>
        <v>1.5964229884031883E-5</v>
      </c>
      <c r="BF1083" s="13">
        <f t="shared" si="1557"/>
        <v>1.7116377307119447E-5</v>
      </c>
      <c r="BG1083" s="13">
        <f t="shared" si="1558"/>
        <v>1.2234450570551908E-5</v>
      </c>
      <c r="BH1083" s="13">
        <f t="shared" si="1559"/>
        <v>6.5587088645074468E-6</v>
      </c>
      <c r="BI1083" s="13">
        <f t="shared" si="1560"/>
        <v>2.8128218244901868E-6</v>
      </c>
      <c r="BJ1083" s="14">
        <f t="shared" si="1561"/>
        <v>0.70841397405484796</v>
      </c>
      <c r="BK1083" s="14">
        <f t="shared" si="1562"/>
        <v>0.18773395276119689</v>
      </c>
      <c r="BL1083" s="14">
        <f t="shared" si="1563"/>
        <v>9.9738066782141796E-2</v>
      </c>
      <c r="BM1083" s="14">
        <f t="shared" si="1564"/>
        <v>0.52707143528374534</v>
      </c>
      <c r="BN1083" s="14">
        <f t="shared" si="1565"/>
        <v>0.46638599636278522</v>
      </c>
    </row>
    <row r="1084" spans="1:66" x14ac:dyDescent="0.25">
      <c r="A1084" t="s">
        <v>338</v>
      </c>
      <c r="B1084" t="s">
        <v>71</v>
      </c>
      <c r="C1084" t="s">
        <v>81</v>
      </c>
      <c r="D1084" s="7" t="s">
        <v>375</v>
      </c>
      <c r="E1084" s="10">
        <f>VLOOKUP(A1084,home!$A$2:$E$405,3,FALSE)</f>
        <v>1.2436</v>
      </c>
      <c r="F1084" s="10">
        <f>VLOOKUP(B1084,home!$B$2:$E$405,3,FALSE)</f>
        <v>0.93810000000000004</v>
      </c>
      <c r="G1084" s="10">
        <f>VLOOKUP(C1084,away!$B$2:$E$405,4,FALSE)</f>
        <v>1.6082000000000001</v>
      </c>
      <c r="H1084" s="10">
        <f>VLOOKUP(A1084,away!$A$2:$E$405,3,FALSE)</f>
        <v>0.89739999999999998</v>
      </c>
      <c r="I1084" s="10">
        <f>VLOOKUP(C1084,away!$B$2:$E$405,3,FALSE)</f>
        <v>0.44569999999999999</v>
      </c>
      <c r="J1084" s="10">
        <f>VLOOKUP(B1084,home!$B$2:$E$405,4,FALSE)</f>
        <v>2.0428999999999999</v>
      </c>
      <c r="K1084" s="12">
        <f t="shared" si="1510"/>
        <v>1.8761601495120002</v>
      </c>
      <c r="L1084" s="12">
        <f t="shared" si="1511"/>
        <v>0.81710112362199994</v>
      </c>
      <c r="M1084" s="13">
        <f t="shared" si="1512"/>
        <v>6.7659921683295904E-2</v>
      </c>
      <c r="N1084" s="13">
        <f t="shared" si="1513"/>
        <v>0.12694084878130266</v>
      </c>
      <c r="O1084" s="13">
        <f t="shared" si="1514"/>
        <v>5.5284998031597594E-2</v>
      </c>
      <c r="P1084" s="13">
        <f t="shared" si="1515"/>
        <v>0.10372351017273278</v>
      </c>
      <c r="Q1084" s="13">
        <f t="shared" si="1516"/>
        <v>0.11908068091435454</v>
      </c>
      <c r="R1084" s="13">
        <f t="shared" si="1517"/>
        <v>2.2586717005529222E-2</v>
      </c>
      <c r="S1084" s="13">
        <f t="shared" si="1518"/>
        <v>3.9752361127876945E-2</v>
      </c>
      <c r="T1084" s="13">
        <f t="shared" si="1519"/>
        <v>9.7300958176791935E-2</v>
      </c>
      <c r="U1084" s="13">
        <f t="shared" si="1520"/>
        <v>4.237629835407894E-2</v>
      </c>
      <c r="V1084" s="13">
        <f t="shared" si="1521"/>
        <v>6.7712076830648464E-3</v>
      </c>
      <c r="W1084" s="13">
        <f t="shared" si="1522"/>
        <v>7.447147603608871E-2</v>
      </c>
      <c r="X1084" s="13">
        <f t="shared" si="1523"/>
        <v>6.0850726746876915E-2</v>
      </c>
      <c r="Y1084" s="13">
        <f t="shared" si="1524"/>
        <v>2.4860598599044204E-2</v>
      </c>
      <c r="Z1084" s="13">
        <f t="shared" si="1525"/>
        <v>6.151877281383355E-3</v>
      </c>
      <c r="AA1084" s="13">
        <f t="shared" si="1526"/>
        <v>1.1541907000019672E-2</v>
      </c>
      <c r="AB1084" s="13">
        <f t="shared" si="1527"/>
        <v>1.0827232981405258E-2</v>
      </c>
      <c r="AC1084" s="13">
        <f t="shared" si="1528"/>
        <v>6.4877165418137153E-4</v>
      </c>
      <c r="AD1084" s="13">
        <f t="shared" si="1529"/>
        <v>3.4930103903561882E-2</v>
      </c>
      <c r="AE1084" s="13">
        <f t="shared" si="1530"/>
        <v>2.8541427147833622E-2</v>
      </c>
      <c r="AF1084" s="13">
        <f t="shared" si="1531"/>
        <v>1.1660616096135151E-2</v>
      </c>
      <c r="AG1084" s="13">
        <f t="shared" si="1532"/>
        <v>3.1759675047589374E-3</v>
      </c>
      <c r="AH1084" s="13">
        <f t="shared" si="1533"/>
        <v>1.2566764597507481E-3</v>
      </c>
      <c r="AI1084" s="13">
        <f t="shared" si="1534"/>
        <v>2.3577262946141743E-3</v>
      </c>
      <c r="AJ1084" s="13">
        <f t="shared" si="1535"/>
        <v>2.2117360587058524E-3</v>
      </c>
      <c r="AK1084" s="13">
        <f t="shared" si="1536"/>
        <v>1.3831903515275508E-3</v>
      </c>
      <c r="AL1084" s="13">
        <f t="shared" si="1537"/>
        <v>3.9783003939761096E-5</v>
      </c>
      <c r="AM1084" s="13">
        <f t="shared" si="1538"/>
        <v>1.3106893792435273E-2</v>
      </c>
      <c r="AN1084" s="13">
        <f t="shared" si="1539"/>
        <v>1.0709657644993077E-2</v>
      </c>
      <c r="AO1084" s="13">
        <f t="shared" si="1540"/>
        <v>4.3754366476653917E-3</v>
      </c>
      <c r="AP1084" s="13">
        <f t="shared" si="1541"/>
        <v>1.1917247337147564E-3</v>
      </c>
      <c r="AQ1084" s="13">
        <f t="shared" si="1542"/>
        <v>2.4343990474161396E-4</v>
      </c>
      <c r="AR1084" s="13">
        <f t="shared" si="1543"/>
        <v>2.0536634945833075E-4</v>
      </c>
      <c r="AS1084" s="13">
        <f t="shared" si="1544"/>
        <v>3.8530016090447549E-4</v>
      </c>
      <c r="AT1084" s="13">
        <f t="shared" si="1545"/>
        <v>3.6144240374476935E-4</v>
      </c>
      <c r="AU1084" s="13">
        <f t="shared" si="1546"/>
        <v>2.260412780832543E-4</v>
      </c>
      <c r="AV1084" s="13">
        <f t="shared" si="1547"/>
        <v>1.0602240952114052E-4</v>
      </c>
      <c r="AW1084" s="13">
        <f t="shared" si="1548"/>
        <v>1.6941068045352112E-6</v>
      </c>
      <c r="AX1084" s="13">
        <f t="shared" si="1549"/>
        <v>4.0984386362088801E-3</v>
      </c>
      <c r="AY1084" s="13">
        <f t="shared" si="1550"/>
        <v>3.3488388147420926E-3</v>
      </c>
      <c r="AZ1084" s="13">
        <f t="shared" si="1551"/>
        <v>1.3681699791773649E-3</v>
      </c>
      <c r="BA1084" s="13">
        <f t="shared" si="1552"/>
        <v>3.7264440909723779E-4</v>
      </c>
      <c r="BB1084" s="13">
        <f t="shared" si="1553"/>
        <v>7.6122041346202287E-5</v>
      </c>
      <c r="BC1084" s="13">
        <f t="shared" si="1554"/>
        <v>1.2439881103276451E-5</v>
      </c>
      <c r="BD1084" s="13">
        <f t="shared" si="1555"/>
        <v>2.7967512482758377E-5</v>
      </c>
      <c r="BE1084" s="13">
        <f t="shared" si="1556"/>
        <v>5.2471532401130689E-5</v>
      </c>
      <c r="BF1084" s="13">
        <f t="shared" si="1557"/>
        <v>4.9222499037414573E-5</v>
      </c>
      <c r="BG1084" s="13">
        <f t="shared" si="1558"/>
        <v>3.078309705112999E-5</v>
      </c>
      <c r="BH1084" s="13">
        <f t="shared" si="1559"/>
        <v>1.4438504991472615E-5</v>
      </c>
      <c r="BI1084" s="13">
        <f t="shared" si="1560"/>
        <v>5.4177895367062046E-6</v>
      </c>
      <c r="BJ1084" s="14">
        <f t="shared" si="1561"/>
        <v>0.62071721039197347</v>
      </c>
      <c r="BK1084" s="14">
        <f t="shared" si="1562"/>
        <v>0.22194439413983369</v>
      </c>
      <c r="BL1084" s="14">
        <f t="shared" si="1563"/>
        <v>0.15129095607444162</v>
      </c>
      <c r="BM1084" s="14">
        <f t="shared" si="1564"/>
        <v>0.50148061659088217</v>
      </c>
      <c r="BN1084" s="14">
        <f t="shared" si="1565"/>
        <v>0.49527667658881269</v>
      </c>
    </row>
    <row r="1085" spans="1:66" x14ac:dyDescent="0.25">
      <c r="A1085" t="s">
        <v>338</v>
      </c>
      <c r="B1085" t="s">
        <v>73</v>
      </c>
      <c r="C1085" t="s">
        <v>85</v>
      </c>
      <c r="D1085" s="7" t="s">
        <v>375</v>
      </c>
      <c r="E1085" s="10">
        <f>VLOOKUP(A1085,home!$A$2:$E$405,3,FALSE)</f>
        <v>1.2436</v>
      </c>
      <c r="F1085" s="10">
        <f>VLOOKUP(B1085,home!$B$2:$E$405,3,FALSE)</f>
        <v>0.53610000000000002</v>
      </c>
      <c r="G1085" s="10">
        <f>VLOOKUP(C1085,away!$B$2:$E$405,4,FALSE)</f>
        <v>1.2866</v>
      </c>
      <c r="H1085" s="10">
        <f>VLOOKUP(A1085,away!$A$2:$E$405,3,FALSE)</f>
        <v>0.89739999999999998</v>
      </c>
      <c r="I1085" s="10">
        <f>VLOOKUP(C1085,away!$B$2:$E$405,3,FALSE)</f>
        <v>2.2286999999999999</v>
      </c>
      <c r="J1085" s="10">
        <f>VLOOKUP(B1085,home!$B$2:$E$405,4,FALSE)</f>
        <v>1.1143000000000001</v>
      </c>
      <c r="K1085" s="12">
        <f t="shared" si="1510"/>
        <v>0.85776844893600002</v>
      </c>
      <c r="L1085" s="12">
        <f t="shared" si="1511"/>
        <v>2.2286394239340002</v>
      </c>
      <c r="M1085" s="13">
        <f t="shared" si="1512"/>
        <v>4.5665697125772446E-2</v>
      </c>
      <c r="N1085" s="13">
        <f t="shared" si="1513"/>
        <v>3.9170594193154981E-2</v>
      </c>
      <c r="O1085" s="13">
        <f t="shared" si="1514"/>
        <v>0.10177237293592603</v>
      </c>
      <c r="P1085" s="13">
        <f t="shared" si="1515"/>
        <v>8.7297130477785409E-2</v>
      </c>
      <c r="Q1085" s="13">
        <f t="shared" si="1516"/>
        <v>1.6799649912482017E-2</v>
      </c>
      <c r="R1085" s="13">
        <f t="shared" si="1517"/>
        <v>0.11340696129615922</v>
      </c>
      <c r="S1085" s="13">
        <f t="shared" si="1518"/>
        <v>4.1720533514830162E-2</v>
      </c>
      <c r="T1085" s="13">
        <f t="shared" si="1519"/>
        <v>3.7440362103246798E-2</v>
      </c>
      <c r="U1085" s="13">
        <f t="shared" si="1520"/>
        <v>9.7276913289551473E-2</v>
      </c>
      <c r="V1085" s="13">
        <f t="shared" si="1521"/>
        <v>8.8617036104703985E-3</v>
      </c>
      <c r="W1085" s="13">
        <f t="shared" si="1522"/>
        <v>4.803403216032503E-3</v>
      </c>
      <c r="X1085" s="13">
        <f t="shared" si="1523"/>
        <v>1.0705053776301402E-2</v>
      </c>
      <c r="Y1085" s="13">
        <f t="shared" si="1524"/>
        <v>1.1928852440599427E-2</v>
      </c>
      <c r="Z1085" s="13">
        <f t="shared" si="1525"/>
        <v>8.4247741631059234E-2</v>
      </c>
      <c r="AA1085" s="13">
        <f t="shared" si="1526"/>
        <v>7.2265054665234543E-2</v>
      </c>
      <c r="AB1085" s="13">
        <f t="shared" si="1527"/>
        <v>3.0993341926236744E-2</v>
      </c>
      <c r="AC1085" s="13">
        <f t="shared" si="1528"/>
        <v>1.0587833771157102E-3</v>
      </c>
      <c r="AD1085" s="13">
        <f t="shared" si="1529"/>
        <v>1.0300519315575986E-3</v>
      </c>
      <c r="AE1085" s="13">
        <f t="shared" si="1530"/>
        <v>2.2956143433686305E-3</v>
      </c>
      <c r="AF1085" s="13">
        <f t="shared" si="1531"/>
        <v>2.5580483138898467E-3</v>
      </c>
      <c r="AG1085" s="13">
        <f t="shared" si="1532"/>
        <v>1.900322440220936E-3</v>
      </c>
      <c r="AH1085" s="13">
        <f t="shared" si="1533"/>
        <v>4.6939459594096088E-2</v>
      </c>
      <c r="AI1085" s="13">
        <f t="shared" si="1534"/>
        <v>4.0263187449921842E-2</v>
      </c>
      <c r="AJ1085" s="13">
        <f t="shared" si="1535"/>
        <v>1.7268245924069441E-2</v>
      </c>
      <c r="AK1085" s="13">
        <f t="shared" si="1536"/>
        <v>4.9373855073781498E-3</v>
      </c>
      <c r="AL1085" s="13">
        <f t="shared" si="1537"/>
        <v>8.0961208467014714E-5</v>
      </c>
      <c r="AM1085" s="13">
        <f t="shared" si="1538"/>
        <v>1.7670920953113847E-4</v>
      </c>
      <c r="AN1085" s="13">
        <f t="shared" si="1539"/>
        <v>3.9382111093330902E-4</v>
      </c>
      <c r="AO1085" s="13">
        <f t="shared" si="1540"/>
        <v>4.3884262690172893E-4</v>
      </c>
      <c r="AP1085" s="13">
        <f t="shared" si="1541"/>
        <v>3.2600732640531745E-4</v>
      </c>
      <c r="AQ1085" s="13">
        <f t="shared" si="1542"/>
        <v>1.8163819502955259E-4</v>
      </c>
      <c r="AR1085" s="13">
        <f t="shared" si="1543"/>
        <v>2.0922226037911915E-2</v>
      </c>
      <c r="AS1085" s="13">
        <f t="shared" si="1544"/>
        <v>1.7946425376828095E-2</v>
      </c>
      <c r="AT1085" s="13">
        <f t="shared" si="1545"/>
        <v>7.6969387297137508E-3</v>
      </c>
      <c r="AU1085" s="13">
        <f t="shared" si="1546"/>
        <v>2.2007303985806638E-3</v>
      </c>
      <c r="AV1085" s="13">
        <f t="shared" si="1547"/>
        <v>4.7192927512921021E-4</v>
      </c>
      <c r="AW1085" s="13">
        <f t="shared" si="1548"/>
        <v>4.2991674179164161E-6</v>
      </c>
      <c r="AX1085" s="13">
        <f t="shared" si="1549"/>
        <v>2.5262597428705204E-5</v>
      </c>
      <c r="AY1085" s="13">
        <f t="shared" si="1550"/>
        <v>5.6301220580586127E-5</v>
      </c>
      <c r="AZ1085" s="13">
        <f t="shared" si="1551"/>
        <v>6.2737559900749278E-5</v>
      </c>
      <c r="BA1085" s="13">
        <f t="shared" si="1552"/>
        <v>4.6606466452076888E-5</v>
      </c>
      <c r="BB1085" s="13">
        <f t="shared" si="1553"/>
        <v>2.5967252136338989E-5</v>
      </c>
      <c r="BC1085" s="13">
        <f t="shared" si="1554"/>
        <v>1.157432836845589E-5</v>
      </c>
      <c r="BD1085" s="13">
        <f t="shared" si="1555"/>
        <v>7.7713496307581596E-3</v>
      </c>
      <c r="BE1085" s="13">
        <f t="shared" si="1556"/>
        <v>6.6660185189147819E-3</v>
      </c>
      <c r="BF1085" s="13">
        <f t="shared" si="1557"/>
        <v>2.8589501827740922E-3</v>
      </c>
      <c r="BG1085" s="13">
        <f t="shared" si="1558"/>
        <v>8.1743908795447562E-4</v>
      </c>
      <c r="BH1085" s="13">
        <f t="shared" si="1559"/>
        <v>1.7529336464359226E-4</v>
      </c>
      <c r="BI1085" s="13">
        <f t="shared" si="1560"/>
        <v>3.0072223499821368E-5</v>
      </c>
      <c r="BJ1085" s="14">
        <f t="shared" si="1561"/>
        <v>0.13037742056452209</v>
      </c>
      <c r="BK1085" s="14">
        <f t="shared" si="1562"/>
        <v>0.18474111053502171</v>
      </c>
      <c r="BL1085" s="14">
        <f t="shared" si="1563"/>
        <v>0.59268029541528211</v>
      </c>
      <c r="BM1085" s="14">
        <f t="shared" si="1564"/>
        <v>0.58788216015144246</v>
      </c>
      <c r="BN1085" s="14">
        <f t="shared" si="1565"/>
        <v>0.40411240594128012</v>
      </c>
    </row>
    <row r="1086" spans="1:66" x14ac:dyDescent="0.25">
      <c r="A1086" t="s">
        <v>338</v>
      </c>
      <c r="B1086" t="s">
        <v>94</v>
      </c>
      <c r="C1086" t="s">
        <v>91</v>
      </c>
      <c r="D1086" s="7" t="s">
        <v>375</v>
      </c>
      <c r="E1086" s="10">
        <f>VLOOKUP(A1086,home!$A$2:$E$405,3,FALSE)</f>
        <v>1.2436</v>
      </c>
      <c r="F1086" s="10">
        <f>VLOOKUP(B1086,home!$B$2:$E$405,3,FALSE)</f>
        <v>1.2866</v>
      </c>
      <c r="G1086" s="10">
        <f>VLOOKUP(C1086,away!$B$2:$E$405,4,FALSE)</f>
        <v>1.0722</v>
      </c>
      <c r="H1086" s="10">
        <f>VLOOKUP(A1086,away!$A$2:$E$405,3,FALSE)</f>
        <v>0.89739999999999998</v>
      </c>
      <c r="I1086" s="10">
        <f>VLOOKUP(C1086,away!$B$2:$E$405,3,FALSE)</f>
        <v>1.4858</v>
      </c>
      <c r="J1086" s="10">
        <f>VLOOKUP(B1086,home!$B$2:$E$405,4,FALSE)</f>
        <v>0.22289999999999999</v>
      </c>
      <c r="K1086" s="12">
        <f t="shared" si="1510"/>
        <v>1.715536897872</v>
      </c>
      <c r="L1086" s="12">
        <f t="shared" si="1511"/>
        <v>0.29720525746799997</v>
      </c>
      <c r="M1086" s="13">
        <f t="shared" si="1512"/>
        <v>0.13362176020720265</v>
      </c>
      <c r="N1086" s="13">
        <f t="shared" si="1513"/>
        <v>0.22923305999406068</v>
      </c>
      <c r="O1086" s="13">
        <f t="shared" si="1514"/>
        <v>3.9713089645709028E-2</v>
      </c>
      <c r="P1086" s="13">
        <f t="shared" si="1515"/>
        <v>6.8129270615712292E-2</v>
      </c>
      <c r="Q1086" s="13">
        <f t="shared" si="1516"/>
        <v>0.19662888631595854</v>
      </c>
      <c r="R1086" s="13">
        <f t="shared" si="1517"/>
        <v>5.9014695165013568E-3</v>
      </c>
      <c r="S1086" s="13">
        <f t="shared" si="1518"/>
        <v>8.6842096441316803E-3</v>
      </c>
      <c r="T1086" s="13">
        <f t="shared" si="1519"/>
        <v>5.8439138783180564E-2</v>
      </c>
      <c r="U1086" s="13">
        <f t="shared" si="1520"/>
        <v>1.0124188707224908E-2</v>
      </c>
      <c r="V1086" s="13">
        <f t="shared" si="1521"/>
        <v>4.9197647982149708E-4</v>
      </c>
      <c r="W1086" s="13">
        <f t="shared" si="1522"/>
        <v>0.11244136988750188</v>
      </c>
      <c r="X1086" s="13">
        <f t="shared" si="1523"/>
        <v>3.3418166287469617E-2</v>
      </c>
      <c r="Y1086" s="13">
        <f t="shared" si="1524"/>
        <v>4.9660273577879213E-3</v>
      </c>
      <c r="Z1086" s="13">
        <f t="shared" si="1525"/>
        <v>5.8464925569711324E-4</v>
      </c>
      <c r="AA1086" s="13">
        <f t="shared" si="1526"/>
        <v>1.0029873704617991E-3</v>
      </c>
      <c r="AB1086" s="13">
        <f t="shared" si="1527"/>
        <v>8.6033092106341507E-4</v>
      </c>
      <c r="AC1086" s="13">
        <f t="shared" si="1528"/>
        <v>1.5677647992339107E-5</v>
      </c>
      <c r="AD1086" s="13">
        <f t="shared" si="1529"/>
        <v>4.8224329722320776E-2</v>
      </c>
      <c r="AE1086" s="13">
        <f t="shared" si="1530"/>
        <v>1.4332524331344071E-2</v>
      </c>
      <c r="AF1086" s="13">
        <f t="shared" si="1531"/>
        <v>2.129850792031744E-3</v>
      </c>
      <c r="AG1086" s="13">
        <f t="shared" si="1532"/>
        <v>2.1100095100473945E-4</v>
      </c>
      <c r="AH1086" s="13">
        <f t="shared" si="1533"/>
        <v>4.3440208141983762E-5</v>
      </c>
      <c r="AI1086" s="13">
        <f t="shared" si="1534"/>
        <v>7.4523279918812811E-5</v>
      </c>
      <c r="AJ1086" s="13">
        <f t="shared" si="1535"/>
        <v>6.3923718225583449E-5</v>
      </c>
      <c r="AK1086" s="13">
        <f t="shared" si="1536"/>
        <v>3.6554499088387083E-5</v>
      </c>
      <c r="AL1086" s="13">
        <f t="shared" si="1537"/>
        <v>3.1974035397578189E-7</v>
      </c>
      <c r="AM1086" s="13">
        <f t="shared" si="1538"/>
        <v>1.6546123402757334E-2</v>
      </c>
      <c r="AN1086" s="13">
        <f t="shared" si="1539"/>
        <v>4.9175948660137936E-3</v>
      </c>
      <c r="AO1086" s="13">
        <f t="shared" si="1540"/>
        <v>7.307675241384721E-4</v>
      </c>
      <c r="AP1086" s="13">
        <f t="shared" si="1541"/>
        <v>7.2395983386942529E-5</v>
      </c>
      <c r="AQ1086" s="13">
        <f t="shared" si="1542"/>
        <v>5.3791167205413247E-6</v>
      </c>
      <c r="AR1086" s="13">
        <f t="shared" si="1543"/>
        <v>2.5821316490603606E-6</v>
      </c>
      <c r="AS1086" s="13">
        <f t="shared" si="1544"/>
        <v>4.4297421191261225E-6</v>
      </c>
      <c r="AT1086" s="13">
        <f t="shared" si="1545"/>
        <v>3.7996930267092856E-6</v>
      </c>
      <c r="AU1086" s="13">
        <f t="shared" si="1546"/>
        <v>2.1728378626355725E-6</v>
      </c>
      <c r="AV1086" s="13">
        <f t="shared" si="1547"/>
        <v>9.3189588161116425E-7</v>
      </c>
      <c r="AW1086" s="13">
        <f t="shared" si="1548"/>
        <v>4.5284700695872351E-9</v>
      </c>
      <c r="AX1086" s="13">
        <f t="shared" si="1549"/>
        <v>4.7309142023622712E-3</v>
      </c>
      <c r="AY1086" s="13">
        <f t="shared" si="1550"/>
        <v>1.4060525735720966E-3</v>
      </c>
      <c r="AZ1086" s="13">
        <f t="shared" si="1551"/>
        <v>2.0894310857101945E-4</v>
      </c>
      <c r="BA1086" s="13">
        <f t="shared" si="1552"/>
        <v>2.0699663459671377E-5</v>
      </c>
      <c r="BB1086" s="13">
        <f t="shared" si="1553"/>
        <v>1.5380122020081454E-6</v>
      </c>
      <c r="BC1086" s="13">
        <f t="shared" si="1554"/>
        <v>9.1421062497351365E-8</v>
      </c>
      <c r="BD1086" s="13">
        <f t="shared" si="1555"/>
        <v>1.2790385026254254E-7</v>
      </c>
      <c r="BE1086" s="13">
        <f t="shared" si="1556"/>
        <v>2.1942377450528702E-7</v>
      </c>
      <c r="BF1086" s="13">
        <f t="shared" si="1557"/>
        <v>1.8821479071708274E-7</v>
      </c>
      <c r="BG1086" s="13">
        <f t="shared" si="1558"/>
        <v>1.0762980606680393E-7</v>
      </c>
      <c r="BH1086" s="13">
        <f t="shared" si="1559"/>
        <v>4.6160725904602449E-8</v>
      </c>
      <c r="BI1086" s="13">
        <f t="shared" si="1560"/>
        <v>1.5838085704380271E-8</v>
      </c>
      <c r="BJ1086" s="14">
        <f t="shared" si="1561"/>
        <v>0.72866485429690719</v>
      </c>
      <c r="BK1086" s="14">
        <f t="shared" si="1562"/>
        <v>0.21234926690878655</v>
      </c>
      <c r="BL1086" s="14">
        <f t="shared" si="1563"/>
        <v>5.7835129337907569E-2</v>
      </c>
      <c r="BM1086" s="14">
        <f t="shared" si="1564"/>
        <v>0.32480031545905186</v>
      </c>
      <c r="BN1086" s="14">
        <f t="shared" si="1565"/>
        <v>0.67322753629514454</v>
      </c>
    </row>
    <row r="1087" spans="1:66" x14ac:dyDescent="0.25">
      <c r="A1087" t="s">
        <v>338</v>
      </c>
      <c r="B1087" t="s">
        <v>75</v>
      </c>
      <c r="C1087" t="s">
        <v>74</v>
      </c>
      <c r="D1087" s="7" t="s">
        <v>375</v>
      </c>
      <c r="E1087" s="10">
        <f>VLOOKUP(A1087,home!$A$2:$E$405,3,FALSE)</f>
        <v>1.2436</v>
      </c>
      <c r="F1087" s="10">
        <f>VLOOKUP(B1087,home!$B$2:$E$405,3,FALSE)</f>
        <v>0.64329999999999998</v>
      </c>
      <c r="G1087" s="10">
        <f>VLOOKUP(C1087,away!$B$2:$E$405,4,FALSE)</f>
        <v>1.6082000000000001</v>
      </c>
      <c r="H1087" s="10">
        <f>VLOOKUP(A1087,away!$A$2:$E$405,3,FALSE)</f>
        <v>0.89739999999999998</v>
      </c>
      <c r="I1087" s="10">
        <f>VLOOKUP(C1087,away!$B$2:$E$405,3,FALSE)</f>
        <v>1.1143000000000001</v>
      </c>
      <c r="J1087" s="10">
        <f>VLOOKUP(B1087,home!$B$2:$E$405,4,FALSE)</f>
        <v>1.7828999999999999</v>
      </c>
      <c r="K1087" s="12">
        <f t="shared" si="1510"/>
        <v>1.2865726726160001</v>
      </c>
      <c r="L1087" s="12">
        <f t="shared" si="1511"/>
        <v>1.7828515407779999</v>
      </c>
      <c r="M1087" s="13">
        <f t="shared" si="1512"/>
        <v>4.6447891233118072E-2</v>
      </c>
      <c r="N1087" s="13">
        <f t="shared" si="1513"/>
        <v>5.9758587561169994E-2</v>
      </c>
      <c r="O1087" s="13">
        <f t="shared" si="1514"/>
        <v>8.280969445085351E-2</v>
      </c>
      <c r="P1087" s="13">
        <f t="shared" si="1515"/>
        <v>0.10654068990814895</v>
      </c>
      <c r="Q1087" s="13">
        <f t="shared" si="1516"/>
        <v>3.8441882855165879E-2</v>
      </c>
      <c r="R1087" s="13">
        <f t="shared" si="1517"/>
        <v>7.3818695671529808E-2</v>
      </c>
      <c r="S1087" s="13">
        <f t="shared" si="1518"/>
        <v>6.109490821195223E-2</v>
      </c>
      <c r="T1087" s="13">
        <f t="shared" si="1519"/>
        <v>6.8536170078739869E-2</v>
      </c>
      <c r="U1087" s="13">
        <f t="shared" si="1520"/>
        <v>9.4973116579147254E-2</v>
      </c>
      <c r="V1087" s="13">
        <f t="shared" si="1521"/>
        <v>1.5570838866643599E-2</v>
      </c>
      <c r="W1087" s="13">
        <f t="shared" si="1522"/>
        <v>1.6486091988453987E-2</v>
      </c>
      <c r="X1087" s="13">
        <f t="shared" si="1523"/>
        <v>2.9392254503023029E-2</v>
      </c>
      <c r="Y1087" s="13">
        <f t="shared" si="1524"/>
        <v>2.6201013113826863E-2</v>
      </c>
      <c r="Z1087" s="13">
        <f t="shared" si="1525"/>
        <v>4.3869258438736389E-2</v>
      </c>
      <c r="AA1087" s="13">
        <f t="shared" si="1526"/>
        <v>5.6440989075207088E-2</v>
      </c>
      <c r="AB1087" s="13">
        <f t="shared" si="1527"/>
        <v>3.6307717079789831E-2</v>
      </c>
      <c r="AC1087" s="13">
        <f t="shared" si="1528"/>
        <v>2.232243315114684E-3</v>
      </c>
      <c r="AD1087" s="13">
        <f t="shared" si="1529"/>
        <v>5.3026388576446169E-3</v>
      </c>
      <c r="AE1087" s="13">
        <f t="shared" si="1530"/>
        <v>9.4538178575409998E-3</v>
      </c>
      <c r="AF1087" s="13">
        <f t="shared" si="1531"/>
        <v>8.427376866775773E-3</v>
      </c>
      <c r="AG1087" s="13">
        <f t="shared" si="1532"/>
        <v>5.0082539438826854E-3</v>
      </c>
      <c r="AH1087" s="13">
        <f t="shared" si="1533"/>
        <v>1.9553093750072349E-2</v>
      </c>
      <c r="AI1087" s="13">
        <f t="shared" si="1534"/>
        <v>2.5156476083941792E-2</v>
      </c>
      <c r="AJ1087" s="13">
        <f t="shared" si="1535"/>
        <v>1.6182817334458744E-2</v>
      </c>
      <c r="AK1087" s="13">
        <f t="shared" si="1536"/>
        <v>6.9401235161503727E-3</v>
      </c>
      <c r="AL1087" s="13">
        <f t="shared" si="1537"/>
        <v>2.0480993777870308E-4</v>
      </c>
      <c r="AM1087" s="13">
        <f t="shared" si="1538"/>
        <v>1.364446049399457E-3</v>
      </c>
      <c r="AN1087" s="13">
        <f t="shared" si="1539"/>
        <v>2.432604741480277E-3</v>
      </c>
      <c r="AO1087" s="13">
        <f t="shared" si="1540"/>
        <v>2.1684865557259907E-3</v>
      </c>
      <c r="AP1087" s="13">
        <f t="shared" si="1541"/>
        <v>1.2886965323441533E-3</v>
      </c>
      <c r="AQ1087" s="13">
        <f t="shared" si="1542"/>
        <v>5.7438864957125952E-4</v>
      </c>
      <c r="AR1087" s="13">
        <f t="shared" si="1543"/>
        <v>6.9720526638586385E-3</v>
      </c>
      <c r="AS1087" s="13">
        <f t="shared" si="1544"/>
        <v>8.9700524293601109E-3</v>
      </c>
      <c r="AT1087" s="13">
        <f t="shared" si="1545"/>
        <v>5.7703121637737425E-3</v>
      </c>
      <c r="AU1087" s="13">
        <f t="shared" si="1546"/>
        <v>2.4746419807916663E-3</v>
      </c>
      <c r="AV1087" s="13">
        <f t="shared" si="1547"/>
        <v>7.9595168674872151E-4</v>
      </c>
      <c r="AW1087" s="13">
        <f t="shared" si="1548"/>
        <v>1.3049624890080454E-5</v>
      </c>
      <c r="AX1087" s="13">
        <f t="shared" si="1549"/>
        <v>2.9257650006936728E-4</v>
      </c>
      <c r="AY1087" s="13">
        <f t="shared" si="1550"/>
        <v>5.2162046394410599E-4</v>
      </c>
      <c r="AZ1087" s="13">
        <f t="shared" si="1551"/>
        <v>4.6498592392204245E-4</v>
      </c>
      <c r="BA1087" s="13">
        <f t="shared" si="1552"/>
        <v>2.7633362363483168E-4</v>
      </c>
      <c r="BB1087" s="13">
        <f t="shared" si="1553"/>
        <v>1.2316545666653182E-4</v>
      </c>
      <c r="BC1087" s="13">
        <f t="shared" si="1554"/>
        <v>4.3917144837710483E-5</v>
      </c>
      <c r="BD1087" s="13">
        <f t="shared" si="1555"/>
        <v>2.0716891390242889E-3</v>
      </c>
      <c r="BE1087" s="13">
        <f t="shared" si="1556"/>
        <v>2.6653786324240198E-3</v>
      </c>
      <c r="BF1087" s="13">
        <f t="shared" si="1557"/>
        <v>1.7146016553256755E-3</v>
      </c>
      <c r="BG1087" s="13">
        <f t="shared" si="1558"/>
        <v>7.3531987805472399E-4</v>
      </c>
      <c r="BH1087" s="13">
        <f t="shared" si="1559"/>
        <v>2.3651061518413434E-4</v>
      </c>
      <c r="BI1087" s="13">
        <f t="shared" si="1560"/>
        <v>6.0857618855901187E-5</v>
      </c>
      <c r="BJ1087" s="14">
        <f t="shared" si="1561"/>
        <v>0.27655930926781935</v>
      </c>
      <c r="BK1087" s="14">
        <f t="shared" si="1562"/>
        <v>0.23261300193670034</v>
      </c>
      <c r="BL1087" s="14">
        <f t="shared" si="1563"/>
        <v>0.44465009200455236</v>
      </c>
      <c r="BM1087" s="14">
        <f t="shared" si="1564"/>
        <v>0.58936564912876865</v>
      </c>
      <c r="BN1087" s="14">
        <f t="shared" si="1565"/>
        <v>0.40781744167998624</v>
      </c>
    </row>
    <row r="1088" spans="1:66" x14ac:dyDescent="0.25">
      <c r="A1088" t="s">
        <v>350</v>
      </c>
      <c r="B1088" t="s">
        <v>99</v>
      </c>
      <c r="C1088" t="s">
        <v>97</v>
      </c>
      <c r="D1088" s="7" t="s">
        <v>375</v>
      </c>
      <c r="E1088" s="10">
        <f>VLOOKUP(A1088,home!$A$2:$E$405,3,FALSE)</f>
        <v>1.6042000000000001</v>
      </c>
      <c r="F1088" s="10">
        <f>VLOOKUP(B1088,home!$B$2:$E$405,3,FALSE)</f>
        <v>0.62339999999999995</v>
      </c>
      <c r="G1088" s="10">
        <f>VLOOKUP(C1088,away!$B$2:$E$405,4,FALSE)</f>
        <v>1.5584</v>
      </c>
      <c r="H1088" s="10">
        <f>VLOOKUP(A1088,away!$A$2:$E$405,3,FALSE)</f>
        <v>1.25</v>
      </c>
      <c r="I1088" s="10">
        <f>VLOOKUP(C1088,away!$B$2:$E$405,3,FALSE)</f>
        <v>0.6</v>
      </c>
      <c r="J1088" s="10">
        <f>VLOOKUP(B1088,home!$B$2:$E$405,4,FALSE)</f>
        <v>1</v>
      </c>
      <c r="K1088" s="12">
        <f t="shared" si="1510"/>
        <v>1.5584908235519999</v>
      </c>
      <c r="L1088" s="12">
        <f t="shared" si="1511"/>
        <v>0.75</v>
      </c>
      <c r="M1088" s="13">
        <f t="shared" si="1512"/>
        <v>9.941116739897124E-2</v>
      </c>
      <c r="N1088" s="13">
        <f t="shared" si="1513"/>
        <v>0.15493139214988841</v>
      </c>
      <c r="O1088" s="13">
        <f t="shared" si="1514"/>
        <v>7.4558375549228437E-2</v>
      </c>
      <c r="P1088" s="13">
        <f t="shared" si="1515"/>
        <v>0.11619854411241633</v>
      </c>
      <c r="Q1088" s="13">
        <f t="shared" si="1516"/>
        <v>0.12072957647286874</v>
      </c>
      <c r="R1088" s="13">
        <f t="shared" si="1517"/>
        <v>2.7959390830960662E-2</v>
      </c>
      <c r="S1088" s="13">
        <f t="shared" si="1518"/>
        <v>3.3955193382994332E-2</v>
      </c>
      <c r="T1088" s="13">
        <f t="shared" si="1519"/>
        <v>9.0547182354651562E-2</v>
      </c>
      <c r="U1088" s="13">
        <f t="shared" si="1520"/>
        <v>4.3574454042156117E-2</v>
      </c>
      <c r="V1088" s="13">
        <f t="shared" si="1521"/>
        <v>4.409904774944187E-3</v>
      </c>
      <c r="W1088" s="13">
        <f t="shared" si="1522"/>
        <v>6.2718645688095098E-2</v>
      </c>
      <c r="X1088" s="13">
        <f t="shared" si="1523"/>
        <v>4.7038984266071331E-2</v>
      </c>
      <c r="Y1088" s="13">
        <f t="shared" si="1524"/>
        <v>1.7639619099776748E-2</v>
      </c>
      <c r="Z1088" s="13">
        <f t="shared" si="1525"/>
        <v>6.9898477077401655E-3</v>
      </c>
      <c r="AA1088" s="13">
        <f t="shared" si="1526"/>
        <v>1.0893613510539029E-2</v>
      </c>
      <c r="AB1088" s="13">
        <f t="shared" si="1527"/>
        <v>8.4887983457485831E-3</v>
      </c>
      <c r="AC1088" s="13">
        <f t="shared" si="1528"/>
        <v>3.2216231833540607E-4</v>
      </c>
      <c r="AD1088" s="13">
        <f t="shared" si="1529"/>
        <v>2.4436608442626358E-2</v>
      </c>
      <c r="AE1088" s="13">
        <f t="shared" si="1530"/>
        <v>1.832745633196977E-2</v>
      </c>
      <c r="AF1088" s="13">
        <f t="shared" si="1531"/>
        <v>6.8727961244886629E-3</v>
      </c>
      <c r="AG1088" s="13">
        <f t="shared" si="1532"/>
        <v>1.7181990311221657E-3</v>
      </c>
      <c r="AH1088" s="13">
        <f t="shared" si="1533"/>
        <v>1.310596445201281E-3</v>
      </c>
      <c r="AI1088" s="13">
        <f t="shared" si="1534"/>
        <v>2.0425525332260679E-3</v>
      </c>
      <c r="AJ1088" s="13">
        <f t="shared" si="1535"/>
        <v>1.5916496898278592E-3</v>
      </c>
      <c r="AK1088" s="13">
        <f t="shared" si="1536"/>
        <v>8.2685714530203501E-4</v>
      </c>
      <c r="AL1088" s="13">
        <f t="shared" si="1537"/>
        <v>1.5062610504599051E-5</v>
      </c>
      <c r="AM1088" s="13">
        <f t="shared" si="1538"/>
        <v>7.616846003313295E-3</v>
      </c>
      <c r="AN1088" s="13">
        <f t="shared" si="1539"/>
        <v>5.7126345024849715E-3</v>
      </c>
      <c r="AO1088" s="13">
        <f t="shared" si="1540"/>
        <v>2.1422379384318643E-3</v>
      </c>
      <c r="AP1088" s="13">
        <f t="shared" si="1541"/>
        <v>5.3555948460796607E-4</v>
      </c>
      <c r="AQ1088" s="13">
        <f t="shared" si="1542"/>
        <v>1.0041740336399363E-4</v>
      </c>
      <c r="AR1088" s="13">
        <f t="shared" si="1543"/>
        <v>1.9658946678019224E-4</v>
      </c>
      <c r="AS1088" s="13">
        <f t="shared" si="1544"/>
        <v>3.0638287998391035E-4</v>
      </c>
      <c r="AT1088" s="13">
        <f t="shared" si="1545"/>
        <v>2.3874745347417901E-4</v>
      </c>
      <c r="AU1088" s="13">
        <f t="shared" si="1546"/>
        <v>1.2402857179530532E-4</v>
      </c>
      <c r="AV1088" s="13">
        <f t="shared" si="1547"/>
        <v>4.8324347750310935E-5</v>
      </c>
      <c r="AW1088" s="13">
        <f t="shared" si="1548"/>
        <v>4.8906125521157481E-7</v>
      </c>
      <c r="AX1088" s="13">
        <f t="shared" si="1549"/>
        <v>1.9784641000954177E-3</v>
      </c>
      <c r="AY1088" s="13">
        <f t="shared" si="1550"/>
        <v>1.4838480750715632E-3</v>
      </c>
      <c r="AZ1088" s="13">
        <f t="shared" si="1551"/>
        <v>5.5644302815183622E-4</v>
      </c>
      <c r="BA1088" s="13">
        <f t="shared" si="1552"/>
        <v>1.3911075703795906E-4</v>
      </c>
      <c r="BB1088" s="13">
        <f t="shared" si="1553"/>
        <v>2.6083266944617321E-5</v>
      </c>
      <c r="BC1088" s="13">
        <f t="shared" si="1554"/>
        <v>3.9124900416926002E-6</v>
      </c>
      <c r="BD1088" s="13">
        <f t="shared" si="1555"/>
        <v>2.457368334752402E-5</v>
      </c>
      <c r="BE1088" s="13">
        <f t="shared" si="1556"/>
        <v>3.8297859997988773E-5</v>
      </c>
      <c r="BF1088" s="13">
        <f t="shared" si="1557"/>
        <v>2.9843431684272362E-5</v>
      </c>
      <c r="BG1088" s="13">
        <f t="shared" si="1558"/>
        <v>1.5503571474413158E-5</v>
      </c>
      <c r="BH1088" s="13">
        <f t="shared" si="1559"/>
        <v>6.0405434687888644E-6</v>
      </c>
      <c r="BI1088" s="13">
        <f t="shared" si="1560"/>
        <v>1.8828263130748805E-6</v>
      </c>
      <c r="BJ1088" s="14">
        <f t="shared" si="1561"/>
        <v>0.56525601701110373</v>
      </c>
      <c r="BK1088" s="14">
        <f t="shared" si="1562"/>
        <v>0.25579588267323772</v>
      </c>
      <c r="BL1088" s="14">
        <f t="shared" si="1563"/>
        <v>0.17227650272826006</v>
      </c>
      <c r="BM1088" s="14">
        <f t="shared" si="1564"/>
        <v>0.4050464445921918</v>
      </c>
      <c r="BN1088" s="14">
        <f t="shared" si="1565"/>
        <v>0.59378844651433382</v>
      </c>
    </row>
    <row r="1089" spans="1:66" x14ac:dyDescent="0.25">
      <c r="A1089" t="s">
        <v>350</v>
      </c>
      <c r="B1089" t="s">
        <v>107</v>
      </c>
      <c r="C1089" t="s">
        <v>104</v>
      </c>
      <c r="D1089" s="7" t="s">
        <v>375</v>
      </c>
      <c r="E1089" s="10">
        <f>VLOOKUP(A1089,home!$A$2:$E$405,3,FALSE)</f>
        <v>1.6042000000000001</v>
      </c>
      <c r="F1089" s="10">
        <f>VLOOKUP(B1089,home!$B$2:$E$405,3,FALSE)</f>
        <v>0.46750000000000003</v>
      </c>
      <c r="G1089" s="10">
        <f>VLOOKUP(C1089,away!$B$2:$E$405,4,FALSE)</f>
        <v>1.8701000000000001</v>
      </c>
      <c r="H1089" s="10">
        <f>VLOOKUP(A1089,away!$A$2:$E$405,3,FALSE)</f>
        <v>1.25</v>
      </c>
      <c r="I1089" s="10">
        <f>VLOOKUP(C1089,away!$B$2:$E$405,3,FALSE)</f>
        <v>0.6</v>
      </c>
      <c r="J1089" s="10">
        <f>VLOOKUP(B1089,home!$B$2:$E$405,4,FALSE)</f>
        <v>1</v>
      </c>
      <c r="K1089" s="12">
        <f t="shared" si="1510"/>
        <v>1.4025067413500003</v>
      </c>
      <c r="L1089" s="12">
        <f t="shared" si="1511"/>
        <v>0.75</v>
      </c>
      <c r="M1089" s="13">
        <f t="shared" si="1512"/>
        <v>0.11619252779176407</v>
      </c>
      <c r="N1089" s="13">
        <f t="shared" si="1513"/>
        <v>0.16296080352244641</v>
      </c>
      <c r="O1089" s="13">
        <f t="shared" si="1514"/>
        <v>8.7144395843823066E-2</v>
      </c>
      <c r="P1089" s="13">
        <f t="shared" si="1515"/>
        <v>0.12222060264183482</v>
      </c>
      <c r="Q1089" s="13">
        <f t="shared" si="1516"/>
        <v>0.11427681275802198</v>
      </c>
      <c r="R1089" s="13">
        <f t="shared" si="1517"/>
        <v>3.2679148441433652E-2</v>
      </c>
      <c r="S1089" s="13">
        <f t="shared" si="1518"/>
        <v>3.2140353588193685E-2</v>
      </c>
      <c r="T1089" s="13">
        <f t="shared" si="1519"/>
        <v>8.5707609568516502E-2</v>
      </c>
      <c r="U1089" s="13">
        <f t="shared" si="1520"/>
        <v>4.5832725990688057E-2</v>
      </c>
      <c r="V1089" s="13">
        <f t="shared" si="1521"/>
        <v>3.756421881401194E-3</v>
      </c>
      <c r="W1089" s="13">
        <f t="shared" si="1522"/>
        <v>5.3424666757705866E-2</v>
      </c>
      <c r="X1089" s="13">
        <f t="shared" si="1523"/>
        <v>4.0068500068279403E-2</v>
      </c>
      <c r="Y1089" s="13">
        <f t="shared" si="1524"/>
        <v>1.5025687525604776E-2</v>
      </c>
      <c r="Z1089" s="13">
        <f t="shared" si="1525"/>
        <v>8.1697871103584129E-3</v>
      </c>
      <c r="AA1089" s="13">
        <f t="shared" si="1526"/>
        <v>1.1458181497672014E-2</v>
      </c>
      <c r="AB1089" s="13">
        <f t="shared" si="1527"/>
        <v>8.0350883970484212E-3</v>
      </c>
      <c r="AC1089" s="13">
        <f t="shared" si="1528"/>
        <v>2.4695657868842937E-4</v>
      </c>
      <c r="AD1089" s="13">
        <f t="shared" si="1529"/>
        <v>1.8732113820514939E-2</v>
      </c>
      <c r="AE1089" s="13">
        <f t="shared" si="1530"/>
        <v>1.4049085365386205E-2</v>
      </c>
      <c r="AF1089" s="13">
        <f t="shared" si="1531"/>
        <v>5.2684070120198271E-3</v>
      </c>
      <c r="AG1089" s="13">
        <f t="shared" si="1532"/>
        <v>1.3171017530049568E-3</v>
      </c>
      <c r="AH1089" s="13">
        <f t="shared" si="1533"/>
        <v>1.5318350831922021E-3</v>
      </c>
      <c r="AI1089" s="13">
        <f t="shared" si="1534"/>
        <v>2.1484090308135024E-3</v>
      </c>
      <c r="AJ1089" s="13">
        <f t="shared" si="1535"/>
        <v>1.506579074446579E-3</v>
      </c>
      <c r="AK1089" s="13">
        <f t="shared" si="1536"/>
        <v>7.0432910276272385E-4</v>
      </c>
      <c r="AL1089" s="13">
        <f t="shared" si="1537"/>
        <v>1.0390747992937612E-5</v>
      </c>
      <c r="AM1089" s="13">
        <f t="shared" si="1538"/>
        <v>5.2543831826015359E-3</v>
      </c>
      <c r="AN1089" s="13">
        <f t="shared" si="1539"/>
        <v>3.940787386951152E-3</v>
      </c>
      <c r="AO1089" s="13">
        <f t="shared" si="1540"/>
        <v>1.4777952701066819E-3</v>
      </c>
      <c r="AP1089" s="13">
        <f t="shared" si="1541"/>
        <v>3.6944881752667047E-4</v>
      </c>
      <c r="AQ1089" s="13">
        <f t="shared" si="1542"/>
        <v>6.9271653286250706E-5</v>
      </c>
      <c r="AR1089" s="13">
        <f t="shared" si="1543"/>
        <v>2.2977526247883043E-4</v>
      </c>
      <c r="AS1089" s="13">
        <f t="shared" si="1544"/>
        <v>3.2226135462202555E-4</v>
      </c>
      <c r="AT1089" s="13">
        <f t="shared" si="1545"/>
        <v>2.2598686116698694E-4</v>
      </c>
      <c r="AU1089" s="13">
        <f t="shared" si="1546"/>
        <v>1.0564936541440863E-4</v>
      </c>
      <c r="AV1089" s="13">
        <f t="shared" si="1547"/>
        <v>3.7043486803264424E-5</v>
      </c>
      <c r="AW1089" s="13">
        <f t="shared" si="1548"/>
        <v>3.0360612724508293E-7</v>
      </c>
      <c r="AX1089" s="13">
        <f t="shared" si="1549"/>
        <v>1.2282179725391206E-3</v>
      </c>
      <c r="AY1089" s="13">
        <f t="shared" si="1550"/>
        <v>9.2116347940434057E-4</v>
      </c>
      <c r="AZ1089" s="13">
        <f t="shared" si="1551"/>
        <v>3.4543630477662767E-4</v>
      </c>
      <c r="BA1089" s="13">
        <f t="shared" si="1552"/>
        <v>8.6359076194156918E-5</v>
      </c>
      <c r="BB1089" s="13">
        <f t="shared" si="1553"/>
        <v>1.6192326786404421E-5</v>
      </c>
      <c r="BC1089" s="13">
        <f t="shared" si="1554"/>
        <v>2.4288490179606647E-6</v>
      </c>
      <c r="BD1089" s="13">
        <f t="shared" si="1555"/>
        <v>2.8721907809853791E-5</v>
      </c>
      <c r="BE1089" s="13">
        <f t="shared" si="1556"/>
        <v>4.0282669327753173E-5</v>
      </c>
      <c r="BF1089" s="13">
        <f t="shared" si="1557"/>
        <v>2.8248357645873357E-5</v>
      </c>
      <c r="BG1089" s="13">
        <f t="shared" si="1558"/>
        <v>1.3206170676801072E-5</v>
      </c>
      <c r="BH1089" s="13">
        <f t="shared" si="1559"/>
        <v>4.6304358504080505E-6</v>
      </c>
      <c r="BI1089" s="13">
        <f t="shared" si="1560"/>
        <v>1.2988434991172009E-6</v>
      </c>
      <c r="BJ1089" s="14">
        <f t="shared" si="1561"/>
        <v>0.52454227247069174</v>
      </c>
      <c r="BK1089" s="14">
        <f t="shared" si="1562"/>
        <v>0.27548841670927948</v>
      </c>
      <c r="BL1089" s="14">
        <f t="shared" si="1563"/>
        <v>0.19207779717717552</v>
      </c>
      <c r="BM1089" s="14">
        <f t="shared" si="1564"/>
        <v>0.36388312259490402</v>
      </c>
      <c r="BN1089" s="14">
        <f t="shared" si="1565"/>
        <v>0.63547429099932395</v>
      </c>
    </row>
    <row r="1090" spans="1:66" x14ac:dyDescent="0.25">
      <c r="A1090" t="s">
        <v>350</v>
      </c>
      <c r="B1090" t="s">
        <v>108</v>
      </c>
      <c r="C1090" t="s">
        <v>105</v>
      </c>
      <c r="D1090" s="7" t="s">
        <v>375</v>
      </c>
      <c r="E1090" s="10">
        <f>VLOOKUP(A1090,home!$A$2:$E$405,3,FALSE)</f>
        <v>1.6042000000000001</v>
      </c>
      <c r="F1090" s="10">
        <f>VLOOKUP(B1090,home!$B$2:$E$405,3,FALSE)</f>
        <v>1.0909</v>
      </c>
      <c r="G1090" s="10">
        <f>VLOOKUP(C1090,away!$B$2:$E$405,4,FALSE)</f>
        <v>0.31169999999999998</v>
      </c>
      <c r="H1090" s="10">
        <f>VLOOKUP(A1090,away!$A$2:$E$405,3,FALSE)</f>
        <v>1.25</v>
      </c>
      <c r="I1090" s="10">
        <f>VLOOKUP(C1090,away!$B$2:$E$405,3,FALSE)</f>
        <v>1.6</v>
      </c>
      <c r="J1090" s="10">
        <f>VLOOKUP(B1090,home!$B$2:$E$405,4,FALSE)</f>
        <v>1.8</v>
      </c>
      <c r="K1090" s="12">
        <f t="shared" si="1510"/>
        <v>0.54548178882599996</v>
      </c>
      <c r="L1090" s="12">
        <f t="shared" si="1511"/>
        <v>3.6</v>
      </c>
      <c r="M1090" s="13">
        <f t="shared" si="1512"/>
        <v>1.5835804599411973E-2</v>
      </c>
      <c r="N1090" s="13">
        <f t="shared" si="1513"/>
        <v>8.6381430203862387E-3</v>
      </c>
      <c r="O1090" s="13">
        <f t="shared" si="1514"/>
        <v>5.700889655788309E-2</v>
      </c>
      <c r="P1090" s="13">
        <f t="shared" si="1515"/>
        <v>3.1097314873390455E-2</v>
      </c>
      <c r="Q1090" s="13">
        <f t="shared" si="1516"/>
        <v>2.3559748534475555E-3</v>
      </c>
      <c r="R1090" s="13">
        <f t="shared" si="1517"/>
        <v>0.1026160138041896</v>
      </c>
      <c r="S1090" s="13">
        <f t="shared" si="1518"/>
        <v>1.5266717050340163E-2</v>
      </c>
      <c r="T1090" s="13">
        <f t="shared" si="1519"/>
        <v>8.4815094724111986E-3</v>
      </c>
      <c r="U1090" s="13">
        <f t="shared" si="1520"/>
        <v>5.597516677210284E-2</v>
      </c>
      <c r="V1090" s="13">
        <f t="shared" si="1521"/>
        <v>3.3310864504479797E-3</v>
      </c>
      <c r="W1090" s="13">
        <f t="shared" si="1522"/>
        <v>4.2838045916254871E-4</v>
      </c>
      <c r="X1090" s="13">
        <f t="shared" si="1523"/>
        <v>1.542169652985175E-3</v>
      </c>
      <c r="Y1090" s="13">
        <f t="shared" si="1524"/>
        <v>2.7759053753733162E-3</v>
      </c>
      <c r="Z1090" s="13">
        <f t="shared" si="1525"/>
        <v>0.12313921656502753</v>
      </c>
      <c r="AA1090" s="13">
        <f t="shared" si="1526"/>
        <v>6.7170200126523416E-2</v>
      </c>
      <c r="AB1090" s="13">
        <f t="shared" si="1527"/>
        <v>1.8320060460408197E-2</v>
      </c>
      <c r="AC1090" s="13">
        <f t="shared" si="1528"/>
        <v>4.0883557403799316E-4</v>
      </c>
      <c r="AD1090" s="13">
        <f t="shared" si="1529"/>
        <v>5.8418434790522551E-5</v>
      </c>
      <c r="AE1090" s="13">
        <f t="shared" si="1530"/>
        <v>2.1030636524588112E-4</v>
      </c>
      <c r="AF1090" s="13">
        <f t="shared" si="1531"/>
        <v>3.7855145744258617E-4</v>
      </c>
      <c r="AG1090" s="13">
        <f t="shared" si="1532"/>
        <v>4.5426174893110346E-4</v>
      </c>
      <c r="AH1090" s="13">
        <f t="shared" si="1533"/>
        <v>0.11082529490852479</v>
      </c>
      <c r="AI1090" s="13">
        <f t="shared" si="1534"/>
        <v>6.0453180113871081E-2</v>
      </c>
      <c r="AJ1090" s="13">
        <f t="shared" si="1535"/>
        <v>1.6488054414367379E-2</v>
      </c>
      <c r="AK1090" s="13">
        <f t="shared" si="1536"/>
        <v>2.9979778054031823E-3</v>
      </c>
      <c r="AL1090" s="13">
        <f t="shared" si="1537"/>
        <v>3.211377987772066E-5</v>
      </c>
      <c r="AM1090" s="13">
        <f t="shared" si="1538"/>
        <v>6.3732384619898561E-6</v>
      </c>
      <c r="AN1090" s="13">
        <f t="shared" si="1539"/>
        <v>2.2943658463163477E-5</v>
      </c>
      <c r="AO1090" s="13">
        <f t="shared" si="1540"/>
        <v>4.1298585233694273E-5</v>
      </c>
      <c r="AP1090" s="13">
        <f t="shared" si="1541"/>
        <v>4.9558302280433136E-5</v>
      </c>
      <c r="AQ1090" s="13">
        <f t="shared" si="1542"/>
        <v>4.460247205238983E-5</v>
      </c>
      <c r="AR1090" s="13">
        <f t="shared" si="1543"/>
        <v>7.9794212334137818E-2</v>
      </c>
      <c r="AS1090" s="13">
        <f t="shared" si="1544"/>
        <v>4.3526289681987157E-2</v>
      </c>
      <c r="AT1090" s="13">
        <f t="shared" si="1545"/>
        <v>1.1871399178344509E-2</v>
      </c>
      <c r="AU1090" s="13">
        <f t="shared" si="1546"/>
        <v>2.15854401989029E-3</v>
      </c>
      <c r="AV1090" s="13">
        <f t="shared" si="1547"/>
        <v>2.9436161330735492E-4</v>
      </c>
      <c r="AW1090" s="13">
        <f t="shared" si="1548"/>
        <v>1.751748209366347E-6</v>
      </c>
      <c r="AX1090" s="13">
        <f t="shared" si="1549"/>
        <v>5.7941425281014852E-7</v>
      </c>
      <c r="AY1090" s="13">
        <f t="shared" si="1550"/>
        <v>2.0858913101165342E-6</v>
      </c>
      <c r="AZ1090" s="13">
        <f t="shared" si="1551"/>
        <v>3.7546043582097626E-6</v>
      </c>
      <c r="BA1090" s="13">
        <f t="shared" si="1552"/>
        <v>4.5055252298517156E-6</v>
      </c>
      <c r="BB1090" s="13">
        <f t="shared" si="1553"/>
        <v>4.0549727068665444E-6</v>
      </c>
      <c r="BC1090" s="13">
        <f t="shared" si="1554"/>
        <v>2.9195803489439109E-6</v>
      </c>
      <c r="BD1090" s="13">
        <f t="shared" si="1555"/>
        <v>4.7876527400482705E-2</v>
      </c>
      <c r="BE1090" s="13">
        <f t="shared" si="1556"/>
        <v>2.6115773809192302E-2</v>
      </c>
      <c r="BF1090" s="13">
        <f t="shared" si="1557"/>
        <v>7.1228395070067072E-3</v>
      </c>
      <c r="BG1090" s="13">
        <f t="shared" si="1558"/>
        <v>1.2951264119341744E-3</v>
      </c>
      <c r="BH1090" s="13">
        <f t="shared" si="1559"/>
        <v>1.7661696798441302E-4</v>
      </c>
      <c r="BI1090" s="13">
        <f t="shared" si="1560"/>
        <v>1.9268267926632404E-5</v>
      </c>
      <c r="BJ1090" s="14">
        <f t="shared" si="1561"/>
        <v>2.5506297084874594E-2</v>
      </c>
      <c r="BK1090" s="14">
        <f t="shared" si="1562"/>
        <v>6.5973958218816409E-2</v>
      </c>
      <c r="BL1090" s="14">
        <f t="shared" si="1563"/>
        <v>0.71210580415546754</v>
      </c>
      <c r="BM1090" s="14">
        <f t="shared" si="1564"/>
        <v>0.70917279417237644</v>
      </c>
      <c r="BN1090" s="14">
        <f t="shared" si="1565"/>
        <v>0.2175521477087089</v>
      </c>
    </row>
    <row r="1091" spans="1:66" x14ac:dyDescent="0.25">
      <c r="A1091" t="s">
        <v>339</v>
      </c>
      <c r="B1091" t="s">
        <v>115</v>
      </c>
      <c r="C1091" t="s">
        <v>116</v>
      </c>
      <c r="D1091" s="7" t="s">
        <v>375</v>
      </c>
      <c r="E1091" s="10">
        <f>VLOOKUP(A1091,home!$A$2:$E$405,3,FALSE)</f>
        <v>1.1578999999999999</v>
      </c>
      <c r="F1091" s="10">
        <f>VLOOKUP(B1091,home!$B$2:$E$405,3,FALSE)</f>
        <v>1.0992</v>
      </c>
      <c r="G1091" s="10">
        <f>VLOOKUP(C1091,away!$B$2:$E$405,4,FALSE)</f>
        <v>1.3347</v>
      </c>
      <c r="H1091" s="10">
        <f>VLOOKUP(A1091,away!$A$2:$E$405,3,FALSE)</f>
        <v>1.0478000000000001</v>
      </c>
      <c r="I1091" s="10">
        <f>VLOOKUP(C1091,away!$B$2:$E$405,3,FALSE)</f>
        <v>1.0410999999999999</v>
      </c>
      <c r="J1091" s="10">
        <f>VLOOKUP(B1091,home!$B$2:$E$405,4,FALSE)</f>
        <v>0.86760000000000004</v>
      </c>
      <c r="K1091" s="12">
        <f t="shared" si="1510"/>
        <v>1.6987576836959999</v>
      </c>
      <c r="L1091" s="12">
        <f t="shared" si="1511"/>
        <v>0.94643410960800012</v>
      </c>
      <c r="M1091" s="13">
        <f t="shared" si="1512"/>
        <v>7.0991736694112378E-2</v>
      </c>
      <c r="N1091" s="13">
        <f t="shared" si="1513"/>
        <v>0.12059775818804666</v>
      </c>
      <c r="O1091" s="13">
        <f t="shared" si="1514"/>
        <v>6.7189001107617843E-2</v>
      </c>
      <c r="P1091" s="13">
        <f t="shared" si="1515"/>
        <v>0.11413783189142485</v>
      </c>
      <c r="Q1091" s="13">
        <f t="shared" si="1516"/>
        <v>0.10243318417922825</v>
      </c>
      <c r="R1091" s="13">
        <f t="shared" si="1517"/>
        <v>3.1794981219369613E-2</v>
      </c>
      <c r="S1091" s="13">
        <f t="shared" si="1518"/>
        <v>4.5876623377335897E-2</v>
      </c>
      <c r="T1091" s="13">
        <f t="shared" si="1519"/>
        <v>9.6946259462980175E-2</v>
      </c>
      <c r="U1091" s="13">
        <f t="shared" si="1520"/>
        <v>5.4011968649374138E-2</v>
      </c>
      <c r="V1091" s="13">
        <f t="shared" si="1521"/>
        <v>8.1954112949956543E-3</v>
      </c>
      <c r="W1091" s="13">
        <f t="shared" si="1522"/>
        <v>5.8003052896637153E-2</v>
      </c>
      <c r="X1091" s="13">
        <f t="shared" si="1523"/>
        <v>5.4896067722774514E-2</v>
      </c>
      <c r="Y1091" s="13">
        <f t="shared" si="1524"/>
        <v>2.5977755488092287E-2</v>
      </c>
      <c r="Z1091" s="13">
        <f t="shared" si="1525"/>
        <v>1.0030618246785724E-2</v>
      </c>
      <c r="AA1091" s="13">
        <f t="shared" si="1526"/>
        <v>1.7039589818948545E-2</v>
      </c>
      <c r="AB1091" s="13">
        <f t="shared" si="1527"/>
        <v>1.447306706598349E-2</v>
      </c>
      <c r="AC1091" s="13">
        <f t="shared" si="1528"/>
        <v>8.2351703894405117E-4</v>
      </c>
      <c r="AD1091" s="13">
        <f t="shared" si="1529"/>
        <v>2.4633282946496981E-2</v>
      </c>
      <c r="AE1091" s="13">
        <f t="shared" si="1530"/>
        <v>2.3313779212189804E-2</v>
      </c>
      <c r="AF1091" s="13">
        <f t="shared" si="1531"/>
        <v>1.1032477935143179E-2</v>
      </c>
      <c r="AG1091" s="13">
        <f t="shared" si="1532"/>
        <v>3.4805044771057149E-3</v>
      </c>
      <c r="AH1091" s="13">
        <f t="shared" si="1533"/>
        <v>2.3733298123036007E-3</v>
      </c>
      <c r="AI1091" s="13">
        <f t="shared" si="1534"/>
        <v>4.0317122545955267E-3</v>
      </c>
      <c r="AJ1091" s="13">
        <f t="shared" si="1535"/>
        <v>3.4244510854727381E-3</v>
      </c>
      <c r="AK1091" s="13">
        <f t="shared" si="1536"/>
        <v>1.9391041979626396E-3</v>
      </c>
      <c r="AL1091" s="13">
        <f t="shared" si="1537"/>
        <v>5.2960783171552086E-5</v>
      </c>
      <c r="AM1091" s="13">
        <f t="shared" si="1538"/>
        <v>8.3691957360038736E-3</v>
      </c>
      <c r="AN1091" s="13">
        <f t="shared" si="1539"/>
        <v>7.9208923145398982E-3</v>
      </c>
      <c r="AO1091" s="13">
        <f t="shared" si="1540"/>
        <v>3.7483013325062095E-3</v>
      </c>
      <c r="AP1091" s="13">
        <f t="shared" si="1541"/>
        <v>1.1825067447243317E-3</v>
      </c>
      <c r="AQ1091" s="13">
        <f t="shared" si="1542"/>
        <v>2.7979117951215687E-4</v>
      </c>
      <c r="AR1091" s="13">
        <f t="shared" si="1543"/>
        <v>4.4924005754273631E-4</v>
      </c>
      <c r="AS1091" s="13">
        <f t="shared" si="1544"/>
        <v>7.6314999957475638E-4</v>
      </c>
      <c r="AT1091" s="13">
        <f t="shared" si="1545"/>
        <v>6.4820346279510842E-4</v>
      </c>
      <c r="AU1091" s="13">
        <f t="shared" si="1546"/>
        <v>3.6704687100718136E-4</v>
      </c>
      <c r="AV1091" s="13">
        <f t="shared" si="1547"/>
        <v>1.5588092310000603E-4</v>
      </c>
      <c r="AW1091" s="13">
        <f t="shared" si="1548"/>
        <v>2.3652318361903297E-6</v>
      </c>
      <c r="AX1091" s="13">
        <f t="shared" si="1549"/>
        <v>2.3695392604820634E-3</v>
      </c>
      <c r="AY1091" s="13">
        <f t="shared" si="1550"/>
        <v>2.2426127801755407E-3</v>
      </c>
      <c r="AZ1091" s="13">
        <f t="shared" si="1551"/>
        <v>1.0612426149004797E-3</v>
      </c>
      <c r="BA1091" s="13">
        <f t="shared" si="1552"/>
        <v>3.3479873643713385E-4</v>
      </c>
      <c r="BB1091" s="13">
        <f t="shared" si="1553"/>
        <v>7.9216236004440554E-5</v>
      </c>
      <c r="BC1091" s="13">
        <f t="shared" si="1554"/>
        <v>1.4994589557871986E-5</v>
      </c>
      <c r="BD1091" s="13">
        <f t="shared" si="1555"/>
        <v>7.0862685643451005E-5</v>
      </c>
      <c r="BE1091" s="13">
        <f t="shared" si="1556"/>
        <v>1.2037853172414661E-4</v>
      </c>
      <c r="BF1091" s="13">
        <f t="shared" si="1557"/>
        <v>1.022469778592184E-4</v>
      </c>
      <c r="BG1091" s="13">
        <f t="shared" si="1558"/>
        <v>5.789761309101399E-5</v>
      </c>
      <c r="BH1091" s="13">
        <f t="shared" si="1559"/>
        <v>2.4588503776504541E-5</v>
      </c>
      <c r="BI1091" s="13">
        <f t="shared" si="1560"/>
        <v>8.3539819441850357E-6</v>
      </c>
      <c r="BJ1091" s="14">
        <f t="shared" si="1561"/>
        <v>0.54891721403353888</v>
      </c>
      <c r="BK1091" s="14">
        <f t="shared" si="1562"/>
        <v>0.24232069386015989</v>
      </c>
      <c r="BL1091" s="14">
        <f t="shared" si="1563"/>
        <v>0.19904505481968648</v>
      </c>
      <c r="BM1091" s="14">
        <f t="shared" si="1564"/>
        <v>0.49092884013203186</v>
      </c>
      <c r="BN1091" s="14">
        <f t="shared" si="1565"/>
        <v>0.5071444932797996</v>
      </c>
    </row>
    <row r="1092" spans="1:66" x14ac:dyDescent="0.25">
      <c r="A1092" t="s">
        <v>339</v>
      </c>
      <c r="B1092" t="s">
        <v>117</v>
      </c>
      <c r="C1092" t="s">
        <v>125</v>
      </c>
      <c r="D1092" s="7" t="s">
        <v>375</v>
      </c>
      <c r="E1092" s="10">
        <f>VLOOKUP(A1092,home!$A$2:$E$405,3,FALSE)</f>
        <v>1.1578999999999999</v>
      </c>
      <c r="F1092" s="10">
        <f>VLOOKUP(B1092,home!$B$2:$E$405,3,FALSE)</f>
        <v>0.95</v>
      </c>
      <c r="G1092" s="10">
        <f>VLOOKUP(C1092,away!$B$2:$E$405,4,FALSE)</f>
        <v>0.67169999999999996</v>
      </c>
      <c r="H1092" s="10">
        <f>VLOOKUP(A1092,away!$A$2:$E$405,3,FALSE)</f>
        <v>1.0478000000000001</v>
      </c>
      <c r="I1092" s="10">
        <f>VLOOKUP(C1092,away!$B$2:$E$405,3,FALSE)</f>
        <v>1.2725</v>
      </c>
      <c r="J1092" s="10">
        <f>VLOOKUP(B1092,home!$B$2:$E$405,4,FALSE)</f>
        <v>1.2406999999999999</v>
      </c>
      <c r="K1092" s="12">
        <f t="shared" si="1510"/>
        <v>0.73887335849999991</v>
      </c>
      <c r="L1092" s="12">
        <f t="shared" si="1511"/>
        <v>1.6542569478499998</v>
      </c>
      <c r="M1092" s="13">
        <f t="shared" si="1512"/>
        <v>9.1343303359440908E-2</v>
      </c>
      <c r="N1092" s="13">
        <f t="shared" si="1513"/>
        <v>6.7491133329674435E-2</v>
      </c>
      <c r="O1092" s="13">
        <f t="shared" si="1514"/>
        <v>0.15110529422192534</v>
      </c>
      <c r="P1092" s="13">
        <f t="shared" si="1515"/>
        <v>0.11164767622888461</v>
      </c>
      <c r="Q1092" s="13">
        <f t="shared" si="1516"/>
        <v>2.4933700176133909E-2</v>
      </c>
      <c r="R1092" s="13">
        <f t="shared" si="1517"/>
        <v>0.12498349141176923</v>
      </c>
      <c r="S1092" s="13">
        <f t="shared" si="1518"/>
        <v>3.4116358695334748E-2</v>
      </c>
      <c r="T1092" s="13">
        <f t="shared" si="1519"/>
        <v>4.1246746751978279E-2</v>
      </c>
      <c r="U1092" s="13">
        <f t="shared" si="1520"/>
        <v>9.2346972056469842E-2</v>
      </c>
      <c r="V1092" s="13">
        <f t="shared" si="1521"/>
        <v>4.6333289781354432E-3</v>
      </c>
      <c r="W1092" s="13">
        <f t="shared" si="1522"/>
        <v>6.1409489296573687E-3</v>
      </c>
      <c r="X1092" s="13">
        <f t="shared" si="1523"/>
        <v>1.015870743327772E-2</v>
      </c>
      <c r="Y1092" s="13">
        <f t="shared" si="1524"/>
        <v>8.4025561763375559E-3</v>
      </c>
      <c r="Z1092" s="13">
        <f t="shared" si="1525"/>
        <v>6.8918269678156688E-2</v>
      </c>
      <c r="AA1092" s="13">
        <f t="shared" si="1526"/>
        <v>5.0921873379108341E-2</v>
      </c>
      <c r="AB1092" s="13">
        <f t="shared" si="1527"/>
        <v>1.8812407802366756E-2</v>
      </c>
      <c r="AC1092" s="13">
        <f t="shared" si="1528"/>
        <v>3.5395343349444114E-4</v>
      </c>
      <c r="AD1092" s="13">
        <f t="shared" si="1529"/>
        <v>1.1343458900082296E-3</v>
      </c>
      <c r="AE1092" s="13">
        <f t="shared" si="1530"/>
        <v>1.8764995698112054E-3</v>
      </c>
      <c r="AF1092" s="13">
        <f t="shared" si="1531"/>
        <v>1.5521062254988615E-3</v>
      </c>
      <c r="AG1092" s="13">
        <f t="shared" si="1532"/>
        <v>8.5586083577757677E-4</v>
      </c>
      <c r="AH1092" s="13">
        <f t="shared" si="1533"/>
        <v>2.8502131612222675E-2</v>
      </c>
      <c r="AI1092" s="13">
        <f t="shared" si="1534"/>
        <v>2.1059465708731986E-2</v>
      </c>
      <c r="AJ1092" s="13">
        <f t="shared" si="1535"/>
        <v>7.7801390782131895E-3</v>
      </c>
      <c r="AK1092" s="13">
        <f t="shared" si="1536"/>
        <v>1.9161791634388248E-3</v>
      </c>
      <c r="AL1092" s="13">
        <f t="shared" si="1537"/>
        <v>1.7305298533986056E-5</v>
      </c>
      <c r="AM1092" s="13">
        <f t="shared" si="1538"/>
        <v>1.6762759149021052E-4</v>
      </c>
      <c r="AN1092" s="13">
        <f t="shared" si="1539"/>
        <v>2.7729910787404222E-4</v>
      </c>
      <c r="AO1092" s="13">
        <f t="shared" si="1540"/>
        <v>2.2936198791662053E-4</v>
      </c>
      <c r="AP1092" s="13">
        <f t="shared" si="1541"/>
        <v>1.2647455402791906E-4</v>
      </c>
      <c r="AQ1092" s="13">
        <f t="shared" si="1542"/>
        <v>5.2305352431728842E-5</v>
      </c>
      <c r="AR1092" s="13">
        <f t="shared" si="1543"/>
        <v>9.4299698496108902E-3</v>
      </c>
      <c r="AS1092" s="13">
        <f t="shared" si="1544"/>
        <v>6.967553493335739E-3</v>
      </c>
      <c r="AT1092" s="13">
        <f t="shared" si="1545"/>
        <v>2.5740698250746913E-3</v>
      </c>
      <c r="AU1092" s="13">
        <f t="shared" si="1546"/>
        <v>6.3397053888881495E-4</v>
      </c>
      <c r="AV1092" s="13">
        <f t="shared" si="1547"/>
        <v>1.1710598531470836E-4</v>
      </c>
      <c r="AW1092" s="13">
        <f t="shared" si="1548"/>
        <v>5.8755641163843494E-7</v>
      </c>
      <c r="AX1092" s="13">
        <f t="shared" si="1549"/>
        <v>2.0642593583606296E-5</v>
      </c>
      <c r="AY1092" s="13">
        <f t="shared" si="1550"/>
        <v>3.4148153857324537E-5</v>
      </c>
      <c r="AZ1092" s="13">
        <f t="shared" si="1551"/>
        <v>2.824491038736495E-5</v>
      </c>
      <c r="BA1092" s="13">
        <f t="shared" si="1552"/>
        <v>1.5574779749899699E-5</v>
      </c>
      <c r="BB1092" s="13">
        <f t="shared" si="1553"/>
        <v>6.4411719031262669E-6</v>
      </c>
      <c r="BC1092" s="13">
        <f t="shared" si="1554"/>
        <v>2.1310706746085656E-6</v>
      </c>
      <c r="BD1092" s="13">
        <f t="shared" si="1555"/>
        <v>2.5999321902891418E-3</v>
      </c>
      <c r="BE1092" s="13">
        <f t="shared" si="1556"/>
        <v>1.9210206293111994E-3</v>
      </c>
      <c r="BF1092" s="13">
        <f t="shared" si="1557"/>
        <v>7.0969548206347441E-4</v>
      </c>
      <c r="BG1092" s="13">
        <f t="shared" si="1558"/>
        <v>1.7479169478150532E-4</v>
      </c>
      <c r="BH1092" s="13">
        <f t="shared" si="1559"/>
        <v>3.2287231640279425E-5</v>
      </c>
      <c r="BI1092" s="13">
        <f t="shared" si="1560"/>
        <v>4.7712350557441463E-6</v>
      </c>
      <c r="BJ1092" s="14">
        <f t="shared" si="1561"/>
        <v>0.16475285659205163</v>
      </c>
      <c r="BK1092" s="14">
        <f t="shared" si="1562"/>
        <v>0.24214607414768149</v>
      </c>
      <c r="BL1092" s="14">
        <f t="shared" si="1563"/>
        <v>0.52259312258961232</v>
      </c>
      <c r="BM1092" s="14">
        <f t="shared" si="1564"/>
        <v>0.42687216368222791</v>
      </c>
      <c r="BN1092" s="14">
        <f t="shared" si="1565"/>
        <v>0.57150459872782844</v>
      </c>
    </row>
    <row r="1093" spans="1:66" x14ac:dyDescent="0.25">
      <c r="A1093" t="s">
        <v>343</v>
      </c>
      <c r="B1093" t="s">
        <v>193</v>
      </c>
      <c r="C1093" t="s">
        <v>191</v>
      </c>
      <c r="D1093" s="7" t="s">
        <v>375</v>
      </c>
      <c r="E1093" s="10">
        <f>VLOOKUP(A1093,home!$A$2:$E$405,3,FALSE)</f>
        <v>1.2842</v>
      </c>
      <c r="F1093" s="10">
        <f>VLOOKUP(B1093,home!$B$2:$E$405,3,FALSE)</f>
        <v>0.50060000000000004</v>
      </c>
      <c r="G1093" s="10">
        <f>VLOOKUP(C1093,away!$B$2:$E$405,4,FALSE)</f>
        <v>1.3905000000000001</v>
      </c>
      <c r="H1093" s="10">
        <f>VLOOKUP(A1093,away!$A$2:$E$405,3,FALSE)</f>
        <v>1.1267</v>
      </c>
      <c r="I1093" s="10">
        <f>VLOOKUP(C1093,away!$B$2:$E$405,3,FALSE)</f>
        <v>0.5706</v>
      </c>
      <c r="J1093" s="10">
        <f>VLOOKUP(B1093,home!$B$2:$E$405,4,FALSE)</f>
        <v>1.1411</v>
      </c>
      <c r="K1093" s="12">
        <f t="shared" si="1510"/>
        <v>0.89391145806000016</v>
      </c>
      <c r="L1093" s="12">
        <f t="shared" si="1511"/>
        <v>0.73360750732199997</v>
      </c>
      <c r="M1093" s="13">
        <f t="shared" si="1512"/>
        <v>0.19641628570748432</v>
      </c>
      <c r="N1093" s="13">
        <f t="shared" si="1513"/>
        <v>0.17557876834350686</v>
      </c>
      <c r="O1093" s="13">
        <f t="shared" si="1514"/>
        <v>0.14409246175531334</v>
      </c>
      <c r="P1093" s="13">
        <f t="shared" si="1515"/>
        <v>0.12880590258314695</v>
      </c>
      <c r="Q1093" s="13">
        <f t="shared" si="1516"/>
        <v>7.8475936407161606E-2</v>
      </c>
      <c r="R1093" s="13">
        <f t="shared" si="1517"/>
        <v>5.2853655846103013E-2</v>
      </c>
      <c r="S1093" s="13">
        <f t="shared" si="1518"/>
        <v>2.1117088738974856E-2</v>
      </c>
      <c r="T1093" s="13">
        <f t="shared" si="1519"/>
        <v>5.7570536092417614E-2</v>
      </c>
      <c r="U1093" s="13">
        <f t="shared" si="1520"/>
        <v>4.7246488561191388E-2</v>
      </c>
      <c r="V1093" s="13">
        <f t="shared" si="1521"/>
        <v>1.5386853064849283E-3</v>
      </c>
      <c r="W1093" s="13">
        <f t="shared" si="1522"/>
        <v>2.3383512912116565E-2</v>
      </c>
      <c r="X1093" s="13">
        <f t="shared" si="1523"/>
        <v>1.7154320619889633E-2</v>
      </c>
      <c r="Y1093" s="13">
        <f t="shared" si="1524"/>
        <v>6.292269194879809E-3</v>
      </c>
      <c r="Z1093" s="13">
        <f t="shared" si="1525"/>
        <v>1.2924612906038161E-2</v>
      </c>
      <c r="AA1093" s="13">
        <f t="shared" si="1526"/>
        <v>1.1553459567697669E-2</v>
      </c>
      <c r="AB1093" s="13">
        <f t="shared" si="1527"/>
        <v>5.1638849438989404E-3</v>
      </c>
      <c r="AC1093" s="13">
        <f t="shared" si="1528"/>
        <v>6.3064955694527115E-5</v>
      </c>
      <c r="AD1093" s="13">
        <f t="shared" si="1529"/>
        <v>5.2256975304587391E-3</v>
      </c>
      <c r="AE1093" s="13">
        <f t="shared" si="1530"/>
        <v>3.8336109393385664E-3</v>
      </c>
      <c r="AF1093" s="13">
        <f t="shared" si="1531"/>
        <v>1.406182882625258E-3</v>
      </c>
      <c r="AG1093" s="13">
        <f t="shared" si="1532"/>
        <v>3.4386210645386006E-4</v>
      </c>
      <c r="AH1093" s="13">
        <f t="shared" si="1533"/>
        <v>2.3703982642751011E-3</v>
      </c>
      <c r="AI1093" s="13">
        <f t="shared" si="1534"/>
        <v>2.1189261686010491E-3</v>
      </c>
      <c r="AJ1093" s="13">
        <f t="shared" si="1535"/>
        <v>9.4706619044782677E-4</v>
      </c>
      <c r="AK1093" s="13">
        <f t="shared" si="1536"/>
        <v>2.8219777306084893E-4</v>
      </c>
      <c r="AL1093" s="13">
        <f t="shared" si="1537"/>
        <v>1.6542698606361471E-6</v>
      </c>
      <c r="AM1093" s="13">
        <f t="shared" si="1538"/>
        <v>9.3426217976658296E-4</v>
      </c>
      <c r="AN1093" s="13">
        <f t="shared" si="1539"/>
        <v>6.8538174888378115E-4</v>
      </c>
      <c r="AO1093" s="13">
        <f t="shared" si="1540"/>
        <v>2.5140059818131176E-4</v>
      </c>
      <c r="AP1093" s="13">
        <f t="shared" si="1541"/>
        <v>6.1476455390350624E-5</v>
      </c>
      <c r="AQ1093" s="13">
        <f t="shared" si="1542"/>
        <v>1.1274897299476811E-5</v>
      </c>
      <c r="AR1093" s="13">
        <f t="shared" si="1543"/>
        <v>3.4778839240305056E-4</v>
      </c>
      <c r="AS1093" s="13">
        <f t="shared" si="1544"/>
        <v>3.1089202894935442E-4</v>
      </c>
      <c r="AT1093" s="13">
        <f t="shared" si="1545"/>
        <v>1.3895497344867456E-4</v>
      </c>
      <c r="AU1093" s="13">
        <f t="shared" si="1546"/>
        <v>4.1404480973397773E-5</v>
      </c>
      <c r="AV1093" s="13">
        <f t="shared" si="1547"/>
        <v>9.2529849892868831E-6</v>
      </c>
      <c r="AW1093" s="13">
        <f t="shared" si="1548"/>
        <v>3.013437078123103E-8</v>
      </c>
      <c r="AX1093" s="13">
        <f t="shared" si="1549"/>
        <v>1.3919127788757663E-4</v>
      </c>
      <c r="AY1093" s="13">
        <f t="shared" si="1550"/>
        <v>1.0211176641206891E-4</v>
      </c>
      <c r="AZ1093" s="13">
        <f t="shared" si="1551"/>
        <v>3.7454979212902093E-5</v>
      </c>
      <c r="BA1093" s="13">
        <f t="shared" si="1552"/>
        <v>9.1590846457248097E-6</v>
      </c>
      <c r="BB1093" s="13">
        <f t="shared" si="1553"/>
        <v>1.6797933140753452E-6</v>
      </c>
      <c r="BC1093" s="13">
        <f t="shared" si="1554"/>
        <v>2.4646179719099513E-7</v>
      </c>
      <c r="BD1093" s="13">
        <f t="shared" si="1555"/>
        <v>4.2523362604387908E-5</v>
      </c>
      <c r="BE1093" s="13">
        <f t="shared" si="1556"/>
        <v>3.8012121067302479E-5</v>
      </c>
      <c r="BF1093" s="13">
        <f t="shared" si="1557"/>
        <v>1.6989735283612801E-5</v>
      </c>
      <c r="BG1093" s="13">
        <f t="shared" si="1558"/>
        <v>5.0624396798092515E-6</v>
      </c>
      <c r="BH1093" s="13">
        <f t="shared" si="1559"/>
        <v>1.1313432088797717E-6</v>
      </c>
      <c r="BI1093" s="13">
        <f t="shared" si="1560"/>
        <v>2.0226413148319928E-7</v>
      </c>
      <c r="BJ1093" s="14">
        <f t="shared" si="1561"/>
        <v>0.37149833627163958</v>
      </c>
      <c r="BK1093" s="14">
        <f t="shared" si="1562"/>
        <v>0.34804479332805827</v>
      </c>
      <c r="BL1093" s="14">
        <f t="shared" si="1563"/>
        <v>0.26758075319732844</v>
      </c>
      <c r="BM1093" s="14">
        <f t="shared" si="1564"/>
        <v>0.22372340342830702</v>
      </c>
      <c r="BN1093" s="14">
        <f t="shared" si="1565"/>
        <v>0.77622301064271615</v>
      </c>
    </row>
    <row r="1094" spans="1:66" x14ac:dyDescent="0.25">
      <c r="A1094" t="s">
        <v>343</v>
      </c>
      <c r="B1094" t="s">
        <v>179</v>
      </c>
      <c r="C1094" t="s">
        <v>192</v>
      </c>
      <c r="D1094" s="7" t="s">
        <v>375</v>
      </c>
      <c r="E1094" s="10">
        <f>VLOOKUP(A1094,home!$A$2:$E$405,3,FALSE)</f>
        <v>1.2842</v>
      </c>
      <c r="F1094" s="10">
        <f>VLOOKUP(B1094,home!$B$2:$E$405,3,FALSE)</f>
        <v>1.3349</v>
      </c>
      <c r="G1094" s="10">
        <f>VLOOKUP(C1094,away!$B$2:$E$405,4,FALSE)</f>
        <v>0.72309999999999997</v>
      </c>
      <c r="H1094" s="10">
        <f>VLOOKUP(A1094,away!$A$2:$E$405,3,FALSE)</f>
        <v>1.1267</v>
      </c>
      <c r="I1094" s="10">
        <f>VLOOKUP(C1094,away!$B$2:$E$405,3,FALSE)</f>
        <v>0.82420000000000004</v>
      </c>
      <c r="J1094" s="10">
        <f>VLOOKUP(B1094,home!$B$2:$E$405,4,FALSE)</f>
        <v>1.2679</v>
      </c>
      <c r="K1094" s="12">
        <f t="shared" si="1510"/>
        <v>1.239594841198</v>
      </c>
      <c r="L1094" s="12">
        <f t="shared" si="1511"/>
        <v>1.1774050829060001</v>
      </c>
      <c r="M1094" s="13">
        <f t="shared" si="1512"/>
        <v>8.9188789628562734E-2</v>
      </c>
      <c r="N1094" s="13">
        <f t="shared" si="1513"/>
        <v>0.11055796351626004</v>
      </c>
      <c r="O1094" s="13">
        <f t="shared" si="1514"/>
        <v>0.10501133424690372</v>
      </c>
      <c r="P1094" s="13">
        <f t="shared" si="1515"/>
        <v>0.13017150819978071</v>
      </c>
      <c r="Q1094" s="13">
        <f t="shared" si="1516"/>
        <v>6.8523540614056341E-2</v>
      </c>
      <c r="R1094" s="13">
        <f t="shared" si="1517"/>
        <v>6.1820439352522703E-2</v>
      </c>
      <c r="S1094" s="13">
        <f t="shared" si="1518"/>
        <v>4.7496500450262491E-2</v>
      </c>
      <c r="T1094" s="13">
        <f t="shared" si="1519"/>
        <v>8.0679965017705677E-2</v>
      </c>
      <c r="U1094" s="13">
        <f t="shared" si="1520"/>
        <v>7.6632297701980961E-2</v>
      </c>
      <c r="V1094" s="13">
        <f t="shared" si="1521"/>
        <v>7.7023769511477061E-3</v>
      </c>
      <c r="W1094" s="13">
        <f t="shared" si="1522"/>
        <v>2.8313809148601952E-2</v>
      </c>
      <c r="X1094" s="13">
        <f t="shared" si="1523"/>
        <v>3.3336822807994347E-2</v>
      </c>
      <c r="Y1094" s="13">
        <f t="shared" si="1524"/>
        <v>1.9625472311034616E-2</v>
      </c>
      <c r="Z1094" s="13">
        <f t="shared" si="1525"/>
        <v>2.4262566507047445E-2</v>
      </c>
      <c r="AA1094" s="13">
        <f t="shared" si="1526"/>
        <v>3.0075752276359387E-2</v>
      </c>
      <c r="AB1094" s="13">
        <f t="shared" si="1527"/>
        <v>1.8640873683462057E-2</v>
      </c>
      <c r="AC1094" s="13">
        <f t="shared" si="1528"/>
        <v>7.0260373292827568E-4</v>
      </c>
      <c r="AD1094" s="13">
        <f t="shared" si="1529"/>
        <v>8.7744129388179319E-3</v>
      </c>
      <c r="AE1094" s="13">
        <f t="shared" si="1530"/>
        <v>1.0331038393680408E-2</v>
      </c>
      <c r="AF1094" s="13">
        <f t="shared" si="1531"/>
        <v>6.0819085582081772E-3</v>
      </c>
      <c r="AG1094" s="13">
        <f t="shared" si="1532"/>
        <v>2.38695668340127E-3</v>
      </c>
      <c r="AH1094" s="13">
        <f t="shared" si="1533"/>
        <v>7.1417172824356327E-3</v>
      </c>
      <c r="AI1094" s="13">
        <f t="shared" si="1534"/>
        <v>8.85283590060181E-3</v>
      </c>
      <c r="AJ1094" s="13">
        <f t="shared" si="1535"/>
        <v>5.4869648561792286E-3</v>
      </c>
      <c r="AK1094" s="13">
        <f t="shared" si="1536"/>
        <v>2.2672044431848318E-3</v>
      </c>
      <c r="AL1094" s="13">
        <f t="shared" si="1537"/>
        <v>4.1018153946459529E-5</v>
      </c>
      <c r="AM1094" s="13">
        <f t="shared" si="1538"/>
        <v>2.1753434026999374E-3</v>
      </c>
      <c r="AN1094" s="13">
        <f t="shared" si="1539"/>
        <v>2.5612603794049403E-3</v>
      </c>
      <c r="AO1094" s="13">
        <f t="shared" si="1540"/>
        <v>1.5078204946785639E-3</v>
      </c>
      <c r="AP1094" s="13">
        <f t="shared" si="1541"/>
        <v>5.9177183818146016E-4</v>
      </c>
      <c r="AQ1094" s="13">
        <f t="shared" si="1542"/>
        <v>1.741887925488695E-4</v>
      </c>
      <c r="AR1094" s="13">
        <f t="shared" si="1543"/>
        <v>1.6817388458034673E-3</v>
      </c>
      <c r="AS1094" s="13">
        <f t="shared" si="1544"/>
        <v>2.0846747975002567E-3</v>
      </c>
      <c r="AT1094" s="13">
        <f t="shared" si="1545"/>
        <v>1.2920760622784021E-3</v>
      </c>
      <c r="AU1094" s="13">
        <f t="shared" si="1546"/>
        <v>5.3388360707857748E-4</v>
      </c>
      <c r="AV1094" s="13">
        <f t="shared" si="1547"/>
        <v>1.6544984128369624E-4</v>
      </c>
      <c r="AW1094" s="13">
        <f t="shared" si="1548"/>
        <v>1.6629503255017803E-6</v>
      </c>
      <c r="AX1094" s="13">
        <f t="shared" si="1549"/>
        <v>4.4942407663682354E-4</v>
      </c>
      <c r="AY1094" s="13">
        <f t="shared" si="1550"/>
        <v>5.291541922125318E-4</v>
      </c>
      <c r="AZ1094" s="13">
        <f t="shared" si="1551"/>
        <v>3.1151441777602687E-4</v>
      </c>
      <c r="BA1094" s="13">
        <f t="shared" si="1552"/>
        <v>1.2225955296266572E-4</v>
      </c>
      <c r="BB1094" s="13">
        <f t="shared" si="1553"/>
        <v>3.598725477301448E-5</v>
      </c>
      <c r="BC1094" s="13">
        <f t="shared" si="1554"/>
        <v>8.4743153379160885E-6</v>
      </c>
      <c r="BD1094" s="13">
        <f t="shared" si="1555"/>
        <v>3.300146441949121E-4</v>
      </c>
      <c r="BE1094" s="13">
        <f t="shared" si="1556"/>
        <v>4.0908445046380649E-4</v>
      </c>
      <c r="BF1094" s="13">
        <f t="shared" si="1557"/>
        <v>2.5354948720462673E-4</v>
      </c>
      <c r="BG1094" s="13">
        <f t="shared" si="1558"/>
        <v>1.0476621210908449E-4</v>
      </c>
      <c r="BH1094" s="13">
        <f t="shared" si="1559"/>
        <v>3.2466914015569161E-5</v>
      </c>
      <c r="BI1094" s="13">
        <f t="shared" si="1560"/>
        <v>8.0491638246637113E-6</v>
      </c>
      <c r="BJ1094" s="14">
        <f t="shared" si="1561"/>
        <v>0.3770790887069736</v>
      </c>
      <c r="BK1094" s="14">
        <f t="shared" si="1562"/>
        <v>0.27583195130884097</v>
      </c>
      <c r="BL1094" s="14">
        <f t="shared" si="1563"/>
        <v>0.32282517376938735</v>
      </c>
      <c r="BM1094" s="14">
        <f t="shared" si="1564"/>
        <v>0.43419771349227615</v>
      </c>
      <c r="BN1094" s="14">
        <f t="shared" si="1565"/>
        <v>0.56527357555808622</v>
      </c>
    </row>
    <row r="1095" spans="1:66" x14ac:dyDescent="0.25">
      <c r="A1095" t="s">
        <v>343</v>
      </c>
      <c r="B1095" t="s">
        <v>196</v>
      </c>
      <c r="C1095" t="s">
        <v>195</v>
      </c>
      <c r="D1095" s="7" t="s">
        <v>375</v>
      </c>
      <c r="E1095" s="10">
        <f>VLOOKUP(A1095,home!$A$2:$E$405,3,FALSE)</f>
        <v>1.2842</v>
      </c>
      <c r="F1095" s="10">
        <f>VLOOKUP(B1095,home!$B$2:$E$405,3,FALSE)</f>
        <v>0.77869999999999995</v>
      </c>
      <c r="G1095" s="10">
        <f>VLOOKUP(C1095,away!$B$2:$E$405,4,FALSE)</f>
        <v>0.9456</v>
      </c>
      <c r="H1095" s="10">
        <f>VLOOKUP(A1095,away!$A$2:$E$405,3,FALSE)</f>
        <v>1.1267</v>
      </c>
      <c r="I1095" s="10">
        <f>VLOOKUP(C1095,away!$B$2:$E$405,3,FALSE)</f>
        <v>1.8385</v>
      </c>
      <c r="J1095" s="10">
        <f>VLOOKUP(B1095,home!$B$2:$E$405,4,FALSE)</f>
        <v>1.4581</v>
      </c>
      <c r="K1095" s="12">
        <f t="shared" si="1510"/>
        <v>0.945606184224</v>
      </c>
      <c r="L1095" s="12">
        <f t="shared" si="1511"/>
        <v>3.020363674895</v>
      </c>
      <c r="M1095" s="13">
        <f t="shared" si="1512"/>
        <v>1.8949649207189487E-2</v>
      </c>
      <c r="N1095" s="13">
        <f t="shared" si="1513"/>
        <v>1.7918905479193795E-2</v>
      </c>
      <c r="O1095" s="13">
        <f t="shared" si="1514"/>
        <v>5.7234832117397959E-2</v>
      </c>
      <c r="P1095" s="13">
        <f t="shared" si="1515"/>
        <v>5.4121611203233923E-2</v>
      </c>
      <c r="Q1095" s="13">
        <f t="shared" si="1516"/>
        <v>8.4721139178254856E-3</v>
      </c>
      <c r="R1095" s="13">
        <f t="shared" si="1517"/>
        <v>8.6435003933051271E-2</v>
      </c>
      <c r="S1095" s="13">
        <f t="shared" si="1518"/>
        <v>3.8643839355647538E-2</v>
      </c>
      <c r="T1095" s="13">
        <f t="shared" si="1519"/>
        <v>2.5588865126972459E-2</v>
      </c>
      <c r="U1095" s="13">
        <f t="shared" si="1520"/>
        <v>8.1733474252519034E-2</v>
      </c>
      <c r="V1095" s="13">
        <f t="shared" si="1521"/>
        <v>1.2263298539426757E-2</v>
      </c>
      <c r="W1095" s="13">
        <f t="shared" si="1522"/>
        <v>2.6704277713820008E-3</v>
      </c>
      <c r="X1095" s="13">
        <f t="shared" si="1523"/>
        <v>8.0656630371130043E-3</v>
      </c>
      <c r="Y1095" s="13">
        <f t="shared" si="1524"/>
        <v>1.2180617825619704E-2</v>
      </c>
      <c r="Z1095" s="13">
        <f t="shared" si="1525"/>
        <v>8.7021715372931491E-2</v>
      </c>
      <c r="AA1095" s="13">
        <f t="shared" si="1526"/>
        <v>8.2288272218424732E-2</v>
      </c>
      <c r="AB1095" s="13">
        <f t="shared" si="1527"/>
        <v>3.8906149549425201E-2</v>
      </c>
      <c r="AC1095" s="13">
        <f t="shared" si="1528"/>
        <v>2.1890559436063008E-3</v>
      </c>
      <c r="AD1095" s="13">
        <f t="shared" si="1529"/>
        <v>6.3129325378558326E-4</v>
      </c>
      <c r="AE1095" s="13">
        <f t="shared" si="1530"/>
        <v>1.9067352119402463E-3</v>
      </c>
      <c r="AF1095" s="13">
        <f t="shared" si="1531"/>
        <v>2.8795168858937702E-3</v>
      </c>
      <c r="AG1095" s="13">
        <f t="shared" si="1532"/>
        <v>2.8990627344667712E-3</v>
      </c>
      <c r="AH1095" s="13">
        <f t="shared" si="1533"/>
        <v>6.5709307009863507E-2</v>
      </c>
      <c r="AI1095" s="13">
        <f t="shared" si="1534"/>
        <v>6.2135127069600359E-2</v>
      </c>
      <c r="AJ1095" s="13">
        <f t="shared" si="1535"/>
        <v>2.9377680207279086E-2</v>
      </c>
      <c r="AK1095" s="13">
        <f t="shared" si="1536"/>
        <v>9.2599053607193699E-3</v>
      </c>
      <c r="AL1095" s="13">
        <f t="shared" si="1537"/>
        <v>2.5008428047742273E-4</v>
      </c>
      <c r="AM1095" s="13">
        <f t="shared" si="1538"/>
        <v>1.1939096096770779E-4</v>
      </c>
      <c r="AN1095" s="13">
        <f t="shared" si="1539"/>
        <v>3.6060412161767144E-4</v>
      </c>
      <c r="AO1095" s="13">
        <f t="shared" si="1540"/>
        <v>5.4457779497571696E-4</v>
      </c>
      <c r="AP1095" s="13">
        <f t="shared" si="1541"/>
        <v>5.4827433003302398E-4</v>
      </c>
      <c r="AQ1095" s="13">
        <f t="shared" si="1542"/>
        <v>4.139969675772846E-4</v>
      </c>
      <c r="AR1095" s="13">
        <f t="shared" si="1543"/>
        <v>3.9693200799023033E-2</v>
      </c>
      <c r="AS1095" s="13">
        <f t="shared" si="1544"/>
        <v>3.7534136147201191E-2</v>
      </c>
      <c r="AT1095" s="13">
        <f t="shared" si="1545"/>
        <v>1.7746255630149515E-2</v>
      </c>
      <c r="AU1095" s="13">
        <f t="shared" si="1546"/>
        <v>5.593656356896454E-3</v>
      </c>
      <c r="AV1095" s="13">
        <f t="shared" si="1547"/>
        <v>1.322349010876294E-3</v>
      </c>
      <c r="AW1095" s="13">
        <f t="shared" si="1548"/>
        <v>1.9840537603467741E-5</v>
      </c>
      <c r="AX1095" s="13">
        <f t="shared" si="1549"/>
        <v>1.881613850525177E-5</v>
      </c>
      <c r="AY1095" s="13">
        <f t="shared" si="1550"/>
        <v>5.683158124305555E-5</v>
      </c>
      <c r="AZ1095" s="13">
        <f t="shared" si="1551"/>
        <v>8.5826021786684532E-5</v>
      </c>
      <c r="BA1095" s="13">
        <f t="shared" si="1552"/>
        <v>8.6408599521749604E-5</v>
      </c>
      <c r="BB1095" s="13">
        <f t="shared" si="1553"/>
        <v>6.5246348798510479E-5</v>
      </c>
      <c r="BC1095" s="13">
        <f t="shared" si="1554"/>
        <v>3.9413540366110023E-5</v>
      </c>
      <c r="BD1095" s="13">
        <f t="shared" si="1555"/>
        <v>1.9981316972280384E-2</v>
      </c>
      <c r="BE1095" s="13">
        <f t="shared" si="1556"/>
        <v>1.8894456897928298E-2</v>
      </c>
      <c r="BF1095" s="13">
        <f t="shared" si="1557"/>
        <v>8.9333576451174086E-3</v>
      </c>
      <c r="BG1095" s="13">
        <f t="shared" si="1558"/>
        <v>2.815812745035924E-3</v>
      </c>
      <c r="BH1095" s="13">
        <f t="shared" si="1559"/>
        <v>6.6566248633068159E-4</v>
      </c>
      <c r="BI1095" s="13">
        <f t="shared" si="1560"/>
        <v>1.2589091273604335E-4</v>
      </c>
      <c r="BJ1095" s="14">
        <f t="shared" si="1561"/>
        <v>8.5552587649585607E-2</v>
      </c>
      <c r="BK1095" s="14">
        <f t="shared" si="1562"/>
        <v>0.12647437011082452</v>
      </c>
      <c r="BL1095" s="14">
        <f t="shared" si="1563"/>
        <v>0.6663858473218558</v>
      </c>
      <c r="BM1095" s="14">
        <f t="shared" si="1564"/>
        <v>0.72226541355366602</v>
      </c>
      <c r="BN1095" s="14">
        <f t="shared" si="1565"/>
        <v>0.24313211585789191</v>
      </c>
    </row>
    <row r="1096" spans="1:66" x14ac:dyDescent="0.25">
      <c r="A1096" t="s">
        <v>343</v>
      </c>
      <c r="B1096" t="s">
        <v>177</v>
      </c>
      <c r="C1096" t="s">
        <v>187</v>
      </c>
      <c r="D1096" s="7" t="s">
        <v>375</v>
      </c>
      <c r="E1096" s="10">
        <f>VLOOKUP(A1096,home!$A$2:$E$405,3,FALSE)</f>
        <v>1.2842</v>
      </c>
      <c r="F1096" s="10">
        <f>VLOOKUP(B1096,home!$B$2:$E$405,3,FALSE)</f>
        <v>1.0012000000000001</v>
      </c>
      <c r="G1096" s="10">
        <f>VLOOKUP(C1096,away!$B$2:$E$405,4,FALSE)</f>
        <v>0.66749999999999998</v>
      </c>
      <c r="H1096" s="10">
        <f>VLOOKUP(A1096,away!$A$2:$E$405,3,FALSE)</f>
        <v>1.1267</v>
      </c>
      <c r="I1096" s="10">
        <f>VLOOKUP(C1096,away!$B$2:$E$405,3,FALSE)</f>
        <v>0.82420000000000004</v>
      </c>
      <c r="J1096" s="10">
        <f>VLOOKUP(B1096,home!$B$2:$E$405,4,FALSE)</f>
        <v>0.82420000000000004</v>
      </c>
      <c r="K1096" s="12">
        <f t="shared" si="1510"/>
        <v>0.85823214420000016</v>
      </c>
      <c r="L1096" s="12">
        <f t="shared" si="1511"/>
        <v>0.76537366458800016</v>
      </c>
      <c r="M1096" s="13">
        <f t="shared" si="1512"/>
        <v>0.1971863991956912</v>
      </c>
      <c r="N1096" s="13">
        <f t="shared" si="1513"/>
        <v>0.16923170618879524</v>
      </c>
      <c r="O1096" s="13">
        <f t="shared" si="1514"/>
        <v>0.15092127695931845</v>
      </c>
      <c r="P1096" s="13">
        <f t="shared" si="1515"/>
        <v>0.12952549113019796</v>
      </c>
      <c r="Q1096" s="13">
        <f t="shared" si="1516"/>
        <v>7.2620045034517078E-2</v>
      </c>
      <c r="R1096" s="13">
        <f t="shared" si="1517"/>
        <v>5.7755585405327034E-2</v>
      </c>
      <c r="S1096" s="13">
        <f t="shared" si="1518"/>
        <v>2.1270296684952072E-2</v>
      </c>
      <c r="T1096" s="13">
        <f t="shared" si="1519"/>
        <v>5.558146999061394E-2</v>
      </c>
      <c r="U1096" s="13">
        <f t="shared" si="1520"/>
        <v>4.956769990194005E-2</v>
      </c>
      <c r="V1096" s="13">
        <f t="shared" si="1521"/>
        <v>1.5524203584026007E-3</v>
      </c>
      <c r="W1096" s="13">
        <f t="shared" si="1522"/>
        <v>2.0774952320624724E-2</v>
      </c>
      <c r="X1096" s="13">
        <f t="shared" si="1523"/>
        <v>1.5900601389277524E-2</v>
      </c>
      <c r="Y1096" s="13">
        <f t="shared" si="1524"/>
        <v>6.0849507772321914E-3</v>
      </c>
      <c r="Z1096" s="13">
        <f t="shared" si="1525"/>
        <v>1.473486801736679E-2</v>
      </c>
      <c r="AA1096" s="13">
        <f t="shared" si="1526"/>
        <v>1.2645937373048704E-2</v>
      </c>
      <c r="AB1096" s="13">
        <f t="shared" si="1527"/>
        <v>5.4265749735452531E-3</v>
      </c>
      <c r="AC1096" s="13">
        <f t="shared" si="1528"/>
        <v>6.37334807898761E-5</v>
      </c>
      <c r="AD1096" s="13">
        <f t="shared" si="1529"/>
        <v>4.457432968945632E-3</v>
      </c>
      <c r="AE1096" s="13">
        <f t="shared" si="1530"/>
        <v>3.4116018060972877E-3</v>
      </c>
      <c r="AF1096" s="13">
        <f t="shared" si="1531"/>
        <v>1.3055750882238603E-3</v>
      </c>
      <c r="AG1096" s="13">
        <f t="shared" si="1532"/>
        <v>3.3308426322289919E-4</v>
      </c>
      <c r="AH1096" s="13">
        <f t="shared" si="1533"/>
        <v>2.819419982918135E-3</v>
      </c>
      <c r="AI1096" s="13">
        <f t="shared" si="1534"/>
        <v>2.4197168573401586E-3</v>
      </c>
      <c r="AJ1096" s="13">
        <f t="shared" si="1535"/>
        <v>1.0383393934159651E-3</v>
      </c>
      <c r="AK1096" s="13">
        <f t="shared" si="1536"/>
        <v>2.9704541467290378E-4</v>
      </c>
      <c r="AL1096" s="13">
        <f t="shared" si="1537"/>
        <v>1.6745800794411238E-6</v>
      </c>
      <c r="AM1096" s="13">
        <f t="shared" si="1538"/>
        <v>7.6510245091319668E-4</v>
      </c>
      <c r="AN1096" s="13">
        <f t="shared" si="1539"/>
        <v>5.8558926664069376E-4</v>
      </c>
      <c r="AO1096" s="13">
        <f t="shared" si="1540"/>
        <v>2.2409730147609363E-4</v>
      </c>
      <c r="AP1096" s="13">
        <f t="shared" si="1541"/>
        <v>5.7172724285013219E-5</v>
      </c>
      <c r="AQ1096" s="13">
        <f t="shared" si="1542"/>
        <v>1.0939624375124978E-5</v>
      </c>
      <c r="AR1096" s="13">
        <f t="shared" si="1543"/>
        <v>4.3158196086773808E-4</v>
      </c>
      <c r="AS1096" s="13">
        <f t="shared" si="1544"/>
        <v>3.7039751167355938E-4</v>
      </c>
      <c r="AT1096" s="13">
        <f t="shared" si="1545"/>
        <v>1.5894352532497171E-4</v>
      </c>
      <c r="AU1096" s="13">
        <f t="shared" si="1546"/>
        <v>4.5470147515452507E-5</v>
      </c>
      <c r="AV1096" s="13">
        <f t="shared" si="1547"/>
        <v>9.7559855498192793E-6</v>
      </c>
      <c r="AW1096" s="13">
        <f t="shared" si="1548"/>
        <v>3.0554959406595834E-8</v>
      </c>
      <c r="AX1096" s="13">
        <f t="shared" si="1549"/>
        <v>1.0943925282998462E-4</v>
      </c>
      <c r="AY1096" s="13">
        <f t="shared" si="1550"/>
        <v>8.3761921988257998E-5</v>
      </c>
      <c r="AZ1096" s="13">
        <f t="shared" si="1551"/>
        <v>3.2054584592543598E-5</v>
      </c>
      <c r="BA1096" s="13">
        <f t="shared" si="1552"/>
        <v>8.1779116254803806E-6</v>
      </c>
      <c r="BB1096" s="13">
        <f t="shared" si="1553"/>
        <v>1.5647895473676819E-6</v>
      </c>
      <c r="BC1096" s="13">
        <f t="shared" si="1554"/>
        <v>2.3952974203556024E-7</v>
      </c>
      <c r="BD1096" s="13">
        <f t="shared" si="1555"/>
        <v>5.5053577826569242E-5</v>
      </c>
      <c r="BE1096" s="13">
        <f t="shared" si="1556"/>
        <v>4.7248750143978102E-5</v>
      </c>
      <c r="BF1096" s="13">
        <f t="shared" si="1557"/>
        <v>2.0275198073418193E-5</v>
      </c>
      <c r="BG1096" s="13">
        <f t="shared" si="1558"/>
        <v>5.8002755722098034E-6</v>
      </c>
      <c r="BH1096" s="13">
        <f t="shared" si="1559"/>
        <v>1.2444957353221256E-6</v>
      </c>
      <c r="BI1096" s="13">
        <f t="shared" si="1560"/>
        <v>2.1361324867465282E-7</v>
      </c>
      <c r="BJ1096" s="14">
        <f t="shared" si="1561"/>
        <v>0.35157955918556621</v>
      </c>
      <c r="BK1096" s="14">
        <f t="shared" si="1562"/>
        <v>0.34968377735210138</v>
      </c>
      <c r="BL1096" s="14">
        <f t="shared" si="1563"/>
        <v>0.2840375813030584</v>
      </c>
      <c r="BM1096" s="14">
        <f t="shared" si="1564"/>
        <v>0.22271155057721687</v>
      </c>
      <c r="BN1096" s="14">
        <f t="shared" si="1565"/>
        <v>0.77724050391384691</v>
      </c>
    </row>
    <row r="1097" spans="1:66" x14ac:dyDescent="0.25">
      <c r="A1097" t="s">
        <v>344</v>
      </c>
      <c r="B1097" t="s">
        <v>209</v>
      </c>
      <c r="C1097" t="s">
        <v>202</v>
      </c>
      <c r="D1097" s="7" t="s">
        <v>375</v>
      </c>
      <c r="E1097" s="10">
        <f>VLOOKUP(A1097,home!$A$2:$E$405,3,FALSE)</f>
        <v>1.3976999999999999</v>
      </c>
      <c r="F1097" s="10">
        <f>VLOOKUP(B1097,home!$B$2:$E$405,3,FALSE)</f>
        <v>0.93010000000000004</v>
      </c>
      <c r="G1097" s="10">
        <f>VLOOKUP(C1097,away!$B$2:$E$405,4,FALSE)</f>
        <v>0.6179</v>
      </c>
      <c r="H1097" s="10">
        <f>VLOOKUP(A1097,away!$A$2:$E$405,3,FALSE)</f>
        <v>1.0585</v>
      </c>
      <c r="I1097" s="10">
        <f>VLOOKUP(C1097,away!$B$2:$E$405,3,FALSE)</f>
        <v>1.0736000000000001</v>
      </c>
      <c r="J1097" s="10">
        <f>VLOOKUP(B1097,home!$B$2:$E$405,4,FALSE)</f>
        <v>0.89749999999999996</v>
      </c>
      <c r="K1097" s="12">
        <f t="shared" si="1510"/>
        <v>0.80327047578300004</v>
      </c>
      <c r="L1097" s="12">
        <f t="shared" si="1511"/>
        <v>1.019924026</v>
      </c>
      <c r="M1097" s="13">
        <f t="shared" si="1512"/>
        <v>0.16150898522757495</v>
      </c>
      <c r="N1097" s="13">
        <f t="shared" si="1513"/>
        <v>0.12973539940698364</v>
      </c>
      <c r="O1097" s="13">
        <f t="shared" si="1514"/>
        <v>0.16472689444848276</v>
      </c>
      <c r="P1097" s="13">
        <f t="shared" si="1515"/>
        <v>0.13232025087788876</v>
      </c>
      <c r="Q1097" s="13">
        <f t="shared" si="1516"/>
        <v>5.2106308003772646E-2</v>
      </c>
      <c r="R1097" s="13">
        <f t="shared" si="1517"/>
        <v>8.4004458688186789E-2</v>
      </c>
      <c r="S1097" s="13">
        <f t="shared" si="1518"/>
        <v>2.7101663674805435E-2</v>
      </c>
      <c r="T1097" s="13">
        <f t="shared" si="1519"/>
        <v>5.3144475439203816E-2</v>
      </c>
      <c r="U1097" s="13">
        <f t="shared" si="1520"/>
        <v>6.7478301498353155E-2</v>
      </c>
      <c r="V1097" s="13">
        <f t="shared" si="1521"/>
        <v>2.4670790720717228E-3</v>
      </c>
      <c r="W1097" s="13">
        <f t="shared" si="1522"/>
        <v>1.3951819607162E-2</v>
      </c>
      <c r="X1097" s="13">
        <f t="shared" si="1523"/>
        <v>1.4229796023762405E-2</v>
      </c>
      <c r="Y1097" s="13">
        <f t="shared" si="1524"/>
        <v>7.2566554248572708E-3</v>
      </c>
      <c r="Z1097" s="13">
        <f t="shared" si="1525"/>
        <v>2.8559388569068714E-2</v>
      </c>
      <c r="AA1097" s="13">
        <f t="shared" si="1526"/>
        <v>2.2940913643947396E-2</v>
      </c>
      <c r="AB1097" s="13">
        <f t="shared" si="1527"/>
        <v>9.2138793088351705E-3</v>
      </c>
      <c r="AC1097" s="13">
        <f t="shared" si="1528"/>
        <v>1.263259909704641E-4</v>
      </c>
      <c r="AD1097" s="13">
        <f t="shared" si="1529"/>
        <v>2.8017711934709014E-3</v>
      </c>
      <c r="AE1097" s="13">
        <f t="shared" si="1530"/>
        <v>2.8575937555756666E-3</v>
      </c>
      <c r="AF1097" s="13">
        <f t="shared" si="1531"/>
        <v>1.4572642639295967E-3</v>
      </c>
      <c r="AG1097" s="13">
        <f t="shared" si="1532"/>
        <v>4.9543294500433365E-4</v>
      </c>
      <c r="AH1097" s="13">
        <f t="shared" si="1533"/>
        <v>7.2821016423657344E-3</v>
      </c>
      <c r="AI1097" s="13">
        <f t="shared" si="1534"/>
        <v>5.8494972509632887E-3</v>
      </c>
      <c r="AJ1097" s="13">
        <f t="shared" si="1535"/>
        <v>2.3493642199363157E-3</v>
      </c>
      <c r="AK1097" s="13">
        <f t="shared" si="1536"/>
        <v>6.2905830491193375E-4</v>
      </c>
      <c r="AL1097" s="13">
        <f t="shared" si="1537"/>
        <v>4.1398283306793617E-6</v>
      </c>
      <c r="AM1097" s="13">
        <f t="shared" si="1538"/>
        <v>4.5011601592289508E-4</v>
      </c>
      <c r="AN1097" s="13">
        <f t="shared" si="1539"/>
        <v>4.5908413912715924E-4</v>
      </c>
      <c r="AO1097" s="13">
        <f t="shared" si="1540"/>
        <v>2.3411547172565815E-4</v>
      </c>
      <c r="AP1097" s="13">
        <f t="shared" si="1541"/>
        <v>7.9593331490440805E-5</v>
      </c>
      <c r="AQ1097" s="13">
        <f t="shared" si="1542"/>
        <v>2.0294787774120739E-5</v>
      </c>
      <c r="AR1097" s="13">
        <f t="shared" si="1543"/>
        <v>1.4854380849645748E-3</v>
      </c>
      <c r="AS1097" s="13">
        <f t="shared" si="1544"/>
        <v>1.1932085572556822E-3</v>
      </c>
      <c r="AT1097" s="13">
        <f t="shared" si="1545"/>
        <v>4.7923460274755948E-4</v>
      </c>
      <c r="AU1097" s="13">
        <f t="shared" si="1546"/>
        <v>1.2831833578690304E-4</v>
      </c>
      <c r="AV1097" s="13">
        <f t="shared" si="1547"/>
        <v>2.5768582659807089E-5</v>
      </c>
      <c r="AW1097" s="13">
        <f t="shared" si="1548"/>
        <v>9.4212701839437773E-8</v>
      </c>
      <c r="AX1097" s="13">
        <f t="shared" si="1549"/>
        <v>6.0260817711322044E-5</v>
      </c>
      <c r="AY1097" s="13">
        <f t="shared" si="1550"/>
        <v>6.1461455810183678E-5</v>
      </c>
      <c r="AZ1097" s="13">
        <f t="shared" si="1551"/>
        <v>3.134300772687181E-5</v>
      </c>
      <c r="BA1097" s="13">
        <f t="shared" si="1552"/>
        <v>1.0655828875913402E-5</v>
      </c>
      <c r="BB1097" s="13">
        <f t="shared" si="1553"/>
        <v>2.7170339718721624E-6</v>
      </c>
      <c r="BC1097" s="13">
        <f t="shared" si="1554"/>
        <v>5.5423364547412552E-7</v>
      </c>
      <c r="BD1097" s="13">
        <f t="shared" si="1555"/>
        <v>2.5250566533179978E-4</v>
      </c>
      <c r="BE1097" s="13">
        <f t="shared" si="1556"/>
        <v>2.0283034592897777E-4</v>
      </c>
      <c r="BF1097" s="13">
        <f t="shared" si="1557"/>
        <v>8.1463814238800234E-5</v>
      </c>
      <c r="BG1097" s="13">
        <f t="shared" si="1558"/>
        <v>2.1812492274233001E-5</v>
      </c>
      <c r="BH1097" s="13">
        <f t="shared" si="1559"/>
        <v>4.3803327617840382E-6</v>
      </c>
      <c r="BI1097" s="13">
        <f t="shared" si="1560"/>
        <v>7.0371839632922546E-7</v>
      </c>
      <c r="BJ1097" s="14">
        <f t="shared" si="1561"/>
        <v>0.27944671218750416</v>
      </c>
      <c r="BK1097" s="14">
        <f t="shared" si="1562"/>
        <v>0.32358990612745225</v>
      </c>
      <c r="BL1097" s="14">
        <f t="shared" si="1563"/>
        <v>0.36835013353832907</v>
      </c>
      <c r="BM1097" s="14">
        <f t="shared" si="1564"/>
        <v>0.27548247652635627</v>
      </c>
      <c r="BN1097" s="14">
        <f t="shared" si="1565"/>
        <v>0.72440229665288958</v>
      </c>
    </row>
    <row r="1098" spans="1:66" x14ac:dyDescent="0.25">
      <c r="A1098" t="s">
        <v>344</v>
      </c>
      <c r="B1098" t="s">
        <v>201</v>
      </c>
      <c r="C1098" t="s">
        <v>205</v>
      </c>
      <c r="D1098" s="7" t="s">
        <v>375</v>
      </c>
      <c r="E1098" s="10">
        <f>VLOOKUP(A1098,home!$A$2:$E$405,3,FALSE)</f>
        <v>1.3976999999999999</v>
      </c>
      <c r="F1098" s="10">
        <f>VLOOKUP(B1098,home!$B$2:$E$405,3,FALSE)</f>
        <v>0.8417</v>
      </c>
      <c r="G1098" s="10">
        <f>VLOOKUP(C1098,away!$B$2:$E$405,4,FALSE)</f>
        <v>1.4309000000000001</v>
      </c>
      <c r="H1098" s="10">
        <f>VLOOKUP(A1098,away!$A$2:$E$405,3,FALSE)</f>
        <v>1.0585</v>
      </c>
      <c r="I1098" s="10">
        <f>VLOOKUP(C1098,away!$B$2:$E$405,3,FALSE)</f>
        <v>1.1114999999999999</v>
      </c>
      <c r="J1098" s="10">
        <f>VLOOKUP(B1098,home!$B$2:$E$405,4,FALSE)</f>
        <v>1.0003</v>
      </c>
      <c r="K1098" s="12">
        <f t="shared" si="1510"/>
        <v>1.6833738483809999</v>
      </c>
      <c r="L1098" s="12">
        <f t="shared" si="1511"/>
        <v>1.176875706825</v>
      </c>
      <c r="M1098" s="13">
        <f t="shared" si="1512"/>
        <v>5.7254470331339832E-2</v>
      </c>
      <c r="N1098" s="13">
        <f t="shared" si="1513"/>
        <v>9.6380678058683319E-2</v>
      </c>
      <c r="O1098" s="13">
        <f t="shared" si="1514"/>
        <v>6.7381395240086558E-2</v>
      </c>
      <c r="P1098" s="13">
        <f t="shared" si="1515"/>
        <v>0.11342807861458569</v>
      </c>
      <c r="Q1098" s="13">
        <f t="shared" si="1516"/>
        <v>8.1122356466607981E-2</v>
      </c>
      <c r="R1098" s="13">
        <f t="shared" si="1517"/>
        <v>3.9649763575015783E-2</v>
      </c>
      <c r="S1098" s="13">
        <f t="shared" si="1518"/>
        <v>5.6178709469058306E-2</v>
      </c>
      <c r="T1098" s="13">
        <f t="shared" si="1519"/>
        <v>9.547093060594887E-2</v>
      </c>
      <c r="U1098" s="13">
        <f t="shared" si="1520"/>
        <v>6.6745375096671111E-2</v>
      </c>
      <c r="V1098" s="13">
        <f t="shared" si="1521"/>
        <v>1.2366318370222612E-2</v>
      </c>
      <c r="W1098" s="13">
        <f t="shared" si="1522"/>
        <v>4.5519751131643069E-2</v>
      </c>
      <c r="X1098" s="13">
        <f t="shared" si="1523"/>
        <v>5.3571089287550527E-2</v>
      </c>
      <c r="Y1098" s="13">
        <f t="shared" si="1524"/>
        <v>3.1523256785335609E-2</v>
      </c>
      <c r="Z1098" s="13">
        <f t="shared" si="1525"/>
        <v>1.5554281177596951E-2</v>
      </c>
      <c r="AA1098" s="13">
        <f t="shared" si="1526"/>
        <v>2.618367016473153E-2</v>
      </c>
      <c r="AB1098" s="13">
        <f t="shared" si="1527"/>
        <v>2.2038452804971447E-2</v>
      </c>
      <c r="AC1098" s="13">
        <f t="shared" si="1528"/>
        <v>1.5311989222774325E-3</v>
      </c>
      <c r="AD1098" s="13">
        <f t="shared" si="1529"/>
        <v>1.9156689659954831E-2</v>
      </c>
      <c r="AE1098" s="13">
        <f t="shared" si="1530"/>
        <v>2.2545042683986511E-2</v>
      </c>
      <c r="AF1098" s="13">
        <f t="shared" si="1531"/>
        <v>1.3266356522058211E-2</v>
      </c>
      <c r="AG1098" s="13">
        <f t="shared" si="1532"/>
        <v>5.2042842362965708E-3</v>
      </c>
      <c r="AH1098" s="13">
        <f t="shared" si="1533"/>
        <v>4.5763639137598004E-3</v>
      </c>
      <c r="AI1098" s="13">
        <f t="shared" si="1534"/>
        <v>7.7037313330977682E-3</v>
      </c>
      <c r="AJ1098" s="13">
        <f t="shared" si="1535"/>
        <v>6.484129930545042E-3</v>
      </c>
      <c r="AK1098" s="13">
        <f t="shared" si="1536"/>
        <v>3.6384049181946787E-3</v>
      </c>
      <c r="AL1098" s="13">
        <f t="shared" si="1537"/>
        <v>1.2133966184686492E-4</v>
      </c>
      <c r="AM1098" s="13">
        <f t="shared" si="1538"/>
        <v>6.4495740790237385E-3</v>
      </c>
      <c r="AN1098" s="13">
        <f t="shared" si="1539"/>
        <v>7.5903470529712601E-3</v>
      </c>
      <c r="AO1098" s="13">
        <f t="shared" si="1540"/>
        <v>4.4664475265063048E-3</v>
      </c>
      <c r="AP1098" s="13">
        <f t="shared" si="1541"/>
        <v>1.7521511965846272E-3</v>
      </c>
      <c r="AQ1098" s="13">
        <f t="shared" si="1542"/>
        <v>5.1551604448620057E-4</v>
      </c>
      <c r="AR1098" s="13">
        <f t="shared" si="1543"/>
        <v>1.0771623031388961E-3</v>
      </c>
      <c r="AS1098" s="13">
        <f t="shared" si="1544"/>
        <v>1.8132668515658647E-3</v>
      </c>
      <c r="AT1098" s="13">
        <f t="shared" si="1545"/>
        <v>1.5262029990310648E-3</v>
      </c>
      <c r="AU1098" s="13">
        <f t="shared" si="1546"/>
        <v>8.5639007196318265E-4</v>
      </c>
      <c r="AV1098" s="13">
        <f t="shared" si="1547"/>
        <v>3.6040616278898587E-4</v>
      </c>
      <c r="AW1098" s="13">
        <f t="shared" si="1548"/>
        <v>6.6774624386838863E-6</v>
      </c>
      <c r="AX1098" s="13">
        <f t="shared" si="1549"/>
        <v>1.8095073896374218E-3</v>
      </c>
      <c r="AY1098" s="13">
        <f t="shared" si="1550"/>
        <v>2.1295652881846011E-3</v>
      </c>
      <c r="AZ1098" s="13">
        <f t="shared" si="1551"/>
        <v>1.253116826881119E-3</v>
      </c>
      <c r="BA1098" s="13">
        <f t="shared" si="1552"/>
        <v>4.9158758379000617E-4</v>
      </c>
      <c r="BB1098" s="13">
        <f t="shared" si="1553"/>
        <v>1.4463437128481432E-4</v>
      </c>
      <c r="BC1098" s="13">
        <f t="shared" si="1554"/>
        <v>3.404333558740102E-5</v>
      </c>
      <c r="BD1098" s="13">
        <f t="shared" si="1555"/>
        <v>2.1128102447863923E-4</v>
      </c>
      <c r="BE1098" s="13">
        <f t="shared" si="1556"/>
        <v>3.5566495126648713E-4</v>
      </c>
      <c r="BF1098" s="13">
        <f t="shared" si="1557"/>
        <v>2.9935853887385369E-4</v>
      </c>
      <c r="BG1098" s="13">
        <f t="shared" si="1558"/>
        <v>1.6797744520993081E-4</v>
      </c>
      <c r="BH1098" s="13">
        <f t="shared" si="1559"/>
        <v>7.0692209596062396E-5</v>
      </c>
      <c r="BI1098" s="13">
        <f t="shared" si="1560"/>
        <v>2.3800283383655977E-5</v>
      </c>
      <c r="BJ1098" s="14">
        <f t="shared" si="1561"/>
        <v>0.49039692613300295</v>
      </c>
      <c r="BK1098" s="14">
        <f t="shared" si="1562"/>
        <v>0.24300968065751533</v>
      </c>
      <c r="BL1098" s="14">
        <f t="shared" si="1563"/>
        <v>0.25116348981837028</v>
      </c>
      <c r="BM1098" s="14">
        <f t="shared" si="1564"/>
        <v>0.54278474767442075</v>
      </c>
      <c r="BN1098" s="14">
        <f t="shared" si="1565"/>
        <v>0.45521674228631914</v>
      </c>
    </row>
    <row r="1099" spans="1:66" x14ac:dyDescent="0.25">
      <c r="A1099" t="s">
        <v>344</v>
      </c>
      <c r="B1099" t="s">
        <v>198</v>
      </c>
      <c r="C1099" t="s">
        <v>200</v>
      </c>
      <c r="D1099" s="7" t="s">
        <v>375</v>
      </c>
      <c r="E1099" s="10">
        <f>VLOOKUP(A1099,home!$A$2:$E$405,3,FALSE)</f>
        <v>1.3976999999999999</v>
      </c>
      <c r="F1099" s="10">
        <f>VLOOKUP(B1099,home!$B$2:$E$405,3,FALSE)</f>
        <v>0.56479999999999997</v>
      </c>
      <c r="G1099" s="10">
        <f>VLOOKUP(C1099,away!$B$2:$E$405,4,FALSE)</f>
        <v>0.85860000000000003</v>
      </c>
      <c r="H1099" s="10">
        <f>VLOOKUP(A1099,away!$A$2:$E$405,3,FALSE)</f>
        <v>1.0585</v>
      </c>
      <c r="I1099" s="10">
        <f>VLOOKUP(C1099,away!$B$2:$E$405,3,FALSE)</f>
        <v>1.2282</v>
      </c>
      <c r="J1099" s="10">
        <f>VLOOKUP(B1099,home!$B$2:$E$405,4,FALSE)</f>
        <v>0.99450000000000005</v>
      </c>
      <c r="K1099" s="12">
        <f t="shared" si="1510"/>
        <v>0.67779683625599996</v>
      </c>
      <c r="L1099" s="12">
        <f t="shared" si="1511"/>
        <v>1.29289942665</v>
      </c>
      <c r="M1099" s="13">
        <f t="shared" si="1512"/>
        <v>0.13935979137432636</v>
      </c>
      <c r="N1099" s="13">
        <f t="shared" si="1513"/>
        <v>9.4457625694814584E-2</v>
      </c>
      <c r="O1099" s="13">
        <f t="shared" si="1514"/>
        <v>0.18017819436593016</v>
      </c>
      <c r="P1099" s="13">
        <f t="shared" si="1515"/>
        <v>0.1221242101035461</v>
      </c>
      <c r="Q1099" s="13">
        <f t="shared" si="1516"/>
        <v>3.2011539928099381E-2</v>
      </c>
      <c r="R1099" s="13">
        <f t="shared" si="1517"/>
        <v>0.1164761420952717</v>
      </c>
      <c r="S1099" s="13">
        <f t="shared" si="1518"/>
        <v>2.6755067846927529E-2</v>
      </c>
      <c r="T1099" s="13">
        <f t="shared" si="1519"/>
        <v>4.1387701619223276E-2</v>
      </c>
      <c r="U1099" s="13">
        <f t="shared" si="1520"/>
        <v>7.8947160611479453E-2</v>
      </c>
      <c r="V1099" s="13">
        <f t="shared" si="1521"/>
        <v>2.6051205658630763E-3</v>
      </c>
      <c r="W1099" s="13">
        <f t="shared" si="1522"/>
        <v>7.2324401623161273E-3</v>
      </c>
      <c r="X1099" s="13">
        <f t="shared" si="1523"/>
        <v>9.3508177391389558E-3</v>
      </c>
      <c r="Y1099" s="13">
        <f t="shared" si="1524"/>
        <v>6.0448334468207023E-3</v>
      </c>
      <c r="Z1099" s="13">
        <f t="shared" si="1525"/>
        <v>5.0197312444460233E-2</v>
      </c>
      <c r="AA1099" s="13">
        <f t="shared" si="1526"/>
        <v>3.4023579563409075E-2</v>
      </c>
      <c r="AB1099" s="13">
        <f t="shared" si="1527"/>
        <v>1.1530537293091484E-2</v>
      </c>
      <c r="AC1099" s="13">
        <f t="shared" si="1528"/>
        <v>1.4268296480688761E-4</v>
      </c>
      <c r="AD1099" s="13">
        <f t="shared" si="1529"/>
        <v>1.2255312651071751E-3</v>
      </c>
      <c r="AE1099" s="13">
        <f t="shared" si="1530"/>
        <v>1.584488669998716E-3</v>
      </c>
      <c r="AF1099" s="13">
        <f t="shared" si="1531"/>
        <v>1.0242922464873806E-3</v>
      </c>
      <c r="AG1099" s="13">
        <f t="shared" si="1532"/>
        <v>4.4143561940185826E-4</v>
      </c>
      <c r="AH1099" s="13">
        <f t="shared" si="1533"/>
        <v>1.6225019119703393E-2</v>
      </c>
      <c r="AI1099" s="13">
        <f t="shared" si="1534"/>
        <v>1.0997266627528068E-2</v>
      </c>
      <c r="AJ1099" s="13">
        <f t="shared" si="1535"/>
        <v>3.7269562638011068E-3</v>
      </c>
      <c r="AK1099" s="13">
        <f t="shared" si="1536"/>
        <v>8.4203972148962406E-4</v>
      </c>
      <c r="AL1099" s="13">
        <f t="shared" si="1537"/>
        <v>5.0014553553596504E-6</v>
      </c>
      <c r="AM1099" s="13">
        <f t="shared" si="1538"/>
        <v>1.6613224284449136E-4</v>
      </c>
      <c r="AN1099" s="13">
        <f t="shared" si="1539"/>
        <v>2.1479228152172146E-4</v>
      </c>
      <c r="AO1099" s="13">
        <f t="shared" si="1540"/>
        <v>1.3885240881413954E-4</v>
      </c>
      <c r="AP1099" s="13">
        <f t="shared" si="1541"/>
        <v>5.9840733248257471E-5</v>
      </c>
      <c r="AQ1099" s="13">
        <f t="shared" si="1542"/>
        <v>1.9342012426746927E-5</v>
      </c>
      <c r="AR1099" s="13">
        <f t="shared" si="1543"/>
        <v>4.1954635834499567E-3</v>
      </c>
      <c r="AS1099" s="13">
        <f t="shared" si="1544"/>
        <v>2.8436719434896409E-3</v>
      </c>
      <c r="AT1099" s="13">
        <f t="shared" si="1545"/>
        <v>9.6371592332361459E-4</v>
      </c>
      <c r="AU1099" s="13">
        <f t="shared" si="1546"/>
        <v>2.1773453462609193E-4</v>
      </c>
      <c r="AV1099" s="13">
        <f t="shared" si="1547"/>
        <v>3.689494467830939E-5</v>
      </c>
      <c r="AW1099" s="13">
        <f t="shared" si="1548"/>
        <v>1.2174697406896793E-7</v>
      </c>
      <c r="AX1099" s="13">
        <f t="shared" si="1549"/>
        <v>1.8767318100018279E-5</v>
      </c>
      <c r="AY1099" s="13">
        <f t="shared" si="1550"/>
        <v>2.4264254811271804E-5</v>
      </c>
      <c r="AZ1099" s="13">
        <f t="shared" si="1551"/>
        <v>1.5685620566791411E-5</v>
      </c>
      <c r="BA1099" s="13">
        <f t="shared" si="1552"/>
        <v>6.7599766124846874E-6</v>
      </c>
      <c r="BB1099" s="13">
        <f t="shared" si="1553"/>
        <v>2.1849924716122161E-6</v>
      </c>
      <c r="BC1099" s="13">
        <f t="shared" si="1554"/>
        <v>5.6499510275639969E-7</v>
      </c>
      <c r="BD1099" s="13">
        <f t="shared" si="1555"/>
        <v>9.0405207692890153E-4</v>
      </c>
      <c r="BE1099" s="13">
        <f t="shared" si="1556"/>
        <v>6.1276363755307522E-4</v>
      </c>
      <c r="BF1099" s="13">
        <f t="shared" si="1557"/>
        <v>2.076646274530963E-4</v>
      </c>
      <c r="BG1099" s="13">
        <f t="shared" si="1558"/>
        <v>4.6918142496663185E-5</v>
      </c>
      <c r="BH1099" s="13">
        <f t="shared" si="1559"/>
        <v>7.9502421368116203E-6</v>
      </c>
      <c r="BI1099" s="13">
        <f t="shared" si="1560"/>
        <v>1.0777297935600116E-6</v>
      </c>
      <c r="BJ1099" s="14">
        <f t="shared" si="1561"/>
        <v>0.19542789322792845</v>
      </c>
      <c r="BK1099" s="14">
        <f t="shared" si="1562"/>
        <v>0.29101613856563663</v>
      </c>
      <c r="BL1099" s="14">
        <f t="shared" si="1563"/>
        <v>0.46298480304763384</v>
      </c>
      <c r="BM1099" s="14">
        <f t="shared" si="1564"/>
        <v>0.31499450121583361</v>
      </c>
      <c r="BN1099" s="14">
        <f t="shared" si="1565"/>
        <v>0.6846075035619883</v>
      </c>
    </row>
    <row r="1100" spans="1:66" x14ac:dyDescent="0.25">
      <c r="A1100" t="s">
        <v>345</v>
      </c>
      <c r="B1100" t="s">
        <v>219</v>
      </c>
      <c r="C1100" t="s">
        <v>228</v>
      </c>
      <c r="D1100" s="7" t="s">
        <v>375</v>
      </c>
      <c r="E1100" s="10">
        <f>VLOOKUP(A1100,home!$A$2:$E$405,3,FALSE)</f>
        <v>1.8543000000000001</v>
      </c>
      <c r="F1100" s="10">
        <f>VLOOKUP(B1100,home!$B$2:$E$405,3,FALSE)</f>
        <v>0.77900000000000003</v>
      </c>
      <c r="G1100" s="10">
        <f>VLOOKUP(C1100,away!$B$2:$E$405,4,FALSE)</f>
        <v>0.91679999999999995</v>
      </c>
      <c r="H1100" s="10">
        <f>VLOOKUP(A1100,away!$A$2:$E$405,3,FALSE)</f>
        <v>1.2583</v>
      </c>
      <c r="I1100" s="10">
        <f>VLOOKUP(C1100,away!$B$2:$E$405,3,FALSE)</f>
        <v>0.95369999999999999</v>
      </c>
      <c r="J1100" s="10">
        <f>VLOOKUP(B1100,home!$B$2:$E$405,4,FALSE)</f>
        <v>0.88300000000000001</v>
      </c>
      <c r="K1100" s="12">
        <f t="shared" si="1510"/>
        <v>1.32431732496</v>
      </c>
      <c r="L1100" s="12">
        <f t="shared" si="1511"/>
        <v>1.0596359469299999</v>
      </c>
      <c r="M1100" s="13">
        <f t="shared" si="1512"/>
        <v>9.2185422168607131E-2</v>
      </c>
      <c r="N1100" s="13">
        <f t="shared" si="1513"/>
        <v>0.1220827516866381</v>
      </c>
      <c r="O1100" s="13">
        <f t="shared" si="1514"/>
        <v>9.7682987112773803E-2</v>
      </c>
      <c r="P1100" s="13">
        <f t="shared" si="1515"/>
        <v>0.12936327218729077</v>
      </c>
      <c r="Q1100" s="13">
        <f t="shared" si="1516"/>
        <v>8.0838151568702249E-2</v>
      </c>
      <c r="R1100" s="13">
        <f t="shared" si="1517"/>
        <v>5.1754202274097522E-2</v>
      </c>
      <c r="S1100" s="13">
        <f t="shared" si="1518"/>
        <v>4.5383683768337658E-2</v>
      </c>
      <c r="T1100" s="13">
        <f t="shared" si="1519"/>
        <v>8.5659011285572642E-2</v>
      </c>
      <c r="U1100" s="13">
        <f t="shared" si="1520"/>
        <v>6.8538986711071573E-2</v>
      </c>
      <c r="V1100" s="13">
        <f t="shared" si="1521"/>
        <v>7.0762957936949802E-3</v>
      </c>
      <c r="W1100" s="13">
        <f t="shared" si="1522"/>
        <v>3.5685121546724936E-2</v>
      </c>
      <c r="X1100" s="13">
        <f t="shared" si="1523"/>
        <v>3.7813237561476011E-2</v>
      </c>
      <c r="Y1100" s="13">
        <f t="shared" si="1524"/>
        <v>2.0034132894971836E-2</v>
      </c>
      <c r="Z1100" s="13">
        <f t="shared" si="1525"/>
        <v>1.8280204378106693E-2</v>
      </c>
      <c r="AA1100" s="13">
        <f t="shared" si="1526"/>
        <v>2.4208791361736339E-2</v>
      </c>
      <c r="AB1100" s="13">
        <f t="shared" si="1527"/>
        <v>1.6030060908344714E-2</v>
      </c>
      <c r="AC1100" s="13">
        <f t="shared" si="1528"/>
        <v>6.2063282167004036E-4</v>
      </c>
      <c r="AD1100" s="13">
        <f t="shared" si="1529"/>
        <v>1.1814606176907806E-2</v>
      </c>
      <c r="AE1100" s="13">
        <f t="shared" si="1530"/>
        <v>1.2519181403872726E-2</v>
      </c>
      <c r="AF1100" s="13">
        <f t="shared" si="1531"/>
        <v>6.6328873208405604E-3</v>
      </c>
      <c r="AG1100" s="13">
        <f t="shared" si="1532"/>
        <v>2.3428152790329593E-3</v>
      </c>
      <c r="AH1100" s="13">
        <f t="shared" si="1533"/>
        <v>4.8425904190672539E-3</v>
      </c>
      <c r="AI1100" s="13">
        <f t="shared" si="1534"/>
        <v>6.4131263896560712E-3</v>
      </c>
      <c r="AJ1100" s="13">
        <f t="shared" si="1535"/>
        <v>4.2465071924898557E-3</v>
      </c>
      <c r="AK1100" s="13">
        <f t="shared" si="1536"/>
        <v>1.8745743485271888E-3</v>
      </c>
      <c r="AL1100" s="13">
        <f t="shared" si="1537"/>
        <v>3.4837218618459068E-5</v>
      </c>
      <c r="AM1100" s="13">
        <f t="shared" si="1538"/>
        <v>3.1292575295316875E-3</v>
      </c>
      <c r="AN1100" s="13">
        <f t="shared" si="1539"/>
        <v>3.3158737654931407E-3</v>
      </c>
      <c r="AO1100" s="13">
        <f t="shared" si="1540"/>
        <v>1.7568095186993342E-3</v>
      </c>
      <c r="AP1100" s="13">
        <f t="shared" si="1541"/>
        <v>6.2052617264086877E-4</v>
      </c>
      <c r="AQ1100" s="13">
        <f t="shared" si="1542"/>
        <v>1.643829596352889E-4</v>
      </c>
      <c r="AR1100" s="13">
        <f t="shared" si="1543"/>
        <v>1.0262765768604951E-3</v>
      </c>
      <c r="AS1100" s="13">
        <f t="shared" si="1544"/>
        <v>1.3591158509369968E-3</v>
      </c>
      <c r="AT1100" s="13">
        <f t="shared" si="1545"/>
        <v>8.9995033401180894E-4</v>
      </c>
      <c r="AU1100" s="13">
        <f t="shared" si="1546"/>
        <v>3.9727327297845919E-4</v>
      </c>
      <c r="AV1100" s="13">
        <f t="shared" si="1547"/>
        <v>1.3152896953723422E-4</v>
      </c>
      <c r="AW1100" s="13">
        <f t="shared" si="1548"/>
        <v>1.3579685643864593E-6</v>
      </c>
      <c r="AX1100" s="13">
        <f t="shared" si="1549"/>
        <v>6.9068832677005704E-4</v>
      </c>
      <c r="AY1100" s="13">
        <f t="shared" si="1550"/>
        <v>7.3187817917048643E-4</v>
      </c>
      <c r="AZ1100" s="13">
        <f t="shared" si="1551"/>
        <v>3.8776221371136121E-4</v>
      </c>
      <c r="BA1100" s="13">
        <f t="shared" si="1552"/>
        <v>1.3696226016990374E-4</v>
      </c>
      <c r="BB1100" s="13">
        <f t="shared" si="1553"/>
        <v>3.6282533562202243E-5</v>
      </c>
      <c r="BC1100" s="13">
        <f t="shared" si="1554"/>
        <v>7.6892553616407368E-6</v>
      </c>
      <c r="BD1100" s="13">
        <f t="shared" si="1555"/>
        <v>1.8124659205560816E-4</v>
      </c>
      <c r="BE1100" s="13">
        <f t="shared" si="1556"/>
        <v>2.4002800194919939E-4</v>
      </c>
      <c r="BF1100" s="13">
        <f t="shared" si="1557"/>
        <v>1.5893662072842871E-4</v>
      </c>
      <c r="BG1100" s="13">
        <f t="shared" si="1558"/>
        <v>7.0160840133751609E-5</v>
      </c>
      <c r="BH1100" s="13">
        <f t="shared" si="1559"/>
        <v>2.3228804030719037E-5</v>
      </c>
      <c r="BI1100" s="13">
        <f t="shared" si="1560"/>
        <v>6.1524615231963798E-6</v>
      </c>
      <c r="BJ1100" s="14">
        <f t="shared" si="1561"/>
        <v>0.42640000943948575</v>
      </c>
      <c r="BK1100" s="14">
        <f t="shared" si="1562"/>
        <v>0.27539602213738951</v>
      </c>
      <c r="BL1100" s="14">
        <f t="shared" si="1563"/>
        <v>0.28008572504251017</v>
      </c>
      <c r="BM1100" s="14">
        <f t="shared" si="1564"/>
        <v>0.42552465378877635</v>
      </c>
      <c r="BN1100" s="14">
        <f t="shared" si="1565"/>
        <v>0.5739067869981096</v>
      </c>
    </row>
    <row r="1101" spans="1:66" x14ac:dyDescent="0.25">
      <c r="A1101" t="s">
        <v>345</v>
      </c>
      <c r="B1101" t="s">
        <v>227</v>
      </c>
      <c r="C1101" t="s">
        <v>225</v>
      </c>
      <c r="D1101" s="7" t="s">
        <v>375</v>
      </c>
      <c r="E1101" s="10">
        <f>VLOOKUP(A1101,home!$A$2:$E$405,3,FALSE)</f>
        <v>1.8543000000000001</v>
      </c>
      <c r="F1101" s="10">
        <f>VLOOKUP(B1101,home!$B$2:$E$405,3,FALSE)</f>
        <v>1.1983999999999999</v>
      </c>
      <c r="G1101" s="10">
        <f>VLOOKUP(C1101,away!$B$2:$E$405,4,FALSE)</f>
        <v>1.0786</v>
      </c>
      <c r="H1101" s="10">
        <f>VLOOKUP(A1101,away!$A$2:$E$405,3,FALSE)</f>
        <v>1.2583</v>
      </c>
      <c r="I1101" s="10">
        <f>VLOOKUP(C1101,away!$B$2:$E$405,3,FALSE)</f>
        <v>0.70640000000000003</v>
      </c>
      <c r="J1101" s="10">
        <f>VLOOKUP(B1101,home!$B$2:$E$405,4,FALSE)</f>
        <v>0.70640000000000003</v>
      </c>
      <c r="K1101" s="12">
        <f t="shared" si="1510"/>
        <v>2.396857499232</v>
      </c>
      <c r="L1101" s="12">
        <f t="shared" si="1511"/>
        <v>0.62789290796800001</v>
      </c>
      <c r="M1101" s="13">
        <f t="shared" si="1512"/>
        <v>4.8569942465201243E-2</v>
      </c>
      <c r="N1101" s="13">
        <f t="shared" si="1513"/>
        <v>0.11641523083498437</v>
      </c>
      <c r="O1101" s="13">
        <f t="shared" si="1514"/>
        <v>3.049672241431366E-2</v>
      </c>
      <c r="P1101" s="13">
        <f t="shared" si="1515"/>
        <v>7.309629782074431E-2</v>
      </c>
      <c r="Q1101" s="13">
        <f t="shared" si="1516"/>
        <v>0.13951535952582836</v>
      </c>
      <c r="R1101" s="13">
        <f t="shared" si="1517"/>
        <v>9.5743378601081432E-3</v>
      </c>
      <c r="S1101" s="13">
        <f t="shared" si="1518"/>
        <v>2.7501930638105469E-2</v>
      </c>
      <c r="T1101" s="13">
        <f t="shared" si="1519"/>
        <v>8.7600704798873386E-2</v>
      </c>
      <c r="U1101" s="13">
        <f t="shared" si="1520"/>
        <v>2.2948323500181063E-2</v>
      </c>
      <c r="V1101" s="13">
        <f t="shared" si="1521"/>
        <v>4.5988417493865019E-3</v>
      </c>
      <c r="W1101" s="13">
        <f t="shared" si="1522"/>
        <v>0.11146614524584345</v>
      </c>
      <c r="X1101" s="13">
        <f t="shared" si="1523"/>
        <v>6.9988802078396098E-2</v>
      </c>
      <c r="Y1101" s="13">
        <f t="shared" si="1524"/>
        <v>2.1972736231100465E-2</v>
      </c>
      <c r="Z1101" s="13">
        <f t="shared" si="1525"/>
        <v>2.0038862802838073E-3</v>
      </c>
      <c r="AA1101" s="13">
        <f t="shared" si="1526"/>
        <v>4.8030298585063609E-3</v>
      </c>
      <c r="AB1101" s="13">
        <f t="shared" si="1527"/>
        <v>5.7560890676980935E-3</v>
      </c>
      <c r="AC1101" s="13">
        <f t="shared" si="1528"/>
        <v>4.3256987897462865E-4</v>
      </c>
      <c r="AD1101" s="13">
        <f t="shared" si="1529"/>
        <v>6.6792116535745794E-2</v>
      </c>
      <c r="AE1101" s="13">
        <f t="shared" si="1530"/>
        <v>4.1938296280966965E-2</v>
      </c>
      <c r="AF1101" s="13">
        <f t="shared" si="1531"/>
        <v>1.3166379403539954E-2</v>
      </c>
      <c r="AG1101" s="13">
        <f t="shared" si="1532"/>
        <v>2.7556920836995613E-3</v>
      </c>
      <c r="AH1101" s="13">
        <f t="shared" si="1533"/>
        <v>3.1455649594114461E-4</v>
      </c>
      <c r="AI1101" s="13">
        <f t="shared" si="1534"/>
        <v>7.5394709622867253E-4</v>
      </c>
      <c r="AJ1101" s="13">
        <f t="shared" si="1535"/>
        <v>9.0355187580994231E-4</v>
      </c>
      <c r="AK1101" s="13">
        <f t="shared" si="1536"/>
        <v>7.218950298267336E-4</v>
      </c>
      <c r="AL1101" s="13">
        <f t="shared" si="1537"/>
        <v>2.6040184605503245E-5</v>
      </c>
      <c r="AM1101" s="13">
        <f t="shared" si="1538"/>
        <v>3.2018237081655999E-2</v>
      </c>
      <c r="AN1101" s="13">
        <f t="shared" si="1539"/>
        <v>2.0104023989209834E-2</v>
      </c>
      <c r="AO1101" s="13">
        <f t="shared" si="1540"/>
        <v>6.3115870422216962E-3</v>
      </c>
      <c r="AP1101" s="13">
        <f t="shared" si="1541"/>
        <v>1.3210002472779101E-3</v>
      </c>
      <c r="AQ1101" s="13">
        <f t="shared" si="1542"/>
        <v>2.0736167167244348E-4</v>
      </c>
      <c r="AR1101" s="13">
        <f t="shared" si="1543"/>
        <v>3.9501558591341944E-5</v>
      </c>
      <c r="AS1101" s="13">
        <f t="shared" si="1544"/>
        <v>9.4679606941010179E-5</v>
      </c>
      <c r="AT1101" s="13">
        <f t="shared" si="1545"/>
        <v>1.1346676296044921E-4</v>
      </c>
      <c r="AU1101" s="13">
        <f t="shared" si="1546"/>
        <v>9.0654553905110801E-5</v>
      </c>
      <c r="AV1101" s="13">
        <f t="shared" si="1547"/>
        <v>5.4321511841749103E-5</v>
      </c>
      <c r="AW1101" s="13">
        <f t="shared" si="1548"/>
        <v>1.0886025575927485E-6</v>
      </c>
      <c r="AX1101" s="13">
        <f t="shared" si="1549"/>
        <v>1.2790525276892546E-2</v>
      </c>
      <c r="AY1101" s="13">
        <f t="shared" si="1550"/>
        <v>8.0310801105462695E-3</v>
      </c>
      <c r="AZ1101" s="13">
        <f t="shared" si="1551"/>
        <v>2.5213291223674318E-3</v>
      </c>
      <c r="BA1101" s="13">
        <f t="shared" si="1552"/>
        <v>5.2770822486256411E-4</v>
      </c>
      <c r="BB1101" s="13">
        <f t="shared" si="1553"/>
        <v>8.2836062966896648E-5</v>
      </c>
      <c r="BC1101" s="13">
        <f t="shared" si="1554"/>
        <v>1.0402435292181021E-5</v>
      </c>
      <c r="BD1101" s="13">
        <f t="shared" si="1555"/>
        <v>4.1337914155310033E-6</v>
      </c>
      <c r="BE1101" s="13">
        <f t="shared" si="1556"/>
        <v>9.9081089545763493E-6</v>
      </c>
      <c r="BF1101" s="13">
        <f t="shared" si="1557"/>
        <v>1.187416262549203E-5</v>
      </c>
      <c r="BG1101" s="13">
        <f t="shared" si="1558"/>
        <v>9.4868919120036364E-6</v>
      </c>
      <c r="BH1101" s="13">
        <f t="shared" si="1559"/>
        <v>5.6846820059223297E-6</v>
      </c>
      <c r="BI1101" s="13">
        <f t="shared" si="1560"/>
        <v>2.7250745393288288E-6</v>
      </c>
      <c r="BJ1101" s="14">
        <f t="shared" si="1561"/>
        <v>0.7555375542839442</v>
      </c>
      <c r="BK1101" s="14">
        <f t="shared" si="1562"/>
        <v>0.16225670284756391</v>
      </c>
      <c r="BL1101" s="14">
        <f t="shared" si="1563"/>
        <v>7.6708889904306313E-2</v>
      </c>
      <c r="BM1101" s="14">
        <f t="shared" si="1564"/>
        <v>0.5708091508869293</v>
      </c>
      <c r="BN1101" s="14">
        <f t="shared" si="1565"/>
        <v>0.41766789092118012</v>
      </c>
    </row>
    <row r="1102" spans="1:66" x14ac:dyDescent="0.25">
      <c r="A1102" t="s">
        <v>346</v>
      </c>
      <c r="B1102" t="s">
        <v>241</v>
      </c>
      <c r="C1102" t="s">
        <v>321</v>
      </c>
      <c r="D1102" s="7" t="s">
        <v>375</v>
      </c>
      <c r="E1102" s="10">
        <f>VLOOKUP(A1102,home!$A$2:$E$405,3,FALSE)</f>
        <v>1.5146999999999999</v>
      </c>
      <c r="F1102" s="10">
        <f>VLOOKUP(B1102,home!$B$2:$E$405,3,FALSE)</f>
        <v>0.66020000000000001</v>
      </c>
      <c r="G1102" s="10">
        <f>VLOOKUP(C1102,away!$B$2:$E$405,4,FALSE)</f>
        <v>0.66020000000000001</v>
      </c>
      <c r="H1102" s="10">
        <f>VLOOKUP(A1102,away!$A$2:$E$405,3,FALSE)</f>
        <v>1.0882000000000001</v>
      </c>
      <c r="I1102" s="10">
        <f>VLOOKUP(C1102,away!$B$2:$E$405,3,FALSE)</f>
        <v>0.61260000000000003</v>
      </c>
      <c r="J1102" s="10">
        <f>VLOOKUP(B1102,home!$B$2:$E$405,4,FALSE)</f>
        <v>1.3784000000000001</v>
      </c>
      <c r="K1102" s="12">
        <f t="shared" si="1510"/>
        <v>0.66020326138800001</v>
      </c>
      <c r="L1102" s="12">
        <f t="shared" si="1511"/>
        <v>0.91888461148800005</v>
      </c>
      <c r="M1102" s="13">
        <f t="shared" si="1512"/>
        <v>0.20616305938803983</v>
      </c>
      <c r="N1102" s="13">
        <f t="shared" si="1513"/>
        <v>0.13610952418571182</v>
      </c>
      <c r="O1102" s="13">
        <f t="shared" si="1514"/>
        <v>0.18944006272895644</v>
      </c>
      <c r="P1102" s="13">
        <f t="shared" si="1515"/>
        <v>0.12506894725120432</v>
      </c>
      <c r="Q1102" s="13">
        <f t="shared" si="1516"/>
        <v>4.4929975886687908E-2</v>
      </c>
      <c r="R1102" s="13">
        <f t="shared" si="1517"/>
        <v>8.7036779220479754E-2</v>
      </c>
      <c r="S1102" s="13">
        <f t="shared" si="1518"/>
        <v>1.896828851511503E-2</v>
      </c>
      <c r="T1102" s="13">
        <f t="shared" si="1519"/>
        <v>4.128546343680442E-2</v>
      </c>
      <c r="U1102" s="13">
        <f t="shared" si="1520"/>
        <v>5.746196550206803E-2</v>
      </c>
      <c r="V1102" s="13">
        <f t="shared" si="1521"/>
        <v>1.2785693264051651E-3</v>
      </c>
      <c r="W1102" s="13">
        <f t="shared" si="1522"/>
        <v>9.8876388714918498E-3</v>
      </c>
      <c r="X1102" s="13">
        <f t="shared" si="1523"/>
        <v>9.0855992029644332E-3</v>
      </c>
      <c r="Y1102" s="13">
        <f t="shared" si="1524"/>
        <v>4.1743086468758279E-3</v>
      </c>
      <c r="Z1102" s="13">
        <f t="shared" si="1525"/>
        <v>2.6658919019725794E-2</v>
      </c>
      <c r="AA1102" s="13">
        <f t="shared" si="1526"/>
        <v>1.7600305281901551E-2</v>
      </c>
      <c r="AB1102" s="13">
        <f t="shared" si="1527"/>
        <v>5.809889474267923E-3</v>
      </c>
      <c r="AC1102" s="13">
        <f t="shared" si="1528"/>
        <v>4.8477804448769578E-5</v>
      </c>
      <c r="AD1102" s="13">
        <f t="shared" si="1529"/>
        <v>1.6319628575964208E-3</v>
      </c>
      <c r="AE1102" s="13">
        <f t="shared" si="1530"/>
        <v>1.499585556365333E-3</v>
      </c>
      <c r="AF1102" s="13">
        <f t="shared" si="1531"/>
        <v>6.8897304567688779E-4</v>
      </c>
      <c r="AG1102" s="13">
        <f t="shared" si="1532"/>
        <v>2.1102890980083708E-4</v>
      </c>
      <c r="AH1102" s="13">
        <f t="shared" si="1533"/>
        <v>6.1241176115326952E-3</v>
      </c>
      <c r="AI1102" s="13">
        <f t="shared" si="1534"/>
        <v>4.0431624202575739E-3</v>
      </c>
      <c r="AJ1102" s="13">
        <f t="shared" si="1535"/>
        <v>1.3346545080877249E-3</v>
      </c>
      <c r="AK1102" s="13">
        <f t="shared" si="1536"/>
        <v>2.9371441968857088E-4</v>
      </c>
      <c r="AL1102" s="13">
        <f t="shared" si="1537"/>
        <v>1.1763635998523808E-6</v>
      </c>
      <c r="AM1102" s="13">
        <f t="shared" si="1538"/>
        <v>2.1548544020984751E-4</v>
      </c>
      <c r="AN1102" s="13">
        <f t="shared" si="1539"/>
        <v>1.9800625500854637E-4</v>
      </c>
      <c r="AO1102" s="13">
        <f t="shared" si="1540"/>
        <v>9.0972450352860997E-5</v>
      </c>
      <c r="AP1102" s="13">
        <f t="shared" si="1541"/>
        <v>2.7864394899533354E-5</v>
      </c>
      <c r="AQ1102" s="13">
        <f t="shared" si="1542"/>
        <v>6.4010409204014771E-6</v>
      </c>
      <c r="AR1102" s="13">
        <f t="shared" si="1543"/>
        <v>1.1254714864360085E-3</v>
      </c>
      <c r="AS1102" s="13">
        <f t="shared" si="1544"/>
        <v>7.4303994594425286E-4</v>
      </c>
      <c r="AT1102" s="13">
        <f t="shared" si="1545"/>
        <v>2.452786978269795E-4</v>
      </c>
      <c r="AU1102" s="13">
        <f t="shared" si="1546"/>
        <v>5.3977932084791194E-5</v>
      </c>
      <c r="AV1102" s="13">
        <f t="shared" si="1547"/>
        <v>8.9091017013397789E-6</v>
      </c>
      <c r="AW1102" s="13">
        <f t="shared" si="1548"/>
        <v>1.9823380668639243E-8</v>
      </c>
      <c r="AX1102" s="13">
        <f t="shared" si="1549"/>
        <v>2.3710698401361688E-5</v>
      </c>
      <c r="AY1102" s="13">
        <f t="shared" si="1550"/>
        <v>2.1787395888644373E-5</v>
      </c>
      <c r="AZ1102" s="13">
        <f t="shared" si="1551"/>
        <v>1.0010051403236118E-5</v>
      </c>
      <c r="BA1102" s="13">
        <f t="shared" si="1552"/>
        <v>3.0660273982125104E-6</v>
      </c>
      <c r="BB1102" s="13">
        <f t="shared" si="1553"/>
        <v>7.0433134865451631E-7</v>
      </c>
      <c r="BC1102" s="13">
        <f t="shared" si="1554"/>
        <v>1.2943984753344491E-7</v>
      </c>
      <c r="BD1102" s="13">
        <f t="shared" si="1555"/>
        <v>1.7236307159242885E-4</v>
      </c>
      <c r="BE1102" s="13">
        <f t="shared" si="1556"/>
        <v>1.1379466200817484E-4</v>
      </c>
      <c r="BF1102" s="13">
        <f t="shared" si="1557"/>
        <v>3.7563803493171086E-5</v>
      </c>
      <c r="BG1102" s="13">
        <f t="shared" si="1558"/>
        <v>8.2665818587764978E-6</v>
      </c>
      <c r="BH1102" s="13">
        <f t="shared" si="1559"/>
        <v>1.36440607592378E-6</v>
      </c>
      <c r="BI1102" s="13">
        <f t="shared" si="1560"/>
        <v>1.801570682364966E-7</v>
      </c>
      <c r="BJ1102" s="14">
        <f t="shared" si="1561"/>
        <v>0.25010219812565454</v>
      </c>
      <c r="BK1102" s="14">
        <f t="shared" si="1562"/>
        <v>0.35155030604470161</v>
      </c>
      <c r="BL1102" s="14">
        <f t="shared" si="1563"/>
        <v>0.37165486101333034</v>
      </c>
      <c r="BM1102" s="14">
        <f t="shared" si="1564"/>
        <v>0.21119616796982435</v>
      </c>
      <c r="BN1102" s="14">
        <f t="shared" si="1565"/>
        <v>0.78874834866108001</v>
      </c>
    </row>
    <row r="1103" spans="1:66" x14ac:dyDescent="0.25">
      <c r="A1103" t="s">
        <v>346</v>
      </c>
      <c r="B1103" t="s">
        <v>242</v>
      </c>
      <c r="C1103" t="s">
        <v>245</v>
      </c>
      <c r="D1103" s="7" t="s">
        <v>375</v>
      </c>
      <c r="E1103" s="10">
        <f>VLOOKUP(A1103,home!$A$2:$E$405,3,FALSE)</f>
        <v>1.5146999999999999</v>
      </c>
      <c r="F1103" s="10">
        <f>VLOOKUP(B1103,home!$B$2:$E$405,3,FALSE)</f>
        <v>0.3301</v>
      </c>
      <c r="G1103" s="10">
        <f>VLOOKUP(C1103,away!$B$2:$E$405,4,FALSE)</f>
        <v>1.5405</v>
      </c>
      <c r="H1103" s="10">
        <f>VLOOKUP(A1103,away!$A$2:$E$405,3,FALSE)</f>
        <v>1.0882000000000001</v>
      </c>
      <c r="I1103" s="10">
        <f>VLOOKUP(C1103,away!$B$2:$E$405,3,FALSE)</f>
        <v>0.30630000000000002</v>
      </c>
      <c r="J1103" s="10">
        <f>VLOOKUP(B1103,home!$B$2:$E$405,4,FALSE)</f>
        <v>0.91890000000000005</v>
      </c>
      <c r="K1103" s="12">
        <f t="shared" si="1510"/>
        <v>0.77025380503499996</v>
      </c>
      <c r="L1103" s="12">
        <f t="shared" si="1511"/>
        <v>0.30628375997400004</v>
      </c>
      <c r="M1103" s="13">
        <f t="shared" si="1512"/>
        <v>0.3407733910401668</v>
      </c>
      <c r="N1103" s="13">
        <f t="shared" si="1513"/>
        <v>0.26248200110336839</v>
      </c>
      <c r="O1103" s="13">
        <f t="shared" si="1514"/>
        <v>0.10437335550687249</v>
      </c>
      <c r="P1103" s="13">
        <f t="shared" si="1515"/>
        <v>8.0393974223439302E-2</v>
      </c>
      <c r="Q1103" s="13">
        <f t="shared" si="1516"/>
        <v>0.10108888005153527</v>
      </c>
      <c r="R1103" s="13">
        <f t="shared" si="1517"/>
        <v>1.5983931882873951E-2</v>
      </c>
      <c r="S1103" s="13">
        <f t="shared" si="1518"/>
        <v>4.7415608593374646E-3</v>
      </c>
      <c r="T1103" s="13">
        <f t="shared" si="1519"/>
        <v>3.0961882273744905E-2</v>
      </c>
      <c r="U1103" s="13">
        <f t="shared" si="1520"/>
        <v>1.2311684352203912E-2</v>
      </c>
      <c r="V1103" s="13">
        <f t="shared" si="1521"/>
        <v>1.2429012995048409E-4</v>
      </c>
      <c r="W1103" s="13">
        <f t="shared" si="1522"/>
        <v>2.5954698168807251E-2</v>
      </c>
      <c r="X1103" s="13">
        <f t="shared" si="1523"/>
        <v>7.9495025441325782E-3</v>
      </c>
      <c r="Y1103" s="13">
        <f t="shared" si="1524"/>
        <v>1.2174017645699025E-3</v>
      </c>
      <c r="Z1103" s="13">
        <f t="shared" si="1525"/>
        <v>1.6318729187516448E-3</v>
      </c>
      <c r="AA1103" s="13">
        <f t="shared" si="1526"/>
        <v>1.2569563250020258E-3</v>
      </c>
      <c r="AB1103" s="13">
        <f t="shared" si="1527"/>
        <v>4.8408769604781006E-4</v>
      </c>
      <c r="AC1103" s="13">
        <f t="shared" si="1528"/>
        <v>1.8326286922240509E-6</v>
      </c>
      <c r="AD1103" s="13">
        <f t="shared" si="1529"/>
        <v>4.9979262557646826E-3</v>
      </c>
      <c r="AE1103" s="13">
        <f t="shared" si="1530"/>
        <v>1.5307836456883827E-3</v>
      </c>
      <c r="AF1103" s="13">
        <f t="shared" si="1531"/>
        <v>2.3442708535407263E-4</v>
      </c>
      <c r="AG1103" s="13">
        <f t="shared" si="1532"/>
        <v>2.3933736380663745E-5</v>
      </c>
      <c r="AH1103" s="13">
        <f t="shared" si="1533"/>
        <v>1.2495404333874986E-4</v>
      </c>
      <c r="AI1103" s="13">
        <f t="shared" si="1534"/>
        <v>9.6246327336180364E-5</v>
      </c>
      <c r="AJ1103" s="13">
        <f t="shared" si="1535"/>
        <v>3.7067049925668522E-5</v>
      </c>
      <c r="AK1103" s="13">
        <f t="shared" si="1536"/>
        <v>9.5170120822228316E-6</v>
      </c>
      <c r="AL1103" s="13">
        <f t="shared" si="1537"/>
        <v>1.7293874195292408E-8</v>
      </c>
      <c r="AM1103" s="13">
        <f t="shared" si="1538"/>
        <v>7.6993434315741579E-4</v>
      </c>
      <c r="AN1103" s="13">
        <f t="shared" si="1539"/>
        <v>2.358183855553653E-4</v>
      </c>
      <c r="AO1103" s="13">
        <f t="shared" si="1540"/>
        <v>3.6113670899447845E-5</v>
      </c>
      <c r="AP1103" s="13">
        <f t="shared" si="1541"/>
        <v>3.6870103031821729E-6</v>
      </c>
      <c r="AQ1103" s="13">
        <f t="shared" si="1542"/>
        <v>2.8231784468037833E-7</v>
      </c>
      <c r="AR1103" s="13">
        <f t="shared" si="1543"/>
        <v>7.6542788435492925E-6</v>
      </c>
      <c r="AS1103" s="13">
        <f t="shared" si="1544"/>
        <v>5.895737404042742E-6</v>
      </c>
      <c r="AT1103" s="13">
        <f t="shared" si="1545"/>
        <v>2.2706070844755469E-6</v>
      </c>
      <c r="AU1103" s="13">
        <f t="shared" si="1546"/>
        <v>5.8298124885223936E-7</v>
      </c>
      <c r="AV1103" s="13">
        <f t="shared" si="1547"/>
        <v>1.1226088129812338E-7</v>
      </c>
      <c r="AW1103" s="13">
        <f t="shared" si="1548"/>
        <v>1.1333071191353205E-10</v>
      </c>
      <c r="AX1103" s="13">
        <f t="shared" si="1549"/>
        <v>9.8840809574020434E-5</v>
      </c>
      <c r="AY1103" s="13">
        <f t="shared" si="1550"/>
        <v>3.0273334795205115E-5</v>
      </c>
      <c r="AZ1103" s="13">
        <f t="shared" si="1551"/>
        <v>4.6361154040135728E-6</v>
      </c>
      <c r="BA1103" s="13">
        <f t="shared" si="1552"/>
        <v>4.7332228587155268E-7</v>
      </c>
      <c r="BB1103" s="13">
        <f t="shared" si="1553"/>
        <v>3.6242732349056907E-8</v>
      </c>
      <c r="BC1103" s="13">
        <f t="shared" si="1554"/>
        <v>2.2201120671200946E-9</v>
      </c>
      <c r="BD1103" s="13">
        <f t="shared" si="1555"/>
        <v>3.9073021734861981E-7</v>
      </c>
      <c r="BE1103" s="13">
        <f t="shared" si="1556"/>
        <v>3.0096143665492697E-7</v>
      </c>
      <c r="BF1103" s="13">
        <f t="shared" si="1557"/>
        <v>1.1590834587612877E-7</v>
      </c>
      <c r="BG1103" s="13">
        <f t="shared" si="1558"/>
        <v>2.9759614815467016E-8</v>
      </c>
      <c r="BH1103" s="13">
        <f t="shared" si="1559"/>
        <v>5.7306141369973565E-9</v>
      </c>
      <c r="BI1103" s="13">
        <f t="shared" si="1560"/>
        <v>8.8280546884191567E-10</v>
      </c>
      <c r="BJ1103" s="14">
        <f t="shared" si="1561"/>
        <v>0.43762153440200974</v>
      </c>
      <c r="BK1103" s="14">
        <f t="shared" si="1562"/>
        <v>0.42606533951025571</v>
      </c>
      <c r="BL1103" s="14">
        <f t="shared" si="1563"/>
        <v>0.13469516003417953</v>
      </c>
      <c r="BM1103" s="14">
        <f t="shared" si="1564"/>
        <v>9.4888099835475886E-2</v>
      </c>
      <c r="BN1103" s="14">
        <f t="shared" si="1565"/>
        <v>0.90509553380825625</v>
      </c>
    </row>
    <row r="1104" spans="1:66" x14ac:dyDescent="0.25">
      <c r="A1104" t="s">
        <v>346</v>
      </c>
      <c r="B1104" t="s">
        <v>236</v>
      </c>
      <c r="C1104" t="s">
        <v>239</v>
      </c>
      <c r="D1104" s="7" t="s">
        <v>375</v>
      </c>
      <c r="E1104" s="10">
        <f>VLOOKUP(A1104,home!$A$2:$E$405,3,FALSE)</f>
        <v>1.5146999999999999</v>
      </c>
      <c r="F1104" s="10">
        <f>VLOOKUP(B1104,home!$B$2:$E$405,3,FALSE)</f>
        <v>1.3204</v>
      </c>
      <c r="G1104" s="10">
        <f>VLOOKUP(C1104,away!$B$2:$E$405,4,FALSE)</f>
        <v>0.92430000000000001</v>
      </c>
      <c r="H1104" s="10">
        <f>VLOOKUP(A1104,away!$A$2:$E$405,3,FALSE)</f>
        <v>1.0882000000000001</v>
      </c>
      <c r="I1104" s="10">
        <f>VLOOKUP(C1104,away!$B$2:$E$405,3,FALSE)</f>
        <v>1.6540999999999999</v>
      </c>
      <c r="J1104" s="10">
        <f>VLOOKUP(B1104,home!$B$2:$E$405,4,FALSE)</f>
        <v>0.45950000000000002</v>
      </c>
      <c r="K1104" s="12">
        <f t="shared" si="1510"/>
        <v>1.8486091320839999</v>
      </c>
      <c r="L1104" s="12">
        <f t="shared" si="1511"/>
        <v>0.82709614938999998</v>
      </c>
      <c r="M1104" s="13">
        <f t="shared" si="1512"/>
        <v>6.8858246819020155E-2</v>
      </c>
      <c r="N1104" s="13">
        <f t="shared" si="1513"/>
        <v>0.1272919838889347</v>
      </c>
      <c r="O1104" s="13">
        <f t="shared" si="1514"/>
        <v>5.6952390797757782E-2</v>
      </c>
      <c r="P1104" s="13">
        <f t="shared" si="1515"/>
        <v>0.1052827097227518</v>
      </c>
      <c r="Q1104" s="13">
        <f t="shared" si="1516"/>
        <v>0.11765656192908705</v>
      </c>
      <c r="R1104" s="13">
        <f t="shared" si="1517"/>
        <v>2.3552551563689968E-2</v>
      </c>
      <c r="S1104" s="13">
        <f t="shared" si="1518"/>
        <v>4.0243723441356377E-2</v>
      </c>
      <c r="T1104" s="13">
        <f t="shared" si="1519"/>
        <v>9.7313289322013954E-2</v>
      </c>
      <c r="U1104" s="13">
        <f t="shared" si="1520"/>
        <v>4.3539461904516567E-2</v>
      </c>
      <c r="V1104" s="13">
        <f t="shared" si="1521"/>
        <v>6.8368608279735293E-3</v>
      </c>
      <c r="W1104" s="13">
        <f t="shared" si="1522"/>
        <v>7.2500331610572344E-2</v>
      </c>
      <c r="X1104" s="13">
        <f t="shared" si="1523"/>
        <v>5.9964745104602472E-2</v>
      </c>
      <c r="Y1104" s="13">
        <f t="shared" si="1524"/>
        <v>2.479830488758478E-2</v>
      </c>
      <c r="Z1104" s="13">
        <f t="shared" si="1525"/>
        <v>6.4934082355457981E-3</v>
      </c>
      <c r="AA1104" s="13">
        <f t="shared" si="1526"/>
        <v>1.2003773762579417E-2</v>
      </c>
      <c r="AB1104" s="13">
        <f t="shared" si="1527"/>
        <v>1.1095142898487313E-2</v>
      </c>
      <c r="AC1104" s="13">
        <f t="shared" si="1528"/>
        <v>6.5333789634726457E-4</v>
      </c>
      <c r="AD1104" s="13">
        <f t="shared" si="1529"/>
        <v>3.3506193773605579E-2</v>
      </c>
      <c r="AE1104" s="13">
        <f t="shared" si="1530"/>
        <v>2.7712843850864366E-2</v>
      </c>
      <c r="AF1104" s="13">
        <f t="shared" si="1531"/>
        <v>1.146059321884813E-2</v>
      </c>
      <c r="AG1104" s="13">
        <f t="shared" si="1532"/>
        <v>3.1596708403448109E-3</v>
      </c>
      <c r="AH1104" s="13">
        <f t="shared" si="1533"/>
        <v>1.3426682370093108E-3</v>
      </c>
      <c r="AI1104" s="13">
        <f t="shared" si="1534"/>
        <v>2.4820687642945365E-3</v>
      </c>
      <c r="AJ1104" s="13">
        <f t="shared" si="1535"/>
        <v>2.2941874920676649E-3</v>
      </c>
      <c r="AK1104" s="13">
        <f t="shared" si="1536"/>
        <v>1.4136853161830581E-3</v>
      </c>
      <c r="AL1104" s="13">
        <f t="shared" si="1537"/>
        <v>3.9957557602528092E-5</v>
      </c>
      <c r="AM1104" s="13">
        <f t="shared" si="1538"/>
        <v>1.2387971158252666E-2</v>
      </c>
      <c r="AN1104" s="13">
        <f t="shared" si="1539"/>
        <v>1.0246043243745156E-2</v>
      </c>
      <c r="AO1104" s="13">
        <f t="shared" si="1540"/>
        <v>4.2372314566925225E-3</v>
      </c>
      <c r="AP1104" s="13">
        <f t="shared" si="1541"/>
        <v>1.1681992739681886E-3</v>
      </c>
      <c r="AQ1104" s="13">
        <f t="shared" si="1542"/>
        <v>2.4155328030482057E-4</v>
      </c>
      <c r="AR1104" s="13">
        <f t="shared" si="1543"/>
        <v>2.2210314574773221E-4</v>
      </c>
      <c r="AS1104" s="13">
        <f t="shared" si="1544"/>
        <v>4.1058190349384146E-4</v>
      </c>
      <c r="AT1104" s="13">
        <f t="shared" si="1545"/>
        <v>3.7950272813357344E-4</v>
      </c>
      <c r="AU1104" s="13">
        <f t="shared" si="1546"/>
        <v>2.3385073629283849E-4</v>
      </c>
      <c r="AV1104" s="13">
        <f t="shared" si="1547"/>
        <v>1.0807465166387713E-4</v>
      </c>
      <c r="AW1104" s="13">
        <f t="shared" si="1548"/>
        <v>1.6970612867886552E-6</v>
      </c>
      <c r="AX1104" s="13">
        <f t="shared" si="1549"/>
        <v>3.8167527685231805E-3</v>
      </c>
      <c r="AY1104" s="13">
        <f t="shared" si="1550"/>
        <v>3.1568215180191443E-3</v>
      </c>
      <c r="AZ1104" s="13">
        <f t="shared" si="1551"/>
        <v>1.3054974609325646E-3</v>
      </c>
      <c r="BA1104" s="13">
        <f t="shared" si="1552"/>
        <v>3.5992397432524863E-4</v>
      </c>
      <c r="BB1104" s="13">
        <f t="shared" si="1553"/>
        <v>7.4422933309389584E-5</v>
      </c>
      <c r="BC1104" s="13">
        <f t="shared" si="1554"/>
        <v>1.2310984313300983E-5</v>
      </c>
      <c r="BD1104" s="13">
        <f t="shared" si="1555"/>
        <v>3.0616776102559199E-5</v>
      </c>
      <c r="BE1104" s="13">
        <f t="shared" si="1556"/>
        <v>5.6598451898162115E-5</v>
      </c>
      <c r="BF1104" s="13">
        <f t="shared" si="1557"/>
        <v>5.2314207520379747E-5</v>
      </c>
      <c r="BG1104" s="13">
        <f t="shared" si="1558"/>
        <v>3.2236173919970488E-5</v>
      </c>
      <c r="BH1104" s="13">
        <f t="shared" si="1559"/>
        <v>1.4898021372976382E-5</v>
      </c>
      <c r="BI1104" s="13">
        <f t="shared" si="1560"/>
        <v>5.5081236720133485E-6</v>
      </c>
      <c r="BJ1104" s="14">
        <f t="shared" si="1561"/>
        <v>0.61237124647884444</v>
      </c>
      <c r="BK1104" s="14">
        <f t="shared" si="1562"/>
        <v>0.22507165778307081</v>
      </c>
      <c r="BL1104" s="14">
        <f t="shared" si="1563"/>
        <v>0.15622221565640354</v>
      </c>
      <c r="BM1104" s="14">
        <f t="shared" si="1564"/>
        <v>0.49740895897589077</v>
      </c>
      <c r="BN1104" s="14">
        <f t="shared" si="1565"/>
        <v>0.49959444472124137</v>
      </c>
    </row>
    <row r="1105" spans="1:66" x14ac:dyDescent="0.25">
      <c r="A1105" t="s">
        <v>347</v>
      </c>
      <c r="B1105" t="s">
        <v>250</v>
      </c>
      <c r="C1105" t="s">
        <v>248</v>
      </c>
      <c r="D1105" s="7" t="s">
        <v>375</v>
      </c>
      <c r="E1105" s="10">
        <f>VLOOKUP(A1105,home!$A$2:$E$405,3,FALSE)</f>
        <v>1.2639</v>
      </c>
      <c r="F1105" s="10">
        <f>VLOOKUP(B1105,home!$B$2:$E$405,3,FALSE)</f>
        <v>0.1978</v>
      </c>
      <c r="G1105" s="10">
        <f>VLOOKUP(C1105,away!$B$2:$E$405,4,FALSE)</f>
        <v>0.63300000000000001</v>
      </c>
      <c r="H1105" s="10">
        <f>VLOOKUP(A1105,away!$A$2:$E$405,3,FALSE)</f>
        <v>0.81940000000000002</v>
      </c>
      <c r="I1105" s="10">
        <f>VLOOKUP(C1105,away!$B$2:$E$405,3,FALSE)</f>
        <v>0.48820000000000002</v>
      </c>
      <c r="J1105" s="10">
        <f>VLOOKUP(B1105,home!$B$2:$E$405,4,FALSE)</f>
        <v>0.9153</v>
      </c>
      <c r="K1105" s="12">
        <f t="shared" si="1510"/>
        <v>0.15824963285999999</v>
      </c>
      <c r="L1105" s="12">
        <f t="shared" si="1511"/>
        <v>0.36614844752400005</v>
      </c>
      <c r="M1105" s="13">
        <f t="shared" si="1512"/>
        <v>0.59191154032847271</v>
      </c>
      <c r="N1105" s="13">
        <f t="shared" si="1513"/>
        <v>9.3669783942577883E-2</v>
      </c>
      <c r="O1105" s="13">
        <f t="shared" si="1514"/>
        <v>0.21672749156280985</v>
      </c>
      <c r="P1105" s="13">
        <f t="shared" si="1515"/>
        <v>3.4297045970483407E-2</v>
      </c>
      <c r="Q1105" s="13">
        <f t="shared" si="1516"/>
        <v>7.4116044594942365E-3</v>
      </c>
      <c r="R1105" s="13">
        <f t="shared" si="1517"/>
        <v>3.9677217285746816E-2</v>
      </c>
      <c r="S1105" s="13">
        <f t="shared" si="1518"/>
        <v>4.9681721091663798E-4</v>
      </c>
      <c r="T1105" s="13">
        <f t="shared" si="1519"/>
        <v>2.7137474665057705E-3</v>
      </c>
      <c r="U1105" s="13">
        <f t="shared" si="1520"/>
        <v>6.2789050683758792E-3</v>
      </c>
      <c r="V1105" s="13">
        <f t="shared" si="1521"/>
        <v>3.198556533610773E-6</v>
      </c>
      <c r="W1105" s="13">
        <f t="shared" si="1522"/>
        <v>3.9096122820616707E-4</v>
      </c>
      <c r="X1105" s="13">
        <f t="shared" si="1523"/>
        <v>1.4314984674976437E-4</v>
      </c>
      <c r="Y1105" s="13">
        <f t="shared" si="1524"/>
        <v>2.6207047075362371E-5</v>
      </c>
      <c r="Z1105" s="13">
        <f t="shared" si="1525"/>
        <v>4.8425838370828719E-3</v>
      </c>
      <c r="AA1105" s="13">
        <f t="shared" si="1526"/>
        <v>7.6633711431213448E-4</v>
      </c>
      <c r="AB1105" s="13">
        <f t="shared" si="1527"/>
        <v>6.0636283493443564E-5</v>
      </c>
      <c r="AC1105" s="13">
        <f t="shared" si="1528"/>
        <v>1.1583344068139993E-8</v>
      </c>
      <c r="AD1105" s="13">
        <f t="shared" si="1529"/>
        <v>1.5467367706530158E-5</v>
      </c>
      <c r="AE1105" s="13">
        <f t="shared" si="1530"/>
        <v>5.6633526730288716E-6</v>
      </c>
      <c r="AF1105" s="13">
        <f t="shared" si="1531"/>
        <v>1.0368138945052083E-6</v>
      </c>
      <c r="AG1105" s="13">
        <f t="shared" si="1532"/>
        <v>1.2654259928146481E-7</v>
      </c>
      <c r="AH1105" s="13">
        <f t="shared" si="1533"/>
        <v>4.4327613848817702E-4</v>
      </c>
      <c r="AI1105" s="13">
        <f t="shared" si="1534"/>
        <v>7.0148286171352531E-5</v>
      </c>
      <c r="AJ1105" s="13">
        <f t="shared" si="1535"/>
        <v>5.5504702661873764E-6</v>
      </c>
      <c r="AK1105" s="13">
        <f t="shared" si="1536"/>
        <v>2.9278662727483282E-7</v>
      </c>
      <c r="AL1105" s="13">
        <f t="shared" si="1537"/>
        <v>2.6846882138940034E-11</v>
      </c>
      <c r="AM1105" s="13">
        <f t="shared" si="1538"/>
        <v>4.8954105217380394E-7</v>
      </c>
      <c r="AN1105" s="13">
        <f t="shared" si="1539"/>
        <v>1.7924469625270381E-7</v>
      </c>
      <c r="AO1105" s="13">
        <f t="shared" si="1540"/>
        <v>3.2815083629919222E-8</v>
      </c>
      <c r="AP1105" s="13">
        <f t="shared" si="1541"/>
        <v>4.0050639754883834E-9</v>
      </c>
      <c r="AQ1105" s="13">
        <f t="shared" si="1542"/>
        <v>3.6661198921484276E-10</v>
      </c>
      <c r="AR1105" s="13">
        <f t="shared" si="1543"/>
        <v>3.2460973986375945E-5</v>
      </c>
      <c r="AS1105" s="13">
        <f t="shared" si="1544"/>
        <v>5.1369372156220033E-6</v>
      </c>
      <c r="AT1105" s="13">
        <f t="shared" si="1545"/>
        <v>4.0645921419852632E-7</v>
      </c>
      <c r="AU1105" s="13">
        <f t="shared" si="1546"/>
        <v>2.1440673806493624E-8</v>
      </c>
      <c r="AV1105" s="13">
        <f t="shared" si="1547"/>
        <v>8.4824468953715891E-10</v>
      </c>
      <c r="AW1105" s="13">
        <f t="shared" si="1548"/>
        <v>4.3210696200595875E-14</v>
      </c>
      <c r="AX1105" s="13">
        <f t="shared" si="1549"/>
        <v>1.2911615296067074E-8</v>
      </c>
      <c r="AY1105" s="13">
        <f t="shared" si="1550"/>
        <v>4.7275678956820913E-9</v>
      </c>
      <c r="AZ1105" s="13">
        <f t="shared" si="1551"/>
        <v>8.6549582278415061E-10</v>
      </c>
      <c r="BA1105" s="13">
        <f t="shared" si="1552"/>
        <v>1.0563331728364128E-10</v>
      </c>
      <c r="BB1105" s="13">
        <f t="shared" si="1553"/>
        <v>9.6693687825538413E-12</v>
      </c>
      <c r="BC1105" s="13">
        <f t="shared" si="1554"/>
        <v>7.0808487365382407E-13</v>
      </c>
      <c r="BD1105" s="13">
        <f t="shared" si="1555"/>
        <v>1.9809225383714161E-6</v>
      </c>
      <c r="BE1105" s="13">
        <f t="shared" si="1556"/>
        <v>3.1348026442137584E-7</v>
      </c>
      <c r="BF1105" s="13">
        <f t="shared" si="1557"/>
        <v>2.4804068376769222E-8</v>
      </c>
      <c r="BG1105" s="13">
        <f t="shared" si="1558"/>
        <v>1.308411571352688E-9</v>
      </c>
      <c r="BH1105" s="13">
        <f t="shared" si="1559"/>
        <v>5.1763912699084658E-11</v>
      </c>
      <c r="BI1105" s="13">
        <f t="shared" si="1560"/>
        <v>1.638324036005449E-12</v>
      </c>
      <c r="BJ1105" s="14">
        <f t="shared" si="1561"/>
        <v>0.10437847266068034</v>
      </c>
      <c r="BK1105" s="14">
        <f t="shared" si="1562"/>
        <v>0.62670861840416525</v>
      </c>
      <c r="BL1105" s="14">
        <f t="shared" si="1563"/>
        <v>0.26407020222431066</v>
      </c>
      <c r="BM1105" s="14">
        <f t="shared" si="1564"/>
        <v>1.6305188849129629E-2</v>
      </c>
      <c r="BN1105" s="14">
        <f t="shared" si="1565"/>
        <v>0.98369468354958489</v>
      </c>
    </row>
    <row r="1106" spans="1:66" x14ac:dyDescent="0.25">
      <c r="A1106" t="s">
        <v>347</v>
      </c>
      <c r="B1106" t="s">
        <v>252</v>
      </c>
      <c r="C1106" t="s">
        <v>246</v>
      </c>
      <c r="D1106" s="7" t="s">
        <v>375</v>
      </c>
      <c r="E1106" s="10">
        <f>VLOOKUP(A1106,home!$A$2:$E$405,3,FALSE)</f>
        <v>1.2639</v>
      </c>
      <c r="F1106" s="10">
        <f>VLOOKUP(B1106,home!$B$2:$E$405,3,FALSE)</f>
        <v>2.5714000000000001</v>
      </c>
      <c r="G1106" s="10">
        <f>VLOOKUP(C1106,away!$B$2:$E$405,4,FALSE)</f>
        <v>2.0571000000000002</v>
      </c>
      <c r="H1106" s="10">
        <f>VLOOKUP(A1106,away!$A$2:$E$405,3,FALSE)</f>
        <v>0.81940000000000002</v>
      </c>
      <c r="I1106" s="10">
        <f>VLOOKUP(C1106,away!$B$2:$E$405,3,FALSE)</f>
        <v>0.73219999999999996</v>
      </c>
      <c r="J1106" s="10">
        <f>VLOOKUP(B1106,home!$B$2:$E$405,4,FALSE)</f>
        <v>0.9153</v>
      </c>
      <c r="K1106" s="12">
        <f t="shared" si="1510"/>
        <v>6.6855594894660006</v>
      </c>
      <c r="L1106" s="12">
        <f t="shared" si="1511"/>
        <v>0.54914767160400002</v>
      </c>
      <c r="M1106" s="13">
        <f t="shared" si="1512"/>
        <v>7.2111844090558502E-4</v>
      </c>
      <c r="N1106" s="13">
        <f t="shared" si="1513"/>
        <v>4.8210802356252616E-3</v>
      </c>
      <c r="O1106" s="13">
        <f t="shared" si="1514"/>
        <v>3.9600051277400878E-4</v>
      </c>
      <c r="P1106" s="13">
        <f t="shared" si="1515"/>
        <v>2.6474849860096765E-3</v>
      </c>
      <c r="Q1106" s="13">
        <f t="shared" si="1516"/>
        <v>1.6115809359380725E-2</v>
      </c>
      <c r="R1106" s="13">
        <f t="shared" si="1517"/>
        <v>1.0873137977191849E-4</v>
      </c>
      <c r="S1106" s="13">
        <f t="shared" si="1518"/>
        <v>2.429967240313702E-3</v>
      </c>
      <c r="T1106" s="13">
        <f t="shared" si="1519"/>
        <v>8.8499591857178778E-3</v>
      </c>
      <c r="U1106" s="13">
        <f t="shared" si="1520"/>
        <v>7.2693010783688122E-4</v>
      </c>
      <c r="V1106" s="13">
        <f t="shared" si="1521"/>
        <v>9.9125368167243019E-4</v>
      </c>
      <c r="W1106" s="13">
        <f t="shared" si="1522"/>
        <v>3.5914400731010938E-2</v>
      </c>
      <c r="X1106" s="13">
        <f t="shared" si="1523"/>
        <v>1.9722309538487658E-2</v>
      </c>
      <c r="Y1106" s="13">
        <f t="shared" si="1524"/>
        <v>5.4152301808569284E-3</v>
      </c>
      <c r="Z1106" s="13">
        <f t="shared" si="1525"/>
        <v>1.9903194677346433E-5</v>
      </c>
      <c r="AA1106" s="13">
        <f t="shared" si="1526"/>
        <v>1.3306399204582266E-4</v>
      </c>
      <c r="AB1106" s="13">
        <f t="shared" si="1527"/>
        <v>4.4480361736408907E-4</v>
      </c>
      <c r="AC1106" s="13">
        <f t="shared" si="1528"/>
        <v>2.2745303429792015E-4</v>
      </c>
      <c r="AD1106" s="13">
        <f t="shared" si="1529"/>
        <v>6.0026965653923688E-2</v>
      </c>
      <c r="AE1106" s="13">
        <f t="shared" si="1530"/>
        <v>3.2963668422305477E-2</v>
      </c>
      <c r="AF1106" s="13">
        <f t="shared" si="1531"/>
        <v>9.050960880817676E-3</v>
      </c>
      <c r="AG1106" s="13">
        <f t="shared" si="1532"/>
        <v>1.6567713644933056E-3</v>
      </c>
      <c r="AH1106" s="13">
        <f t="shared" si="1533"/>
        <v>2.7324482536364799E-6</v>
      </c>
      <c r="AI1106" s="13">
        <f t="shared" si="1534"/>
        <v>1.8267945351574169E-5</v>
      </c>
      <c r="AJ1106" s="13">
        <f t="shared" si="1535"/>
        <v>6.1065717699131501E-5</v>
      </c>
      <c r="AK1106" s="13">
        <f t="shared" si="1536"/>
        <v>1.3608616281482689E-4</v>
      </c>
      <c r="AL1106" s="13">
        <f t="shared" si="1537"/>
        <v>3.34024736668705E-5</v>
      </c>
      <c r="AM1106" s="13">
        <f t="shared" si="1538"/>
        <v>8.0262769970287848E-2</v>
      </c>
      <c r="AN1106" s="13">
        <f t="shared" si="1539"/>
        <v>4.4076113245671032E-2</v>
      </c>
      <c r="AO1106" s="13">
        <f t="shared" si="1540"/>
        <v>1.2102147481107235E-2</v>
      </c>
      <c r="AP1106" s="13">
        <f t="shared" si="1541"/>
        <v>2.2152887035527505E-3</v>
      </c>
      <c r="AQ1106" s="13">
        <f t="shared" si="1542"/>
        <v>3.0413015837165916E-4</v>
      </c>
      <c r="AR1106" s="13">
        <f t="shared" si="1543"/>
        <v>3.0010351925257797E-7</v>
      </c>
      <c r="AS1106" s="13">
        <f t="shared" si="1544"/>
        <v>2.0063599309612152E-6</v>
      </c>
      <c r="AT1106" s="13">
        <f t="shared" si="1545"/>
        <v>6.7068193378610514E-6</v>
      </c>
      <c r="AU1106" s="13">
        <f t="shared" si="1546"/>
        <v>1.4946279889457015E-5</v>
      </c>
      <c r="AV1106" s="13">
        <f t="shared" si="1547"/>
        <v>2.4981060836793536E-5</v>
      </c>
      <c r="AW1106" s="13">
        <f t="shared" si="1548"/>
        <v>3.4064579606202126E-6</v>
      </c>
      <c r="AX1106" s="13">
        <f t="shared" si="1549"/>
        <v>8.9433587237614118E-2</v>
      </c>
      <c r="AY1106" s="13">
        <f t="shared" si="1550"/>
        <v>4.9112246194729016E-2</v>
      </c>
      <c r="AZ1106" s="13">
        <f t="shared" si="1551"/>
        <v>1.3484937822538925E-2</v>
      </c>
      <c r="BA1106" s="13">
        <f t="shared" si="1552"/>
        <v>2.4684074023239881E-3</v>
      </c>
      <c r="BB1106" s="13">
        <f t="shared" si="1553"/>
        <v>3.3888004438907402E-4</v>
      </c>
      <c r="BC1106" s="13">
        <f t="shared" si="1554"/>
        <v>3.7219037465864054E-5</v>
      </c>
      <c r="BD1106" s="13">
        <f t="shared" si="1555"/>
        <v>2.7466858139619883E-8</v>
      </c>
      <c r="BE1106" s="13">
        <f t="shared" si="1556"/>
        <v>1.8363131408115217E-7</v>
      </c>
      <c r="BF1106" s="13">
        <f t="shared" si="1557"/>
        <v>6.1383903720917923E-7</v>
      </c>
      <c r="BG1106" s="13">
        <f t="shared" si="1558"/>
        <v>1.3679524667395011E-6</v>
      </c>
      <c r="BH1106" s="13">
        <f t="shared" si="1559"/>
        <v>2.2863818987871727E-6</v>
      </c>
      <c r="BI1106" s="13">
        <f t="shared" si="1560"/>
        <v>3.0571484399959752E-6</v>
      </c>
      <c r="BJ1106" s="14">
        <f t="shared" si="1561"/>
        <v>0.48837288285067104</v>
      </c>
      <c r="BK1106" s="14">
        <f t="shared" si="1562"/>
        <v>5.6162926051595202E-2</v>
      </c>
      <c r="BL1106" s="14">
        <f t="shared" si="1563"/>
        <v>2.0841589274411669E-3</v>
      </c>
      <c r="BM1106" s="14">
        <f t="shared" si="1564"/>
        <v>0.47272080637314917</v>
      </c>
      <c r="BN1106" s="14">
        <f t="shared" si="1565"/>
        <v>2.4810224914467178E-2</v>
      </c>
    </row>
    <row r="1107" spans="1:66" x14ac:dyDescent="0.25">
      <c r="A1107" t="s">
        <v>348</v>
      </c>
      <c r="B1107" t="s">
        <v>265</v>
      </c>
      <c r="C1107" t="s">
        <v>267</v>
      </c>
      <c r="D1107" s="7" t="s">
        <v>375</v>
      </c>
      <c r="E1107" s="10">
        <f>VLOOKUP(A1107,home!$A$2:$E$405,3,FALSE)</f>
        <v>1.4218999999999999</v>
      </c>
      <c r="F1107" s="10">
        <f>VLOOKUP(B1107,home!$B$2:$E$405,3,FALSE)</f>
        <v>0.70330000000000004</v>
      </c>
      <c r="G1107" s="10">
        <f>VLOOKUP(C1107,away!$B$2:$E$405,4,FALSE)</f>
        <v>0.52749999999999997</v>
      </c>
      <c r="H1107" s="10">
        <f>VLOOKUP(A1107,away!$A$2:$E$405,3,FALSE)</f>
        <v>1.2968999999999999</v>
      </c>
      <c r="I1107" s="10">
        <f>VLOOKUP(C1107,away!$B$2:$E$405,3,FALSE)</f>
        <v>0.77110000000000001</v>
      </c>
      <c r="J1107" s="10">
        <f>VLOOKUP(B1107,home!$B$2:$E$405,4,FALSE)</f>
        <v>1.1566000000000001</v>
      </c>
      <c r="K1107" s="12">
        <f t="shared" si="1510"/>
        <v>0.52751174742500007</v>
      </c>
      <c r="L1107" s="12">
        <f t="shared" si="1511"/>
        <v>1.1566457897939999</v>
      </c>
      <c r="M1107" s="13">
        <f t="shared" si="1512"/>
        <v>0.18560072781531545</v>
      </c>
      <c r="N1107" s="13">
        <f t="shared" si="1513"/>
        <v>9.7906564253208872E-2</v>
      </c>
      <c r="O1107" s="13">
        <f t="shared" si="1514"/>
        <v>0.21467430041028676</v>
      </c>
      <c r="P1107" s="13">
        <f t="shared" si="1515"/>
        <v>0.11324321533666978</v>
      </c>
      <c r="Q1107" s="13">
        <f t="shared" si="1516"/>
        <v>2.5823431396794126E-2</v>
      </c>
      <c r="R1107" s="13">
        <f t="shared" si="1517"/>
        <v>0.1241510628732653</v>
      </c>
      <c r="S1107" s="13">
        <f t="shared" si="1518"/>
        <v>1.7273673938051695E-2</v>
      </c>
      <c r="T1107" s="13">
        <f t="shared" si="1519"/>
        <v>2.9868563203136116E-2</v>
      </c>
      <c r="U1107" s="13">
        <f t="shared" si="1520"/>
        <v>6.5491144120947226E-2</v>
      </c>
      <c r="V1107" s="13">
        <f t="shared" si="1521"/>
        <v>1.1710480763060841E-3</v>
      </c>
      <c r="W1107" s="13">
        <f t="shared" si="1522"/>
        <v>4.5407211402108266E-3</v>
      </c>
      <c r="X1107" s="13">
        <f t="shared" si="1523"/>
        <v>5.2520059894534633E-3</v>
      </c>
      <c r="Y1107" s="13">
        <f t="shared" si="1524"/>
        <v>3.0373553078371102E-3</v>
      </c>
      <c r="Z1107" s="13">
        <f t="shared" si="1525"/>
        <v>4.7866268056937493E-2</v>
      </c>
      <c r="AA1107" s="13">
        <f t="shared" si="1526"/>
        <v>2.5250018705428562E-2</v>
      </c>
      <c r="AB1107" s="13">
        <f t="shared" si="1527"/>
        <v>6.6598407449072776E-3</v>
      </c>
      <c r="AC1107" s="13">
        <f t="shared" si="1528"/>
        <v>4.4656765033904323E-5</v>
      </c>
      <c r="AD1107" s="13">
        <f t="shared" si="1529"/>
        <v>5.9882093581056285E-4</v>
      </c>
      <c r="AE1107" s="13">
        <f t="shared" si="1530"/>
        <v>6.9262371424579062E-4</v>
      </c>
      <c r="AF1107" s="13">
        <f t="shared" si="1531"/>
        <v>4.005601514969382E-4</v>
      </c>
      <c r="AG1107" s="13">
        <f t="shared" si="1532"/>
        <v>1.5443540426272678E-4</v>
      </c>
      <c r="AH1107" s="13">
        <f t="shared" si="1533"/>
        <v>1.3841079355301945E-2</v>
      </c>
      <c r="AI1107" s="13">
        <f t="shared" si="1534"/>
        <v>7.3013319569634229E-3</v>
      </c>
      <c r="AJ1107" s="13">
        <f t="shared" si="1535"/>
        <v>1.9257691895738849E-3</v>
      </c>
      <c r="AK1107" s="13">
        <f t="shared" si="1536"/>
        <v>3.3862195677644875E-4</v>
      </c>
      <c r="AL1107" s="13">
        <f t="shared" si="1537"/>
        <v>1.0898827215819113E-6</v>
      </c>
      <c r="AM1107" s="13">
        <f t="shared" si="1538"/>
        <v>6.3177015648820776E-5</v>
      </c>
      <c r="AN1107" s="13">
        <f t="shared" si="1539"/>
        <v>7.3073429161958205E-5</v>
      </c>
      <c r="AO1107" s="13">
        <f t="shared" si="1540"/>
        <v>4.2260037092994541E-5</v>
      </c>
      <c r="AP1107" s="13">
        <f t="shared" si="1541"/>
        <v>1.6293297993383466E-5</v>
      </c>
      <c r="AQ1107" s="13">
        <f t="shared" si="1542"/>
        <v>4.7113936314765041E-6</v>
      </c>
      <c r="AR1107" s="13">
        <f t="shared" si="1543"/>
        <v>3.2018452325029258E-3</v>
      </c>
      <c r="AS1107" s="13">
        <f t="shared" si="1544"/>
        <v>1.6890109735820241E-3</v>
      </c>
      <c r="AT1107" s="13">
        <f t="shared" si="1545"/>
        <v>4.4548656504712702E-4</v>
      </c>
      <c r="AU1107" s="13">
        <f t="shared" si="1546"/>
        <v>7.8333132127456976E-5</v>
      </c>
      <c r="AV1107" s="13">
        <f t="shared" si="1547"/>
        <v>1.0330411852457059E-5</v>
      </c>
      <c r="AW1107" s="13">
        <f t="shared" si="1548"/>
        <v>1.847182407582965E-8</v>
      </c>
      <c r="AX1107" s="13">
        <f t="shared" si="1549"/>
        <v>5.5544363203343359E-6</v>
      </c>
      <c r="AY1107" s="13">
        <f t="shared" si="1550"/>
        <v>6.4245153845935871E-6</v>
      </c>
      <c r="AZ1107" s="13">
        <f t="shared" si="1551"/>
        <v>3.715444335528477E-6</v>
      </c>
      <c r="BA1107" s="13">
        <f t="shared" si="1552"/>
        <v>1.4324843493009929E-6</v>
      </c>
      <c r="BB1107" s="13">
        <f t="shared" si="1553"/>
        <v>4.1421924789119776E-7</v>
      </c>
      <c r="BC1107" s="13">
        <f t="shared" si="1554"/>
        <v>9.5820989824998121E-8</v>
      </c>
      <c r="BD1107" s="13">
        <f t="shared" si="1555"/>
        <v>6.1723346795775058E-4</v>
      </c>
      <c r="BE1107" s="13">
        <f t="shared" si="1556"/>
        <v>3.2559790525158583E-4</v>
      </c>
      <c r="BF1107" s="13">
        <f t="shared" si="1557"/>
        <v>8.587835997859181E-5</v>
      </c>
      <c r="BG1107" s="13">
        <f t="shared" si="1558"/>
        <v>1.5100614579433386E-5</v>
      </c>
      <c r="BH1107" s="13">
        <f t="shared" si="1559"/>
        <v>1.991437895997084E-6</v>
      </c>
      <c r="BI1107" s="13">
        <f t="shared" si="1560"/>
        <v>2.1010137688115755E-7</v>
      </c>
      <c r="BJ1107" s="14">
        <f t="shared" si="1561"/>
        <v>0.16849223359061263</v>
      </c>
      <c r="BK1107" s="14">
        <f t="shared" si="1562"/>
        <v>0.31734083632948307</v>
      </c>
      <c r="BL1107" s="14">
        <f t="shared" si="1563"/>
        <v>0.46610418751560306</v>
      </c>
      <c r="BM1107" s="14">
        <f t="shared" si="1564"/>
        <v>0.23839781736353541</v>
      </c>
      <c r="BN1107" s="14">
        <f t="shared" si="1565"/>
        <v>0.7613993020855403</v>
      </c>
    </row>
    <row r="1108" spans="1:66" x14ac:dyDescent="0.25">
      <c r="A1108" t="s">
        <v>348</v>
      </c>
      <c r="B1108" t="s">
        <v>273</v>
      </c>
      <c r="C1108" t="s">
        <v>326</v>
      </c>
      <c r="D1108" s="7" t="s">
        <v>375</v>
      </c>
      <c r="E1108" s="10">
        <f>VLOOKUP(A1108,home!$A$2:$E$405,3,FALSE)</f>
        <v>1.4218999999999999</v>
      </c>
      <c r="F1108" s="10">
        <f>VLOOKUP(B1108,home!$B$2:$E$405,3,FALSE)</f>
        <v>1.641</v>
      </c>
      <c r="G1108" s="10">
        <f>VLOOKUP(C1108,away!$B$2:$E$405,4,FALSE)</f>
        <v>1.0548999999999999</v>
      </c>
      <c r="H1108" s="10">
        <f>VLOOKUP(A1108,away!$A$2:$E$405,3,FALSE)</f>
        <v>1.2968999999999999</v>
      </c>
      <c r="I1108" s="10">
        <f>VLOOKUP(C1108,away!$B$2:$E$405,3,FALSE)</f>
        <v>0.77110000000000001</v>
      </c>
      <c r="J1108" s="10">
        <f>VLOOKUP(B1108,home!$B$2:$E$405,4,FALSE)</f>
        <v>0.77110000000000001</v>
      </c>
      <c r="K1108" s="12">
        <f t="shared" si="1510"/>
        <v>2.4614381507099998</v>
      </c>
      <c r="L1108" s="12">
        <f t="shared" si="1511"/>
        <v>0.77113052784899994</v>
      </c>
      <c r="M1108" s="13">
        <f t="shared" si="1512"/>
        <v>3.9456018680100548E-2</v>
      </c>
      <c r="N1108" s="13">
        <f t="shared" si="1513"/>
        <v>9.7118549654325897E-2</v>
      </c>
      <c r="O1108" s="13">
        <f t="shared" si="1514"/>
        <v>3.0425740511605931E-2</v>
      </c>
      <c r="P1108" s="13">
        <f t="shared" si="1515"/>
        <v>7.4891078458869637E-2</v>
      </c>
      <c r="Q1108" s="13">
        <f t="shared" si="1516"/>
        <v>0.11952565163039064</v>
      </c>
      <c r="R1108" s="13">
        <f t="shared" si="1517"/>
        <v>1.1731108670455691E-2</v>
      </c>
      <c r="S1108" s="13">
        <f t="shared" si="1518"/>
        <v>3.5537503658226902E-2</v>
      </c>
      <c r="T1108" s="13">
        <f t="shared" si="1519"/>
        <v>9.2169878833238808E-2</v>
      </c>
      <c r="U1108" s="13">
        <f t="shared" si="1520"/>
        <v>2.8875398431584504E-2</v>
      </c>
      <c r="V1108" s="13">
        <f t="shared" si="1521"/>
        <v>7.4948204319428792E-3</v>
      </c>
      <c r="W1108" s="13">
        <f t="shared" si="1522"/>
        <v>9.8068332970505462E-2</v>
      </c>
      <c r="X1108" s="13">
        <f t="shared" si="1523"/>
        <v>7.5623485368817356E-2</v>
      </c>
      <c r="Y1108" s="13">
        <f t="shared" si="1524"/>
        <v>2.9157789095118621E-2</v>
      </c>
      <c r="Z1108" s="13">
        <f t="shared" si="1525"/>
        <v>3.0154053404341592E-3</v>
      </c>
      <c r="AA1108" s="13">
        <f t="shared" si="1526"/>
        <v>7.4222337447993145E-3</v>
      </c>
      <c r="AB1108" s="13">
        <f t="shared" si="1527"/>
        <v>9.1346846514680936E-3</v>
      </c>
      <c r="AC1108" s="13">
        <f t="shared" si="1528"/>
        <v>8.8911527914570709E-4</v>
      </c>
      <c r="AD1108" s="13">
        <f t="shared" si="1529"/>
        <v>6.0347284037533359E-2</v>
      </c>
      <c r="AE1108" s="13">
        <f t="shared" si="1530"/>
        <v>4.6535632994116623E-2</v>
      </c>
      <c r="AF1108" s="13">
        <f t="shared" si="1531"/>
        <v>1.7942523617270244E-2</v>
      </c>
      <c r="AG1108" s="13">
        <f t="shared" si="1532"/>
        <v>4.6120092359762501E-3</v>
      </c>
      <c r="AH1108" s="13">
        <f t="shared" si="1533"/>
        <v>5.8131777796192159E-4</v>
      </c>
      <c r="AI1108" s="13">
        <f t="shared" si="1534"/>
        <v>1.4308777563614386E-3</v>
      </c>
      <c r="AJ1108" s="13">
        <f t="shared" si="1535"/>
        <v>1.761008549255187E-3</v>
      </c>
      <c r="AK1108" s="13">
        <f t="shared" si="1536"/>
        <v>1.4448712089543956E-3</v>
      </c>
      <c r="AL1108" s="13">
        <f t="shared" si="1537"/>
        <v>6.7504836379311318E-5</v>
      </c>
      <c r="AM1108" s="13">
        <f t="shared" si="1538"/>
        <v>2.9708221444343447E-2</v>
      </c>
      <c r="AN1108" s="13">
        <f t="shared" si="1539"/>
        <v>2.2908916483831542E-2</v>
      </c>
      <c r="AO1108" s="13">
        <f t="shared" si="1540"/>
        <v>8.8328824303128359E-3</v>
      </c>
      <c r="AP1108" s="13">
        <f t="shared" si="1541"/>
        <v>2.2704350969717647E-3</v>
      </c>
      <c r="AQ1108" s="13">
        <f t="shared" si="1542"/>
        <v>4.3770045369368306E-4</v>
      </c>
      <c r="AR1108" s="13">
        <f t="shared" si="1543"/>
        <v>8.9654376993556875E-5</v>
      </c>
      <c r="AS1108" s="13">
        <f t="shared" si="1544"/>
        <v>2.206787039100778E-4</v>
      </c>
      <c r="AT1108" s="13">
        <f t="shared" si="1545"/>
        <v>2.7159349042675085E-4</v>
      </c>
      <c r="AU1108" s="13">
        <f t="shared" si="1546"/>
        <v>2.2283685960696516E-4</v>
      </c>
      <c r="AV1108" s="13">
        <f t="shared" si="1547"/>
        <v>1.3712478690524802E-4</v>
      </c>
      <c r="AW1108" s="13">
        <f t="shared" si="1548"/>
        <v>3.5591739350654949E-6</v>
      </c>
      <c r="AX1108" s="13">
        <f t="shared" si="1549"/>
        <v>1.2187491608807985E-2</v>
      </c>
      <c r="AY1108" s="13">
        <f t="shared" si="1550"/>
        <v>9.3981468374553581E-3</v>
      </c>
      <c r="AZ1108" s="13">
        <f t="shared" si="1551"/>
        <v>3.6235989657846797E-3</v>
      </c>
      <c r="BA1108" s="13">
        <f t="shared" si="1552"/>
        <v>9.3142259439954348E-4</v>
      </c>
      <c r="BB1108" s="13">
        <f t="shared" si="1553"/>
        <v>1.7956209921745123E-4</v>
      </c>
      <c r="BC1108" s="13">
        <f t="shared" si="1554"/>
        <v>2.7693163270245533E-5</v>
      </c>
      <c r="BD1108" s="13">
        <f t="shared" si="1555"/>
        <v>1.1522537842502456E-5</v>
      </c>
      <c r="BE1108" s="13">
        <f t="shared" si="1556"/>
        <v>2.8362014238535234E-5</v>
      </c>
      <c r="BF1108" s="13">
        <f t="shared" si="1557"/>
        <v>3.4905671938855433E-5</v>
      </c>
      <c r="BG1108" s="13">
        <f t="shared" si="1558"/>
        <v>2.8639384195488748E-5</v>
      </c>
      <c r="BH1108" s="13">
        <f t="shared" si="1559"/>
        <v>1.7623518217904251E-5</v>
      </c>
      <c r="BI1108" s="13">
        <f t="shared" si="1560"/>
        <v>8.6758400182564504E-6</v>
      </c>
      <c r="BJ1108" s="14">
        <f t="shared" si="1561"/>
        <v>0.73160720861538175</v>
      </c>
      <c r="BK1108" s="14">
        <f t="shared" si="1562"/>
        <v>0.16773418818212033</v>
      </c>
      <c r="BL1108" s="14">
        <f t="shared" si="1563"/>
        <v>9.3878858486740629E-2</v>
      </c>
      <c r="BM1108" s="14">
        <f t="shared" si="1564"/>
        <v>0.61369292535540831</v>
      </c>
      <c r="BN1108" s="14">
        <f t="shared" si="1565"/>
        <v>0.37314814760574833</v>
      </c>
    </row>
    <row r="1109" spans="1:66" x14ac:dyDescent="0.25">
      <c r="A1109" t="s">
        <v>348</v>
      </c>
      <c r="B1109" t="s">
        <v>270</v>
      </c>
      <c r="C1109" t="s">
        <v>271</v>
      </c>
      <c r="D1109" s="7" t="s">
        <v>375</v>
      </c>
      <c r="E1109" s="10">
        <f>VLOOKUP(A1109,home!$A$2:$E$405,3,FALSE)</f>
        <v>1.4218999999999999</v>
      </c>
      <c r="F1109" s="10">
        <f>VLOOKUP(B1109,home!$B$2:$E$405,3,FALSE)</f>
        <v>1.0548999999999999</v>
      </c>
      <c r="G1109" s="10">
        <f>VLOOKUP(C1109,away!$B$2:$E$405,4,FALSE)</f>
        <v>1.1720999999999999</v>
      </c>
      <c r="H1109" s="10">
        <f>VLOOKUP(A1109,away!$A$2:$E$405,3,FALSE)</f>
        <v>1.2968999999999999</v>
      </c>
      <c r="I1109" s="10">
        <f>VLOOKUP(C1109,away!$B$2:$E$405,3,FALSE)</f>
        <v>0.77110000000000001</v>
      </c>
      <c r="J1109" s="10">
        <f>VLOOKUP(B1109,home!$B$2:$E$405,4,FALSE)</f>
        <v>0.96379999999999999</v>
      </c>
      <c r="K1109" s="12">
        <f t="shared" si="1510"/>
        <v>1.7581058235509999</v>
      </c>
      <c r="L1109" s="12">
        <f t="shared" si="1511"/>
        <v>0.96383815684199992</v>
      </c>
      <c r="M1109" s="13">
        <f t="shared" si="1512"/>
        <v>6.5746819587103392E-2</v>
      </c>
      <c r="N1109" s="13">
        <f t="shared" si="1513"/>
        <v>0.11558986639604343</v>
      </c>
      <c r="O1109" s="13">
        <f t="shared" si="1514"/>
        <v>6.3369293409057226E-2</v>
      </c>
      <c r="P1109" s="13">
        <f t="shared" si="1515"/>
        <v>0.1114099237767755</v>
      </c>
      <c r="Q1109" s="13">
        <f t="shared" si="1516"/>
        <v>0.101609608627183</v>
      </c>
      <c r="R1109" s="13">
        <f t="shared" si="1517"/>
        <v>3.0538871479882806E-2</v>
      </c>
      <c r="S1109" s="13">
        <f t="shared" si="1518"/>
        <v>4.7196849953718707E-2</v>
      </c>
      <c r="T1109" s="13">
        <f t="shared" si="1519"/>
        <v>9.7935217896661028E-2</v>
      </c>
      <c r="U1109" s="13">
        <f t="shared" si="1520"/>
        <v>5.3690567793457503E-2</v>
      </c>
      <c r="V1109" s="13">
        <f t="shared" si="1521"/>
        <v>8.8862726049711415E-3</v>
      </c>
      <c r="W1109" s="13">
        <f t="shared" si="1522"/>
        <v>5.9546814885396114E-2</v>
      </c>
      <c r="X1109" s="13">
        <f t="shared" si="1523"/>
        <v>5.7393492304951943E-2</v>
      </c>
      <c r="Y1109" s="13">
        <f t="shared" si="1524"/>
        <v>2.7659018918965196E-2</v>
      </c>
      <c r="Z1109" s="13">
        <f t="shared" si="1525"/>
        <v>9.8115098664016548E-3</v>
      </c>
      <c r="AA1109" s="13">
        <f t="shared" si="1526"/>
        <v>1.7249672633948842E-2</v>
      </c>
      <c r="AB1109" s="13">
        <f t="shared" si="1527"/>
        <v>1.5163374956046891E-2</v>
      </c>
      <c r="AC1109" s="13">
        <f t="shared" si="1528"/>
        <v>9.4112817908617173E-4</v>
      </c>
      <c r="AD1109" s="13">
        <f t="shared" si="1529"/>
        <v>2.6172400505982064E-2</v>
      </c>
      <c r="AE1109" s="13">
        <f t="shared" si="1530"/>
        <v>2.5225958263816375E-2</v>
      </c>
      <c r="AF1109" s="13">
        <f t="shared" si="1531"/>
        <v>1.2156870558784996E-2</v>
      </c>
      <c r="AG1109" s="13">
        <f t="shared" si="1532"/>
        <v>3.9057519041153684E-3</v>
      </c>
      <c r="AH1109" s="13">
        <f t="shared" si="1533"/>
        <v>2.3641768963674164E-3</v>
      </c>
      <c r="AI1109" s="13">
        <f t="shared" si="1534"/>
        <v>4.1564731694082833E-3</v>
      </c>
      <c r="AJ1109" s="13">
        <f t="shared" si="1535"/>
        <v>3.6537598422850931E-3</v>
      </c>
      <c r="AK1109" s="13">
        <f t="shared" si="1536"/>
        <v>2.1412321521927348E-3</v>
      </c>
      <c r="AL1109" s="13">
        <f t="shared" si="1537"/>
        <v>6.3790777625224044E-5</v>
      </c>
      <c r="AM1109" s="13">
        <f t="shared" si="1538"/>
        <v>9.2027699491752362E-3</v>
      </c>
      <c r="AN1109" s="13">
        <f t="shared" si="1539"/>
        <v>8.869980825654003E-3</v>
      </c>
      <c r="AO1109" s="13">
        <f t="shared" si="1540"/>
        <v>4.2746129851111182E-3</v>
      </c>
      <c r="AP1109" s="13">
        <f t="shared" si="1541"/>
        <v>1.3733450335941266E-3</v>
      </c>
      <c r="AQ1109" s="13">
        <f t="shared" si="1542"/>
        <v>3.3092058647186923E-4</v>
      </c>
      <c r="AR1109" s="13">
        <f t="shared" si="1543"/>
        <v>4.5573678044864228E-4</v>
      </c>
      <c r="AS1109" s="13">
        <f t="shared" si="1544"/>
        <v>8.012334877131414E-4</v>
      </c>
      <c r="AT1109" s="13">
        <f t="shared" si="1545"/>
        <v>7.043266303862764E-4</v>
      </c>
      <c r="AU1109" s="13">
        <f t="shared" si="1546"/>
        <v>4.1276025018805498E-4</v>
      </c>
      <c r="AV1109" s="13">
        <f t="shared" si="1547"/>
        <v>1.8141904989649676E-4</v>
      </c>
      <c r="AW1109" s="13">
        <f t="shared" si="1548"/>
        <v>3.0026486948636404E-6</v>
      </c>
      <c r="AX1109" s="13">
        <f t="shared" si="1549"/>
        <v>2.6965739067408533E-3</v>
      </c>
      <c r="AY1109" s="13">
        <f t="shared" si="1550"/>
        <v>2.5990608240613346E-3</v>
      </c>
      <c r="AZ1109" s="13">
        <f t="shared" si="1551"/>
        <v>1.2525369970917632E-3</v>
      </c>
      <c r="BA1109" s="13">
        <f t="shared" si="1552"/>
        <v>4.0241431688444617E-4</v>
      </c>
      <c r="BB1109" s="13">
        <f t="shared" si="1553"/>
        <v>9.6965568368184254E-5</v>
      </c>
      <c r="BC1109" s="13">
        <f t="shared" si="1554"/>
        <v>1.8691822938625533E-5</v>
      </c>
      <c r="BD1109" s="13">
        <f t="shared" si="1555"/>
        <v>7.3209416412121063E-5</v>
      </c>
      <c r="BE1109" s="13">
        <f t="shared" si="1556"/>
        <v>1.2870990133292018E-4</v>
      </c>
      <c r="BF1109" s="13">
        <f t="shared" si="1557"/>
        <v>1.1314281354104082E-4</v>
      </c>
      <c r="BG1109" s="13">
        <f t="shared" si="1558"/>
        <v>6.6305679793149584E-5</v>
      </c>
      <c r="BH1109" s="13">
        <f t="shared" si="1559"/>
        <v>2.9143100444711029E-5</v>
      </c>
      <c r="BI1109" s="13">
        <f t="shared" si="1560"/>
        <v>1.0247330921635635E-5</v>
      </c>
      <c r="BJ1109" s="14">
        <f t="shared" si="1561"/>
        <v>0.55831287307799116</v>
      </c>
      <c r="BK1109" s="14">
        <f t="shared" si="1562"/>
        <v>0.23684384570334144</v>
      </c>
      <c r="BL1109" s="14">
        <f t="shared" si="1563"/>
        <v>0.19530365677372497</v>
      </c>
      <c r="BM1109" s="14">
        <f t="shared" si="1564"/>
        <v>0.50941144397004745</v>
      </c>
      <c r="BN1109" s="14">
        <f t="shared" si="1565"/>
        <v>0.48826438327604538</v>
      </c>
    </row>
    <row r="1110" spans="1:66" x14ac:dyDescent="0.25">
      <c r="A1110" t="s">
        <v>349</v>
      </c>
      <c r="B1110" t="s">
        <v>283</v>
      </c>
      <c r="C1110" t="s">
        <v>286</v>
      </c>
      <c r="D1110" s="7" t="s">
        <v>375</v>
      </c>
      <c r="E1110" s="10">
        <f>VLOOKUP(A1110,home!$A$2:$E$405,3,FALSE)</f>
        <v>1.4875</v>
      </c>
      <c r="F1110" s="10">
        <f>VLOOKUP(B1110,home!$B$2:$E$405,3,FALSE)</f>
        <v>1.5462</v>
      </c>
      <c r="G1110" s="10">
        <f>VLOOKUP(C1110,away!$B$2:$E$405,4,FALSE)</f>
        <v>1.5462</v>
      </c>
      <c r="H1110" s="10">
        <f>VLOOKUP(A1110,away!$A$2:$E$405,3,FALSE)</f>
        <v>1.05</v>
      </c>
      <c r="I1110" s="10">
        <f>VLOOKUP(C1110,away!$B$2:$E$405,3,FALSE)</f>
        <v>0.57140000000000002</v>
      </c>
      <c r="J1110" s="10">
        <f>VLOOKUP(B1110,home!$B$2:$E$405,4,FALSE)</f>
        <v>1.1429</v>
      </c>
      <c r="K1110" s="12">
        <f t="shared" si="1510"/>
        <v>3.5562174794999999</v>
      </c>
      <c r="L1110" s="12">
        <f t="shared" si="1511"/>
        <v>0.68570571300000005</v>
      </c>
      <c r="M1110" s="13">
        <f t="shared" si="1512"/>
        <v>1.4379909897923504E-2</v>
      </c>
      <c r="N1110" s="13">
        <f t="shared" si="1513"/>
        <v>5.1138086932630618E-2</v>
      </c>
      <c r="O1110" s="13">
        <f t="shared" si="1514"/>
        <v>9.860386369431394E-3</v>
      </c>
      <c r="P1110" s="13">
        <f t="shared" si="1515"/>
        <v>3.5065678361595465E-2</v>
      </c>
      <c r="Q1110" s="13">
        <f t="shared" si="1516"/>
        <v>9.0929079309005789E-2</v>
      </c>
      <c r="R1110" s="13">
        <f t="shared" si="1517"/>
        <v>3.3806616329532173E-3</v>
      </c>
      <c r="S1110" s="13">
        <f t="shared" si="1518"/>
        <v>2.13770775979692E-2</v>
      </c>
      <c r="T1110" s="13">
        <f t="shared" si="1519"/>
        <v>6.2350589160015367E-2</v>
      </c>
      <c r="U1110" s="13">
        <f t="shared" si="1520"/>
        <v>1.2022367991383244E-2</v>
      </c>
      <c r="V1110" s="13">
        <f t="shared" si="1521"/>
        <v>5.7920446935446025E-3</v>
      </c>
      <c r="W1110" s="13">
        <f t="shared" si="1522"/>
        <v>0.10778786041117606</v>
      </c>
      <c r="X1110" s="13">
        <f t="shared" si="1523"/>
        <v>7.3910751675989969E-2</v>
      </c>
      <c r="Y1110" s="13">
        <f t="shared" si="1524"/>
        <v>2.5340512338175317E-2</v>
      </c>
      <c r="Z1110" s="13">
        <f t="shared" si="1525"/>
        <v>7.7271299847864357E-4</v>
      </c>
      <c r="AA1110" s="13">
        <f t="shared" si="1526"/>
        <v>2.747935471826609E-3</v>
      </c>
      <c r="AB1110" s="13">
        <f t="shared" si="1527"/>
        <v>4.8861280787239345E-3</v>
      </c>
      <c r="AC1110" s="13">
        <f t="shared" si="1528"/>
        <v>8.8275056016323336E-4</v>
      </c>
      <c r="AD1110" s="13">
        <f t="shared" si="1529"/>
        <v>9.5829268318032582E-2</v>
      </c>
      <c r="AE1110" s="13">
        <f t="shared" si="1530"/>
        <v>6.5710676758284847E-2</v>
      </c>
      <c r="AF1110" s="13">
        <f t="shared" si="1531"/>
        <v>2.2529093229126117E-2</v>
      </c>
      <c r="AG1110" s="13">
        <f t="shared" si="1532"/>
        <v>5.1494426453071339E-3</v>
      </c>
      <c r="AH1110" s="13">
        <f t="shared" si="1533"/>
        <v>1.3246342939154151E-4</v>
      </c>
      <c r="AI1110" s="13">
        <f t="shared" si="1534"/>
        <v>4.7106876299671393E-4</v>
      </c>
      <c r="AJ1110" s="13">
        <f t="shared" si="1535"/>
        <v>8.3761148450767859E-4</v>
      </c>
      <c r="AK1110" s="13">
        <f t="shared" si="1536"/>
        <v>9.9290953407871673E-4</v>
      </c>
      <c r="AL1110" s="13">
        <f t="shared" si="1537"/>
        <v>8.6104147900598575E-5</v>
      </c>
      <c r="AM1110" s="13">
        <f t="shared" si="1538"/>
        <v>6.8157943808056592E-2</v>
      </c>
      <c r="AN1110" s="13">
        <f t="shared" si="1539"/>
        <v>4.6736291455517394E-2</v>
      </c>
      <c r="AO1110" s="13">
        <f t="shared" si="1540"/>
        <v>1.6023671027740678E-2</v>
      </c>
      <c r="AP1110" s="13">
        <f t="shared" si="1541"/>
        <v>3.6625075889847891E-3</v>
      </c>
      <c r="AQ1110" s="13">
        <f t="shared" si="1542"/>
        <v>6.2785059441818124E-4</v>
      </c>
      <c r="AR1110" s="13">
        <f t="shared" si="1543"/>
        <v>1.8166186059470431E-5</v>
      </c>
      <c r="AS1110" s="13">
        <f t="shared" si="1544"/>
        <v>6.4602908400537967E-5</v>
      </c>
      <c r="AT1110" s="13">
        <f t="shared" si="1545"/>
        <v>1.1487099604026527E-4</v>
      </c>
      <c r="AU1110" s="13">
        <f t="shared" si="1546"/>
        <v>1.361687480019889E-4</v>
      </c>
      <c r="AV1110" s="13">
        <f t="shared" si="1547"/>
        <v>1.2106142045157588E-4</v>
      </c>
      <c r="AW1110" s="13">
        <f t="shared" si="1548"/>
        <v>5.8324047177900906E-6</v>
      </c>
      <c r="AX1110" s="13">
        <f t="shared" si="1549"/>
        <v>4.0397411856164973E-2</v>
      </c>
      <c r="AY1110" s="13">
        <f t="shared" si="1550"/>
        <v>2.7700736100186259E-2</v>
      </c>
      <c r="AZ1110" s="13">
        <f t="shared" si="1551"/>
        <v>9.4972764991015281E-3</v>
      </c>
      <c r="BA1110" s="13">
        <f t="shared" si="1552"/>
        <v>2.1707789177915194E-3</v>
      </c>
      <c r="BB1110" s="13">
        <f t="shared" si="1553"/>
        <v>3.7212887639740045E-4</v>
      </c>
      <c r="BC1110" s="13">
        <f t="shared" si="1554"/>
        <v>5.1034179303593687E-5</v>
      </c>
      <c r="BD1110" s="13">
        <f t="shared" si="1555"/>
        <v>2.0761095940666384E-6</v>
      </c>
      <c r="BE1110" s="13">
        <f t="shared" si="1556"/>
        <v>7.3830972277774279E-6</v>
      </c>
      <c r="BF1110" s="13">
        <f t="shared" si="1557"/>
        <v>1.3127949707135043E-5</v>
      </c>
      <c r="BG1110" s="13">
        <f t="shared" si="1558"/>
        <v>1.556194807283685E-5</v>
      </c>
      <c r="BH1110" s="13">
        <f t="shared" si="1559"/>
        <v>1.3835417937923436E-5</v>
      </c>
      <c r="BI1110" s="13">
        <f t="shared" si="1560"/>
        <v>9.8403510214062327E-6</v>
      </c>
      <c r="BJ1110" s="14">
        <f t="shared" si="1561"/>
        <v>0.81607299168140679</v>
      </c>
      <c r="BK1110" s="14">
        <f t="shared" si="1562"/>
        <v>0.10528430135928288</v>
      </c>
      <c r="BL1110" s="14">
        <f t="shared" si="1563"/>
        <v>3.5848227887808039E-2</v>
      </c>
      <c r="BM1110" s="14">
        <f t="shared" si="1564"/>
        <v>0.72552952772796753</v>
      </c>
      <c r="BN1110" s="14">
        <f t="shared" si="1565"/>
        <v>0.20475380250354</v>
      </c>
    </row>
    <row r="1111" spans="1:66" x14ac:dyDescent="0.25">
      <c r="A1111" t="s">
        <v>357</v>
      </c>
      <c r="B1111" t="s">
        <v>329</v>
      </c>
      <c r="C1111" t="s">
        <v>331</v>
      </c>
      <c r="D1111" s="7" t="s">
        <v>375</v>
      </c>
      <c r="E1111" s="10">
        <f>VLOOKUP(A1111,home!$A$2:$E$405,3,FALSE)</f>
        <v>1.8529</v>
      </c>
      <c r="F1111" s="10">
        <f>VLOOKUP(B1111,home!$B$2:$E$405,3,FALSE)</f>
        <v>1.0793999999999999</v>
      </c>
      <c r="G1111" s="10">
        <f>VLOOKUP(C1111,away!$B$2:$E$405,4,FALSE)</f>
        <v>1.4392</v>
      </c>
      <c r="H1111" s="10">
        <f>VLOOKUP(A1111,away!$A$2:$E$405,3,FALSE)</f>
        <v>1.5588</v>
      </c>
      <c r="I1111" s="10">
        <f>VLOOKUP(C1111,away!$B$2:$E$405,3,FALSE)</f>
        <v>0.85540000000000005</v>
      </c>
      <c r="J1111" s="10">
        <f>VLOOKUP(B1111,home!$B$2:$E$405,4,FALSE)</f>
        <v>0</v>
      </c>
      <c r="K1111" s="12">
        <f t="shared" si="1510"/>
        <v>2.8784291581920001</v>
      </c>
      <c r="L1111" s="12">
        <f t="shared" si="1511"/>
        <v>0</v>
      </c>
      <c r="M1111" s="13">
        <f t="shared" si="1512"/>
        <v>5.6223010960252388E-2</v>
      </c>
      <c r="N1111" s="13">
        <f t="shared" si="1513"/>
        <v>0.1618339541093389</v>
      </c>
      <c r="O1111" s="13">
        <f t="shared" si="1514"/>
        <v>0</v>
      </c>
      <c r="P1111" s="13">
        <f t="shared" si="1515"/>
        <v>0</v>
      </c>
      <c r="Q1111" s="13">
        <f t="shared" si="1516"/>
        <v>0.2329137861469136</v>
      </c>
      <c r="R1111" s="13">
        <f t="shared" si="1517"/>
        <v>0</v>
      </c>
      <c r="S1111" s="13">
        <f t="shared" si="1518"/>
        <v>0</v>
      </c>
      <c r="T1111" s="13">
        <f t="shared" si="1519"/>
        <v>0</v>
      </c>
      <c r="U1111" s="13">
        <f t="shared" si="1520"/>
        <v>0</v>
      </c>
      <c r="V1111" s="13">
        <f t="shared" si="1521"/>
        <v>0</v>
      </c>
      <c r="W1111" s="13">
        <f t="shared" si="1522"/>
        <v>0.22347527779672399</v>
      </c>
      <c r="X1111" s="13">
        <f t="shared" si="1523"/>
        <v>0</v>
      </c>
      <c r="Y1111" s="13">
        <f t="shared" si="1524"/>
        <v>0</v>
      </c>
      <c r="Z1111" s="13">
        <f t="shared" si="1525"/>
        <v>0</v>
      </c>
      <c r="AA1111" s="13">
        <f t="shared" si="1526"/>
        <v>0</v>
      </c>
      <c r="AB1111" s="13">
        <f t="shared" si="1527"/>
        <v>0</v>
      </c>
      <c r="AC1111" s="13">
        <f t="shared" si="1528"/>
        <v>0</v>
      </c>
      <c r="AD1111" s="13">
        <f t="shared" si="1529"/>
        <v>0.16081443893628691</v>
      </c>
      <c r="AE1111" s="13">
        <f t="shared" si="1530"/>
        <v>0</v>
      </c>
      <c r="AF1111" s="13">
        <f t="shared" si="1531"/>
        <v>0</v>
      </c>
      <c r="AG1111" s="13">
        <f t="shared" si="1532"/>
        <v>0</v>
      </c>
      <c r="AH1111" s="13">
        <f t="shared" si="1533"/>
        <v>0</v>
      </c>
      <c r="AI1111" s="13">
        <f t="shared" si="1534"/>
        <v>0</v>
      </c>
      <c r="AJ1111" s="13">
        <f t="shared" si="1535"/>
        <v>0</v>
      </c>
      <c r="AK1111" s="13">
        <f t="shared" si="1536"/>
        <v>0</v>
      </c>
      <c r="AL1111" s="13">
        <f t="shared" si="1537"/>
        <v>0</v>
      </c>
      <c r="AM1111" s="13">
        <f t="shared" si="1538"/>
        <v>9.2578594018499008E-2</v>
      </c>
      <c r="AN1111" s="13">
        <f t="shared" si="1539"/>
        <v>0</v>
      </c>
      <c r="AO1111" s="13">
        <f t="shared" si="1540"/>
        <v>0</v>
      </c>
      <c r="AP1111" s="13">
        <f t="shared" si="1541"/>
        <v>0</v>
      </c>
      <c r="AQ1111" s="13">
        <f t="shared" si="1542"/>
        <v>0</v>
      </c>
      <c r="AR1111" s="13">
        <f t="shared" si="1543"/>
        <v>0</v>
      </c>
      <c r="AS1111" s="13">
        <f t="shared" si="1544"/>
        <v>0</v>
      </c>
      <c r="AT1111" s="13">
        <f t="shared" si="1545"/>
        <v>0</v>
      </c>
      <c r="AU1111" s="13">
        <f t="shared" si="1546"/>
        <v>0</v>
      </c>
      <c r="AV1111" s="13">
        <f t="shared" si="1547"/>
        <v>0</v>
      </c>
      <c r="AW1111" s="13">
        <f t="shared" si="1548"/>
        <v>0</v>
      </c>
      <c r="AX1111" s="13">
        <f t="shared" si="1549"/>
        <v>4.4413487407877858E-2</v>
      </c>
      <c r="AY1111" s="13">
        <f t="shared" si="1550"/>
        <v>0</v>
      </c>
      <c r="AZ1111" s="13">
        <f t="shared" si="1551"/>
        <v>0</v>
      </c>
      <c r="BA1111" s="13">
        <f t="shared" si="1552"/>
        <v>0</v>
      </c>
      <c r="BB1111" s="13">
        <f t="shared" si="1553"/>
        <v>0</v>
      </c>
      <c r="BC1111" s="13">
        <f t="shared" si="1554"/>
        <v>0</v>
      </c>
      <c r="BD1111" s="13">
        <f t="shared" si="1555"/>
        <v>0</v>
      </c>
      <c r="BE1111" s="13">
        <f t="shared" si="1556"/>
        <v>0</v>
      </c>
      <c r="BF1111" s="13">
        <f t="shared" si="1557"/>
        <v>0</v>
      </c>
      <c r="BG1111" s="13">
        <f t="shared" si="1558"/>
        <v>0</v>
      </c>
      <c r="BH1111" s="13">
        <f t="shared" si="1559"/>
        <v>0</v>
      </c>
      <c r="BI1111" s="13">
        <f t="shared" si="1560"/>
        <v>0</v>
      </c>
      <c r="BJ1111" s="14">
        <f t="shared" si="1561"/>
        <v>0.91602953841564017</v>
      </c>
      <c r="BK1111" s="14">
        <f t="shared" si="1562"/>
        <v>5.6223010960252388E-2</v>
      </c>
      <c r="BL1111" s="14">
        <f t="shared" si="1563"/>
        <v>0</v>
      </c>
      <c r="BM1111" s="14">
        <f t="shared" si="1564"/>
        <v>0.5212817981593878</v>
      </c>
      <c r="BN1111" s="14">
        <f t="shared" si="1565"/>
        <v>0.45097075121650487</v>
      </c>
    </row>
    <row r="1112" spans="1:66" x14ac:dyDescent="0.25">
      <c r="A1112" t="s">
        <v>357</v>
      </c>
      <c r="B1112" t="s">
        <v>337</v>
      </c>
      <c r="C1112" t="s">
        <v>330</v>
      </c>
      <c r="D1112" s="7" t="s">
        <v>375</v>
      </c>
      <c r="E1112" s="10">
        <f>VLOOKUP(A1112,home!$A$2:$E$405,3,FALSE)</f>
        <v>1.8529</v>
      </c>
      <c r="F1112" s="10">
        <f>VLOOKUP(B1112,home!$B$2:$E$405,3,FALSE)</f>
        <v>1.6191</v>
      </c>
      <c r="G1112" s="10">
        <f>VLOOKUP(C1112,away!$B$2:$E$405,4,FALSE)</f>
        <v>1.2593000000000001</v>
      </c>
      <c r="H1112" s="10">
        <f>VLOOKUP(A1112,away!$A$2:$E$405,3,FALSE)</f>
        <v>1.5588</v>
      </c>
      <c r="I1112" s="10">
        <f>VLOOKUP(C1112,away!$B$2:$E$405,3,FALSE)</f>
        <v>0.64149999999999996</v>
      </c>
      <c r="J1112" s="10">
        <f>VLOOKUP(B1112,home!$B$2:$E$405,4,FALSE)</f>
        <v>0.85540000000000005</v>
      </c>
      <c r="K1112" s="12">
        <f t="shared" si="1510"/>
        <v>3.7779382701270001</v>
      </c>
      <c r="L1112" s="12">
        <f t="shared" si="1511"/>
        <v>0.85537450908000001</v>
      </c>
      <c r="M1112" s="13">
        <f t="shared" si="1512"/>
        <v>9.7224972069922724E-3</v>
      </c>
      <c r="N1112" s="13">
        <f t="shared" si="1513"/>
        <v>3.6730994279498975E-2</v>
      </c>
      <c r="O1112" s="13">
        <f t="shared" si="1514"/>
        <v>8.316376275462686E-3</v>
      </c>
      <c r="P1112" s="13">
        <f t="shared" si="1515"/>
        <v>3.1418756199846722E-2</v>
      </c>
      <c r="Q1112" s="13">
        <f t="shared" si="1516"/>
        <v>6.9383714494167539E-2</v>
      </c>
      <c r="R1112" s="13">
        <f t="shared" si="1517"/>
        <v>3.5568081369742269E-3</v>
      </c>
      <c r="S1112" s="13">
        <f t="shared" si="1518"/>
        <v>2.5382836840402281E-2</v>
      </c>
      <c r="T1112" s="13">
        <f t="shared" si="1519"/>
        <v>5.9349060723595443E-2</v>
      </c>
      <c r="U1112" s="13">
        <f t="shared" si="1520"/>
        <v>1.3437401580174049E-2</v>
      </c>
      <c r="V1112" s="13">
        <f t="shared" si="1521"/>
        <v>9.1139955023939422E-3</v>
      </c>
      <c r="W1112" s="13">
        <f t="shared" si="1522"/>
        <v>8.7375796770360351E-2</v>
      </c>
      <c r="X1112" s="13">
        <f t="shared" si="1523"/>
        <v>7.4739029267920837E-2</v>
      </c>
      <c r="Y1112" s="13">
        <f t="shared" si="1524"/>
        <v>3.1964930234581766E-2</v>
      </c>
      <c r="Z1112" s="13">
        <f t="shared" si="1525"/>
        <v>1.0141343380186928E-3</v>
      </c>
      <c r="AA1112" s="13">
        <f t="shared" si="1526"/>
        <v>3.8313369266507304E-3</v>
      </c>
      <c r="AB1112" s="13">
        <f t="shared" si="1527"/>
        <v>7.237277200472278E-3</v>
      </c>
      <c r="AC1112" s="13">
        <f t="shared" si="1528"/>
        <v>1.840771952666877E-3</v>
      </c>
      <c r="AD1112" s="13">
        <f t="shared" si="1529"/>
        <v>8.2525091625395883E-2</v>
      </c>
      <c r="AE1112" s="13">
        <f t="shared" si="1530"/>
        <v>7.0589859735855021E-2</v>
      </c>
      <c r="AF1112" s="13">
        <f t="shared" si="1531"/>
        <v>3.0190383308791521E-2</v>
      </c>
      <c r="AG1112" s="13">
        <f t="shared" si="1532"/>
        <v>8.608028100564857E-3</v>
      </c>
      <c r="AH1112" s="13">
        <f t="shared" si="1533"/>
        <v>2.1686616538097749E-4</v>
      </c>
      <c r="AI1112" s="13">
        <f t="shared" si="1534"/>
        <v>8.1930698568848602E-4</v>
      </c>
      <c r="AJ1112" s="13">
        <f t="shared" si="1535"/>
        <v>1.5476456081074627E-3</v>
      </c>
      <c r="AK1112" s="13">
        <f t="shared" si="1536"/>
        <v>1.9489698571543861E-3</v>
      </c>
      <c r="AL1112" s="13">
        <f t="shared" si="1537"/>
        <v>2.3794201826568805E-4</v>
      </c>
      <c r="AM1112" s="13">
        <f t="shared" si="1538"/>
        <v>6.2354940379464041E-2</v>
      </c>
      <c r="AN1112" s="13">
        <f t="shared" si="1539"/>
        <v>5.3336826515796722E-2</v>
      </c>
      <c r="AO1112" s="13">
        <f t="shared" si="1540"/>
        <v>2.2811480898417374E-2</v>
      </c>
      <c r="AP1112" s="13">
        <f t="shared" si="1541"/>
        <v>6.5041197582905181E-3</v>
      </c>
      <c r="AQ1112" s="13">
        <f t="shared" si="1542"/>
        <v>1.3908645613113198E-3</v>
      </c>
      <c r="AR1112" s="13">
        <f t="shared" si="1543"/>
        <v>3.7100357949763153E-5</v>
      </c>
      <c r="AS1112" s="13">
        <f t="shared" si="1544"/>
        <v>1.401628621338207E-4</v>
      </c>
      <c r="AT1112" s="13">
        <f t="shared" si="1545"/>
        <v>2.6476332045294787E-4</v>
      </c>
      <c r="AU1112" s="13">
        <f t="shared" si="1546"/>
        <v>3.3341982695503028E-4</v>
      </c>
      <c r="AV1112" s="13">
        <f t="shared" si="1547"/>
        <v>3.1490988106813267E-4</v>
      </c>
      <c r="AW1112" s="13">
        <f t="shared" si="1548"/>
        <v>2.1358945199263704E-5</v>
      </c>
      <c r="AX1112" s="13">
        <f t="shared" si="1549"/>
        <v>3.9262185931844093E-2</v>
      </c>
      <c r="AY1112" s="13">
        <f t="shared" si="1550"/>
        <v>3.358387301685882E-2</v>
      </c>
      <c r="AZ1112" s="13">
        <f t="shared" si="1551"/>
        <v>1.4363394447400337E-2</v>
      </c>
      <c r="BA1112" s="13">
        <f t="shared" si="1552"/>
        <v>4.0953604913891526E-3</v>
      </c>
      <c r="BB1112" s="13">
        <f t="shared" si="1553"/>
        <v>8.757667424569059E-4</v>
      </c>
      <c r="BC1112" s="13">
        <f t="shared" si="1554"/>
        <v>1.4982170947953338E-4</v>
      </c>
      <c r="BD1112" s="13">
        <f t="shared" si="1555"/>
        <v>5.2891167446618204E-6</v>
      </c>
      <c r="BE1112" s="13">
        <f t="shared" si="1556"/>
        <v>1.998195656482743E-5</v>
      </c>
      <c r="BF1112" s="13">
        <f t="shared" si="1557"/>
        <v>3.7745299209138496E-5</v>
      </c>
      <c r="BG1112" s="13">
        <f t="shared" si="1558"/>
        <v>4.7533136799866249E-5</v>
      </c>
      <c r="BH1112" s="13">
        <f t="shared" si="1559"/>
        <v>4.4894314153849182E-5</v>
      </c>
      <c r="BI1112" s="13">
        <f t="shared" si="1560"/>
        <v>3.392158951058621E-5</v>
      </c>
      <c r="BJ1112" s="14">
        <f t="shared" si="1561"/>
        <v>0.79018552299344091</v>
      </c>
      <c r="BK1112" s="14">
        <f t="shared" si="1562"/>
        <v>0.11130067273742661</v>
      </c>
      <c r="BL1112" s="14">
        <f t="shared" si="1563"/>
        <v>4.2191710397607912E-2</v>
      </c>
      <c r="BM1112" s="14">
        <f t="shared" si="1564"/>
        <v>0.75200037980189216</v>
      </c>
      <c r="BN1112" s="14">
        <f t="shared" si="1565"/>
        <v>0.15912914659294242</v>
      </c>
    </row>
    <row r="1113" spans="1:66" x14ac:dyDescent="0.25">
      <c r="A1113" t="s">
        <v>290</v>
      </c>
      <c r="B1113" t="s">
        <v>310</v>
      </c>
      <c r="C1113" t="s">
        <v>291</v>
      </c>
      <c r="D1113" s="7" t="s">
        <v>375</v>
      </c>
      <c r="E1113" s="10">
        <f>VLOOKUP(A1113,home!$A$2:$E$405,3,FALSE)</f>
        <v>1.6083000000000001</v>
      </c>
      <c r="F1113" s="10">
        <f>VLOOKUP(B1113,home!$B$2:$E$405,3,FALSE)</f>
        <v>0.8609</v>
      </c>
      <c r="G1113" s="10">
        <f>VLOOKUP(C1113,away!$B$2:$E$405,4,FALSE)</f>
        <v>0.98450000000000004</v>
      </c>
      <c r="H1113" s="10">
        <f>VLOOKUP(A1113,away!$A$2:$E$405,3,FALSE)</f>
        <v>1.1513</v>
      </c>
      <c r="I1113" s="10">
        <f>VLOOKUP(C1113,away!$B$2:$E$405,3,FALSE)</f>
        <v>1.0857000000000001</v>
      </c>
      <c r="J1113" s="10">
        <f>VLOOKUP(B1113,home!$B$2:$E$405,4,FALSE)</f>
        <v>0.66810000000000003</v>
      </c>
      <c r="K1113" s="12">
        <f t="shared" si="1510"/>
        <v>1.3631243952150001</v>
      </c>
      <c r="L1113" s="12">
        <f t="shared" si="1511"/>
        <v>0.83510255852100013</v>
      </c>
      <c r="M1113" s="13">
        <f t="shared" si="1512"/>
        <v>0.11099979175684745</v>
      </c>
      <c r="N1113" s="13">
        <f t="shared" si="1513"/>
        <v>0.1513065240075436</v>
      </c>
      <c r="O1113" s="13">
        <f t="shared" si="1514"/>
        <v>9.2696210091441522E-2</v>
      </c>
      <c r="P1113" s="13">
        <f t="shared" si="1515"/>
        <v>0.1263564653196188</v>
      </c>
      <c r="Q1113" s="13">
        <f t="shared" si="1516"/>
        <v>0.1031248070149334</v>
      </c>
      <c r="R1113" s="13">
        <f t="shared" si="1517"/>
        <v>3.8705421106281473E-2</v>
      </c>
      <c r="S1113" s="13">
        <f t="shared" si="1518"/>
        <v>3.5959428561457431E-2</v>
      </c>
      <c r="T1113" s="13">
        <f t="shared" si="1519"/>
        <v>8.6119790185155268E-2</v>
      </c>
      <c r="U1113" s="13">
        <f t="shared" si="1520"/>
        <v>5.2760303737041825E-2</v>
      </c>
      <c r="V1113" s="13">
        <f t="shared" si="1521"/>
        <v>4.548263075316198E-3</v>
      </c>
      <c r="W1113" s="13">
        <f t="shared" si="1522"/>
        <v>4.6857313397964916E-2</v>
      </c>
      <c r="X1113" s="13">
        <f t="shared" si="1523"/>
        <v>3.9130662304060836E-2</v>
      </c>
      <c r="Y1113" s="13">
        <f t="shared" si="1524"/>
        <v>1.6339058103371225E-2</v>
      </c>
      <c r="Z1113" s="13">
        <f t="shared" si="1525"/>
        <v>1.0774332064829461E-2</v>
      </c>
      <c r="AA1113" s="13">
        <f t="shared" si="1526"/>
        <v>1.4686754879716241E-2</v>
      </c>
      <c r="AB1113" s="13">
        <f t="shared" si="1527"/>
        <v>1.0009936931542078E-2</v>
      </c>
      <c r="AC1113" s="13">
        <f t="shared" si="1528"/>
        <v>3.2359432641978396E-4</v>
      </c>
      <c r="AD1113" s="13">
        <f t="shared" si="1529"/>
        <v>1.5968086746750151E-2</v>
      </c>
      <c r="AE1113" s="13">
        <f t="shared" si="1530"/>
        <v>1.3334990096896324E-2</v>
      </c>
      <c r="AF1113" s="13">
        <f t="shared" si="1531"/>
        <v>5.5680421738851585E-3</v>
      </c>
      <c r="AG1113" s="13">
        <f t="shared" si="1532"/>
        <v>1.5499620884547761E-3</v>
      </c>
      <c r="AH1113" s="13">
        <f t="shared" si="1533"/>
        <v>2.249418068423483E-3</v>
      </c>
      <c r="AI1113" s="13">
        <f t="shared" si="1534"/>
        <v>3.0662366441054534E-3</v>
      </c>
      <c r="AJ1113" s="13">
        <f t="shared" si="1535"/>
        <v>2.0898309855411591E-3</v>
      </c>
      <c r="AK1113" s="13">
        <f t="shared" si="1536"/>
        <v>9.4956653275578707E-4</v>
      </c>
      <c r="AL1113" s="13">
        <f t="shared" si="1537"/>
        <v>1.4734526844322481E-5</v>
      </c>
      <c r="AM1113" s="13">
        <f t="shared" si="1538"/>
        <v>4.3532977178808909E-3</v>
      </c>
      <c r="AN1113" s="13">
        <f t="shared" si="1539"/>
        <v>3.6354500622059627E-3</v>
      </c>
      <c r="AO1113" s="13">
        <f t="shared" si="1540"/>
        <v>1.5179868241617638E-3</v>
      </c>
      <c r="AP1113" s="13">
        <f t="shared" si="1541"/>
        <v>4.2255822688621892E-4</v>
      </c>
      <c r="AQ1113" s="13">
        <f t="shared" si="1542"/>
        <v>8.8219864099194653E-5</v>
      </c>
      <c r="AR1113" s="13">
        <f t="shared" si="1543"/>
        <v>3.756989568247634E-4</v>
      </c>
      <c r="AS1113" s="13">
        <f t="shared" si="1544"/>
        <v>5.1212441330466196E-4</v>
      </c>
      <c r="AT1113" s="13">
        <f t="shared" si="1545"/>
        <v>3.4904464058037717E-4</v>
      </c>
      <c r="AU1113" s="13">
        <f t="shared" si="1546"/>
        <v>1.5859708819805461E-4</v>
      </c>
      <c r="AV1113" s="13">
        <f t="shared" si="1547"/>
        <v>5.4046889983208268E-5</v>
      </c>
      <c r="AW1113" s="13">
        <f t="shared" si="1548"/>
        <v>4.6591747324175921E-7</v>
      </c>
      <c r="AX1113" s="13">
        <f t="shared" si="1549"/>
        <v>9.8901438647953813E-4</v>
      </c>
      <c r="AY1113" s="13">
        <f t="shared" si="1550"/>
        <v>8.2592844456313942E-4</v>
      </c>
      <c r="AZ1113" s="13">
        <f t="shared" si="1551"/>
        <v>3.448674786049738E-4</v>
      </c>
      <c r="BA1113" s="13">
        <f t="shared" si="1552"/>
        <v>9.5999904577899985E-5</v>
      </c>
      <c r="BB1113" s="13">
        <f t="shared" si="1553"/>
        <v>2.0042441482694033E-5</v>
      </c>
      <c r="BC1113" s="13">
        <f t="shared" si="1554"/>
        <v>3.3474988322410437E-6</v>
      </c>
      <c r="BD1113" s="13">
        <f t="shared" si="1555"/>
        <v>5.2291193346338436E-5</v>
      </c>
      <c r="BE1113" s="13">
        <f t="shared" si="1556"/>
        <v>7.1279401305298216E-5</v>
      </c>
      <c r="BF1113" s="13">
        <f t="shared" si="1557"/>
        <v>4.8581345397785969E-5</v>
      </c>
      <c r="BG1113" s="13">
        <f t="shared" si="1558"/>
        <v>2.2074139021362682E-5</v>
      </c>
      <c r="BH1113" s="13">
        <f t="shared" si="1559"/>
        <v>7.522449350846705E-6</v>
      </c>
      <c r="BI1113" s="13">
        <f t="shared" si="1560"/>
        <v>2.0508068443816766E-6</v>
      </c>
      <c r="BJ1113" s="14">
        <f t="shared" si="1561"/>
        <v>0.49159594896879005</v>
      </c>
      <c r="BK1113" s="14">
        <f t="shared" si="1562"/>
        <v>0.27902820601106709</v>
      </c>
      <c r="BL1113" s="14">
        <f t="shared" si="1563"/>
        <v>0.21886699030100615</v>
      </c>
      <c r="BM1113" s="14">
        <f t="shared" si="1564"/>
        <v>0.3762507955219368</v>
      </c>
      <c r="BN1113" s="14">
        <f t="shared" si="1565"/>
        <v>0.62318921929666626</v>
      </c>
    </row>
    <row r="1114" spans="1:66" x14ac:dyDescent="0.25">
      <c r="A1114" t="s">
        <v>338</v>
      </c>
      <c r="B1114" t="s">
        <v>77</v>
      </c>
      <c r="C1114" t="s">
        <v>90</v>
      </c>
      <c r="D1114" s="7" t="s">
        <v>376</v>
      </c>
      <c r="E1114" s="10">
        <f>VLOOKUP(A1114,home!$A$2:$E$405,3,FALSE)</f>
        <v>1.2436</v>
      </c>
      <c r="F1114" s="10">
        <f>VLOOKUP(B1114,home!$B$2:$E$405,3,FALSE)</f>
        <v>1.3402000000000001</v>
      </c>
      <c r="G1114" s="10">
        <f>VLOOKUP(C1114,away!$B$2:$E$405,4,FALSE)</f>
        <v>0.80410000000000004</v>
      </c>
      <c r="H1114" s="10">
        <f>VLOOKUP(A1114,away!$A$2:$E$405,3,FALSE)</f>
        <v>0.89739999999999998</v>
      </c>
      <c r="I1114" s="10">
        <f>VLOOKUP(C1114,away!$B$2:$E$405,3,FALSE)</f>
        <v>2.4514999999999998</v>
      </c>
      <c r="J1114" s="10">
        <f>VLOOKUP(B1114,home!$B$2:$E$405,4,FALSE)</f>
        <v>1.8572</v>
      </c>
      <c r="K1114" s="12">
        <f t="shared" si="1510"/>
        <v>1.3401715341520002</v>
      </c>
      <c r="L1114" s="12">
        <f t="shared" si="1511"/>
        <v>4.0857956129199993</v>
      </c>
      <c r="M1114" s="13">
        <f t="shared" si="1512"/>
        <v>4.4008078744950255E-3</v>
      </c>
      <c r="N1114" s="13">
        <f t="shared" si="1513"/>
        <v>5.8978374406702021E-3</v>
      </c>
      <c r="O1114" s="13">
        <f t="shared" si="1514"/>
        <v>1.7980801506915566E-2</v>
      </c>
      <c r="P1114" s="13">
        <f t="shared" si="1515"/>
        <v>2.4097358340805633E-2</v>
      </c>
      <c r="Q1114" s="13">
        <f t="shared" si="1516"/>
        <v>3.9520569255210459E-3</v>
      </c>
      <c r="R1114" s="13">
        <f t="shared" si="1517"/>
        <v>3.6732939956870464E-2</v>
      </c>
      <c r="S1114" s="13">
        <f t="shared" si="1518"/>
        <v>3.2987277311658694E-2</v>
      </c>
      <c r="T1114" s="13">
        <f t="shared" si="1519"/>
        <v>1.6147296848303995E-2</v>
      </c>
      <c r="U1114" s="13">
        <f t="shared" si="1520"/>
        <v>4.9228440495912407E-2</v>
      </c>
      <c r="V1114" s="13">
        <f t="shared" si="1521"/>
        <v>2.0069704995996619E-2</v>
      </c>
      <c r="W1114" s="13">
        <f t="shared" si="1522"/>
        <v>1.7654780643105259E-3</v>
      </c>
      <c r="X1114" s="13">
        <f t="shared" si="1523"/>
        <v>7.2133825298664415E-3</v>
      </c>
      <c r="Y1114" s="13">
        <f t="shared" si="1524"/>
        <v>1.4736203347421034E-2</v>
      </c>
      <c r="Z1114" s="13">
        <f t="shared" si="1525"/>
        <v>5.0027761641811684E-2</v>
      </c>
      <c r="AA1114" s="13">
        <f t="shared" si="1526"/>
        <v>6.7045782069697357E-2</v>
      </c>
      <c r="AB1114" s="13">
        <f t="shared" si="1527"/>
        <v>4.49264243073835E-2</v>
      </c>
      <c r="AC1114" s="13">
        <f t="shared" si="1528"/>
        <v>6.8684388025329595E-3</v>
      </c>
      <c r="AD1114" s="13">
        <f t="shared" si="1529"/>
        <v>5.9151086148968542E-4</v>
      </c>
      <c r="AE1114" s="13">
        <f t="shared" si="1530"/>
        <v>2.4167924828690868E-3</v>
      </c>
      <c r="AF1114" s="13">
        <f t="shared" si="1531"/>
        <v>4.9372600619222735E-3</v>
      </c>
      <c r="AG1114" s="13">
        <f t="shared" si="1532"/>
        <v>6.7242118336157146E-3</v>
      </c>
      <c r="AH1114" s="13">
        <f t="shared" si="1533"/>
        <v>5.1100802260080409E-2</v>
      </c>
      <c r="AI1114" s="13">
        <f t="shared" si="1534"/>
        <v>6.8483840561289977E-2</v>
      </c>
      <c r="AJ1114" s="13">
        <f t="shared" si="1535"/>
        <v>4.5890046834822493E-2</v>
      </c>
      <c r="AK1114" s="13">
        <f t="shared" si="1536"/>
        <v>2.0500178156310399E-2</v>
      </c>
      <c r="AL1114" s="13">
        <f t="shared" si="1537"/>
        <v>1.5043713407781713E-3</v>
      </c>
      <c r="AM1114" s="13">
        <f t="shared" si="1538"/>
        <v>1.5854520374204039E-4</v>
      </c>
      <c r="AN1114" s="13">
        <f t="shared" si="1539"/>
        <v>6.4778329789873625E-4</v>
      </c>
      <c r="AO1114" s="13">
        <f t="shared" si="1540"/>
        <v>1.3233550783387528E-3</v>
      </c>
      <c r="AP1114" s="13">
        <f t="shared" si="1541"/>
        <v>1.8023194578039589E-3</v>
      </c>
      <c r="AQ1114" s="13">
        <f t="shared" si="1542"/>
        <v>1.8409772334439423E-3</v>
      </c>
      <c r="AR1114" s="13">
        <f t="shared" si="1543"/>
        <v>4.1757486738185787E-2</v>
      </c>
      <c r="AS1114" s="13">
        <f t="shared" si="1544"/>
        <v>5.596219506424626E-2</v>
      </c>
      <c r="AT1114" s="13">
        <f t="shared" si="1545"/>
        <v>3.7499470406882209E-2</v>
      </c>
      <c r="AU1114" s="13">
        <f t="shared" si="1546"/>
        <v>1.6751907595026289E-2</v>
      </c>
      <c r="AV1114" s="13">
        <f t="shared" si="1547"/>
        <v>5.6126074253997323E-3</v>
      </c>
      <c r="AW1114" s="13">
        <f t="shared" si="1548"/>
        <v>2.2881767968145508E-4</v>
      </c>
      <c r="AX1114" s="13">
        <f t="shared" si="1549"/>
        <v>3.5412961488568626E-5</v>
      </c>
      <c r="AY1114" s="13">
        <f t="shared" si="1550"/>
        <v>1.446901226904986E-4</v>
      </c>
      <c r="AZ1114" s="13">
        <f t="shared" si="1551"/>
        <v>2.9558713426084782E-4</v>
      </c>
      <c r="BA1114" s="13">
        <f t="shared" si="1552"/>
        <v>4.0256953879952217E-4</v>
      </c>
      <c r="BB1114" s="13">
        <f t="shared" si="1553"/>
        <v>4.1120421388057891E-4</v>
      </c>
      <c r="BC1114" s="13">
        <f t="shared" si="1554"/>
        <v>3.3601927461749726E-4</v>
      </c>
      <c r="BD1114" s="13">
        <f t="shared" si="1555"/>
        <v>2.843542602024075E-2</v>
      </c>
      <c r="BE1114" s="13">
        <f t="shared" si="1556"/>
        <v>3.8108348513811757E-2</v>
      </c>
      <c r="BF1114" s="13">
        <f t="shared" si="1557"/>
        <v>2.5535861945877106E-2</v>
      </c>
      <c r="BG1114" s="13">
        <f t="shared" si="1558"/>
        <v>1.1407478426633267E-2</v>
      </c>
      <c r="BH1114" s="13">
        <f t="shared" si="1559"/>
        <v>3.8219944659567385E-3</v>
      </c>
      <c r="BI1114" s="13">
        <f t="shared" si="1560"/>
        <v>1.0244256373923379E-3</v>
      </c>
      <c r="BJ1114" s="14">
        <f t="shared" si="1561"/>
        <v>7.1780493912954962E-2</v>
      </c>
      <c r="BK1114" s="14">
        <f t="shared" si="1562"/>
        <v>9.0072648788957613E-2</v>
      </c>
      <c r="BL1114" s="14">
        <f t="shared" si="1563"/>
        <v>0.66780645838893482</v>
      </c>
      <c r="BM1114" s="14">
        <f t="shared" si="1564"/>
        <v>0.78670968824437193</v>
      </c>
      <c r="BN1114" s="14">
        <f t="shared" si="1565"/>
        <v>9.3061802045277933E-2</v>
      </c>
    </row>
    <row r="1115" spans="1:66" x14ac:dyDescent="0.25">
      <c r="A1115" t="s">
        <v>338</v>
      </c>
      <c r="B1115" t="s">
        <v>95</v>
      </c>
      <c r="C1115" t="s">
        <v>87</v>
      </c>
      <c r="D1115" s="7" t="s">
        <v>376</v>
      </c>
      <c r="E1115" s="10">
        <f>VLOOKUP(A1115,home!$A$2:$E$405,3,FALSE)</f>
        <v>1.2436</v>
      </c>
      <c r="F1115" s="10">
        <f>VLOOKUP(B1115,home!$B$2:$E$405,3,FALSE)</f>
        <v>0.93810000000000004</v>
      </c>
      <c r="G1115" s="10">
        <f>VLOOKUP(C1115,away!$B$2:$E$405,4,FALSE)</f>
        <v>1.2061999999999999</v>
      </c>
      <c r="H1115" s="10">
        <f>VLOOKUP(A1115,away!$A$2:$E$405,3,FALSE)</f>
        <v>0.89739999999999998</v>
      </c>
      <c r="I1115" s="10">
        <f>VLOOKUP(C1115,away!$B$2:$E$405,3,FALSE)</f>
        <v>0.92859999999999998</v>
      </c>
      <c r="J1115" s="10">
        <f>VLOOKUP(B1115,home!$B$2:$E$405,4,FALSE)</f>
        <v>1.1143000000000001</v>
      </c>
      <c r="K1115" s="12">
        <f t="shared" si="1510"/>
        <v>1.407178443192</v>
      </c>
      <c r="L1115" s="12">
        <f t="shared" si="1511"/>
        <v>0.92857476065200006</v>
      </c>
      <c r="M1115" s="13">
        <f t="shared" si="1512"/>
        <v>9.6737591953057811E-2</v>
      </c>
      <c r="N1115" s="13">
        <f t="shared" si="1513"/>
        <v>0.13612705404264683</v>
      </c>
      <c r="O1115" s="13">
        <f t="shared" si="1514"/>
        <v>8.9828086293861506E-2</v>
      </c>
      <c r="P1115" s="13">
        <f t="shared" si="1515"/>
        <v>0.12640414662591265</v>
      </c>
      <c r="Q1115" s="13">
        <f t="shared" si="1516"/>
        <v>9.5777527992022521E-2</v>
      </c>
      <c r="R1115" s="13">
        <f t="shared" si="1517"/>
        <v>4.1706046865074821E-2</v>
      </c>
      <c r="S1115" s="13">
        <f t="shared" si="1518"/>
        <v>4.1292138768501185E-2</v>
      </c>
      <c r="T1115" s="13">
        <f t="shared" si="1519"/>
        <v>8.8936595131032553E-2</v>
      </c>
      <c r="U1115" s="13">
        <f t="shared" si="1520"/>
        <v>5.8687850099288577E-2</v>
      </c>
      <c r="V1115" s="13">
        <f t="shared" si="1521"/>
        <v>5.9950238785305716E-3</v>
      </c>
      <c r="W1115" s="13">
        <f t="shared" si="1522"/>
        <v>4.4925357577530807E-2</v>
      </c>
      <c r="X1115" s="13">
        <f t="shared" si="1523"/>
        <v>4.1716553159761187E-2</v>
      </c>
      <c r="Y1115" s="13">
        <f t="shared" si="1524"/>
        <v>1.9368469182775839E-2</v>
      </c>
      <c r="Z1115" s="13">
        <f t="shared" si="1525"/>
        <v>1.2909060828492649E-2</v>
      </c>
      <c r="AA1115" s="13">
        <f t="shared" si="1526"/>
        <v>1.8165352119709117E-2</v>
      </c>
      <c r="AB1115" s="13">
        <f t="shared" si="1527"/>
        <v>1.2780945957923388E-2</v>
      </c>
      <c r="AC1115" s="13">
        <f t="shared" si="1528"/>
        <v>4.8959501037052161E-4</v>
      </c>
      <c r="AD1115" s="13">
        <f t="shared" si="1529"/>
        <v>1.5804498683948433E-2</v>
      </c>
      <c r="AE1115" s="13">
        <f t="shared" si="1530"/>
        <v>1.4675658582672266E-2</v>
      </c>
      <c r="AF1115" s="13">
        <f t="shared" si="1531"/>
        <v>6.8137230779076845E-3</v>
      </c>
      <c r="AG1115" s="13">
        <f t="shared" si="1532"/>
        <v>2.1090170920723792E-3</v>
      </c>
      <c r="AH1115" s="13">
        <f t="shared" si="1533"/>
        <v>2.9967570172649174E-3</v>
      </c>
      <c r="AI1115" s="13">
        <f t="shared" si="1534"/>
        <v>4.2169718741795481E-3</v>
      </c>
      <c r="AJ1115" s="13">
        <f t="shared" si="1535"/>
        <v>2.9670159584462138E-3</v>
      </c>
      <c r="AK1115" s="13">
        <f t="shared" si="1536"/>
        <v>1.3917069657773875E-3</v>
      </c>
      <c r="AL1115" s="13">
        <f t="shared" si="1537"/>
        <v>2.5589572048980263E-5</v>
      </c>
      <c r="AM1115" s="13">
        <f t="shared" si="1538"/>
        <v>4.4479499707017131E-3</v>
      </c>
      <c r="AN1115" s="13">
        <f t="shared" si="1539"/>
        <v>4.1302540794364139E-3</v>
      </c>
      <c r="AO1115" s="13">
        <f t="shared" si="1540"/>
        <v>1.9176248466223074E-3</v>
      </c>
      <c r="AP1115" s="13">
        <f t="shared" si="1541"/>
        <v>5.9355267765754587E-4</v>
      </c>
      <c r="AQ1115" s="13">
        <f t="shared" si="1542"/>
        <v>1.377895088975523E-4</v>
      </c>
      <c r="AR1115" s="13">
        <f t="shared" si="1543"/>
        <v>5.5654258600779463E-4</v>
      </c>
      <c r="AS1115" s="13">
        <f t="shared" si="1544"/>
        <v>7.8315472974849827E-4</v>
      </c>
      <c r="AT1115" s="13">
        <f t="shared" si="1545"/>
        <v>5.5101922669297172E-4</v>
      </c>
      <c r="AU1115" s="13">
        <f t="shared" si="1546"/>
        <v>2.5846079252889181E-4</v>
      </c>
      <c r="AV1115" s="13">
        <f t="shared" si="1547"/>
        <v>9.0925113914244141E-5</v>
      </c>
      <c r="AW1115" s="13">
        <f t="shared" si="1548"/>
        <v>9.2880933302515612E-7</v>
      </c>
      <c r="AX1115" s="13">
        <f t="shared" si="1549"/>
        <v>1.0431765525279898E-3</v>
      </c>
      <c r="AY1115" s="13">
        <f t="shared" si="1550"/>
        <v>9.686674175814566E-4</v>
      </c>
      <c r="AZ1115" s="13">
        <f t="shared" si="1551"/>
        <v>4.4974005771604599E-4</v>
      </c>
      <c r="BA1115" s="13">
        <f t="shared" si="1552"/>
        <v>1.3920575548309803E-4</v>
      </c>
      <c r="BB1115" s="13">
        <f t="shared" si="1553"/>
        <v>3.2315737769774646E-5</v>
      </c>
      <c r="BC1115" s="13">
        <f t="shared" si="1554"/>
        <v>6.0015156929722598E-6</v>
      </c>
      <c r="BD1115" s="13">
        <f t="shared" si="1555"/>
        <v>8.6131899765805488E-5</v>
      </c>
      <c r="BE1115" s="13">
        <f t="shared" si="1556"/>
        <v>1.2120295262161555E-4</v>
      </c>
      <c r="BF1115" s="13">
        <f t="shared" si="1557"/>
        <v>8.5277091090179362E-5</v>
      </c>
      <c r="BG1115" s="13">
        <f t="shared" si="1558"/>
        <v>4.0000028093406985E-5</v>
      </c>
      <c r="BH1115" s="13">
        <f t="shared" si="1559"/>
        <v>1.4071794315029178E-5</v>
      </c>
      <c r="BI1115" s="13">
        <f t="shared" si="1560"/>
        <v>3.9603051234281583E-6</v>
      </c>
      <c r="BJ1115" s="14">
        <f t="shared" si="1561"/>
        <v>0.48012073264245742</v>
      </c>
      <c r="BK1115" s="14">
        <f t="shared" si="1562"/>
        <v>0.27191275322600317</v>
      </c>
      <c r="BL1115" s="14">
        <f t="shared" si="1563"/>
        <v>0.23533147967142737</v>
      </c>
      <c r="BM1115" s="14">
        <f t="shared" si="1564"/>
        <v>0.41272583398755597</v>
      </c>
      <c r="BN1115" s="14">
        <f t="shared" si="1565"/>
        <v>0.58658045377257617</v>
      </c>
    </row>
    <row r="1116" spans="1:66" x14ac:dyDescent="0.25">
      <c r="A1116" t="s">
        <v>338</v>
      </c>
      <c r="B1116" t="s">
        <v>92</v>
      </c>
      <c r="C1116" t="s">
        <v>79</v>
      </c>
      <c r="D1116" s="7" t="s">
        <v>376</v>
      </c>
      <c r="E1116" s="10">
        <f>VLOOKUP(A1116,home!$A$2:$E$405,3,FALSE)</f>
        <v>1.2436</v>
      </c>
      <c r="F1116" s="10">
        <f>VLOOKUP(B1116,home!$B$2:$E$405,3,FALSE)</f>
        <v>0.96489999999999998</v>
      </c>
      <c r="G1116" s="10">
        <f>VLOOKUP(C1116,away!$B$2:$E$405,4,FALSE)</f>
        <v>0.40210000000000001</v>
      </c>
      <c r="H1116" s="10">
        <f>VLOOKUP(A1116,away!$A$2:$E$405,3,FALSE)</f>
        <v>0.89739999999999998</v>
      </c>
      <c r="I1116" s="10">
        <f>VLOOKUP(C1116,away!$B$2:$E$405,3,FALSE)</f>
        <v>0.1857</v>
      </c>
      <c r="J1116" s="10">
        <f>VLOOKUP(B1116,home!$B$2:$E$405,4,FALSE)</f>
        <v>0.66859999999999997</v>
      </c>
      <c r="K1116" s="12">
        <f t="shared" si="1510"/>
        <v>0.48249975024400005</v>
      </c>
      <c r="L1116" s="12">
        <f t="shared" si="1511"/>
        <v>0.111420304548</v>
      </c>
      <c r="M1116" s="13">
        <f t="shared" si="1512"/>
        <v>0.5521585449722165</v>
      </c>
      <c r="N1116" s="13">
        <f t="shared" si="1513"/>
        <v>0.26641636004418495</v>
      </c>
      <c r="O1116" s="13">
        <f t="shared" si="1514"/>
        <v>6.1521673239584927E-2</v>
      </c>
      <c r="P1116" s="13">
        <f t="shared" si="1515"/>
        <v>2.9684191972692706E-2</v>
      </c>
      <c r="Q1116" s="13">
        <f t="shared" si="1516"/>
        <v>6.4272913591117406E-2</v>
      </c>
      <c r="R1116" s="13">
        <f t="shared" si="1517"/>
        <v>3.4273817843285476E-3</v>
      </c>
      <c r="S1116" s="13">
        <f t="shared" si="1518"/>
        <v>3.9895753723960379E-4</v>
      </c>
      <c r="T1116" s="13">
        <f t="shared" si="1519"/>
        <v>7.1613076065095904E-3</v>
      </c>
      <c r="U1116" s="13">
        <f t="shared" si="1520"/>
        <v>1.6537108549293594E-3</v>
      </c>
      <c r="V1116" s="13">
        <f t="shared" si="1521"/>
        <v>2.3831182853405918E-6</v>
      </c>
      <c r="W1116" s="13">
        <f t="shared" si="1522"/>
        <v>1.0337221585056115E-2</v>
      </c>
      <c r="X1116" s="13">
        <f t="shared" si="1523"/>
        <v>1.1517763771871118E-3</v>
      </c>
      <c r="Y1116" s="13">
        <f t="shared" si="1524"/>
        <v>6.416563735869007E-5</v>
      </c>
      <c r="Z1116" s="13">
        <f t="shared" si="1525"/>
        <v>1.2729330740405152E-4</v>
      </c>
      <c r="AA1116" s="13">
        <f t="shared" si="1526"/>
        <v>6.1418989030187583E-5</v>
      </c>
      <c r="AB1116" s="13">
        <f t="shared" si="1527"/>
        <v>1.4817323433652242E-5</v>
      </c>
      <c r="AC1116" s="13">
        <f t="shared" si="1528"/>
        <v>8.0073175222756799E-9</v>
      </c>
      <c r="AD1116" s="13">
        <f t="shared" si="1529"/>
        <v>1.2469267082516153E-3</v>
      </c>
      <c r="AE1116" s="13">
        <f t="shared" si="1530"/>
        <v>1.3893295358243015E-4</v>
      </c>
      <c r="AF1116" s="13">
        <f t="shared" si="1531"/>
        <v>7.7399759999537569E-6</v>
      </c>
      <c r="AG1116" s="13">
        <f t="shared" si="1532"/>
        <v>2.8746349436968629E-7</v>
      </c>
      <c r="AH1116" s="13">
        <f t="shared" si="1533"/>
        <v>3.5457647694704002E-6</v>
      </c>
      <c r="AI1116" s="13">
        <f t="shared" si="1534"/>
        <v>1.7108306156934426E-6</v>
      </c>
      <c r="AJ1116" s="13">
        <f t="shared" si="1535"/>
        <v>4.1273767239093736E-7</v>
      </c>
      <c r="AK1116" s="13">
        <f t="shared" si="1536"/>
        <v>6.6381941281639067E-8</v>
      </c>
      <c r="AL1116" s="13">
        <f t="shared" si="1537"/>
        <v>1.7219021795958816E-11</v>
      </c>
      <c r="AM1116" s="13">
        <f t="shared" si="1538"/>
        <v>1.2032836506079553E-4</v>
      </c>
      <c r="AN1116" s="13">
        <f t="shared" si="1539"/>
        <v>1.3407023080836762E-5</v>
      </c>
      <c r="AO1116" s="13">
        <f t="shared" si="1540"/>
        <v>7.469072973744487E-7</v>
      </c>
      <c r="AP1116" s="13">
        <f t="shared" si="1541"/>
        <v>2.7740212847528234E-8</v>
      </c>
      <c r="AQ1116" s="13">
        <f t="shared" si="1542"/>
        <v>7.7270574092448441E-10</v>
      </c>
      <c r="AR1116" s="13">
        <f t="shared" si="1543"/>
        <v>7.9014038093992243E-8</v>
      </c>
      <c r="AS1116" s="13">
        <f t="shared" si="1544"/>
        <v>3.8124253646121162E-8</v>
      </c>
      <c r="AT1116" s="13">
        <f t="shared" si="1545"/>
        <v>9.1974714312461828E-9</v>
      </c>
      <c r="AU1116" s="13">
        <f t="shared" si="1546"/>
        <v>1.4792592228175366E-9</v>
      </c>
      <c r="AV1116" s="13">
        <f t="shared" si="1547"/>
        <v>1.7843555138889871E-10</v>
      </c>
      <c r="AW1116" s="13">
        <f t="shared" si="1548"/>
        <v>2.571386793538823E-14</v>
      </c>
      <c r="AX1116" s="13">
        <f t="shared" si="1549"/>
        <v>9.6764010148504481E-6</v>
      </c>
      <c r="AY1116" s="13">
        <f t="shared" si="1550"/>
        <v>1.0781475480032132E-6</v>
      </c>
      <c r="AZ1116" s="13">
        <f t="shared" si="1551"/>
        <v>6.0063764073098737E-8</v>
      </c>
      <c r="BA1116" s="13">
        <f t="shared" si="1552"/>
        <v>2.2307742951079619E-9</v>
      </c>
      <c r="BB1116" s="13">
        <f t="shared" si="1553"/>
        <v>6.2138387834694771E-11</v>
      </c>
      <c r="BC1116" s="13">
        <f t="shared" si="1554"/>
        <v>1.3846956193326866E-12</v>
      </c>
      <c r="BD1116" s="13">
        <f t="shared" si="1555"/>
        <v>1.4672946979999811E-9</v>
      </c>
      <c r="BE1116" s="13">
        <f t="shared" si="1556"/>
        <v>7.0796932531933636E-10</v>
      </c>
      <c r="BF1116" s="13">
        <f t="shared" si="1557"/>
        <v>1.7079751132349649E-10</v>
      </c>
      <c r="BG1116" s="13">
        <f t="shared" si="1558"/>
        <v>2.7469918851961274E-11</v>
      </c>
      <c r="BH1116" s="13">
        <f t="shared" si="1559"/>
        <v>3.3135572463235654E-12</v>
      </c>
      <c r="BI1116" s="13">
        <f t="shared" si="1560"/>
        <v>3.1975810875406349E-13</v>
      </c>
      <c r="BJ1116" s="14">
        <f t="shared" si="1561"/>
        <v>0.35094295965772415</v>
      </c>
      <c r="BK1116" s="14">
        <f t="shared" si="1562"/>
        <v>0.58224516377251867</v>
      </c>
      <c r="BL1116" s="14">
        <f t="shared" si="1563"/>
        <v>6.6684868276928225E-2</v>
      </c>
      <c r="BM1116" s="14">
        <f t="shared" si="1564"/>
        <v>2.2518141262927779E-2</v>
      </c>
      <c r="BN1116" s="14">
        <f t="shared" si="1565"/>
        <v>0.97748106560412507</v>
      </c>
    </row>
    <row r="1117" spans="1:66" x14ac:dyDescent="0.25">
      <c r="A1117" t="s">
        <v>338</v>
      </c>
      <c r="B1117" t="s">
        <v>84</v>
      </c>
      <c r="C1117" t="s">
        <v>82</v>
      </c>
      <c r="D1117" s="7" t="s">
        <v>376</v>
      </c>
      <c r="E1117" s="10">
        <f>VLOOKUP(A1117,home!$A$2:$E$405,3,FALSE)</f>
        <v>1.2436</v>
      </c>
      <c r="F1117" s="10">
        <f>VLOOKUP(B1117,home!$B$2:$E$405,3,FALSE)</f>
        <v>0.80410000000000004</v>
      </c>
      <c r="G1117" s="10">
        <f>VLOOKUP(C1117,away!$B$2:$E$405,4,FALSE)</f>
        <v>1.4474</v>
      </c>
      <c r="H1117" s="10">
        <f>VLOOKUP(A1117,away!$A$2:$E$405,3,FALSE)</f>
        <v>0.89739999999999998</v>
      </c>
      <c r="I1117" s="10">
        <f>VLOOKUP(C1117,away!$B$2:$E$405,3,FALSE)</f>
        <v>1.5601</v>
      </c>
      <c r="J1117" s="10">
        <f>VLOOKUP(B1117,home!$B$2:$E$405,4,FALSE)</f>
        <v>0.1857</v>
      </c>
      <c r="K1117" s="12">
        <f t="shared" si="1510"/>
        <v>1.4473692572240002</v>
      </c>
      <c r="L1117" s="12">
        <f t="shared" si="1511"/>
        <v>0.25998626551800003</v>
      </c>
      <c r="M1117" s="13">
        <f t="shared" si="1512"/>
        <v>0.18134472107104457</v>
      </c>
      <c r="N1117" s="13">
        <f t="shared" si="1513"/>
        <v>0.26247277423809123</v>
      </c>
      <c r="O1117" s="13">
        <f t="shared" si="1514"/>
        <v>4.714713680266424E-2</v>
      </c>
      <c r="P1117" s="13">
        <f t="shared" si="1515"/>
        <v>6.8239316374310466E-2</v>
      </c>
      <c r="Q1117" s="13">
        <f t="shared" si="1516"/>
        <v>0.18994751214525446</v>
      </c>
      <c r="R1117" s="13">
        <f t="shared" si="1517"/>
        <v>6.1288040135954675E-3</v>
      </c>
      <c r="S1117" s="13">
        <f t="shared" si="1518"/>
        <v>6.4195476324465789E-3</v>
      </c>
      <c r="T1117" s="13">
        <f t="shared" si="1519"/>
        <v>4.9383744327079662E-2</v>
      </c>
      <c r="U1117" s="13">
        <f t="shared" si="1520"/>
        <v>8.8706425128291418E-3</v>
      </c>
      <c r="V1117" s="13">
        <f t="shared" si="1521"/>
        <v>2.6840565751925583E-4</v>
      </c>
      <c r="W1117" s="13">
        <f t="shared" si="1522"/>
        <v>9.1641396521741234E-2</v>
      </c>
      <c r="X1117" s="13">
        <f t="shared" si="1523"/>
        <v>2.3825504448541739E-2</v>
      </c>
      <c r="Y1117" s="13">
        <f t="shared" si="1524"/>
        <v>3.0971519628294314E-3</v>
      </c>
      <c r="Z1117" s="13">
        <f t="shared" si="1525"/>
        <v>5.3113495586213841E-4</v>
      </c>
      <c r="AA1117" s="13">
        <f t="shared" si="1526"/>
        <v>7.6874840655188534E-4</v>
      </c>
      <c r="AB1117" s="13">
        <f t="shared" si="1527"/>
        <v>5.5633140509156822E-4</v>
      </c>
      <c r="AC1117" s="13">
        <f t="shared" si="1528"/>
        <v>6.3125006038002512E-6</v>
      </c>
      <c r="AD1117" s="13">
        <f t="shared" si="1529"/>
        <v>3.3159735003660658E-2</v>
      </c>
      <c r="AE1117" s="13">
        <f t="shared" si="1530"/>
        <v>8.6210756691682388E-3</v>
      </c>
      <c r="AF1117" s="13">
        <f t="shared" si="1531"/>
        <v>1.1206806339875716E-3</v>
      </c>
      <c r="AG1117" s="13">
        <f t="shared" si="1532"/>
        <v>9.7120524289591131E-5</v>
      </c>
      <c r="AH1117" s="13">
        <f t="shared" si="1533"/>
        <v>3.4521948415166277E-5</v>
      </c>
      <c r="AI1117" s="13">
        <f t="shared" si="1534"/>
        <v>4.9966006835584462E-5</v>
      </c>
      <c r="AJ1117" s="13">
        <f t="shared" si="1535"/>
        <v>3.6159631100034615E-5</v>
      </c>
      <c r="AK1117" s="13">
        <f t="shared" si="1536"/>
        <v>1.7445446135583652E-5</v>
      </c>
      <c r="AL1117" s="13">
        <f t="shared" si="1537"/>
        <v>9.5014781411143341E-8</v>
      </c>
      <c r="AM1117" s="13">
        <f t="shared" si="1538"/>
        <v>9.5988762043986032E-3</v>
      </c>
      <c r="AN1117" s="13">
        <f t="shared" si="1539"/>
        <v>2.4955759775511874E-3</v>
      </c>
      <c r="AO1117" s="13">
        <f t="shared" si="1540"/>
        <v>3.2440773935998266E-4</v>
      </c>
      <c r="AP1117" s="13">
        <f t="shared" si="1541"/>
        <v>2.81138522204462E-5</v>
      </c>
      <c r="AQ1117" s="13">
        <f t="shared" si="1542"/>
        <v>1.8273038620296846E-6</v>
      </c>
      <c r="AR1117" s="13">
        <f t="shared" si="1543"/>
        <v>1.7950464893728251E-6</v>
      </c>
      <c r="AS1117" s="13">
        <f t="shared" si="1544"/>
        <v>2.5980951040060946E-6</v>
      </c>
      <c r="AT1117" s="13">
        <f t="shared" si="1545"/>
        <v>1.880201490441307E-6</v>
      </c>
      <c r="AU1117" s="13">
        <f t="shared" si="1546"/>
        <v>9.0711527821716422E-7</v>
      </c>
      <c r="AV1117" s="13">
        <f t="shared" si="1547"/>
        <v>3.2823269161242969E-7</v>
      </c>
      <c r="AW1117" s="13">
        <f t="shared" si="1548"/>
        <v>9.9315817635684788E-10</v>
      </c>
      <c r="AX1117" s="13">
        <f t="shared" si="1549"/>
        <v>2.3155197203575885E-3</v>
      </c>
      <c r="AY1117" s="13">
        <f t="shared" si="1550"/>
        <v>6.0200332482905313E-4</v>
      </c>
      <c r="AZ1117" s="13">
        <f t="shared" si="1551"/>
        <v>7.8256298125862502E-5</v>
      </c>
      <c r="BA1117" s="13">
        <f t="shared" si="1552"/>
        <v>6.7818542343354183E-6</v>
      </c>
      <c r="BB1117" s="13">
        <f t="shared" si="1553"/>
        <v>4.407972389180751E-7</v>
      </c>
      <c r="BC1117" s="13">
        <f t="shared" si="1554"/>
        <v>2.2920245599391207E-8</v>
      </c>
      <c r="BD1117" s="13">
        <f t="shared" si="1555"/>
        <v>7.7781238867206099E-8</v>
      </c>
      <c r="BE1117" s="13">
        <f t="shared" si="1556"/>
        <v>1.1257817392519062E-7</v>
      </c>
      <c r="BF1117" s="13">
        <f t="shared" si="1557"/>
        <v>8.1471093986868752E-8</v>
      </c>
      <c r="BG1117" s="13">
        <f t="shared" si="1558"/>
        <v>3.9306252263000311E-8</v>
      </c>
      <c r="BH1117" s="13">
        <f t="shared" si="1559"/>
        <v>1.4222665285539479E-8</v>
      </c>
      <c r="BI1117" s="13">
        <f t="shared" si="1560"/>
        <v>4.1170896980153698E-9</v>
      </c>
      <c r="BJ1117" s="14">
        <f t="shared" si="1561"/>
        <v>0.67881852146706734</v>
      </c>
      <c r="BK1117" s="14">
        <f t="shared" si="1562"/>
        <v>0.25688040157553516</v>
      </c>
      <c r="BL1117" s="14">
        <f t="shared" si="1563"/>
        <v>6.3617594340786315E-2</v>
      </c>
      <c r="BM1117" s="14">
        <f t="shared" si="1564"/>
        <v>0.24396538536261961</v>
      </c>
      <c r="BN1117" s="14">
        <f t="shared" si="1565"/>
        <v>0.75528026464496045</v>
      </c>
    </row>
    <row r="1118" spans="1:66" x14ac:dyDescent="0.25">
      <c r="A1118" t="s">
        <v>350</v>
      </c>
      <c r="B1118" t="s">
        <v>101</v>
      </c>
      <c r="C1118" t="s">
        <v>100</v>
      </c>
      <c r="D1118" s="7" t="s">
        <v>376</v>
      </c>
      <c r="E1118" s="10">
        <f>VLOOKUP(A1118,home!$A$2:$E$405,3,FALSE)</f>
        <v>1.6042000000000001</v>
      </c>
      <c r="F1118" s="10">
        <f>VLOOKUP(B1118,home!$B$2:$E$405,3,FALSE)</f>
        <v>0.41560000000000002</v>
      </c>
      <c r="G1118" s="10">
        <f>VLOOKUP(C1118,away!$B$2:$E$405,4,FALSE)</f>
        <v>0.7792</v>
      </c>
      <c r="H1118" s="10">
        <f>VLOOKUP(A1118,away!$A$2:$E$405,3,FALSE)</f>
        <v>1.25</v>
      </c>
      <c r="I1118" s="10">
        <f>VLOOKUP(C1118,away!$B$2:$E$405,3,FALSE)</f>
        <v>1</v>
      </c>
      <c r="J1118" s="10">
        <f>VLOOKUP(B1118,home!$B$2:$E$405,4,FALSE)</f>
        <v>1.0667</v>
      </c>
      <c r="K1118" s="12">
        <f t="shared" si="1510"/>
        <v>0.51949694118400003</v>
      </c>
      <c r="L1118" s="12">
        <f t="shared" si="1511"/>
        <v>1.333375</v>
      </c>
      <c r="M1118" s="13">
        <f t="shared" si="1512"/>
        <v>0.15678623824941496</v>
      </c>
      <c r="N1118" s="13">
        <f t="shared" si="1513"/>
        <v>8.1449971190316939E-2</v>
      </c>
      <c r="O1118" s="13">
        <f t="shared" si="1514"/>
        <v>0.20905485042581365</v>
      </c>
      <c r="P1118" s="13">
        <f t="shared" si="1515"/>
        <v>0.10860335533588883</v>
      </c>
      <c r="Q1118" s="13">
        <f t="shared" si="1516"/>
        <v>2.1156505446447288E-2</v>
      </c>
      <c r="R1118" s="13">
        <f t="shared" si="1517"/>
        <v>0.13937425559325967</v>
      </c>
      <c r="S1118" s="13">
        <f t="shared" si="1518"/>
        <v>1.8806957998842973E-2</v>
      </c>
      <c r="T1118" s="13">
        <f t="shared" si="1519"/>
        <v>2.8209555449656649E-2</v>
      </c>
      <c r="U1118" s="13">
        <f t="shared" si="1520"/>
        <v>7.2404499460495403E-2</v>
      </c>
      <c r="V1118" s="13">
        <f t="shared" si="1521"/>
        <v>1.4474759215979158E-3</v>
      </c>
      <c r="W1118" s="13">
        <f t="shared" si="1522"/>
        <v>3.663579955190668E-3</v>
      </c>
      <c r="X1118" s="13">
        <f t="shared" si="1523"/>
        <v>4.8849259227523563E-3</v>
      </c>
      <c r="Y1118" s="13">
        <f t="shared" si="1524"/>
        <v>3.2567190511249627E-3</v>
      </c>
      <c r="Z1118" s="13">
        <f t="shared" si="1525"/>
        <v>6.1946049350554207E-2</v>
      </c>
      <c r="AA1118" s="13">
        <f t="shared" si="1526"/>
        <v>3.2180783156046021E-2</v>
      </c>
      <c r="AB1118" s="13">
        <f t="shared" si="1527"/>
        <v>8.3589092072357488E-3</v>
      </c>
      <c r="AC1118" s="13">
        <f t="shared" si="1528"/>
        <v>6.2665234369680127E-5</v>
      </c>
      <c r="AD1118" s="13">
        <f t="shared" si="1529"/>
        <v>4.7580464512614193E-4</v>
      </c>
      <c r="AE1118" s="13">
        <f t="shared" si="1530"/>
        <v>6.3442601869506947E-4</v>
      </c>
      <c r="AF1118" s="13">
        <f t="shared" si="1531"/>
        <v>4.2296389633876921E-4</v>
      </c>
      <c r="AG1118" s="13">
        <f t="shared" si="1532"/>
        <v>1.8798982842690214E-4</v>
      </c>
      <c r="AH1118" s="13">
        <f t="shared" si="1533"/>
        <v>2.0649328388198794E-2</v>
      </c>
      <c r="AI1118" s="13">
        <f t="shared" si="1534"/>
        <v>1.0727262935173211E-2</v>
      </c>
      <c r="AJ1118" s="13">
        <f t="shared" si="1535"/>
        <v>2.7863901410494904E-3</v>
      </c>
      <c r="AK1118" s="13">
        <f t="shared" si="1536"/>
        <v>4.8250705174015499E-4</v>
      </c>
      <c r="AL1118" s="13">
        <f t="shared" si="1537"/>
        <v>1.7362887945894128E-6</v>
      </c>
      <c r="AM1118" s="13">
        <f t="shared" si="1538"/>
        <v>4.9435811548833902E-5</v>
      </c>
      <c r="AN1118" s="13">
        <f t="shared" si="1539"/>
        <v>6.5916475223926397E-5</v>
      </c>
      <c r="AO1118" s="13">
        <f t="shared" si="1540"/>
        <v>4.3945690075851442E-5</v>
      </c>
      <c r="AP1118" s="13">
        <f t="shared" si="1541"/>
        <v>1.9532028168296138E-5</v>
      </c>
      <c r="AQ1118" s="13">
        <f t="shared" si="1542"/>
        <v>6.5108795147254632E-6</v>
      </c>
      <c r="AR1118" s="13">
        <f t="shared" si="1543"/>
        <v>5.5066596479229129E-3</v>
      </c>
      <c r="AS1118" s="13">
        <f t="shared" si="1544"/>
        <v>2.8606928432373157E-3</v>
      </c>
      <c r="AT1118" s="13">
        <f t="shared" si="1545"/>
        <v>7.4306059086437276E-4</v>
      </c>
      <c r="AU1118" s="13">
        <f t="shared" si="1546"/>
        <v>1.2867256802280582E-4</v>
      </c>
      <c r="AV1118" s="13">
        <f t="shared" si="1547"/>
        <v>1.6711251375534449E-5</v>
      </c>
      <c r="AW1118" s="13">
        <f t="shared" si="1548"/>
        <v>3.3408329822173502E-8</v>
      </c>
      <c r="AX1118" s="13">
        <f t="shared" si="1549"/>
        <v>4.280292147427976E-6</v>
      </c>
      <c r="AY1118" s="13">
        <f t="shared" si="1550"/>
        <v>5.7072345420767771E-6</v>
      </c>
      <c r="AZ1118" s="13">
        <f t="shared" si="1551"/>
        <v>3.8049419287708125E-6</v>
      </c>
      <c r="BA1118" s="13">
        <f t="shared" si="1552"/>
        <v>1.691138148091594E-6</v>
      </c>
      <c r="BB1118" s="13">
        <f t="shared" si="1553"/>
        <v>5.6373033205290707E-7</v>
      </c>
      <c r="BC1118" s="13">
        <f t="shared" si="1554"/>
        <v>1.5033278630020896E-7</v>
      </c>
      <c r="BD1118" s="13">
        <f t="shared" si="1555"/>
        <v>1.2237403846748682E-3</v>
      </c>
      <c r="BE1118" s="13">
        <f t="shared" si="1556"/>
        <v>6.3572938664192553E-4</v>
      </c>
      <c r="BF1118" s="13">
        <f t="shared" si="1557"/>
        <v>1.6512973589063041E-4</v>
      </c>
      <c r="BG1118" s="13">
        <f t="shared" si="1558"/>
        <v>2.8594797564568098E-5</v>
      </c>
      <c r="BH1118" s="13">
        <f t="shared" si="1559"/>
        <v>3.7137274671422049E-6</v>
      </c>
      <c r="BI1118" s="13">
        <f t="shared" si="1560"/>
        <v>3.8585401191427611E-7</v>
      </c>
      <c r="BJ1118" s="14">
        <f t="shared" si="1561"/>
        <v>0.14454397995849214</v>
      </c>
      <c r="BK1118" s="14">
        <f t="shared" si="1562"/>
        <v>0.28571413626345105</v>
      </c>
      <c r="BL1118" s="14">
        <f t="shared" si="1563"/>
        <v>0.50733187714668626</v>
      </c>
      <c r="BM1118" s="14">
        <f t="shared" si="1564"/>
        <v>0.28310519265182971</v>
      </c>
      <c r="BN1118" s="14">
        <f t="shared" si="1565"/>
        <v>0.71642517624114133</v>
      </c>
    </row>
    <row r="1119" spans="1:66" x14ac:dyDescent="0.25">
      <c r="A1119" t="s">
        <v>350</v>
      </c>
      <c r="B1119" t="s">
        <v>102</v>
      </c>
      <c r="C1119" t="s">
        <v>98</v>
      </c>
      <c r="D1119" s="7" t="s">
        <v>376</v>
      </c>
      <c r="E1119" s="10">
        <f>VLOOKUP(A1119,home!$A$2:$E$405,3,FALSE)</f>
        <v>1.6042000000000001</v>
      </c>
      <c r="F1119" s="10">
        <f>VLOOKUP(B1119,home!$B$2:$E$405,3,FALSE)</f>
        <v>0.46750000000000003</v>
      </c>
      <c r="G1119" s="10">
        <f>VLOOKUP(C1119,away!$B$2:$E$405,4,FALSE)</f>
        <v>1.0909</v>
      </c>
      <c r="H1119" s="10">
        <f>VLOOKUP(A1119,away!$A$2:$E$405,3,FALSE)</f>
        <v>1.25</v>
      </c>
      <c r="I1119" s="10">
        <f>VLOOKUP(C1119,away!$B$2:$E$405,3,FALSE)</f>
        <v>0.8</v>
      </c>
      <c r="J1119" s="10">
        <f>VLOOKUP(B1119,home!$B$2:$E$405,4,FALSE)</f>
        <v>1.4</v>
      </c>
      <c r="K1119" s="12">
        <f t="shared" si="1510"/>
        <v>0.81813518215000014</v>
      </c>
      <c r="L1119" s="12">
        <f t="shared" si="1511"/>
        <v>1.4</v>
      </c>
      <c r="M1119" s="13">
        <f t="shared" si="1512"/>
        <v>0.10881183399377525</v>
      </c>
      <c r="N1119" s="13">
        <f t="shared" si="1513"/>
        <v>8.9022789624572871E-2</v>
      </c>
      <c r="O1119" s="13">
        <f t="shared" si="1514"/>
        <v>0.15233656759128536</v>
      </c>
      <c r="P1119" s="13">
        <f t="shared" si="1515"/>
        <v>0.12463190547440203</v>
      </c>
      <c r="Q1119" s="13">
        <f t="shared" si="1516"/>
        <v>3.6416338102500535E-2</v>
      </c>
      <c r="R1119" s="13">
        <f t="shared" si="1517"/>
        <v>0.10663559731389975</v>
      </c>
      <c r="S1119" s="13">
        <f t="shared" si="1518"/>
        <v>3.5688011340450528E-2</v>
      </c>
      <c r="T1119" s="13">
        <f t="shared" si="1519"/>
        <v>5.0982873343500747E-2</v>
      </c>
      <c r="U1119" s="13">
        <f t="shared" si="1520"/>
        <v>8.7242333832081423E-2</v>
      </c>
      <c r="V1119" s="13">
        <f t="shared" si="1521"/>
        <v>4.5418516357807861E-3</v>
      </c>
      <c r="W1119" s="13">
        <f t="shared" si="1522"/>
        <v>9.9311624689084228E-3</v>
      </c>
      <c r="X1119" s="13">
        <f t="shared" si="1523"/>
        <v>1.3903627456471791E-2</v>
      </c>
      <c r="Y1119" s="13">
        <f t="shared" si="1524"/>
        <v>9.7325392195302535E-3</v>
      </c>
      <c r="Z1119" s="13">
        <f t="shared" si="1525"/>
        <v>4.9763278746486561E-2</v>
      </c>
      <c r="AA1119" s="13">
        <f t="shared" si="1526"/>
        <v>4.0713089121638006E-2</v>
      </c>
      <c r="AB1119" s="13">
        <f t="shared" si="1527"/>
        <v>1.665440529221025E-2</v>
      </c>
      <c r="AC1119" s="13">
        <f t="shared" si="1528"/>
        <v>3.2513675384205661E-4</v>
      </c>
      <c r="AD1119" s="13">
        <f t="shared" si="1529"/>
        <v>2.031258353865409E-3</v>
      </c>
      <c r="AE1119" s="13">
        <f t="shared" si="1530"/>
        <v>2.8437616954115723E-3</v>
      </c>
      <c r="AF1119" s="13">
        <f t="shared" si="1531"/>
        <v>1.9906331867881009E-3</v>
      </c>
      <c r="AG1119" s="13">
        <f t="shared" si="1532"/>
        <v>9.2896215383444722E-4</v>
      </c>
      <c r="AH1119" s="13">
        <f t="shared" si="1533"/>
        <v>1.7417147561270302E-2</v>
      </c>
      <c r="AI1119" s="13">
        <f t="shared" si="1534"/>
        <v>1.4249581192573305E-2</v>
      </c>
      <c r="AJ1119" s="13">
        <f t="shared" si="1535"/>
        <v>5.8290418522735886E-3</v>
      </c>
      <c r="AK1119" s="13">
        <f t="shared" si="1536"/>
        <v>1.5896480725232757E-3</v>
      </c>
      <c r="AL1119" s="13">
        <f t="shared" si="1537"/>
        <v>1.4896325770380909E-5</v>
      </c>
      <c r="AM1119" s="13">
        <f t="shared" si="1538"/>
        <v>3.3236878466667727E-4</v>
      </c>
      <c r="AN1119" s="13">
        <f t="shared" si="1539"/>
        <v>4.6531629853334818E-4</v>
      </c>
      <c r="AO1119" s="13">
        <f t="shared" si="1540"/>
        <v>3.2572140897334375E-4</v>
      </c>
      <c r="AP1119" s="13">
        <f t="shared" si="1541"/>
        <v>1.5200332418756045E-4</v>
      </c>
      <c r="AQ1119" s="13">
        <f t="shared" si="1542"/>
        <v>5.3201163465646172E-5</v>
      </c>
      <c r="AR1119" s="13">
        <f t="shared" si="1543"/>
        <v>4.8768013171556785E-3</v>
      </c>
      <c r="AS1119" s="13">
        <f t="shared" si="1544"/>
        <v>3.9898827339205209E-3</v>
      </c>
      <c r="AT1119" s="13">
        <f t="shared" si="1545"/>
        <v>1.6321317186366027E-3</v>
      </c>
      <c r="AU1119" s="13">
        <f t="shared" si="1546"/>
        <v>4.4510146030651664E-4</v>
      </c>
      <c r="AV1119" s="13">
        <f t="shared" si="1547"/>
        <v>9.1038291075775738E-5</v>
      </c>
      <c r="AW1119" s="13">
        <f t="shared" si="1548"/>
        <v>4.7394698545896856E-7</v>
      </c>
      <c r="AX1119" s="13">
        <f t="shared" si="1549"/>
        <v>4.5320432697374343E-5</v>
      </c>
      <c r="AY1119" s="13">
        <f t="shared" si="1550"/>
        <v>6.3448605776324075E-5</v>
      </c>
      <c r="AZ1119" s="13">
        <f t="shared" si="1551"/>
        <v>4.4414024043426855E-5</v>
      </c>
      <c r="BA1119" s="13">
        <f t="shared" si="1552"/>
        <v>2.0726544553599205E-5</v>
      </c>
      <c r="BB1119" s="13">
        <f t="shared" si="1553"/>
        <v>7.2542905937597236E-6</v>
      </c>
      <c r="BC1119" s="13">
        <f t="shared" si="1554"/>
        <v>2.0312013662527201E-6</v>
      </c>
      <c r="BD1119" s="13">
        <f t="shared" si="1555"/>
        <v>1.137920307336326E-3</v>
      </c>
      <c r="BE1119" s="13">
        <f t="shared" si="1556"/>
        <v>9.3097263791478921E-4</v>
      </c>
      <c r="BF1119" s="13">
        <f t="shared" si="1557"/>
        <v>3.8083073434854104E-4</v>
      </c>
      <c r="BG1119" s="13">
        <f t="shared" si="1558"/>
        <v>1.03857007404854E-4</v>
      </c>
      <c r="BH1119" s="13">
        <f t="shared" si="1559"/>
        <v>2.1242267917681029E-5</v>
      </c>
      <c r="BI1119" s="13">
        <f t="shared" si="1560"/>
        <v>3.4758093464222159E-6</v>
      </c>
      <c r="BJ1119" s="14">
        <f t="shared" si="1561"/>
        <v>0.2192957516842414</v>
      </c>
      <c r="BK1119" s="14">
        <f t="shared" si="1562"/>
        <v>0.27407708412979742</v>
      </c>
      <c r="BL1119" s="14">
        <f t="shared" si="1563"/>
        <v>0.45628066611511886</v>
      </c>
      <c r="BM1119" s="14">
        <f t="shared" si="1564"/>
        <v>0.38149877391641762</v>
      </c>
      <c r="BN1119" s="14">
        <f t="shared" si="1565"/>
        <v>0.6178550321004358</v>
      </c>
    </row>
    <row r="1120" spans="1:66" x14ac:dyDescent="0.25">
      <c r="A1120" t="s">
        <v>350</v>
      </c>
      <c r="B1120" t="s">
        <v>103</v>
      </c>
      <c r="C1120" t="s">
        <v>106</v>
      </c>
      <c r="D1120" s="7" t="s">
        <v>376</v>
      </c>
      <c r="E1120" s="10">
        <f>VLOOKUP(A1120,home!$A$2:$E$405,3,FALSE)</f>
        <v>1.6042000000000001</v>
      </c>
      <c r="F1120" s="10">
        <f>VLOOKUP(B1120,home!$B$2:$E$405,3,FALSE)</f>
        <v>1.0909</v>
      </c>
      <c r="G1120" s="10">
        <f>VLOOKUP(C1120,away!$B$2:$E$405,4,FALSE)</f>
        <v>0.62339999999999995</v>
      </c>
      <c r="H1120" s="10">
        <f>VLOOKUP(A1120,away!$A$2:$E$405,3,FALSE)</f>
        <v>1.25</v>
      </c>
      <c r="I1120" s="10">
        <f>VLOOKUP(C1120,away!$B$2:$E$405,3,FALSE)</f>
        <v>2.1333000000000002</v>
      </c>
      <c r="J1120" s="10">
        <f>VLOOKUP(B1120,home!$B$2:$E$405,4,FALSE)</f>
        <v>0.8</v>
      </c>
      <c r="K1120" s="12">
        <f t="shared" si="1510"/>
        <v>1.0909635776519999</v>
      </c>
      <c r="L1120" s="12">
        <f t="shared" si="1511"/>
        <v>2.1333000000000002</v>
      </c>
      <c r="M1120" s="13">
        <f t="shared" si="1512"/>
        <v>3.9785069405018449E-2</v>
      </c>
      <c r="N1120" s="13">
        <f t="shared" si="1513"/>
        <v>4.340406165523205E-2</v>
      </c>
      <c r="O1120" s="13">
        <f t="shared" si="1514"/>
        <v>8.4873488561725871E-2</v>
      </c>
      <c r="P1120" s="13">
        <f t="shared" si="1515"/>
        <v>9.259388472910654E-2</v>
      </c>
      <c r="Q1120" s="13">
        <f t="shared" si="1516"/>
        <v>2.3676125194009967E-2</v>
      </c>
      <c r="R1120" s="13">
        <f t="shared" si="1517"/>
        <v>9.0530306574364935E-2</v>
      </c>
      <c r="S1120" s="13">
        <f t="shared" si="1518"/>
        <v>5.3874654596842313E-2</v>
      </c>
      <c r="T1120" s="13">
        <f t="shared" si="1519"/>
        <v>5.0508277876381472E-2</v>
      </c>
      <c r="U1120" s="13">
        <f t="shared" si="1520"/>
        <v>9.876526714630153E-2</v>
      </c>
      <c r="V1120" s="13">
        <f t="shared" si="1521"/>
        <v>1.3931701940123093E-2</v>
      </c>
      <c r="W1120" s="13">
        <f t="shared" si="1522"/>
        <v>8.6099300821979238E-3</v>
      </c>
      <c r="X1120" s="13">
        <f t="shared" si="1523"/>
        <v>1.8367563844352834E-2</v>
      </c>
      <c r="Y1120" s="13">
        <f t="shared" si="1524"/>
        <v>1.9591761974578955E-2</v>
      </c>
      <c r="Z1120" s="13">
        <f t="shared" si="1525"/>
        <v>6.4376101005030897E-2</v>
      </c>
      <c r="AA1120" s="13">
        <f t="shared" si="1526"/>
        <v>7.0231981467735002E-2</v>
      </c>
      <c r="AB1120" s="13">
        <f t="shared" si="1527"/>
        <v>3.8310266883814566E-2</v>
      </c>
      <c r="AC1120" s="13">
        <f t="shared" si="1528"/>
        <v>2.026498920976668E-3</v>
      </c>
      <c r="AD1120" s="13">
        <f t="shared" si="1529"/>
        <v>2.3482800314520557E-3</v>
      </c>
      <c r="AE1120" s="13">
        <f t="shared" si="1530"/>
        <v>5.0095857910966712E-3</v>
      </c>
      <c r="AF1120" s="13">
        <f t="shared" si="1531"/>
        <v>5.3434746840732659E-3</v>
      </c>
      <c r="AG1120" s="13">
        <f t="shared" si="1532"/>
        <v>3.7997448478444989E-3</v>
      </c>
      <c r="AH1120" s="13">
        <f t="shared" si="1533"/>
        <v>3.4333384068508117E-2</v>
      </c>
      <c r="AI1120" s="13">
        <f t="shared" si="1534"/>
        <v>3.7456471516279788E-2</v>
      </c>
      <c r="AJ1120" s="13">
        <f t="shared" si="1535"/>
        <v>2.0431823085810409E-2</v>
      </c>
      <c r="AK1120" s="13">
        <f t="shared" si="1536"/>
        <v>7.4301249372161517E-3</v>
      </c>
      <c r="AL1120" s="13">
        <f t="shared" si="1537"/>
        <v>1.8865510132190792E-4</v>
      </c>
      <c r="AM1120" s="13">
        <f t="shared" si="1538"/>
        <v>5.1237759688833721E-4</v>
      </c>
      <c r="AN1120" s="13">
        <f t="shared" si="1539"/>
        <v>1.0930551274418898E-3</v>
      </c>
      <c r="AO1120" s="13">
        <f t="shared" si="1540"/>
        <v>1.1659072516858923E-3</v>
      </c>
      <c r="AP1120" s="13">
        <f t="shared" si="1541"/>
        <v>8.2907664667383784E-4</v>
      </c>
      <c r="AQ1120" s="13">
        <f t="shared" si="1542"/>
        <v>4.421673025873247E-4</v>
      </c>
      <c r="AR1120" s="13">
        <f t="shared" si="1543"/>
        <v>1.4648681646669668E-2</v>
      </c>
      <c r="AS1120" s="13">
        <f t="shared" si="1544"/>
        <v>1.598117813713593E-2</v>
      </c>
      <c r="AT1120" s="13">
        <f t="shared" si="1545"/>
        <v>8.7174416377918673E-3</v>
      </c>
      <c r="AU1120" s="13">
        <f t="shared" si="1546"/>
        <v>3.1701371057126422E-3</v>
      </c>
      <c r="AV1120" s="13">
        <f t="shared" si="1547"/>
        <v>8.6462602962390496E-4</v>
      </c>
      <c r="AW1120" s="13">
        <f t="shared" si="1548"/>
        <v>1.2196303905652279E-5</v>
      </c>
      <c r="AX1120" s="13">
        <f t="shared" si="1549"/>
        <v>9.3164216035005739E-5</v>
      </c>
      <c r="AY1120" s="13">
        <f t="shared" si="1550"/>
        <v>1.9874722206747776E-4</v>
      </c>
      <c r="AZ1120" s="13">
        <f t="shared" si="1551"/>
        <v>2.1199372441827523E-4</v>
      </c>
      <c r="BA1120" s="13">
        <f t="shared" si="1552"/>
        <v>1.5074873743383549E-4</v>
      </c>
      <c r="BB1120" s="13">
        <f t="shared" si="1553"/>
        <v>8.0398070391900342E-5</v>
      </c>
      <c r="BC1120" s="13">
        <f t="shared" si="1554"/>
        <v>3.4302640713408189E-5</v>
      </c>
      <c r="BD1120" s="13">
        <f t="shared" si="1555"/>
        <v>5.2083387594733998E-3</v>
      </c>
      <c r="BE1120" s="13">
        <f t="shared" si="1556"/>
        <v>5.6821078866586784E-3</v>
      </c>
      <c r="BF1120" s="13">
        <f t="shared" si="1557"/>
        <v>3.0994863743168976E-3</v>
      </c>
      <c r="BG1120" s="13">
        <f t="shared" si="1558"/>
        <v>1.1271422479361298E-3</v>
      </c>
      <c r="BH1120" s="13">
        <f t="shared" si="1559"/>
        <v>3.0741778483277932E-4</v>
      </c>
      <c r="BI1120" s="13">
        <f t="shared" si="1560"/>
        <v>6.7076321275004355E-5</v>
      </c>
      <c r="BJ1120" s="14">
        <f t="shared" si="1561"/>
        <v>0.18547074451755688</v>
      </c>
      <c r="BK1120" s="14">
        <f t="shared" si="1562"/>
        <v>0.20259921191545643</v>
      </c>
      <c r="BL1120" s="14">
        <f t="shared" si="1563"/>
        <v>0.54123674817318324</v>
      </c>
      <c r="BM1120" s="14">
        <f t="shared" si="1564"/>
        <v>0.6186333185736077</v>
      </c>
      <c r="BN1120" s="14">
        <f t="shared" si="1565"/>
        <v>0.37486293611945781</v>
      </c>
    </row>
    <row r="1121" spans="1:66" x14ac:dyDescent="0.25">
      <c r="A1121" t="s">
        <v>339</v>
      </c>
      <c r="B1121" t="s">
        <v>127</v>
      </c>
      <c r="C1121" t="s">
        <v>111</v>
      </c>
      <c r="D1121" s="7" t="s">
        <v>376</v>
      </c>
      <c r="E1121" s="10">
        <f>VLOOKUP(A1121,home!$A$2:$E$405,3,FALSE)</f>
        <v>1.1578999999999999</v>
      </c>
      <c r="F1121" s="10">
        <f>VLOOKUP(B1121,home!$B$2:$E$405,3,FALSE)</f>
        <v>0.77729999999999999</v>
      </c>
      <c r="G1121" s="10">
        <f>VLOOKUP(C1121,away!$B$2:$E$405,4,FALSE)</f>
        <v>0.62809999999999999</v>
      </c>
      <c r="H1121" s="10">
        <f>VLOOKUP(A1121,away!$A$2:$E$405,3,FALSE)</f>
        <v>1.0478000000000001</v>
      </c>
      <c r="I1121" s="10">
        <f>VLOOKUP(C1121,away!$B$2:$E$405,3,FALSE)</f>
        <v>1.1278999999999999</v>
      </c>
      <c r="J1121" s="10">
        <f>VLOOKUP(B1121,home!$B$2:$E$405,4,FALSE)</f>
        <v>0.76349999999999996</v>
      </c>
      <c r="K1121" s="12">
        <f t="shared" si="1510"/>
        <v>0.56531240432699992</v>
      </c>
      <c r="L1121" s="12">
        <f t="shared" si="1511"/>
        <v>0.90231469886999993</v>
      </c>
      <c r="M1121" s="13">
        <f t="shared" si="1512"/>
        <v>0.23047172246148775</v>
      </c>
      <c r="N1121" s="13">
        <f t="shared" si="1513"/>
        <v>0.13028852355408868</v>
      </c>
      <c r="O1121" s="13">
        <f t="shared" si="1514"/>
        <v>0.20795802285088749</v>
      </c>
      <c r="P1121" s="13">
        <f t="shared" si="1515"/>
        <v>0.11756124989692442</v>
      </c>
      <c r="Q1121" s="13">
        <f t="shared" si="1516"/>
        <v>3.6826859253288415E-2</v>
      </c>
      <c r="R1121" s="13">
        <f t="shared" si="1517"/>
        <v>9.3821790383149542E-2</v>
      </c>
      <c r="S1121" s="13">
        <f t="shared" si="1518"/>
        <v>1.4991695434172584E-2</v>
      </c>
      <c r="T1121" s="13">
        <f t="shared" si="1519"/>
        <v>3.3229416417458801E-2</v>
      </c>
      <c r="U1121" s="13">
        <f t="shared" si="1520"/>
        <v>5.3038621899762078E-2</v>
      </c>
      <c r="V1121" s="13">
        <f t="shared" si="1521"/>
        <v>8.4967881163808961E-4</v>
      </c>
      <c r="W1121" s="13">
        <f t="shared" si="1522"/>
        <v>6.9395601160961665E-3</v>
      </c>
      <c r="X1121" s="13">
        <f t="shared" si="1523"/>
        <v>6.261667096445574E-3</v>
      </c>
      <c r="Y1121" s="13">
        <f t="shared" si="1524"/>
        <v>2.824997130276737E-3</v>
      </c>
      <c r="Z1121" s="13">
        <f t="shared" si="1525"/>
        <v>2.8218926845671954E-2</v>
      </c>
      <c r="AA1121" s="13">
        <f t="shared" si="1526"/>
        <v>1.5952509382654537E-2</v>
      </c>
      <c r="AB1121" s="13">
        <f t="shared" si="1527"/>
        <v>4.509075717078731E-3</v>
      </c>
      <c r="AC1121" s="13">
        <f t="shared" si="1528"/>
        <v>2.7088275201472629E-5</v>
      </c>
      <c r="AD1121" s="13">
        <f t="shared" si="1529"/>
        <v>9.8075485355051967E-4</v>
      </c>
      <c r="AE1121" s="13">
        <f t="shared" si="1530"/>
        <v>8.8494952034672805E-4</v>
      </c>
      <c r="AF1121" s="13">
        <f t="shared" si="1531"/>
        <v>3.9925147998340436E-4</v>
      </c>
      <c r="AG1121" s="13">
        <f t="shared" si="1532"/>
        <v>1.2008349297820914E-4</v>
      </c>
      <c r="AH1121" s="13">
        <f t="shared" si="1533"/>
        <v>6.3655881197967603E-3</v>
      </c>
      <c r="AI1121" s="13">
        <f t="shared" si="1534"/>
        <v>3.5985459249576941E-3</v>
      </c>
      <c r="AJ1121" s="13">
        <f t="shared" si="1535"/>
        <v>1.0171513244594808E-3</v>
      </c>
      <c r="AK1121" s="13">
        <f t="shared" si="1536"/>
        <v>1.9166942026486053E-4</v>
      </c>
      <c r="AL1121" s="13">
        <f t="shared" si="1537"/>
        <v>5.5269799804080132E-7</v>
      </c>
      <c r="AM1121" s="13">
        <f t="shared" si="1538"/>
        <v>1.1088657686320386E-4</v>
      </c>
      <c r="AN1121" s="13">
        <f t="shared" si="1539"/>
        <v>1.0005458821104687E-4</v>
      </c>
      <c r="AO1121" s="13">
        <f t="shared" si="1540"/>
        <v>4.5140362816106299E-5</v>
      </c>
      <c r="AP1121" s="13">
        <f t="shared" si="1541"/>
        <v>1.357693762709917E-5</v>
      </c>
      <c r="AQ1121" s="13">
        <f t="shared" si="1542"/>
        <v>3.0626675966431891E-6</v>
      </c>
      <c r="AR1121" s="13">
        <f t="shared" si="1543"/>
        <v>1.1487527454889731E-3</v>
      </c>
      <c r="AS1121" s="13">
        <f t="shared" si="1544"/>
        <v>6.4940417652961365E-4</v>
      </c>
      <c r="AT1121" s="13">
        <f t="shared" si="1545"/>
        <v>1.8355811820697568E-4</v>
      </c>
      <c r="AU1121" s="13">
        <f t="shared" si="1546"/>
        <v>3.4589227045775027E-5</v>
      </c>
      <c r="AV1121" s="13">
        <f t="shared" si="1547"/>
        <v>4.8884297762648935E-6</v>
      </c>
      <c r="AW1121" s="13">
        <f t="shared" si="1548"/>
        <v>7.8312653200584674E-9</v>
      </c>
      <c r="AX1121" s="13">
        <f t="shared" si="1549"/>
        <v>1.0447592895688069E-5</v>
      </c>
      <c r="AY1121" s="13">
        <f t="shared" si="1550"/>
        <v>9.4270166375891299E-6</v>
      </c>
      <c r="AZ1121" s="13">
        <f t="shared" si="1551"/>
        <v>4.2530678392943574E-6</v>
      </c>
      <c r="BA1121" s="13">
        <f t="shared" si="1552"/>
        <v>1.2792018755621901E-6</v>
      </c>
      <c r="BB1121" s="13">
        <f t="shared" si="1553"/>
        <v>2.8856066378545911E-7</v>
      </c>
      <c r="BC1121" s="13">
        <f t="shared" si="1554"/>
        <v>5.2074505689860788E-8</v>
      </c>
      <c r="BD1121" s="13">
        <f t="shared" si="1555"/>
        <v>1.7275608127032796E-4</v>
      </c>
      <c r="BE1121" s="13">
        <f t="shared" si="1556"/>
        <v>9.7661155665039709E-5</v>
      </c>
      <c r="BF1121" s="13">
        <f t="shared" si="1557"/>
        <v>2.7604531359178502E-5</v>
      </c>
      <c r="BG1121" s="13">
        <f t="shared" si="1558"/>
        <v>5.2017279976590894E-6</v>
      </c>
      <c r="BH1121" s="13">
        <f t="shared" si="1559"/>
        <v>7.3515034025293275E-7</v>
      </c>
      <c r="BI1121" s="13">
        <f t="shared" si="1560"/>
        <v>8.3117921278039526E-8</v>
      </c>
      <c r="BJ1121" s="14">
        <f t="shared" si="1561"/>
        <v>0.21905453156204494</v>
      </c>
      <c r="BK1121" s="14">
        <f t="shared" si="1562"/>
        <v>0.36391141459405996</v>
      </c>
      <c r="BL1121" s="14">
        <f t="shared" si="1563"/>
        <v>0.3887782094846125</v>
      </c>
      <c r="BM1121" s="14">
        <f t="shared" si="1564"/>
        <v>0.1830254949011908</v>
      </c>
      <c r="BN1121" s="14">
        <f t="shared" si="1565"/>
        <v>0.81692816839982629</v>
      </c>
    </row>
    <row r="1122" spans="1:66" x14ac:dyDescent="0.25">
      <c r="A1122" t="s">
        <v>339</v>
      </c>
      <c r="B1122" t="s">
        <v>109</v>
      </c>
      <c r="C1122" t="s">
        <v>119</v>
      </c>
      <c r="D1122" s="7" t="s">
        <v>376</v>
      </c>
      <c r="E1122" s="10">
        <f>VLOOKUP(A1122,home!$A$2:$E$405,3,FALSE)</f>
        <v>1.1578999999999999</v>
      </c>
      <c r="F1122" s="10">
        <f>VLOOKUP(B1122,home!$B$2:$E$405,3,FALSE)</f>
        <v>0.70660000000000001</v>
      </c>
      <c r="G1122" s="10">
        <f>VLOOKUP(C1122,away!$B$2:$E$405,4,FALSE)</f>
        <v>0.57579999999999998</v>
      </c>
      <c r="H1122" s="10">
        <f>VLOOKUP(A1122,away!$A$2:$E$405,3,FALSE)</f>
        <v>1.0478000000000001</v>
      </c>
      <c r="I1122" s="10">
        <f>VLOOKUP(C1122,away!$B$2:$E$405,3,FALSE)</f>
        <v>2.3329</v>
      </c>
      <c r="J1122" s="10">
        <f>VLOOKUP(B1122,home!$B$2:$E$405,4,FALSE)</f>
        <v>0.60729999999999995</v>
      </c>
      <c r="K1122" s="12">
        <f t="shared" si="1510"/>
        <v>0.47110351821199997</v>
      </c>
      <c r="L1122" s="12">
        <f t="shared" si="1511"/>
        <v>1.4844917841259999</v>
      </c>
      <c r="M1122" s="13">
        <f t="shared" si="1512"/>
        <v>0.14148022810935806</v>
      </c>
      <c r="N1122" s="13">
        <f t="shared" si="1513"/>
        <v>6.6651833219754889E-2</v>
      </c>
      <c r="O1122" s="13">
        <f t="shared" si="1514"/>
        <v>0.21002623624461436</v>
      </c>
      <c r="P1122" s="13">
        <f t="shared" si="1515"/>
        <v>9.8944098811662509E-2</v>
      </c>
      <c r="Q1122" s="13">
        <f t="shared" si="1516"/>
        <v>1.5699956562552988E-2</v>
      </c>
      <c r="R1122" s="13">
        <f t="shared" si="1517"/>
        <v>0.1558911110780182</v>
      </c>
      <c r="S1122" s="13">
        <f t="shared" si="1518"/>
        <v>1.729912161663473E-2</v>
      </c>
      <c r="T1122" s="13">
        <f t="shared" si="1519"/>
        <v>2.3306456528244982E-2</v>
      </c>
      <c r="U1122" s="13">
        <f t="shared" si="1520"/>
        <v>7.3440850886832068E-2</v>
      </c>
      <c r="V1122" s="13">
        <f t="shared" si="1521"/>
        <v>1.3442365146977334E-3</v>
      </c>
      <c r="W1122" s="13">
        <f t="shared" si="1522"/>
        <v>2.4654349241314297E-3</v>
      </c>
      <c r="X1122" s="13">
        <f t="shared" si="1523"/>
        <v>3.6599178891704148E-3</v>
      </c>
      <c r="Y1122" s="13">
        <f t="shared" si="1524"/>
        <v>2.716559018524627E-3</v>
      </c>
      <c r="Z1122" s="13">
        <f t="shared" si="1525"/>
        <v>7.7139691204530583E-2</v>
      </c>
      <c r="AA1122" s="13">
        <f t="shared" si="1526"/>
        <v>3.634077992024163E-2</v>
      </c>
      <c r="AB1122" s="13">
        <f t="shared" si="1527"/>
        <v>8.5601346374969169E-3</v>
      </c>
      <c r="AC1122" s="13">
        <f t="shared" si="1528"/>
        <v>5.875567928902177E-5</v>
      </c>
      <c r="AD1122" s="13">
        <f t="shared" si="1529"/>
        <v>2.9036876667026297E-4</v>
      </c>
      <c r="AE1122" s="13">
        <f t="shared" si="1530"/>
        <v>4.3105004848880476E-4</v>
      </c>
      <c r="AF1122" s="13">
        <f t="shared" si="1531"/>
        <v>3.1994512776437235E-4</v>
      </c>
      <c r="AG1122" s="13">
        <f t="shared" si="1532"/>
        <v>1.5831863784578475E-4</v>
      </c>
      <c r="AH1122" s="13">
        <f t="shared" si="1533"/>
        <v>2.8628309455785581E-2</v>
      </c>
      <c r="AI1122" s="13">
        <f t="shared" si="1534"/>
        <v>1.3486897305082454E-2</v>
      </c>
      <c r="AJ1122" s="13">
        <f t="shared" si="1535"/>
        <v>3.1768623850941423E-3</v>
      </c>
      <c r="AK1122" s="13">
        <f t="shared" si="1536"/>
        <v>4.9887701549773862E-4</v>
      </c>
      <c r="AL1122" s="13">
        <f t="shared" si="1537"/>
        <v>1.6436297325802202E-6</v>
      </c>
      <c r="AM1122" s="13">
        <f t="shared" si="1538"/>
        <v>2.7358749511448048E-5</v>
      </c>
      <c r="AN1122" s="13">
        <f t="shared" si="1539"/>
        <v>4.0613838873705836E-5</v>
      </c>
      <c r="AO1122" s="13">
        <f t="shared" si="1540"/>
        <v>3.0145455064916742E-5</v>
      </c>
      <c r="AP1122" s="13">
        <f t="shared" si="1541"/>
        <v>1.4916893457536141E-5</v>
      </c>
      <c r="AQ1122" s="13">
        <f t="shared" si="1542"/>
        <v>5.536001445598821E-6</v>
      </c>
      <c r="AR1122" s="13">
        <f t="shared" si="1543"/>
        <v>8.499698036106066E-3</v>
      </c>
      <c r="AS1122" s="13">
        <f t="shared" si="1544"/>
        <v>4.0042376485491952E-3</v>
      </c>
      <c r="AT1122" s="13">
        <f t="shared" si="1545"/>
        <v>9.4320522199423562E-4</v>
      </c>
      <c r="AU1122" s="13">
        <f t="shared" si="1546"/>
        <v>1.4811576615913826E-4</v>
      </c>
      <c r="AV1122" s="13">
        <f t="shared" si="1547"/>
        <v>1.7444464635058982E-5</v>
      </c>
      <c r="AW1122" s="13">
        <f t="shared" si="1548"/>
        <v>3.1929758518094814E-8</v>
      </c>
      <c r="AX1122" s="13">
        <f t="shared" si="1549"/>
        <v>2.1481338581206671E-6</v>
      </c>
      <c r="AY1122" s="13">
        <f t="shared" si="1550"/>
        <v>3.188887063583016E-6</v>
      </c>
      <c r="AZ1122" s="13">
        <f t="shared" si="1551"/>
        <v>2.366938323197337E-6</v>
      </c>
      <c r="BA1122" s="13">
        <f t="shared" si="1552"/>
        <v>1.1712334981064728E-6</v>
      </c>
      <c r="BB1122" s="13">
        <f t="shared" si="1553"/>
        <v>4.3467162630805348E-7</v>
      </c>
      <c r="BC1122" s="13">
        <f t="shared" si="1554"/>
        <v>1.2905329160939834E-7</v>
      </c>
      <c r="BD1122" s="13">
        <f t="shared" si="1555"/>
        <v>2.1029553170252274E-3</v>
      </c>
      <c r="BE1122" s="13">
        <f t="shared" si="1556"/>
        <v>9.9070964849321658E-4</v>
      </c>
      <c r="BF1122" s="13">
        <f t="shared" si="1557"/>
        <v>2.3336340046586402E-4</v>
      </c>
      <c r="BG1122" s="13">
        <f t="shared" si="1558"/>
        <v>3.6646106327128134E-5</v>
      </c>
      <c r="BH1122" s="13">
        <f t="shared" si="1559"/>
        <v>4.3160274048702744E-6</v>
      </c>
      <c r="BI1122" s="13">
        <f t="shared" si="1560"/>
        <v>4.06659139026759E-7</v>
      </c>
      <c r="BJ1122" s="14">
        <f t="shared" si="1561"/>
        <v>0.11582785057916266</v>
      </c>
      <c r="BK1122" s="14">
        <f t="shared" si="1562"/>
        <v>0.25913127324843821</v>
      </c>
      <c r="BL1122" s="14">
        <f t="shared" si="1563"/>
        <v>0.54703115722496221</v>
      </c>
      <c r="BM1122" s="14">
        <f t="shared" si="1564"/>
        <v>0.3104333512738276</v>
      </c>
      <c r="BN1122" s="14">
        <f t="shared" si="1565"/>
        <v>0.68869346402596099</v>
      </c>
    </row>
    <row r="1123" spans="1:66" x14ac:dyDescent="0.25">
      <c r="A1123" t="s">
        <v>339</v>
      </c>
      <c r="B1123" t="s">
        <v>120</v>
      </c>
      <c r="C1123" t="s">
        <v>114</v>
      </c>
      <c r="D1123" s="7" t="s">
        <v>376</v>
      </c>
      <c r="E1123" s="10">
        <f>VLOOKUP(A1123,home!$A$2:$E$405,3,FALSE)</f>
        <v>1.1578999999999999</v>
      </c>
      <c r="F1123" s="10">
        <f>VLOOKUP(B1123,home!$B$2:$E$405,3,FALSE)</f>
        <v>0.86360000000000003</v>
      </c>
      <c r="G1123" s="10">
        <f>VLOOKUP(C1123,away!$B$2:$E$405,4,FALSE)</f>
        <v>0.78510000000000002</v>
      </c>
      <c r="H1123" s="10">
        <f>VLOOKUP(A1123,away!$A$2:$E$405,3,FALSE)</f>
        <v>1.0478000000000001</v>
      </c>
      <c r="I1123" s="10">
        <f>VLOOKUP(C1123,away!$B$2:$E$405,3,FALSE)</f>
        <v>1.4750000000000001</v>
      </c>
      <c r="J1123" s="10">
        <f>VLOOKUP(B1123,home!$B$2:$E$405,4,FALSE)</f>
        <v>0.8589</v>
      </c>
      <c r="K1123" s="12">
        <f t="shared" si="1510"/>
        <v>0.78507051164399999</v>
      </c>
      <c r="L1123" s="12">
        <f t="shared" si="1511"/>
        <v>1.3274342445</v>
      </c>
      <c r="M1123" s="13">
        <f t="shared" si="1512"/>
        <v>0.12093467488632048</v>
      </c>
      <c r="N1123" s="13">
        <f t="shared" si="1513"/>
        <v>9.494224708850442E-2</v>
      </c>
      <c r="O1123" s="13">
        <f t="shared" si="1514"/>
        <v>0.16053282879157596</v>
      </c>
      <c r="P1123" s="13">
        <f t="shared" si="1515"/>
        <v>0.1260295900350612</v>
      </c>
      <c r="Q1123" s="13">
        <f t="shared" si="1516"/>
        <v>3.7268179249201616E-2</v>
      </c>
      <c r="R1123" s="13">
        <f t="shared" si="1517"/>
        <v>0.10654838715219678</v>
      </c>
      <c r="S1123" s="13">
        <f t="shared" si="1518"/>
        <v>3.2834787829330525E-2</v>
      </c>
      <c r="T1123" s="13">
        <f t="shared" si="1519"/>
        <v>4.947105736555453E-2</v>
      </c>
      <c r="U1123" s="13">
        <f t="shared" si="1520"/>
        <v>8.3647996816418116E-2</v>
      </c>
      <c r="V1123" s="13">
        <f t="shared" si="1521"/>
        <v>3.8020111573170857E-3</v>
      </c>
      <c r="W1123" s="13">
        <f t="shared" si="1522"/>
        <v>9.7527161837370046E-3</v>
      </c>
      <c r="X1123" s="13">
        <f t="shared" si="1523"/>
        <v>1.2946089439181855E-2</v>
      </c>
      <c r="Y1123" s="13">
        <f t="shared" si="1524"/>
        <v>8.5925412269649004E-3</v>
      </c>
      <c r="Z1123" s="13">
        <f t="shared" si="1525"/>
        <v>4.7145325934023291E-2</v>
      </c>
      <c r="AA1123" s="13">
        <f t="shared" si="1526"/>
        <v>3.7012405152646803E-2</v>
      </c>
      <c r="AB1123" s="13">
        <f t="shared" si="1527"/>
        <v>1.4528673925181724E-2</v>
      </c>
      <c r="AC1123" s="13">
        <f t="shared" si="1528"/>
        <v>2.4763674475280779E-4</v>
      </c>
      <c r="AD1123" s="13">
        <f t="shared" si="1529"/>
        <v>1.9141424710712822E-3</v>
      </c>
      <c r="AE1123" s="13">
        <f t="shared" si="1530"/>
        <v>2.5408982649518705E-3</v>
      </c>
      <c r="AF1123" s="13">
        <f t="shared" si="1531"/>
        <v>1.6864376843438742E-3</v>
      </c>
      <c r="AG1123" s="13">
        <f t="shared" si="1532"/>
        <v>7.4621171113778016E-4</v>
      </c>
      <c r="AH1123" s="13">
        <f t="shared" si="1533"/>
        <v>1.5645580028234112E-2</v>
      </c>
      <c r="AI1123" s="13">
        <f t="shared" si="1534"/>
        <v>1.2282883517732901E-2</v>
      </c>
      <c r="AJ1123" s="13">
        <f t="shared" si="1535"/>
        <v>4.8214648238651117E-3</v>
      </c>
      <c r="AK1123" s="13">
        <f t="shared" si="1536"/>
        <v>1.2617299520484438E-3</v>
      </c>
      <c r="AL1123" s="13">
        <f t="shared" si="1537"/>
        <v>1.0322782096417155E-5</v>
      </c>
      <c r="AM1123" s="13">
        <f t="shared" si="1538"/>
        <v>3.0054736182468845E-4</v>
      </c>
      <c r="AN1123" s="13">
        <f t="shared" si="1539"/>
        <v>3.989568601802235E-4</v>
      </c>
      <c r="AO1123" s="13">
        <f t="shared" si="1540"/>
        <v>2.6479449914071362E-4</v>
      </c>
      <c r="AP1123" s="13">
        <f t="shared" si="1541"/>
        <v>1.1716576197153638E-4</v>
      </c>
      <c r="AQ1123" s="13">
        <f t="shared" si="1542"/>
        <v>3.88824611809883E-5</v>
      </c>
      <c r="AR1123" s="13">
        <f t="shared" si="1543"/>
        <v>4.1536957409086467E-3</v>
      </c>
      <c r="AS1123" s="13">
        <f t="shared" si="1544"/>
        <v>3.2609440405286551E-3</v>
      </c>
      <c r="AT1123" s="13">
        <f t="shared" si="1545"/>
        <v>1.2800355031701417E-3</v>
      </c>
      <c r="AU1123" s="13">
        <f t="shared" si="1546"/>
        <v>3.3497270913208942E-4</v>
      </c>
      <c r="AV1123" s="13">
        <f t="shared" si="1547"/>
        <v>6.5744299036276548E-5</v>
      </c>
      <c r="AW1123" s="13">
        <f t="shared" si="1548"/>
        <v>2.9882432093921117E-7</v>
      </c>
      <c r="AX1123" s="13">
        <f t="shared" si="1549"/>
        <v>3.9325145186827079E-5</v>
      </c>
      <c r="AY1123" s="13">
        <f t="shared" si="1550"/>
        <v>5.2201544390928614E-5</v>
      </c>
      <c r="AZ1123" s="13">
        <f t="shared" si="1551"/>
        <v>3.4647058820152778E-5</v>
      </c>
      <c r="BA1123" s="13">
        <f t="shared" si="1552"/>
        <v>1.5330564116358857E-5</v>
      </c>
      <c r="BB1123" s="13">
        <f t="shared" si="1553"/>
        <v>5.0875789488894071E-6</v>
      </c>
      <c r="BC1123" s="13">
        <f t="shared" si="1554"/>
        <v>1.3506853036706227E-6</v>
      </c>
      <c r="BD1123" s="13">
        <f t="shared" si="1555"/>
        <v>9.1895966128599017E-4</v>
      </c>
      <c r="BE1123" s="13">
        <f t="shared" si="1556"/>
        <v>7.2144813146598921E-4</v>
      </c>
      <c r="BF1123" s="13">
        <f t="shared" si="1557"/>
        <v>2.8319382684730595E-4</v>
      </c>
      <c r="BG1123" s="13">
        <f t="shared" si="1558"/>
        <v>7.4109040845812265E-5</v>
      </c>
      <c r="BH1123" s="13">
        <f t="shared" si="1559"/>
        <v>1.4545205653566981E-5</v>
      </c>
      <c r="BI1123" s="13">
        <f t="shared" si="1560"/>
        <v>2.283802408882607E-6</v>
      </c>
      <c r="BJ1123" s="14">
        <f t="shared" si="1561"/>
        <v>0.22112881020571404</v>
      </c>
      <c r="BK1123" s="14">
        <f t="shared" si="1562"/>
        <v>0.28391122497926946</v>
      </c>
      <c r="BL1123" s="14">
        <f t="shared" si="1563"/>
        <v>0.44739188212118325</v>
      </c>
      <c r="BM1123" s="14">
        <f t="shared" si="1564"/>
        <v>0.35326943331725963</v>
      </c>
      <c r="BN1123" s="14">
        <f t="shared" si="1565"/>
        <v>0.64625590720286041</v>
      </c>
    </row>
    <row r="1124" spans="1:66" x14ac:dyDescent="0.25">
      <c r="A1124" t="s">
        <v>339</v>
      </c>
      <c r="B1124" t="s">
        <v>123</v>
      </c>
      <c r="C1124" t="s">
        <v>113</v>
      </c>
      <c r="D1124" s="7" t="s">
        <v>376</v>
      </c>
      <c r="E1124" s="10">
        <f>VLOOKUP(A1124,home!$A$2:$E$405,3,FALSE)</f>
        <v>1.1578999999999999</v>
      </c>
      <c r="F1124" s="10">
        <f>VLOOKUP(B1124,home!$B$2:$E$405,3,FALSE)</f>
        <v>1.0364</v>
      </c>
      <c r="G1124" s="10">
        <f>VLOOKUP(C1124,away!$B$2:$E$405,4,FALSE)</f>
        <v>1.3817999999999999</v>
      </c>
      <c r="H1124" s="10">
        <f>VLOOKUP(A1124,away!$A$2:$E$405,3,FALSE)</f>
        <v>1.0478000000000001</v>
      </c>
      <c r="I1124" s="10">
        <f>VLOOKUP(C1124,away!$B$2:$E$405,3,FALSE)</f>
        <v>0.95440000000000003</v>
      </c>
      <c r="J1124" s="10">
        <f>VLOOKUP(B1124,home!$B$2:$E$405,4,FALSE)</f>
        <v>1.0498000000000001</v>
      </c>
      <c r="K1124" s="12">
        <f t="shared" si="1510"/>
        <v>1.6582257184079998</v>
      </c>
      <c r="L1124" s="12">
        <f t="shared" si="1511"/>
        <v>1.0498213319360004</v>
      </c>
      <c r="M1124" s="13">
        <f t="shared" si="1512"/>
        <v>6.6666876717544898E-2</v>
      </c>
      <c r="N1124" s="13">
        <f t="shared" si="1513"/>
        <v>0.11054872953896845</v>
      </c>
      <c r="O1124" s="13">
        <f t="shared" si="1514"/>
        <v>6.9988309311626112E-2</v>
      </c>
      <c r="P1124" s="13">
        <f t="shared" si="1515"/>
        <v>0.11605641448843253</v>
      </c>
      <c r="Q1124" s="13">
        <f t="shared" si="1516"/>
        <v>9.1657373229423827E-2</v>
      </c>
      <c r="R1124" s="13">
        <f t="shared" si="1517"/>
        <v>3.6737610050740055E-2</v>
      </c>
      <c r="S1124" s="13">
        <f t="shared" si="1518"/>
        <v>5.0508933397978413E-2</v>
      </c>
      <c r="T1124" s="13">
        <f t="shared" si="1519"/>
        <v>9.6223865645468823E-2</v>
      </c>
      <c r="U1124" s="13">
        <f t="shared" si="1520"/>
        <v>6.0919249818981377E-2</v>
      </c>
      <c r="V1124" s="13">
        <f t="shared" si="1521"/>
        <v>9.7697787340816425E-3</v>
      </c>
      <c r="W1124" s="13">
        <f t="shared" si="1522"/>
        <v>5.066287119025048E-2</v>
      </c>
      <c r="X1124" s="13">
        <f t="shared" si="1523"/>
        <v>5.3186962912650779E-2</v>
      </c>
      <c r="Y1124" s="13">
        <f t="shared" si="1524"/>
        <v>2.7918404123294847E-2</v>
      </c>
      <c r="Z1124" s="13">
        <f t="shared" si="1525"/>
        <v>1.2855975571871108E-2</v>
      </c>
      <c r="AA1124" s="13">
        <f t="shared" si="1526"/>
        <v>2.1318109328501665E-2</v>
      </c>
      <c r="AB1124" s="13">
        <f t="shared" si="1527"/>
        <v>1.7675118578177482E-2</v>
      </c>
      <c r="AC1124" s="13">
        <f t="shared" si="1528"/>
        <v>1.0629767978957759E-3</v>
      </c>
      <c r="AD1124" s="13">
        <f t="shared" si="1529"/>
        <v>2.1002618994016283E-2</v>
      </c>
      <c r="AE1124" s="13">
        <f t="shared" si="1530"/>
        <v>2.2048997446442512E-2</v>
      </c>
      <c r="AF1124" s="13">
        <f t="shared" si="1531"/>
        <v>1.1573753933538876E-2</v>
      </c>
      <c r="AG1124" s="13">
        <f t="shared" si="1532"/>
        <v>4.0501245900024362E-3</v>
      </c>
      <c r="AH1124" s="13">
        <f t="shared" si="1533"/>
        <v>3.374119349549602E-3</v>
      </c>
      <c r="AI1124" s="13">
        <f t="shared" si="1534"/>
        <v>5.5950514824012216E-3</v>
      </c>
      <c r="AJ1124" s="13">
        <f t="shared" si="1535"/>
        <v>4.6389291319672557E-3</v>
      </c>
      <c r="AK1124" s="13">
        <f t="shared" si="1536"/>
        <v>2.5641305308333998E-3</v>
      </c>
      <c r="AL1124" s="13">
        <f t="shared" si="1537"/>
        <v>7.4018932292781354E-5</v>
      </c>
      <c r="AM1124" s="13">
        <f t="shared" si="1538"/>
        <v>6.9654165939604298E-3</v>
      </c>
      <c r="AN1124" s="13">
        <f t="shared" si="1539"/>
        <v>7.3124429261606566E-3</v>
      </c>
      <c r="AO1124" s="13">
        <f t="shared" si="1540"/>
        <v>3.8383792862239823E-3</v>
      </c>
      <c r="AP1124" s="13">
        <f t="shared" si="1541"/>
        <v>1.3432041515797387E-3</v>
      </c>
      <c r="AQ1124" s="13">
        <f t="shared" si="1542"/>
        <v>3.5253109286835158E-4</v>
      </c>
      <c r="AR1124" s="13">
        <f t="shared" si="1543"/>
        <v>7.0844449393103889E-4</v>
      </c>
      <c r="AS1124" s="13">
        <f t="shared" si="1544"/>
        <v>1.1747608799009888E-3</v>
      </c>
      <c r="AT1124" s="13">
        <f t="shared" si="1545"/>
        <v>9.740093520157158E-4</v>
      </c>
      <c r="AU1124" s="13">
        <f t="shared" si="1546"/>
        <v>5.3837578582745672E-4</v>
      </c>
      <c r="AV1124" s="13">
        <f t="shared" si="1547"/>
        <v>2.2318714355680166E-4</v>
      </c>
      <c r="AW1124" s="13">
        <f t="shared" si="1548"/>
        <v>3.5793103416750627E-6</v>
      </c>
      <c r="AX1124" s="13">
        <f t="shared" si="1549"/>
        <v>1.9250388225885071E-3</v>
      </c>
      <c r="AY1124" s="13">
        <f t="shared" si="1550"/>
        <v>2.0209468207583762E-3</v>
      </c>
      <c r="AZ1124" s="13">
        <f t="shared" si="1551"/>
        <v>1.0608165415701919E-3</v>
      </c>
      <c r="BA1124" s="13">
        <f t="shared" si="1552"/>
        <v>3.7122261153698689E-4</v>
      </c>
      <c r="BB1124" s="13">
        <f t="shared" si="1553"/>
        <v>9.7429354122129981E-5</v>
      </c>
      <c r="BC1124" s="13">
        <f t="shared" si="1554"/>
        <v>2.0456682862831753E-5</v>
      </c>
      <c r="BD1124" s="13">
        <f t="shared" si="1555"/>
        <v>1.2395669037023479E-4</v>
      </c>
      <c r="BE1124" s="13">
        <f t="shared" si="1556"/>
        <v>2.0554817194066058E-4</v>
      </c>
      <c r="BF1124" s="13">
        <f t="shared" si="1557"/>
        <v>1.7042263254187651E-4</v>
      </c>
      <c r="BG1124" s="13">
        <f t="shared" si="1558"/>
        <v>9.4199730759911889E-5</v>
      </c>
      <c r="BH1124" s="13">
        <f t="shared" si="1559"/>
        <v>3.905110405329879E-5</v>
      </c>
      <c r="BI1124" s="13">
        <f t="shared" si="1560"/>
        <v>1.2951109014681387E-5</v>
      </c>
      <c r="BJ1124" s="14">
        <f t="shared" si="1561"/>
        <v>0.5141815864882896</v>
      </c>
      <c r="BK1124" s="14">
        <f t="shared" si="1562"/>
        <v>0.24615994588898438</v>
      </c>
      <c r="BL1124" s="14">
        <f t="shared" si="1563"/>
        <v>0.22707553467669081</v>
      </c>
      <c r="BM1124" s="14">
        <f t="shared" si="1564"/>
        <v>0.50660036177868339</v>
      </c>
      <c r="BN1124" s="14">
        <f t="shared" si="1565"/>
        <v>0.49165531333673584</v>
      </c>
    </row>
    <row r="1125" spans="1:66" x14ac:dyDescent="0.25">
      <c r="A1125" t="s">
        <v>339</v>
      </c>
      <c r="B1125" t="s">
        <v>124</v>
      </c>
      <c r="C1125" t="s">
        <v>126</v>
      </c>
      <c r="D1125" s="7" t="s">
        <v>376</v>
      </c>
      <c r="E1125" s="10">
        <f>VLOOKUP(A1125,home!$A$2:$E$405,3,FALSE)</f>
        <v>1.1578999999999999</v>
      </c>
      <c r="F1125" s="10">
        <f>VLOOKUP(B1125,home!$B$2:$E$405,3,FALSE)</f>
        <v>0.78510000000000002</v>
      </c>
      <c r="G1125" s="10">
        <f>VLOOKUP(C1125,away!$B$2:$E$405,4,FALSE)</f>
        <v>1.3817999999999999</v>
      </c>
      <c r="H1125" s="10">
        <f>VLOOKUP(A1125,away!$A$2:$E$405,3,FALSE)</f>
        <v>1.0478000000000001</v>
      </c>
      <c r="I1125" s="10">
        <f>VLOOKUP(C1125,away!$B$2:$E$405,3,FALSE)</f>
        <v>0.8589</v>
      </c>
      <c r="J1125" s="10">
        <f>VLOOKUP(B1125,home!$B$2:$E$405,4,FALSE)</f>
        <v>1.1278999999999999</v>
      </c>
      <c r="K1125" s="12">
        <f t="shared" si="1510"/>
        <v>1.2561491813219998</v>
      </c>
      <c r="L1125" s="12">
        <f t="shared" si="1511"/>
        <v>1.0150597182179999</v>
      </c>
      <c r="M1125" s="13">
        <f t="shared" si="1512"/>
        <v>0.10318736149788774</v>
      </c>
      <c r="N1125" s="13">
        <f t="shared" si="1513"/>
        <v>0.1296187196683489</v>
      </c>
      <c r="O1125" s="13">
        <f t="shared" si="1514"/>
        <v>0.1047413340857048</v>
      </c>
      <c r="P1125" s="13">
        <f t="shared" si="1515"/>
        <v>0.13157074106233213</v>
      </c>
      <c r="Q1125" s="13">
        <f t="shared" si="1516"/>
        <v>8.1410224297701145E-2</v>
      </c>
      <c r="R1125" s="13">
        <f t="shared" si="1517"/>
        <v>5.3159354531406453E-2</v>
      </c>
      <c r="S1125" s="13">
        <f t="shared" si="1518"/>
        <v>4.194035890733968E-2</v>
      </c>
      <c r="T1125" s="13">
        <f t="shared" si="1519"/>
        <v>8.2636239335688685E-2</v>
      </c>
      <c r="U1125" s="13">
        <f t="shared" si="1520"/>
        <v>6.6776079674232144E-2</v>
      </c>
      <c r="V1125" s="13">
        <f t="shared" si="1521"/>
        <v>5.9418604304471096E-3</v>
      </c>
      <c r="W1125" s="13">
        <f t="shared" si="1522"/>
        <v>3.4087795534265893E-2</v>
      </c>
      <c r="X1125" s="13">
        <f t="shared" si="1523"/>
        <v>3.4601148129684733E-2</v>
      </c>
      <c r="Y1125" s="13">
        <f t="shared" si="1524"/>
        <v>1.756111583526853E-2</v>
      </c>
      <c r="Z1125" s="13">
        <f t="shared" si="1525"/>
        <v>1.7986639810433396E-2</v>
      </c>
      <c r="AA1125" s="13">
        <f t="shared" si="1526"/>
        <v>2.2593902872609595E-2</v>
      </c>
      <c r="AB1125" s="13">
        <f t="shared" si="1527"/>
        <v>1.4190656298148663E-2</v>
      </c>
      <c r="AC1125" s="13">
        <f t="shared" si="1528"/>
        <v>4.7351667441055566E-4</v>
      </c>
      <c r="AD1125" s="13">
        <f t="shared" si="1529"/>
        <v>1.0704839113359952E-2</v>
      </c>
      <c r="AE1125" s="13">
        <f t="shared" si="1530"/>
        <v>1.0866050973976176E-2</v>
      </c>
      <c r="AF1125" s="13">
        <f t="shared" si="1531"/>
        <v>5.514845319893341E-3</v>
      </c>
      <c r="AG1125" s="13">
        <f t="shared" si="1532"/>
        <v>1.8659657788089299E-3</v>
      </c>
      <c r="AH1125" s="13">
        <f t="shared" si="1533"/>
        <v>4.5643783844167944E-3</v>
      </c>
      <c r="AI1125" s="13">
        <f t="shared" si="1534"/>
        <v>5.7335401708289878E-3</v>
      </c>
      <c r="AJ1125" s="13">
        <f t="shared" si="1535"/>
        <v>3.6010908958318166E-3</v>
      </c>
      <c r="AK1125" s="13">
        <f t="shared" si="1536"/>
        <v>1.5078357935550814E-3</v>
      </c>
      <c r="AL1125" s="13">
        <f t="shared" si="1537"/>
        <v>2.4150608699823457E-5</v>
      </c>
      <c r="AM1125" s="13">
        <f t="shared" si="1538"/>
        <v>2.6893749776861651E-3</v>
      </c>
      <c r="AN1125" s="13">
        <f t="shared" si="1539"/>
        <v>2.7298762070326584E-3</v>
      </c>
      <c r="AO1125" s="13">
        <f t="shared" si="1540"/>
        <v>1.3854936867402964E-3</v>
      </c>
      <c r="AP1125" s="13">
        <f t="shared" si="1541"/>
        <v>4.6878627708514097E-4</v>
      </c>
      <c r="AQ1125" s="13">
        <f t="shared" si="1542"/>
        <v>1.1896151658062709E-4</v>
      </c>
      <c r="AR1125" s="13">
        <f t="shared" si="1543"/>
        <v>9.2662332734528858E-4</v>
      </c>
      <c r="AS1125" s="13">
        <f t="shared" si="1544"/>
        <v>1.1639771340386513E-3</v>
      </c>
      <c r="AT1125" s="13">
        <f t="shared" si="1545"/>
        <v>7.310644620000899E-4</v>
      </c>
      <c r="AU1125" s="13">
        <f t="shared" si="1546"/>
        <v>3.061086751450071E-4</v>
      </c>
      <c r="AV1125" s="13">
        <f t="shared" si="1547"/>
        <v>9.6129540419740643E-5</v>
      </c>
      <c r="AW1125" s="13">
        <f t="shared" si="1548"/>
        <v>8.5537862540549052E-7</v>
      </c>
      <c r="AX1125" s="13">
        <f t="shared" si="1549"/>
        <v>5.6304269608139091E-4</v>
      </c>
      <c r="AY1125" s="13">
        <f t="shared" si="1550"/>
        <v>5.7152196042907955E-4</v>
      </c>
      <c r="AZ1125" s="13">
        <f t="shared" si="1551"/>
        <v>2.9006446005427021E-4</v>
      </c>
      <c r="BA1125" s="13">
        <f t="shared" si="1552"/>
        <v>9.8144249695914594E-5</v>
      </c>
      <c r="BB1125" s="13">
        <f t="shared" si="1553"/>
        <v>2.4905568610263017E-5</v>
      </c>
      <c r="BC1125" s="13">
        <f t="shared" si="1554"/>
        <v>5.0561278911185298E-6</v>
      </c>
      <c r="BD1125" s="13">
        <f t="shared" si="1555"/>
        <v>1.5676300225822229E-4</v>
      </c>
      <c r="BE1125" s="13">
        <f t="shared" si="1556"/>
        <v>1.9691771694824468E-4</v>
      </c>
      <c r="BF1125" s="13">
        <f t="shared" si="1557"/>
        <v>1.2367901446616743E-4</v>
      </c>
      <c r="BG1125" s="13">
        <f t="shared" si="1558"/>
        <v>5.1786430922796011E-5</v>
      </c>
      <c r="BH1125" s="13">
        <f t="shared" si="1559"/>
        <v>1.6262870701814621E-5</v>
      </c>
      <c r="BI1125" s="13">
        <f t="shared" si="1560"/>
        <v>4.0857183436059943E-6</v>
      </c>
      <c r="BJ1125" s="14">
        <f t="shared" si="1561"/>
        <v>0.41781217171488322</v>
      </c>
      <c r="BK1125" s="14">
        <f t="shared" si="1562"/>
        <v>0.28370951114154608</v>
      </c>
      <c r="BL1125" s="14">
        <f t="shared" si="1563"/>
        <v>0.28064157059932404</v>
      </c>
      <c r="BM1125" s="14">
        <f t="shared" si="1564"/>
        <v>0.39589149154100189</v>
      </c>
      <c r="BN1125" s="14">
        <f t="shared" si="1565"/>
        <v>0.60368773514338114</v>
      </c>
    </row>
    <row r="1126" spans="1:66" x14ac:dyDescent="0.25">
      <c r="A1126" t="s">
        <v>339</v>
      </c>
      <c r="B1126" t="s">
        <v>110</v>
      </c>
      <c r="C1126" t="s">
        <v>122</v>
      </c>
      <c r="D1126" s="7" t="s">
        <v>376</v>
      </c>
      <c r="E1126" s="10">
        <f>VLOOKUP(A1126,home!$A$2:$E$405,3,FALSE)</f>
        <v>1.1578999999999999</v>
      </c>
      <c r="F1126" s="10">
        <f>VLOOKUP(B1126,home!$B$2:$E$405,3,FALSE)</f>
        <v>1.2091000000000001</v>
      </c>
      <c r="G1126" s="10">
        <f>VLOOKUP(C1126,away!$B$2:$E$405,4,FALSE)</f>
        <v>1.0556000000000001</v>
      </c>
      <c r="H1126" s="10">
        <f>VLOOKUP(A1126,away!$A$2:$E$405,3,FALSE)</f>
        <v>1.0478000000000001</v>
      </c>
      <c r="I1126" s="10">
        <f>VLOOKUP(C1126,away!$B$2:$E$405,3,FALSE)</f>
        <v>0.63629999999999998</v>
      </c>
      <c r="J1126" s="10">
        <f>VLOOKUP(B1126,home!$B$2:$E$405,4,FALSE)</f>
        <v>1.0498000000000001</v>
      </c>
      <c r="K1126" s="12">
        <f t="shared" si="1510"/>
        <v>1.4778578290840001</v>
      </c>
      <c r="L1126" s="12">
        <f t="shared" si="1511"/>
        <v>0.69991755397200006</v>
      </c>
      <c r="M1126" s="13">
        <f t="shared" si="1512"/>
        <v>0.11329328466920144</v>
      </c>
      <c r="N1126" s="13">
        <f t="shared" si="1513"/>
        <v>0.16743136773102166</v>
      </c>
      <c r="O1126" s="13">
        <f t="shared" si="1514"/>
        <v>7.9295958687120957E-2</v>
      </c>
      <c r="P1126" s="13">
        <f t="shared" si="1515"/>
        <v>0.11718815336048312</v>
      </c>
      <c r="Q1126" s="13">
        <f t="shared" si="1516"/>
        <v>0.12371987881776632</v>
      </c>
      <c r="R1126" s="13">
        <f t="shared" si="1517"/>
        <v>2.7750316722077239E-2</v>
      </c>
      <c r="S1126" s="13">
        <f t="shared" si="1518"/>
        <v>3.030423058202104E-2</v>
      </c>
      <c r="T1126" s="13">
        <f t="shared" si="1519"/>
        <v>8.6593714959843249E-2</v>
      </c>
      <c r="U1126" s="13">
        <f t="shared" si="1520"/>
        <v>4.1011022827282487E-2</v>
      </c>
      <c r="V1126" s="13">
        <f t="shared" si="1521"/>
        <v>3.4828943022493964E-3</v>
      </c>
      <c r="W1126" s="13">
        <f t="shared" si="1522"/>
        <v>6.0946797174719895E-2</v>
      </c>
      <c r="X1126" s="13">
        <f t="shared" si="1523"/>
        <v>4.2657733200957552E-2</v>
      </c>
      <c r="Y1126" s="13">
        <f t="shared" si="1524"/>
        <v>1.4928448140002194E-2</v>
      </c>
      <c r="Z1126" s="13">
        <f t="shared" si="1525"/>
        <v>6.4743112673548639E-3</v>
      </c>
      <c r="AA1126" s="13">
        <f t="shared" si="1526"/>
        <v>9.5681115943871391E-3</v>
      </c>
      <c r="AB1126" s="13">
        <f t="shared" si="1527"/>
        <v>7.0701543146572156E-3</v>
      </c>
      <c r="AC1126" s="13">
        <f t="shared" si="1528"/>
        <v>2.2516446629101876E-4</v>
      </c>
      <c r="AD1126" s="13">
        <f t="shared" si="1529"/>
        <v>2.2517675340563606E-2</v>
      </c>
      <c r="AE1126" s="13">
        <f t="shared" si="1530"/>
        <v>1.5760516245502901E-2</v>
      </c>
      <c r="AF1126" s="13">
        <f t="shared" si="1531"/>
        <v>5.5155309899441807E-3</v>
      </c>
      <c r="AG1126" s="13">
        <f t="shared" si="1532"/>
        <v>1.2868056531128316E-3</v>
      </c>
      <c r="AH1126" s="13">
        <f t="shared" si="1533"/>
        <v>1.132871026475094E-3</v>
      </c>
      <c r="AI1126" s="13">
        <f t="shared" si="1534"/>
        <v>1.6742223158186448E-3</v>
      </c>
      <c r="AJ1126" s="13">
        <f t="shared" si="1535"/>
        <v>1.237131278529865E-3</v>
      </c>
      <c r="AK1126" s="13">
        <f t="shared" si="1536"/>
        <v>6.0943471519335328E-4</v>
      </c>
      <c r="AL1126" s="13">
        <f t="shared" si="1537"/>
        <v>9.3162125483740752E-6</v>
      </c>
      <c r="AM1126" s="13">
        <f t="shared" si="1538"/>
        <v>6.6555845589647339E-3</v>
      </c>
      <c r="AN1126" s="13">
        <f t="shared" si="1539"/>
        <v>4.6583604647644087E-3</v>
      </c>
      <c r="AO1126" s="13">
        <f t="shared" si="1540"/>
        <v>1.6302341310088873E-3</v>
      </c>
      <c r="AP1126" s="13">
        <f t="shared" si="1541"/>
        <v>3.8034316179246983E-4</v>
      </c>
      <c r="AQ1126" s="13">
        <f t="shared" si="1542"/>
        <v>6.6552213867940524E-5</v>
      </c>
      <c r="AR1126" s="13">
        <f t="shared" si="1543"/>
        <v>1.5858326356323939E-4</v>
      </c>
      <c r="AS1126" s="13">
        <f t="shared" si="1544"/>
        <v>2.3436351761862471E-4</v>
      </c>
      <c r="AT1126" s="13">
        <f t="shared" si="1545"/>
        <v>1.7317797968217531E-4</v>
      </c>
      <c r="AU1126" s="13">
        <f t="shared" si="1546"/>
        <v>8.5310811032750895E-5</v>
      </c>
      <c r="AV1126" s="13">
        <f t="shared" si="1547"/>
        <v>3.1519312497564156E-5</v>
      </c>
      <c r="AW1126" s="13">
        <f t="shared" si="1548"/>
        <v>2.6768031212221896E-7</v>
      </c>
      <c r="AX1126" s="13">
        <f t="shared" si="1549"/>
        <v>1.6393346245994337E-3</v>
      </c>
      <c r="AY1126" s="13">
        <f t="shared" si="1550"/>
        <v>1.1473990805912426E-3</v>
      </c>
      <c r="AZ1126" s="13">
        <f t="shared" si="1551"/>
        <v>4.0154237895857216E-4</v>
      </c>
      <c r="BA1126" s="13">
        <f t="shared" si="1552"/>
        <v>9.3682186565593908E-5</v>
      </c>
      <c r="BB1126" s="13">
        <f t="shared" si="1553"/>
        <v>1.639245171793476E-5</v>
      </c>
      <c r="BC1126" s="13">
        <f t="shared" si="1554"/>
        <v>2.2946729420042027E-6</v>
      </c>
      <c r="BD1126" s="13">
        <f t="shared" si="1555"/>
        <v>1.8499201655679907E-5</v>
      </c>
      <c r="BE1126" s="13">
        <f t="shared" si="1556"/>
        <v>2.7339189998650243E-5</v>
      </c>
      <c r="BF1126" s="13">
        <f t="shared" si="1557"/>
        <v>2.0201717990160133E-5</v>
      </c>
      <c r="BG1126" s="13">
        <f t="shared" si="1558"/>
        <v>9.9517556975684157E-6</v>
      </c>
      <c r="BH1126" s="13">
        <f t="shared" si="1559"/>
        <v>3.6768200176956971E-6</v>
      </c>
      <c r="BI1126" s="13">
        <f t="shared" si="1560"/>
        <v>1.0867634498568721E-6</v>
      </c>
      <c r="BJ1126" s="14">
        <f t="shared" si="1561"/>
        <v>0.55805018817920771</v>
      </c>
      <c r="BK1126" s="14">
        <f t="shared" si="1562"/>
        <v>0.26565044267338561</v>
      </c>
      <c r="BL1126" s="14">
        <f t="shared" si="1563"/>
        <v>0.17011293381474596</v>
      </c>
      <c r="BM1126" s="14">
        <f t="shared" si="1564"/>
        <v>0.37046178454674417</v>
      </c>
      <c r="BN1126" s="14">
        <f t="shared" si="1565"/>
        <v>0.62867895998767076</v>
      </c>
    </row>
    <row r="1127" spans="1:66" x14ac:dyDescent="0.25">
      <c r="A1127" t="s">
        <v>339</v>
      </c>
      <c r="B1127" t="s">
        <v>128</v>
      </c>
      <c r="C1127" t="s">
        <v>121</v>
      </c>
      <c r="D1127" s="7" t="s">
        <v>376</v>
      </c>
      <c r="E1127" s="10">
        <f>VLOOKUP(A1127,home!$A$2:$E$405,3,FALSE)</f>
        <v>1.1578999999999999</v>
      </c>
      <c r="F1127" s="10">
        <f>VLOOKUP(B1127,home!$B$2:$E$405,3,FALSE)</f>
        <v>0.157</v>
      </c>
      <c r="G1127" s="10">
        <f>VLOOKUP(C1127,away!$B$2:$E$405,4,FALSE)</f>
        <v>1.2954000000000001</v>
      </c>
      <c r="H1127" s="10">
        <f>VLOOKUP(A1127,away!$A$2:$E$405,3,FALSE)</f>
        <v>1.0478000000000001</v>
      </c>
      <c r="I1127" s="10">
        <f>VLOOKUP(C1127,away!$B$2:$E$405,3,FALSE)</f>
        <v>0.95440000000000003</v>
      </c>
      <c r="J1127" s="10">
        <f>VLOOKUP(B1127,home!$B$2:$E$405,4,FALSE)</f>
        <v>0.78090000000000004</v>
      </c>
      <c r="K1127" s="12">
        <f t="shared" si="1510"/>
        <v>0.23549115462</v>
      </c>
      <c r="L1127" s="12">
        <f t="shared" si="1511"/>
        <v>0.78091586788800016</v>
      </c>
      <c r="M1127" s="13">
        <f t="shared" si="1512"/>
        <v>0.36189288001485675</v>
      </c>
      <c r="N1127" s="13">
        <f t="shared" si="1513"/>
        <v>8.5222572163455731E-2</v>
      </c>
      <c r="O1127" s="13">
        <f t="shared" si="1514"/>
        <v>0.2826078924792898</v>
      </c>
      <c r="P1127" s="13">
        <f t="shared" si="1515"/>
        <v>6.6551658904672753E-2</v>
      </c>
      <c r="Q1127" s="13">
        <f t="shared" si="1516"/>
        <v>1.003458095922923E-2</v>
      </c>
      <c r="R1127" s="13">
        <f t="shared" si="1517"/>
        <v>0.11034649381373161</v>
      </c>
      <c r="S1127" s="13">
        <f t="shared" si="1518"/>
        <v>3.0596922097376441E-3</v>
      </c>
      <c r="T1127" s="13">
        <f t="shared" si="1519"/>
        <v>7.8361634986688963E-3</v>
      </c>
      <c r="U1127" s="13">
        <f t="shared" si="1520"/>
        <v>2.5985623236464341E-2</v>
      </c>
      <c r="V1127" s="13">
        <f t="shared" si="1521"/>
        <v>6.2519295853324426E-5</v>
      </c>
      <c r="W1127" s="13">
        <f t="shared" si="1522"/>
        <v>7.876850187389198E-4</v>
      </c>
      <c r="X1127" s="13">
        <f t="shared" si="1523"/>
        <v>6.1511573003087924E-4</v>
      </c>
      <c r="Y1127" s="13">
        <f t="shared" si="1524"/>
        <v>2.4017681708431244E-4</v>
      </c>
      <c r="Z1127" s="13">
        <f t="shared" si="1525"/>
        <v>2.8723775994982683E-2</v>
      </c>
      <c r="AA1127" s="13">
        <f t="shared" si="1526"/>
        <v>6.7641951741047104E-3</v>
      </c>
      <c r="AB1127" s="13">
        <f t="shared" si="1527"/>
        <v>7.9645406581247498E-4</v>
      </c>
      <c r="AC1127" s="13">
        <f t="shared" si="1528"/>
        <v>7.1857638723438608E-7</v>
      </c>
      <c r="AD1127" s="13">
        <f t="shared" si="1529"/>
        <v>4.6373213634926113E-5</v>
      </c>
      <c r="AE1127" s="13">
        <f t="shared" si="1530"/>
        <v>3.6213578372473972E-5</v>
      </c>
      <c r="AF1127" s="13">
        <f t="shared" si="1531"/>
        <v>1.4139878992035311E-5</v>
      </c>
      <c r="AG1127" s="13">
        <f t="shared" si="1532"/>
        <v>3.680685291632185E-6</v>
      </c>
      <c r="AH1127" s="13">
        <f t="shared" si="1533"/>
        <v>5.6077131150356011E-3</v>
      </c>
      <c r="AI1127" s="13">
        <f t="shared" si="1534"/>
        <v>1.3205668362374504E-3</v>
      </c>
      <c r="AJ1127" s="13">
        <f t="shared" si="1535"/>
        <v>1.5549090450921882E-4</v>
      </c>
      <c r="AK1127" s="13">
        <f t="shared" si="1536"/>
        <v>1.2205577545261372E-5</v>
      </c>
      <c r="AL1127" s="13">
        <f t="shared" si="1537"/>
        <v>5.2858128204358908E-9</v>
      </c>
      <c r="AM1127" s="13">
        <f t="shared" si="1538"/>
        <v>2.1840963244657358E-6</v>
      </c>
      <c r="AN1127" s="13">
        <f t="shared" si="1539"/>
        <v>1.7055954767711514E-6</v>
      </c>
      <c r="AO1127" s="13">
        <f t="shared" si="1540"/>
        <v>6.6596328600429549E-7</v>
      </c>
      <c r="AP1127" s="13">
        <f t="shared" si="1541"/>
        <v>1.7335376582386294E-7</v>
      </c>
      <c r="AQ1127" s="13">
        <f t="shared" si="1542"/>
        <v>3.3843676622498765E-8</v>
      </c>
      <c r="AR1127" s="13">
        <f t="shared" si="1543"/>
        <v>8.7583043081898983E-4</v>
      </c>
      <c r="AS1127" s="13">
        <f t="shared" si="1544"/>
        <v>2.062503194048959E-4</v>
      </c>
      <c r="AT1127" s="13">
        <f t="shared" si="1545"/>
        <v>2.4285062928701362E-5</v>
      </c>
      <c r="AU1127" s="13">
        <f t="shared" si="1546"/>
        <v>1.9063058363664149E-6</v>
      </c>
      <c r="AV1127" s="13">
        <f t="shared" si="1547"/>
        <v>1.122295406161929E-7</v>
      </c>
      <c r="AW1127" s="13">
        <f t="shared" si="1548"/>
        <v>2.7001514604508418E-11</v>
      </c>
      <c r="AX1127" s="13">
        <f t="shared" si="1549"/>
        <v>8.5722560874955717E-8</v>
      </c>
      <c r="AY1127" s="13">
        <f t="shared" si="1550"/>
        <v>6.6942108023247983E-8</v>
      </c>
      <c r="AZ1127" s="13">
        <f t="shared" si="1551"/>
        <v>2.6138077192613476E-8</v>
      </c>
      <c r="BA1127" s="13">
        <f t="shared" si="1552"/>
        <v>6.8038797452644305E-9</v>
      </c>
      <c r="BB1127" s="13">
        <f t="shared" si="1553"/>
        <v>1.3283144140696895E-9</v>
      </c>
      <c r="BC1127" s="13">
        <f t="shared" si="1554"/>
        <v>2.0746036069827447E-10</v>
      </c>
      <c r="BD1127" s="13">
        <f t="shared" si="1555"/>
        <v>1.139916468342887E-4</v>
      </c>
      <c r="BE1127" s="13">
        <f t="shared" si="1556"/>
        <v>2.684402453004191E-5</v>
      </c>
      <c r="BF1127" s="13">
        <f t="shared" si="1557"/>
        <v>3.160765165613586E-6</v>
      </c>
      <c r="BG1127" s="13">
        <f t="shared" si="1558"/>
        <v>2.4811074611100639E-7</v>
      </c>
      <c r="BH1127" s="13">
        <f t="shared" si="1559"/>
        <v>1.4606971518827634E-8</v>
      </c>
      <c r="BI1127" s="13">
        <f t="shared" si="1560"/>
        <v>6.8796251769403493E-10</v>
      </c>
      <c r="BJ1127" s="14">
        <f t="shared" si="1561"/>
        <v>0.10484165153842934</v>
      </c>
      <c r="BK1127" s="14">
        <f t="shared" si="1562"/>
        <v>0.43156754122942853</v>
      </c>
      <c r="BL1127" s="14">
        <f t="shared" si="1563"/>
        <v>0.43484927939347012</v>
      </c>
      <c r="BM1127" s="14">
        <f t="shared" si="1564"/>
        <v>8.3326102905968341E-2</v>
      </c>
      <c r="BN1127" s="14">
        <f t="shared" si="1565"/>
        <v>0.91665607833523599</v>
      </c>
    </row>
    <row r="1128" spans="1:66" x14ac:dyDescent="0.25">
      <c r="A1128" t="s">
        <v>341</v>
      </c>
      <c r="B1128" t="s">
        <v>149</v>
      </c>
      <c r="C1128" t="s">
        <v>152</v>
      </c>
      <c r="D1128" s="7" t="s">
        <v>376</v>
      </c>
      <c r="E1128" s="10">
        <f>VLOOKUP(A1128,home!$A$2:$E$405,3,FALSE)</f>
        <v>1.2963</v>
      </c>
      <c r="F1128" s="10">
        <f>VLOOKUP(B1128,home!$B$2:$E$405,3,FALSE)</f>
        <v>1.9286000000000001</v>
      </c>
      <c r="G1128" s="10">
        <f>VLOOKUP(C1128,away!$B$2:$E$405,4,FALSE)</f>
        <v>0.77139999999999997</v>
      </c>
      <c r="H1128" s="10">
        <f>VLOOKUP(A1128,away!$A$2:$E$405,3,FALSE)</f>
        <v>1.1852</v>
      </c>
      <c r="I1128" s="10">
        <f>VLOOKUP(C1128,away!$B$2:$E$405,3,FALSE)</f>
        <v>1.4764999999999999</v>
      </c>
      <c r="J1128" s="10">
        <f>VLOOKUP(B1128,home!$B$2:$E$405,4,FALSE)</f>
        <v>0.63280000000000003</v>
      </c>
      <c r="K1128" s="12">
        <f t="shared" si="1510"/>
        <v>1.9285340804520001</v>
      </c>
      <c r="L1128" s="12">
        <f t="shared" si="1511"/>
        <v>1.10736696784</v>
      </c>
      <c r="M1128" s="13">
        <f t="shared" si="1512"/>
        <v>4.8031364792483988E-2</v>
      </c>
      <c r="N1128" s="13">
        <f t="shared" si="1513"/>
        <v>9.2630123932927674E-2</v>
      </c>
      <c r="O1128" s="13">
        <f t="shared" si="1514"/>
        <v>5.3188346791469936E-2</v>
      </c>
      <c r="P1128" s="13">
        <f t="shared" si="1515"/>
        <v>0.10257553947024955</v>
      </c>
      <c r="Q1128" s="13">
        <f t="shared" si="1516"/>
        <v>8.9320175440571761E-2</v>
      </c>
      <c r="R1128" s="13">
        <f t="shared" si="1517"/>
        <v>2.9449509155446224E-2</v>
      </c>
      <c r="S1128" s="13">
        <f t="shared" si="1518"/>
        <v>5.4764950689362775E-2</v>
      </c>
      <c r="T1128" s="13">
        <f t="shared" si="1519"/>
        <v>9.8910211844562806E-2</v>
      </c>
      <c r="U1128" s="13">
        <f t="shared" si="1520"/>
        <v>5.679438205886124E-2</v>
      </c>
      <c r="V1128" s="13">
        <f t="shared" si="1521"/>
        <v>1.2995083491087755E-2</v>
      </c>
      <c r="W1128" s="13">
        <f t="shared" si="1522"/>
        <v>5.7419000803031452E-2</v>
      </c>
      <c r="X1128" s="13">
        <f t="shared" si="1523"/>
        <v>6.358390481565547E-2</v>
      </c>
      <c r="Y1128" s="13">
        <f t="shared" si="1524"/>
        <v>3.5205357939569783E-2</v>
      </c>
      <c r="Z1128" s="13">
        <f t="shared" si="1525"/>
        <v>1.0870471219280935E-2</v>
      </c>
      <c r="AA1128" s="13">
        <f t="shared" si="1526"/>
        <v>2.096407421695589E-2</v>
      </c>
      <c r="AB1128" s="13">
        <f t="shared" si="1527"/>
        <v>2.0214965796262262E-2</v>
      </c>
      <c r="AC1128" s="13">
        <f t="shared" si="1528"/>
        <v>1.7345146568787588E-3</v>
      </c>
      <c r="AD1128" s="13">
        <f t="shared" si="1529"/>
        <v>2.7683624978536749E-2</v>
      </c>
      <c r="AE1128" s="13">
        <f t="shared" si="1530"/>
        <v>3.0655931851301929E-2</v>
      </c>
      <c r="AF1128" s="13">
        <f t="shared" si="1531"/>
        <v>1.6973683150242946E-2</v>
      </c>
      <c r="AG1128" s="13">
        <f t="shared" si="1532"/>
        <v>6.2653653477204776E-3</v>
      </c>
      <c r="AH1128" s="13">
        <f t="shared" si="1533"/>
        <v>3.0094001882717807E-3</v>
      </c>
      <c r="AI1128" s="13">
        <f t="shared" si="1534"/>
        <v>5.8037308248007945E-3</v>
      </c>
      <c r="AJ1128" s="13">
        <f t="shared" si="1535"/>
        <v>5.5963463446990656E-3</v>
      </c>
      <c r="AK1128" s="13">
        <f t="shared" si="1536"/>
        <v>3.5975815505883738E-3</v>
      </c>
      <c r="AL1128" s="13">
        <f t="shared" si="1537"/>
        <v>1.4816882877851048E-4</v>
      </c>
      <c r="AM1128" s="13">
        <f t="shared" si="1538"/>
        <v>1.067776284831207E-2</v>
      </c>
      <c r="AN1128" s="13">
        <f t="shared" si="1539"/>
        <v>1.1824201868649941E-2</v>
      </c>
      <c r="AO1128" s="13">
        <f t="shared" si="1540"/>
        <v>6.5468652852074729E-3</v>
      </c>
      <c r="AP1128" s="13">
        <f t="shared" si="1541"/>
        <v>2.4165941199123858E-3</v>
      </c>
      <c r="AQ1128" s="13">
        <f t="shared" si="1542"/>
        <v>6.6901412576683824E-4</v>
      </c>
      <c r="AR1128" s="13">
        <f t="shared" si="1543"/>
        <v>6.6650207230072955E-4</v>
      </c>
      <c r="AS1128" s="13">
        <f t="shared" si="1544"/>
        <v>1.28537196112384E-3</v>
      </c>
      <c r="AT1128" s="13">
        <f t="shared" si="1545"/>
        <v>1.2394418165423747E-3</v>
      </c>
      <c r="AU1128" s="13">
        <f t="shared" si="1546"/>
        <v>7.9676859464643485E-4</v>
      </c>
      <c r="AV1128" s="13">
        <f t="shared" si="1547"/>
        <v>3.8414884725237395E-4</v>
      </c>
      <c r="AW1128" s="13">
        <f t="shared" si="1548"/>
        <v>8.7896833490960319E-6</v>
      </c>
      <c r="AX1128" s="13">
        <f t="shared" si="1549"/>
        <v>3.4320715926590096E-3</v>
      </c>
      <c r="AY1128" s="13">
        <f t="shared" si="1550"/>
        <v>3.8005627129726076E-3</v>
      </c>
      <c r="AZ1128" s="13">
        <f t="shared" si="1551"/>
        <v>2.1043088037751203E-3</v>
      </c>
      <c r="BA1128" s="13">
        <f t="shared" si="1552"/>
        <v>7.7674735314515759E-4</v>
      </c>
      <c r="BB1128" s="13">
        <f t="shared" si="1553"/>
        <v>2.150360903075248E-4</v>
      </c>
      <c r="BC1128" s="13">
        <f t="shared" si="1554"/>
        <v>4.7624772660002443E-5</v>
      </c>
      <c r="BD1128" s="13">
        <f t="shared" si="1555"/>
        <v>1.2301039647712246E-4</v>
      </c>
      <c r="BE1128" s="13">
        <f t="shared" si="1556"/>
        <v>2.3722974185604333E-4</v>
      </c>
      <c r="BF1128" s="13">
        <f t="shared" si="1557"/>
        <v>2.2875282103310498E-4</v>
      </c>
      <c r="BG1128" s="13">
        <f t="shared" si="1558"/>
        <v>1.4705253712062665E-4</v>
      </c>
      <c r="BH1128" s="13">
        <f t="shared" si="1559"/>
        <v>7.0898957363515393E-5</v>
      </c>
      <c r="BI1128" s="13">
        <f t="shared" si="1560"/>
        <v>2.7346211108810523E-5</v>
      </c>
      <c r="BJ1128" s="14">
        <f t="shared" si="1561"/>
        <v>0.5611581696774891</v>
      </c>
      <c r="BK1128" s="14">
        <f t="shared" si="1562"/>
        <v>0.22405018464181395</v>
      </c>
      <c r="BL1128" s="14">
        <f t="shared" si="1563"/>
        <v>0.20382486088418059</v>
      </c>
      <c r="BM1128" s="14">
        <f t="shared" si="1564"/>
        <v>0.58091685380999181</v>
      </c>
      <c r="BN1128" s="14">
        <f t="shared" si="1565"/>
        <v>0.41519505958314917</v>
      </c>
    </row>
    <row r="1129" spans="1:66" x14ac:dyDescent="0.25">
      <c r="A1129" t="s">
        <v>341</v>
      </c>
      <c r="B1129" t="s">
        <v>319</v>
      </c>
      <c r="C1129" t="s">
        <v>151</v>
      </c>
      <c r="D1129" s="7" t="s">
        <v>376</v>
      </c>
      <c r="E1129" s="10">
        <f>VLOOKUP(A1129,home!$A$2:$E$405,3,FALSE)</f>
        <v>1.2963</v>
      </c>
      <c r="F1129" s="10">
        <f>VLOOKUP(B1129,home!$B$2:$E$405,3,FALSE)</f>
        <v>0.96430000000000005</v>
      </c>
      <c r="G1129" s="10">
        <f>VLOOKUP(C1129,away!$B$2:$E$405,4,FALSE)</f>
        <v>1.3886000000000001</v>
      </c>
      <c r="H1129" s="10">
        <f>VLOOKUP(A1129,away!$A$2:$E$405,3,FALSE)</f>
        <v>1.1852</v>
      </c>
      <c r="I1129" s="10">
        <f>VLOOKUP(C1129,away!$B$2:$E$405,3,FALSE)</f>
        <v>1.0125</v>
      </c>
      <c r="J1129" s="10">
        <f>VLOOKUP(B1129,home!$B$2:$E$405,4,FALSE)</f>
        <v>1.4764999999999999</v>
      </c>
      <c r="K1129" s="12">
        <f t="shared" si="1510"/>
        <v>1.7357806741740003</v>
      </c>
      <c r="L1129" s="12">
        <f t="shared" si="1511"/>
        <v>1.7718221475</v>
      </c>
      <c r="M1129" s="13">
        <f t="shared" si="1512"/>
        <v>2.9968668641679921E-2</v>
      </c>
      <c r="N1129" s="13">
        <f t="shared" si="1513"/>
        <v>5.2019035858952394E-2</v>
      </c>
      <c r="O1129" s="13">
        <f t="shared" si="1514"/>
        <v>5.3099150830417226E-2</v>
      </c>
      <c r="P1129" s="13">
        <f t="shared" si="1515"/>
        <v>9.2168479826488528E-2</v>
      </c>
      <c r="Q1129" s="13">
        <f t="shared" si="1516"/>
        <v>4.5146818566566951E-2</v>
      </c>
      <c r="R1129" s="13">
        <f t="shared" si="1517"/>
        <v>4.7041125727388146E-2</v>
      </c>
      <c r="S1129" s="13">
        <f t="shared" si="1518"/>
        <v>7.0865916460091646E-2</v>
      </c>
      <c r="T1129" s="13">
        <f t="shared" si="1519"/>
        <v>7.999213302540753E-2</v>
      </c>
      <c r="U1129" s="13">
        <f t="shared" si="1520"/>
        <v>8.1653076928989696E-2</v>
      </c>
      <c r="V1129" s="13">
        <f t="shared" si="1521"/>
        <v>2.4216416261383707E-2</v>
      </c>
      <c r="W1129" s="13">
        <f t="shared" si="1522"/>
        <v>2.6121658389428953E-2</v>
      </c>
      <c r="X1129" s="13">
        <f t="shared" si="1523"/>
        <v>4.6282932863819397E-2</v>
      </c>
      <c r="Y1129" s="13">
        <f t="shared" si="1524"/>
        <v>4.1002562749685417E-2</v>
      </c>
      <c r="Z1129" s="13">
        <f t="shared" si="1525"/>
        <v>2.7782836135706122E-2</v>
      </c>
      <c r="AA1129" s="13">
        <f t="shared" si="1526"/>
        <v>4.822491003810174E-2</v>
      </c>
      <c r="AB1129" s="13">
        <f t="shared" si="1527"/>
        <v>4.1853933428958393E-2</v>
      </c>
      <c r="AC1129" s="13">
        <f t="shared" si="1528"/>
        <v>4.6548411533224154E-3</v>
      </c>
      <c r="AD1129" s="13">
        <f t="shared" si="1529"/>
        <v>1.1335367452436483E-2</v>
      </c>
      <c r="AE1129" s="13">
        <f t="shared" si="1530"/>
        <v>2.0084255102277612E-2</v>
      </c>
      <c r="AF1129" s="13">
        <f t="shared" si="1531"/>
        <v>1.7792864003127684E-2</v>
      </c>
      <c r="AG1129" s="13">
        <f t="shared" si="1532"/>
        <v>1.0508596836065713E-2</v>
      </c>
      <c r="AH1129" s="13">
        <f t="shared" si="1533"/>
        <v>1.2306561096401858E-2</v>
      </c>
      <c r="AI1129" s="13">
        <f t="shared" si="1534"/>
        <v>2.136149091667594E-2</v>
      </c>
      <c r="AJ1129" s="13">
        <f t="shared" si="1535"/>
        <v>1.8539431552354779E-2</v>
      </c>
      <c r="AK1129" s="13">
        <f t="shared" si="1536"/>
        <v>1.0726795666249704E-2</v>
      </c>
      <c r="AL1129" s="13">
        <f t="shared" si="1537"/>
        <v>5.726375610010493E-4</v>
      </c>
      <c r="AM1129" s="13">
        <f t="shared" si="1538"/>
        <v>3.935142351720042E-3</v>
      </c>
      <c r="AN1129" s="13">
        <f t="shared" si="1539"/>
        <v>6.9723723723428043E-3</v>
      </c>
      <c r="AO1129" s="13">
        <f t="shared" si="1540"/>
        <v>6.1769018949670513E-3</v>
      </c>
      <c r="AP1129" s="13">
        <f t="shared" si="1541"/>
        <v>3.6481238601457798E-3</v>
      </c>
      <c r="AQ1129" s="13">
        <f t="shared" si="1542"/>
        <v>1.6159566630573718E-3</v>
      </c>
      <c r="AR1129" s="13">
        <f t="shared" si="1543"/>
        <v>4.3610075020333395E-3</v>
      </c>
      <c r="AS1129" s="13">
        <f t="shared" si="1544"/>
        <v>7.5697525419573019E-3</v>
      </c>
      <c r="AT1129" s="13">
        <f t="shared" si="1545"/>
        <v>6.5697150853045007E-3</v>
      </c>
      <c r="AU1129" s="13">
        <f t="shared" si="1546"/>
        <v>3.8011948266336486E-3</v>
      </c>
      <c r="AV1129" s="13">
        <f t="shared" si="1547"/>
        <v>1.6495101297102199E-3</v>
      </c>
      <c r="AW1129" s="13">
        <f t="shared" si="1548"/>
        <v>4.8920659736032141E-5</v>
      </c>
      <c r="AX1129" s="13">
        <f t="shared" si="1549"/>
        <v>1.1384240073732119E-3</v>
      </c>
      <c r="AY1129" s="13">
        <f t="shared" si="1550"/>
        <v>2.01708486950956E-3</v>
      </c>
      <c r="AZ1129" s="13">
        <f t="shared" si="1551"/>
        <v>1.7869578225920939E-3</v>
      </c>
      <c r="BA1129" s="13">
        <f t="shared" si="1552"/>
        <v>1.0553904822390159E-3</v>
      </c>
      <c r="BB1129" s="13">
        <f t="shared" si="1553"/>
        <v>4.6749105767294856E-4</v>
      </c>
      <c r="BC1129" s="13">
        <f t="shared" si="1554"/>
        <v>1.6566220194862602E-4</v>
      </c>
      <c r="BD1129" s="13">
        <f t="shared" si="1555"/>
        <v>1.2878216129193854E-3</v>
      </c>
      <c r="BE1129" s="13">
        <f t="shared" si="1556"/>
        <v>2.2353758674890588E-3</v>
      </c>
      <c r="BF1129" s="13">
        <f t="shared" si="1557"/>
        <v>1.9400611151512252E-3</v>
      </c>
      <c r="BG1129" s="13">
        <f t="shared" si="1558"/>
        <v>1.1225068634653189E-3</v>
      </c>
      <c r="BH1129" s="13">
        <f t="shared" si="1559"/>
        <v>4.8710643005769357E-4</v>
      </c>
      <c r="BI1129" s="13">
        <f t="shared" si="1560"/>
        <v>1.691019855120067E-4</v>
      </c>
      <c r="BJ1129" s="14">
        <f t="shared" si="1561"/>
        <v>0.37926573243133666</v>
      </c>
      <c r="BK1129" s="14">
        <f t="shared" si="1562"/>
        <v>0.22446404477347678</v>
      </c>
      <c r="BL1129" s="14">
        <f t="shared" si="1563"/>
        <v>0.36599963014577114</v>
      </c>
      <c r="BM1129" s="14">
        <f t="shared" si="1564"/>
        <v>0.67610079982502413</v>
      </c>
      <c r="BN1129" s="14">
        <f t="shared" si="1565"/>
        <v>0.31944327945149315</v>
      </c>
    </row>
    <row r="1130" spans="1:66" x14ac:dyDescent="0.25">
      <c r="A1130" t="s">
        <v>341</v>
      </c>
      <c r="B1130" t="s">
        <v>150</v>
      </c>
      <c r="C1130" t="s">
        <v>148</v>
      </c>
      <c r="D1130" s="7" t="s">
        <v>376</v>
      </c>
      <c r="E1130" s="10">
        <f>VLOOKUP(A1130,home!$A$2:$E$405,3,FALSE)</f>
        <v>1.2963</v>
      </c>
      <c r="F1130" s="10">
        <f>VLOOKUP(B1130,home!$B$2:$E$405,3,FALSE)</f>
        <v>1.35</v>
      </c>
      <c r="G1130" s="10">
        <f>VLOOKUP(C1130,away!$B$2:$E$405,4,FALSE)</f>
        <v>0.19289999999999999</v>
      </c>
      <c r="H1130" s="10">
        <f>VLOOKUP(A1130,away!$A$2:$E$405,3,FALSE)</f>
        <v>1.1852</v>
      </c>
      <c r="I1130" s="10">
        <f>VLOOKUP(C1130,away!$B$2:$E$405,3,FALSE)</f>
        <v>2.3203</v>
      </c>
      <c r="J1130" s="10">
        <f>VLOOKUP(B1130,home!$B$2:$E$405,4,FALSE)</f>
        <v>0.84370000000000001</v>
      </c>
      <c r="K1130" s="12">
        <f t="shared" si="1510"/>
        <v>0.33757596449999999</v>
      </c>
      <c r="L1130" s="12">
        <f t="shared" si="1511"/>
        <v>2.3201915027719999</v>
      </c>
      <c r="M1130" s="13">
        <f t="shared" si="1512"/>
        <v>7.0104557886808444E-2</v>
      </c>
      <c r="N1130" s="13">
        <f t="shared" si="1513"/>
        <v>2.3665613744485441E-2</v>
      </c>
      <c r="O1130" s="13">
        <f t="shared" si="1514"/>
        <v>0.16265599951456072</v>
      </c>
      <c r="P1130" s="13">
        <f t="shared" si="1515"/>
        <v>5.4908755917839371E-2</v>
      </c>
      <c r="Q1130" s="13">
        <f t="shared" si="1516"/>
        <v>3.9944711926395643E-3</v>
      </c>
      <c r="R1130" s="13">
        <f t="shared" si="1517"/>
        <v>0.18869653397428524</v>
      </c>
      <c r="S1130" s="13">
        <f t="shared" si="1518"/>
        <v>1.075169563622691E-2</v>
      </c>
      <c r="T1130" s="13">
        <f t="shared" si="1519"/>
        <v>9.2679381192298533E-3</v>
      </c>
      <c r="U1130" s="13">
        <f t="shared" si="1520"/>
        <v>6.3699414454176359E-2</v>
      </c>
      <c r="V1130" s="13">
        <f t="shared" si="1521"/>
        <v>9.3568528873636534E-4</v>
      </c>
      <c r="W1130" s="13">
        <f t="shared" si="1522"/>
        <v>4.4947915517425563E-4</v>
      </c>
      <c r="X1130" s="13">
        <f t="shared" si="1523"/>
        <v>1.042877716508445E-3</v>
      </c>
      <c r="Y1130" s="13">
        <f t="shared" si="1524"/>
        <v>1.2098380081365808E-3</v>
      </c>
      <c r="Z1130" s="13">
        <f t="shared" si="1525"/>
        <v>0.14593736490988818</v>
      </c>
      <c r="AA1130" s="13">
        <f t="shared" si="1526"/>
        <v>4.9264946716043957E-2</v>
      </c>
      <c r="AB1130" s="13">
        <f t="shared" si="1527"/>
        <v>8.3153309518548216E-3</v>
      </c>
      <c r="AC1130" s="13">
        <f t="shared" si="1528"/>
        <v>4.5804185815290066E-5</v>
      </c>
      <c r="AD1130" s="13">
        <f t="shared" si="1529"/>
        <v>3.7933339832648612E-5</v>
      </c>
      <c r="AE1130" s="13">
        <f t="shared" si="1530"/>
        <v>8.8012612751473947E-5</v>
      </c>
      <c r="AF1130" s="13">
        <f t="shared" si="1531"/>
        <v>1.0210305812136623E-4</v>
      </c>
      <c r="AG1130" s="13">
        <f t="shared" si="1532"/>
        <v>7.8966215953409847E-5</v>
      </c>
      <c r="AH1130" s="13">
        <f t="shared" si="1533"/>
        <v>8.465065850021479E-2</v>
      </c>
      <c r="AI1130" s="13">
        <f t="shared" si="1534"/>
        <v>2.8576027688770132E-2</v>
      </c>
      <c r="AJ1130" s="13">
        <f t="shared" si="1535"/>
        <v>4.8232900543076409E-3</v>
      </c>
      <c r="AK1130" s="13">
        <f t="shared" si="1536"/>
        <v>5.4274226404871998E-4</v>
      </c>
      <c r="AL1130" s="13">
        <f t="shared" si="1537"/>
        <v>1.4350284402380519E-6</v>
      </c>
      <c r="AM1130" s="13">
        <f t="shared" si="1538"/>
        <v>2.561076756142525E-6</v>
      </c>
      <c r="AN1130" s="13">
        <f t="shared" si="1539"/>
        <v>5.9421885275487647E-6</v>
      </c>
      <c r="AO1130" s="13">
        <f t="shared" si="1540"/>
        <v>6.8935076647439541E-6</v>
      </c>
      <c r="AP1130" s="13">
        <f t="shared" si="1541"/>
        <v>5.3314193026775241E-6</v>
      </c>
      <c r="AQ1130" s="13">
        <f t="shared" si="1542"/>
        <v>3.092478440946753E-6</v>
      </c>
      <c r="AR1130" s="13">
        <f t="shared" si="1543"/>
        <v>3.9281147711250547E-2</v>
      </c>
      <c r="AS1130" s="13">
        <f t="shared" si="1544"/>
        <v>1.3260371325292371E-2</v>
      </c>
      <c r="AT1130" s="13">
        <f t="shared" si="1545"/>
        <v>2.2381913198818576E-3</v>
      </c>
      <c r="AU1130" s="13">
        <f t="shared" si="1546"/>
        <v>2.5185319784821547E-4</v>
      </c>
      <c r="AV1130" s="13">
        <f t="shared" si="1547"/>
        <v>2.125489654400516E-5</v>
      </c>
      <c r="AW1130" s="13">
        <f t="shared" si="1548"/>
        <v>3.1221470684233476E-8</v>
      </c>
      <c r="AX1130" s="13">
        <f t="shared" si="1549"/>
        <v>1.4409299268555743E-7</v>
      </c>
      <c r="AY1130" s="13">
        <f t="shared" si="1550"/>
        <v>3.343233372380183E-7</v>
      </c>
      <c r="AZ1130" s="13">
        <f t="shared" si="1551"/>
        <v>3.8784708311901398E-7</v>
      </c>
      <c r="BA1130" s="13">
        <f t="shared" si="1552"/>
        <v>2.9995983554254724E-7</v>
      </c>
      <c r="BB1130" s="13">
        <f t="shared" si="1553"/>
        <v>1.7399106539967616E-7</v>
      </c>
      <c r="BC1130" s="13">
        <f t="shared" si="1554"/>
        <v>8.0738518299715188E-8</v>
      </c>
      <c r="BD1130" s="13">
        <f t="shared" si="1555"/>
        <v>1.5189964189795889E-2</v>
      </c>
      <c r="BE1130" s="13">
        <f t="shared" si="1556"/>
        <v>5.1277668120908084E-3</v>
      </c>
      <c r="BF1130" s="13">
        <f t="shared" si="1557"/>
        <v>8.6550541366132235E-4</v>
      </c>
      <c r="BG1130" s="13">
        <f t="shared" si="1558"/>
        <v>9.7391274932230834E-5</v>
      </c>
      <c r="BH1130" s="13">
        <f t="shared" si="1559"/>
        <v>8.2192383922831211E-6</v>
      </c>
      <c r="BI1130" s="13">
        <f t="shared" si="1560"/>
        <v>5.5492346554608084E-7</v>
      </c>
      <c r="BJ1130" s="14">
        <f t="shared" si="1561"/>
        <v>3.9962474786357387E-2</v>
      </c>
      <c r="BK1130" s="14">
        <f t="shared" si="1562"/>
        <v>0.13674826826720385</v>
      </c>
      <c r="BL1130" s="14">
        <f t="shared" si="1563"/>
        <v>0.66756716442141761</v>
      </c>
      <c r="BM1130" s="14">
        <f t="shared" si="1564"/>
        <v>0.48618903705238176</v>
      </c>
      <c r="BN1130" s="14">
        <f t="shared" si="1565"/>
        <v>0.50402593223061887</v>
      </c>
    </row>
    <row r="1131" spans="1:66" x14ac:dyDescent="0.25">
      <c r="A1131" t="s">
        <v>341</v>
      </c>
      <c r="B1131" t="s">
        <v>147</v>
      </c>
      <c r="C1131" t="s">
        <v>145</v>
      </c>
      <c r="D1131" s="7" t="s">
        <v>376</v>
      </c>
      <c r="E1131" s="10">
        <f>VLOOKUP(A1131,home!$A$2:$E$405,3,FALSE)</f>
        <v>1.2963</v>
      </c>
      <c r="F1131" s="10">
        <f>VLOOKUP(B1131,home!$B$2:$E$405,3,FALSE)</f>
        <v>0.77139999999999997</v>
      </c>
      <c r="G1131" s="10">
        <f>VLOOKUP(C1131,away!$B$2:$E$405,4,FALSE)</f>
        <v>0.77139999999999997</v>
      </c>
      <c r="H1131" s="10">
        <f>VLOOKUP(A1131,away!$A$2:$E$405,3,FALSE)</f>
        <v>1.1852</v>
      </c>
      <c r="I1131" s="10">
        <f>VLOOKUP(C1131,away!$B$2:$E$405,3,FALSE)</f>
        <v>1.1812</v>
      </c>
      <c r="J1131" s="10">
        <f>VLOOKUP(B1131,home!$B$2:$E$405,4,FALSE)</f>
        <v>0.63280000000000003</v>
      </c>
      <c r="K1131" s="12">
        <f t="shared" si="1510"/>
        <v>0.77137363354799993</v>
      </c>
      <c r="L1131" s="12">
        <f t="shared" si="1511"/>
        <v>0.88589357427200011</v>
      </c>
      <c r="M1131" s="13">
        <f t="shared" si="1512"/>
        <v>0.19065930106015888</v>
      </c>
      <c r="N1131" s="13">
        <f t="shared" si="1513"/>
        <v>0.14706955782849682</v>
      </c>
      <c r="O1131" s="13">
        <f t="shared" si="1514"/>
        <v>0.16890384968438549</v>
      </c>
      <c r="P1131" s="13">
        <f t="shared" si="1515"/>
        <v>0.13028797625128966</v>
      </c>
      <c r="Q1131" s="13">
        <f t="shared" si="1516"/>
        <v>5.6722789603232626E-2</v>
      </c>
      <c r="R1131" s="13">
        <f t="shared" si="1517"/>
        <v>7.4815417552600447E-2</v>
      </c>
      <c r="S1131" s="13">
        <f t="shared" si="1518"/>
        <v>2.225823322186166E-2</v>
      </c>
      <c r="T1131" s="13">
        <f t="shared" si="1519"/>
        <v>5.0250354824286393E-2</v>
      </c>
      <c r="U1131" s="13">
        <f t="shared" si="1520"/>
        <v>5.7710640482960228E-2</v>
      </c>
      <c r="V1131" s="13">
        <f t="shared" si="1521"/>
        <v>1.6900304162569169E-3</v>
      </c>
      <c r="W1131" s="13">
        <f t="shared" si="1522"/>
        <v>1.458482144040809E-2</v>
      </c>
      <c r="X1131" s="13">
        <f t="shared" si="1523"/>
        <v>1.2920599595962024E-2</v>
      </c>
      <c r="Y1131" s="13">
        <f t="shared" si="1524"/>
        <v>5.7231380789020793E-3</v>
      </c>
      <c r="Z1131" s="13">
        <f t="shared" si="1525"/>
        <v>2.2092832555441783E-2</v>
      </c>
      <c r="AA1131" s="13">
        <f t="shared" si="1526"/>
        <v>1.7041828523658674E-2</v>
      </c>
      <c r="AB1131" s="13">
        <f t="shared" si="1527"/>
        <v>6.5728085952982676E-3</v>
      </c>
      <c r="AC1131" s="13">
        <f t="shared" si="1528"/>
        <v>7.2180665168467605E-5</v>
      </c>
      <c r="AD1131" s="13">
        <f t="shared" si="1529"/>
        <v>2.8125866772840901E-3</v>
      </c>
      <c r="AE1131" s="13">
        <f t="shared" si="1530"/>
        <v>2.4916524644890106E-3</v>
      </c>
      <c r="AF1131" s="13">
        <f t="shared" si="1531"/>
        <v>1.1036694538049039E-3</v>
      </c>
      <c r="AG1131" s="13">
        <f t="shared" si="1532"/>
        <v>3.2591122574868414E-4</v>
      </c>
      <c r="AH1131" s="13">
        <f t="shared" si="1533"/>
        <v>4.8929745995832802E-3</v>
      </c>
      <c r="AI1131" s="13">
        <f t="shared" si="1534"/>
        <v>3.7743115957386253E-3</v>
      </c>
      <c r="AJ1131" s="13">
        <f t="shared" si="1535"/>
        <v>1.4557022248736264E-3</v>
      </c>
      <c r="AK1131" s="13">
        <f t="shared" si="1536"/>
        <v>3.7429677152155897E-4</v>
      </c>
      <c r="AL1131" s="13">
        <f t="shared" si="1537"/>
        <v>1.9730005799830907E-6</v>
      </c>
      <c r="AM1131" s="13">
        <f t="shared" si="1538"/>
        <v>4.3391104098506505E-4</v>
      </c>
      <c r="AN1131" s="13">
        <f t="shared" si="1539"/>
        <v>3.8439900301434361E-4</v>
      </c>
      <c r="AO1131" s="13">
        <f t="shared" si="1540"/>
        <v>1.7026830336348511E-4</v>
      </c>
      <c r="AP1131" s="13">
        <f t="shared" si="1541"/>
        <v>5.0279865283969012E-5</v>
      </c>
      <c r="AQ1131" s="13">
        <f t="shared" si="1542"/>
        <v>1.1135652392582488E-5</v>
      </c>
      <c r="AR1131" s="13">
        <f t="shared" si="1543"/>
        <v>8.6693095136938846E-4</v>
      </c>
      <c r="AS1131" s="13">
        <f t="shared" si="1544"/>
        <v>6.687276779930297E-4</v>
      </c>
      <c r="AT1131" s="13">
        <f t="shared" si="1545"/>
        <v>2.5791944941380002E-4</v>
      </c>
      <c r="AU1131" s="13">
        <f t="shared" si="1546"/>
        <v>6.6317420952340838E-5</v>
      </c>
      <c r="AV1131" s="13">
        <f t="shared" si="1547"/>
        <v>1.2788877491884851E-5</v>
      </c>
      <c r="AW1131" s="13">
        <f t="shared" si="1548"/>
        <v>3.7451658429350718E-8</v>
      </c>
      <c r="AX1131" s="13">
        <f t="shared" si="1549"/>
        <v>5.5784589386874097E-5</v>
      </c>
      <c r="AY1131" s="13">
        <f t="shared" si="1550"/>
        <v>4.9419209281233777E-5</v>
      </c>
      <c r="AZ1131" s="13">
        <f t="shared" si="1551"/>
        <v>2.1890079973924098E-5</v>
      </c>
      <c r="BA1131" s="13">
        <f t="shared" si="1552"/>
        <v>6.4640937297331833E-6</v>
      </c>
      <c r="BB1131" s="13">
        <f t="shared" si="1553"/>
        <v>1.4316247746656379E-6</v>
      </c>
      <c r="BC1131" s="13">
        <f t="shared" si="1554"/>
        <v>2.5365343772897786E-7</v>
      </c>
      <c r="BD1131" s="13">
        <f t="shared" si="1555"/>
        <v>1.2800142652594213E-4</v>
      </c>
      <c r="BE1131" s="13">
        <f t="shared" si="1556"/>
        <v>9.8736925478643317E-5</v>
      </c>
      <c r="BF1131" s="13">
        <f t="shared" si="1557"/>
        <v>3.8081530485909585E-5</v>
      </c>
      <c r="BG1131" s="13">
        <f t="shared" si="1558"/>
        <v>9.7916961806616707E-6</v>
      </c>
      <c r="BH1131" s="13">
        <f t="shared" si="1559"/>
        <v>1.8882640653687661E-6</v>
      </c>
      <c r="BI1131" s="13">
        <f t="shared" si="1560"/>
        <v>2.9131142264032478E-7</v>
      </c>
      <c r="BJ1131" s="14">
        <f t="shared" si="1561"/>
        <v>0.29519031830823833</v>
      </c>
      <c r="BK1131" s="14">
        <f t="shared" si="1562"/>
        <v>0.34501911382459682</v>
      </c>
      <c r="BL1131" s="14">
        <f t="shared" si="1563"/>
        <v>0.33769130556199972</v>
      </c>
      <c r="BM1131" s="14">
        <f t="shared" si="1564"/>
        <v>0.23148529651249006</v>
      </c>
      <c r="BN1131" s="14">
        <f t="shared" si="1565"/>
        <v>0.76845889198016382</v>
      </c>
    </row>
    <row r="1132" spans="1:66" x14ac:dyDescent="0.25">
      <c r="A1132" t="s">
        <v>341</v>
      </c>
      <c r="B1132" t="s">
        <v>154</v>
      </c>
      <c r="C1132" t="s">
        <v>318</v>
      </c>
      <c r="D1132" s="7" t="s">
        <v>376</v>
      </c>
      <c r="E1132" s="10">
        <f>VLOOKUP(A1132,home!$A$2:$E$405,3,FALSE)</f>
        <v>1.2963</v>
      </c>
      <c r="F1132" s="10">
        <f>VLOOKUP(B1132,home!$B$2:$E$405,3,FALSE)</f>
        <v>0.46289999999999998</v>
      </c>
      <c r="G1132" s="10">
        <f>VLOOKUP(C1132,away!$B$2:$E$405,4,FALSE)</f>
        <v>0.96430000000000005</v>
      </c>
      <c r="H1132" s="10">
        <f>VLOOKUP(A1132,away!$A$2:$E$405,3,FALSE)</f>
        <v>1.1852</v>
      </c>
      <c r="I1132" s="10">
        <f>VLOOKUP(C1132,away!$B$2:$E$405,3,FALSE)</f>
        <v>0.4219</v>
      </c>
      <c r="J1132" s="10">
        <f>VLOOKUP(B1132,home!$B$2:$E$405,4,FALSE)</f>
        <v>1.6875</v>
      </c>
      <c r="K1132" s="12">
        <f t="shared" si="1510"/>
        <v>0.57863522546099999</v>
      </c>
      <c r="L1132" s="12">
        <f t="shared" si="1511"/>
        <v>0.84381054749999995</v>
      </c>
      <c r="M1132" s="13">
        <f t="shared" si="1512"/>
        <v>0.24112356164429322</v>
      </c>
      <c r="N1132" s="13">
        <f t="shared" si="1513"/>
        <v>0.13952258645600496</v>
      </c>
      <c r="O1132" s="13">
        <f t="shared" si="1514"/>
        <v>0.20346260456622103</v>
      </c>
      <c r="P1132" s="13">
        <f t="shared" si="1515"/>
        <v>0.11773063006605761</v>
      </c>
      <c r="Q1132" s="13">
        <f t="shared" si="1516"/>
        <v>4.0366341635436141E-2</v>
      </c>
      <c r="R1132" s="13">
        <f t="shared" si="1517"/>
        <v>8.5841945877399475E-2</v>
      </c>
      <c r="S1132" s="13">
        <f t="shared" si="1518"/>
        <v>1.4370745398367572E-2</v>
      </c>
      <c r="T1132" s="13">
        <f t="shared" si="1519"/>
        <v>3.4061544835969411E-2</v>
      </c>
      <c r="U1132" s="13">
        <f t="shared" si="1520"/>
        <v>4.9671173706780009E-2</v>
      </c>
      <c r="V1132" s="13">
        <f t="shared" si="1521"/>
        <v>7.7962652044974673E-4</v>
      </c>
      <c r="W1132" s="13">
        <f t="shared" si="1522"/>
        <v>7.7857957310854499E-3</v>
      </c>
      <c r="X1132" s="13">
        <f t="shared" si="1523"/>
        <v>6.5697365585703753E-3</v>
      </c>
      <c r="Y1132" s="13">
        <f t="shared" si="1524"/>
        <v>2.7718065012090169E-3</v>
      </c>
      <c r="Z1132" s="13">
        <f t="shared" si="1525"/>
        <v>2.4144779783091277E-2</v>
      </c>
      <c r="AA1132" s="13">
        <f t="shared" si="1526"/>
        <v>1.3971020093495216E-2</v>
      </c>
      <c r="AB1132" s="13">
        <f t="shared" si="1527"/>
        <v>4.0420621808598825E-3</v>
      </c>
      <c r="AC1132" s="13">
        <f t="shared" si="1528"/>
        <v>2.3791205026491735E-5</v>
      </c>
      <c r="AD1132" s="13">
        <f t="shared" si="1529"/>
        <v>1.1262839170624798E-3</v>
      </c>
      <c r="AE1132" s="13">
        <f t="shared" si="1530"/>
        <v>9.5037024869693563E-4</v>
      </c>
      <c r="AF1132" s="13">
        <f t="shared" si="1531"/>
        <v>4.0096621994033612E-4</v>
      </c>
      <c r="AG1132" s="13">
        <f t="shared" si="1532"/>
        <v>1.1277984185895349E-4</v>
      </c>
      <c r="AH1132" s="13">
        <f t="shared" si="1533"/>
        <v>5.0934049620092936E-3</v>
      </c>
      <c r="AI1132" s="13">
        <f t="shared" si="1534"/>
        <v>2.947223528556424E-3</v>
      </c>
      <c r="AJ1132" s="13">
        <f t="shared" si="1535"/>
        <v>8.5268367546510509E-4</v>
      </c>
      <c r="AK1132" s="13">
        <f t="shared" si="1536"/>
        <v>1.6446427026655511E-4</v>
      </c>
      <c r="AL1132" s="13">
        <f t="shared" si="1537"/>
        <v>4.6465032926672056E-7</v>
      </c>
      <c r="AM1132" s="13">
        <f t="shared" si="1538"/>
        <v>1.3034150965650931E-4</v>
      </c>
      <c r="AN1132" s="13">
        <f t="shared" si="1539"/>
        <v>1.0998354062523564E-4</v>
      </c>
      <c r="AO1132" s="13">
        <f t="shared" si="1540"/>
        <v>4.6402635815484281E-5</v>
      </c>
      <c r="AP1132" s="13">
        <f t="shared" si="1541"/>
        <v>1.3051677844302302E-5</v>
      </c>
      <c r="AQ1132" s="13">
        <f t="shared" si="1542"/>
        <v>2.7532858568985854E-6</v>
      </c>
      <c r="AR1132" s="13">
        <f t="shared" si="1543"/>
        <v>8.5957376592645613E-4</v>
      </c>
      <c r="AS1132" s="13">
        <f t="shared" si="1544"/>
        <v>4.9737965984721576E-4</v>
      </c>
      <c r="AT1132" s="13">
        <f t="shared" si="1545"/>
        <v>1.4390069580770459E-4</v>
      </c>
      <c r="AU1132" s="13">
        <f t="shared" si="1546"/>
        <v>2.7755337187561981E-5</v>
      </c>
      <c r="AV1132" s="13">
        <f t="shared" si="1547"/>
        <v>4.01505394781775E-6</v>
      </c>
      <c r="AW1132" s="13">
        <f t="shared" si="1548"/>
        <v>6.3019298823774298E-9</v>
      </c>
      <c r="AX1132" s="13">
        <f t="shared" si="1549"/>
        <v>1.2570031471170227E-5</v>
      </c>
      <c r="AY1132" s="13">
        <f t="shared" si="1550"/>
        <v>1.0606725137780378E-5</v>
      </c>
      <c r="AZ1132" s="13">
        <f t="shared" si="1551"/>
        <v>4.4750332728462358E-6</v>
      </c>
      <c r="BA1132" s="13">
        <f t="shared" si="1552"/>
        <v>1.2586934253470333E-6</v>
      </c>
      <c r="BB1132" s="13">
        <f t="shared" si="1553"/>
        <v>2.6552469709418255E-7</v>
      </c>
      <c r="BC1132" s="13">
        <f t="shared" si="1554"/>
        <v>4.4810508005962786E-8</v>
      </c>
      <c r="BD1132" s="13">
        <f t="shared" si="1555"/>
        <v>1.2088623500717325E-4</v>
      </c>
      <c r="BE1132" s="13">
        <f t="shared" si="1556"/>
        <v>6.9949033848507131E-5</v>
      </c>
      <c r="BF1132" s="13">
        <f t="shared" si="1557"/>
        <v>2.023748748585502E-5</v>
      </c>
      <c r="BG1132" s="13">
        <f t="shared" si="1558"/>
        <v>3.9033743780472964E-6</v>
      </c>
      <c r="BH1132" s="13">
        <f t="shared" si="1559"/>
        <v>5.6465747832502177E-7</v>
      </c>
      <c r="BI1132" s="13">
        <f t="shared" si="1560"/>
        <v>6.5346141455767773E-8</v>
      </c>
      <c r="BJ1132" s="14">
        <f t="shared" si="1561"/>
        <v>0.23399996541414472</v>
      </c>
      <c r="BK1132" s="14">
        <f t="shared" si="1562"/>
        <v>0.37403942620966174</v>
      </c>
      <c r="BL1132" s="14">
        <f t="shared" si="1563"/>
        <v>0.36779481350810911</v>
      </c>
      <c r="BM1132" s="14">
        <f t="shared" si="1564"/>
        <v>0.17192071424638652</v>
      </c>
      <c r="BN1132" s="14">
        <f t="shared" si="1565"/>
        <v>0.82804767024541248</v>
      </c>
    </row>
    <row r="1133" spans="1:66" x14ac:dyDescent="0.25">
      <c r="A1133" t="s">
        <v>351</v>
      </c>
      <c r="B1133" t="s">
        <v>155</v>
      </c>
      <c r="C1133" t="s">
        <v>156</v>
      </c>
      <c r="D1133" s="7" t="s">
        <v>376</v>
      </c>
      <c r="E1133" s="10">
        <f>VLOOKUP(A1133,home!$A$2:$E$405,3,FALSE)</f>
        <v>1.224</v>
      </c>
      <c r="F1133" s="10">
        <f>VLOOKUP(B1133,home!$B$2:$E$405,3,FALSE)</f>
        <v>0.65359999999999996</v>
      </c>
      <c r="G1133" s="10">
        <f>VLOOKUP(C1133,away!$B$2:$E$405,4,FALSE)</f>
        <v>1.1437999999999999</v>
      </c>
      <c r="H1133" s="10">
        <f>VLOOKUP(A1133,away!$A$2:$E$405,3,FALSE)</f>
        <v>1.1359999999999999</v>
      </c>
      <c r="I1133" s="10">
        <f>VLOOKUP(C1133,away!$B$2:$E$405,3,FALSE)</f>
        <v>0.7923</v>
      </c>
      <c r="J1133" s="10">
        <f>VLOOKUP(B1133,home!$B$2:$E$405,4,FALSE)</f>
        <v>1.1444000000000001</v>
      </c>
      <c r="K1133" s="12">
        <f t="shared" si="1510"/>
        <v>0.9150473203199998</v>
      </c>
      <c r="L1133" s="12">
        <f t="shared" si="1511"/>
        <v>1.03002042432</v>
      </c>
      <c r="M1133" s="13">
        <f t="shared" si="1512"/>
        <v>0.14297753704822411</v>
      </c>
      <c r="N1133" s="13">
        <f t="shared" si="1513"/>
        <v>0.13083121214193094</v>
      </c>
      <c r="O1133" s="13">
        <f t="shared" si="1514"/>
        <v>0.14726978337864033</v>
      </c>
      <c r="P1133" s="13">
        <f t="shared" si="1515"/>
        <v>0.13475882064473166</v>
      </c>
      <c r="Q1133" s="13">
        <f t="shared" si="1516"/>
        <v>5.9858375042345653E-2</v>
      </c>
      <c r="R1133" s="13">
        <f t="shared" si="1517"/>
        <v>7.5845442382590778E-2</v>
      </c>
      <c r="S1133" s="13">
        <f t="shared" si="1518"/>
        <v>3.1753134297302033E-2</v>
      </c>
      <c r="T1133" s="13">
        <f t="shared" si="1519"/>
        <v>6.1655348860222572E-2</v>
      </c>
      <c r="U1133" s="13">
        <f t="shared" si="1520"/>
        <v>6.9402168810674625E-2</v>
      </c>
      <c r="V1133" s="13">
        <f t="shared" si="1521"/>
        <v>3.3253202783680466E-3</v>
      </c>
      <c r="W1133" s="13">
        <f t="shared" si="1522"/>
        <v>1.8257748560402656E-2</v>
      </c>
      <c r="X1133" s="13">
        <f t="shared" si="1523"/>
        <v>1.8805853919313813E-2</v>
      </c>
      <c r="Y1133" s="13">
        <f t="shared" si="1524"/>
        <v>9.6852068168357727E-3</v>
      </c>
      <c r="Z1133" s="13">
        <f t="shared" si="1525"/>
        <v>2.6040784915218086E-2</v>
      </c>
      <c r="AA1133" s="13">
        <f t="shared" si="1526"/>
        <v>2.3828550455699784E-2</v>
      </c>
      <c r="AB1133" s="13">
        <f t="shared" si="1527"/>
        <v>1.0902125620798996E-2</v>
      </c>
      <c r="AC1133" s="13">
        <f t="shared" si="1528"/>
        <v>1.9588576999150654E-4</v>
      </c>
      <c r="AD1133" s="13">
        <f t="shared" si="1529"/>
        <v>4.1766759738181948E-3</v>
      </c>
      <c r="AE1133" s="13">
        <f t="shared" si="1530"/>
        <v>4.3020615587993664E-3</v>
      </c>
      <c r="AF1133" s="13">
        <f t="shared" si="1531"/>
        <v>2.2156056361226414E-3</v>
      </c>
      <c r="AG1133" s="13">
        <f t="shared" si="1532"/>
        <v>7.6070635248160889E-4</v>
      </c>
      <c r="AH1133" s="13">
        <f t="shared" si="1533"/>
        <v>6.7056350819996967E-3</v>
      </c>
      <c r="AI1133" s="13">
        <f t="shared" si="1534"/>
        <v>6.135973412827604E-3</v>
      </c>
      <c r="AJ1133" s="13">
        <f t="shared" si="1535"/>
        <v>2.8073530144813309E-3</v>
      </c>
      <c r="AK1133" s="13">
        <f t="shared" si="1536"/>
        <v>8.5628695103113876E-4</v>
      </c>
      <c r="AL1133" s="13">
        <f t="shared" si="1537"/>
        <v>7.3850300935697883E-6</v>
      </c>
      <c r="AM1133" s="13">
        <f t="shared" si="1538"/>
        <v>7.6437123153745329E-4</v>
      </c>
      <c r="AN1133" s="13">
        <f t="shared" si="1539"/>
        <v>7.8731798024620858E-4</v>
      </c>
      <c r="AO1133" s="13">
        <f t="shared" si="1540"/>
        <v>4.054768000439825E-4</v>
      </c>
      <c r="AP1133" s="13">
        <f t="shared" si="1541"/>
        <v>1.3921646187773954E-4</v>
      </c>
      <c r="AQ1133" s="13">
        <f t="shared" si="1542"/>
        <v>3.5848949783909595E-5</v>
      </c>
      <c r="AR1133" s="13">
        <f t="shared" si="1543"/>
        <v>1.3813882184992815E-3</v>
      </c>
      <c r="AS1133" s="13">
        <f t="shared" si="1544"/>
        <v>1.2640355876593859E-3</v>
      </c>
      <c r="AT1133" s="13">
        <f t="shared" si="1545"/>
        <v>5.7832618863841846E-4</v>
      </c>
      <c r="AU1133" s="13">
        <f t="shared" si="1546"/>
        <v>1.7639860972815458E-4</v>
      </c>
      <c r="AV1133" s="13">
        <f t="shared" si="1547"/>
        <v>4.0353268784980307E-5</v>
      </c>
      <c r="AW1133" s="13">
        <f t="shared" si="1548"/>
        <v>1.9334776605495951E-7</v>
      </c>
      <c r="AX1133" s="13">
        <f t="shared" si="1549"/>
        <v>1.1657264119134073E-4</v>
      </c>
      <c r="AY1133" s="13">
        <f t="shared" si="1550"/>
        <v>1.200722013440079E-4</v>
      </c>
      <c r="AZ1133" s="13">
        <f t="shared" si="1551"/>
        <v>6.1838409888695725E-5</v>
      </c>
      <c r="BA1133" s="13">
        <f t="shared" si="1552"/>
        <v>2.1231608397609487E-5</v>
      </c>
      <c r="BB1133" s="13">
        <f t="shared" si="1553"/>
        <v>5.4672475726754488E-6</v>
      </c>
      <c r="BC1133" s="13">
        <f t="shared" si="1554"/>
        <v>1.1262753329339315E-6</v>
      </c>
      <c r="BD1133" s="13">
        <f t="shared" si="1555"/>
        <v>2.3714301316154639E-4</v>
      </c>
      <c r="BE1133" s="13">
        <f t="shared" si="1556"/>
        <v>2.1699707872608346E-4</v>
      </c>
      <c r="BF1133" s="13">
        <f t="shared" si="1557"/>
        <v>9.928129770278533E-5</v>
      </c>
      <c r="BG1133" s="13">
        <f t="shared" si="1558"/>
        <v>3.0282361806941966E-5</v>
      </c>
      <c r="BH1133" s="13">
        <f t="shared" si="1559"/>
        <v>6.9274485061007354E-6</v>
      </c>
      <c r="BI1133" s="13">
        <f t="shared" si="1560"/>
        <v>1.2677886384324533E-6</v>
      </c>
      <c r="BJ1133" s="14">
        <f t="shared" si="1561"/>
        <v>0.31300733466948988</v>
      </c>
      <c r="BK1133" s="14">
        <f t="shared" si="1562"/>
        <v>0.31313815527005501</v>
      </c>
      <c r="BL1133" s="14">
        <f t="shared" si="1563"/>
        <v>0.34778571997059632</v>
      </c>
      <c r="BM1133" s="14">
        <f t="shared" si="1564"/>
        <v>0.30831094533331782</v>
      </c>
      <c r="BN1133" s="14">
        <f t="shared" si="1565"/>
        <v>0.69154117063846354</v>
      </c>
    </row>
    <row r="1134" spans="1:66" x14ac:dyDescent="0.25">
      <c r="A1134" t="s">
        <v>351</v>
      </c>
      <c r="B1134" t="s">
        <v>158</v>
      </c>
      <c r="C1134" t="s">
        <v>161</v>
      </c>
      <c r="D1134" s="7" t="s">
        <v>376</v>
      </c>
      <c r="E1134" s="10">
        <f>VLOOKUP(A1134,home!$A$2:$E$405,3,FALSE)</f>
        <v>1.224</v>
      </c>
      <c r="F1134" s="10">
        <f>VLOOKUP(B1134,home!$B$2:$E$405,3,FALSE)</f>
        <v>1.3889</v>
      </c>
      <c r="G1134" s="10">
        <f>VLOOKUP(C1134,away!$B$2:$E$405,4,FALSE)</f>
        <v>1.0621</v>
      </c>
      <c r="H1134" s="10">
        <f>VLOOKUP(A1134,away!$A$2:$E$405,3,FALSE)</f>
        <v>1.1359999999999999</v>
      </c>
      <c r="I1134" s="10">
        <f>VLOOKUP(C1134,away!$B$2:$E$405,3,FALSE)</f>
        <v>1.3204</v>
      </c>
      <c r="J1134" s="10">
        <f>VLOOKUP(B1134,home!$B$2:$E$405,4,FALSE)</f>
        <v>0.61619999999999997</v>
      </c>
      <c r="K1134" s="12">
        <f t="shared" si="1510"/>
        <v>1.80558444456</v>
      </c>
      <c r="L1134" s="12">
        <f t="shared" si="1511"/>
        <v>0.92428422527999987</v>
      </c>
      <c r="M1134" s="13">
        <f t="shared" si="1512"/>
        <v>6.5227855490337813E-2</v>
      </c>
      <c r="N1134" s="13">
        <f t="shared" si="1513"/>
        <v>0.11777440122536156</v>
      </c>
      <c r="O1134" s="13">
        <f t="shared" si="1514"/>
        <v>6.028907787856267E-2</v>
      </c>
      <c r="P1134" s="13">
        <f t="shared" si="1515"/>
        <v>0.10885702119439918</v>
      </c>
      <c r="Q1134" s="13">
        <f t="shared" si="1516"/>
        <v>0.10632581340994056</v>
      </c>
      <c r="R1134" s="13">
        <f t="shared" si="1517"/>
        <v>2.7862121819916437E-2</v>
      </c>
      <c r="S1134" s="13">
        <f t="shared" si="1518"/>
        <v>4.5417141856952462E-2</v>
      </c>
      <c r="T1134" s="13">
        <f t="shared" si="1519"/>
        <v>9.8275272074872716E-2</v>
      </c>
      <c r="U1134" s="13">
        <f t="shared" si="1520"/>
        <v>5.0307413750476877E-2</v>
      </c>
      <c r="V1134" s="13">
        <f t="shared" si="1521"/>
        <v>8.4217168613452235E-3</v>
      </c>
      <c r="W1134" s="13">
        <f t="shared" si="1522"/>
        <v>6.3993411582725895E-2</v>
      </c>
      <c r="X1134" s="13">
        <f t="shared" si="1523"/>
        <v>5.9148100847763965E-2</v>
      </c>
      <c r="Y1134" s="13">
        <f t="shared" si="1524"/>
        <v>2.7334828284429409E-2</v>
      </c>
      <c r="Z1134" s="13">
        <f t="shared" si="1525"/>
        <v>8.5841732269928157E-3</v>
      </c>
      <c r="AA1134" s="13">
        <f t="shared" si="1526"/>
        <v>1.5499449648066647E-2</v>
      </c>
      <c r="AB1134" s="13">
        <f t="shared" si="1527"/>
        <v>1.3992782591895056E-2</v>
      </c>
      <c r="AC1134" s="13">
        <f t="shared" si="1528"/>
        <v>8.7842360826626182E-4</v>
      </c>
      <c r="AD1134" s="13">
        <f t="shared" si="1529"/>
        <v>2.8886377127023896E-2</v>
      </c>
      <c r="AE1134" s="13">
        <f t="shared" si="1530"/>
        <v>2.6699222703997189E-2</v>
      </c>
      <c r="AF1134" s="13">
        <f t="shared" si="1531"/>
        <v>1.2338835186271111E-2</v>
      </c>
      <c r="AG1134" s="13">
        <f t="shared" si="1532"/>
        <v>3.8015302403333995E-3</v>
      </c>
      <c r="AH1134" s="13">
        <f t="shared" si="1533"/>
        <v>1.9835539751950925E-3</v>
      </c>
      <c r="AI1134" s="13">
        <f t="shared" si="1534"/>
        <v>3.5814742025574112E-3</v>
      </c>
      <c r="AJ1134" s="13">
        <f t="shared" si="1535"/>
        <v>3.2333270543652972E-3</v>
      </c>
      <c r="AK1134" s="13">
        <f t="shared" si="1536"/>
        <v>1.946015011178995E-3</v>
      </c>
      <c r="AL1134" s="13">
        <f t="shared" si="1537"/>
        <v>5.8639105409108917E-5</v>
      </c>
      <c r="AM1134" s="13">
        <f t="shared" si="1538"/>
        <v>1.0431358640049624E-2</v>
      </c>
      <c r="AN1134" s="13">
        <f t="shared" si="1539"/>
        <v>9.6415402392360985E-3</v>
      </c>
      <c r="AO1134" s="13">
        <f t="shared" si="1540"/>
        <v>4.4557617752641401E-3</v>
      </c>
      <c r="AP1134" s="13">
        <f t="shared" si="1541"/>
        <v>1.3727967734940847E-3</v>
      </c>
      <c r="AQ1134" s="13">
        <f t="shared" si="1542"/>
        <v>3.172136005639658E-4</v>
      </c>
      <c r="AR1134" s="13">
        <f t="shared" si="1543"/>
        <v>3.6667352985285216E-4</v>
      </c>
      <c r="AS1134" s="13">
        <f t="shared" si="1544"/>
        <v>6.6206002173421676E-4</v>
      </c>
      <c r="AT1134" s="13">
        <f t="shared" si="1545"/>
        <v>5.977026383041788E-4</v>
      </c>
      <c r="AU1134" s="13">
        <f t="shared" si="1546"/>
        <v>3.5973419539816565E-4</v>
      </c>
      <c r="AV1134" s="13">
        <f t="shared" si="1547"/>
        <v>1.6238261684680883E-4</v>
      </c>
      <c r="AW1134" s="13">
        <f t="shared" si="1548"/>
        <v>2.7183675731594672E-6</v>
      </c>
      <c r="AX1134" s="13">
        <f t="shared" si="1549"/>
        <v>3.1391164826833607E-3</v>
      </c>
      <c r="AY1134" s="13">
        <f t="shared" si="1550"/>
        <v>2.9014358462606678E-3</v>
      </c>
      <c r="AZ1134" s="13">
        <f t="shared" si="1551"/>
        <v>1.3408756916803309E-3</v>
      </c>
      <c r="BA1134" s="13">
        <f t="shared" si="1552"/>
        <v>4.1311674996051301E-4</v>
      </c>
      <c r="BB1134" s="13">
        <f t="shared" si="1553"/>
        <v>9.5459323796861023E-5</v>
      </c>
      <c r="BC1134" s="13">
        <f t="shared" si="1554"/>
        <v>1.7646309428266877E-5</v>
      </c>
      <c r="BD1134" s="13">
        <f t="shared" si="1555"/>
        <v>5.6485093245121048E-5</v>
      </c>
      <c r="BE1134" s="13">
        <f t="shared" si="1556"/>
        <v>1.0198860571291171E-4</v>
      </c>
      <c r="BF1134" s="13">
        <f t="shared" si="1557"/>
        <v>9.2074519998798293E-5</v>
      </c>
      <c r="BG1134" s="13">
        <f t="shared" si="1558"/>
        <v>5.5416107016719596E-5</v>
      </c>
      <c r="BH1134" s="13">
        <f t="shared" si="1559"/>
        <v>2.5014615201865289E-5</v>
      </c>
      <c r="BI1134" s="13">
        <f t="shared" si="1560"/>
        <v>9.0332000190284124E-6</v>
      </c>
      <c r="BJ1134" s="14">
        <f t="shared" si="1561"/>
        <v>0.57870411411513745</v>
      </c>
      <c r="BK1134" s="14">
        <f t="shared" si="1562"/>
        <v>0.23176223396297069</v>
      </c>
      <c r="BL1134" s="14">
        <f t="shared" si="1563"/>
        <v>0.18118378107554517</v>
      </c>
      <c r="BM1134" s="14">
        <f t="shared" si="1564"/>
        <v>0.51099929388344034</v>
      </c>
      <c r="BN1134" s="14">
        <f t="shared" si="1565"/>
        <v>0.48633629101851822</v>
      </c>
    </row>
    <row r="1135" spans="1:66" x14ac:dyDescent="0.25">
      <c r="A1135" t="s">
        <v>351</v>
      </c>
      <c r="B1135" t="s">
        <v>160</v>
      </c>
      <c r="C1135" t="s">
        <v>159</v>
      </c>
      <c r="D1135" s="7" t="s">
        <v>376</v>
      </c>
      <c r="E1135" s="10">
        <f>VLOOKUP(A1135,home!$A$2:$E$405,3,FALSE)</f>
        <v>1.224</v>
      </c>
      <c r="F1135" s="10">
        <f>VLOOKUP(B1135,home!$B$2:$E$405,3,FALSE)</f>
        <v>1.0621</v>
      </c>
      <c r="G1135" s="10">
        <f>VLOOKUP(C1135,away!$B$2:$E$405,4,FALSE)</f>
        <v>1.3071999999999999</v>
      </c>
      <c r="H1135" s="10">
        <f>VLOOKUP(A1135,away!$A$2:$E$405,3,FALSE)</f>
        <v>1.1359999999999999</v>
      </c>
      <c r="I1135" s="10">
        <f>VLOOKUP(C1135,away!$B$2:$E$405,3,FALSE)</f>
        <v>1.4085000000000001</v>
      </c>
      <c r="J1135" s="10">
        <f>VLOOKUP(B1135,home!$B$2:$E$405,4,FALSE)</f>
        <v>0.61619999999999997</v>
      </c>
      <c r="K1135" s="12">
        <f t="shared" si="1510"/>
        <v>1.6993735948799999</v>
      </c>
      <c r="L1135" s="12">
        <f t="shared" si="1511"/>
        <v>0.98595450719999989</v>
      </c>
      <c r="M1135" s="13">
        <f t="shared" si="1512"/>
        <v>6.8198814152305318E-2</v>
      </c>
      <c r="N1135" s="13">
        <f t="shared" si="1513"/>
        <v>0.11589526397255612</v>
      </c>
      <c r="O1135" s="13">
        <f t="shared" si="1514"/>
        <v>6.7240928199160568E-2</v>
      </c>
      <c r="P1135" s="13">
        <f t="shared" si="1515"/>
        <v>0.11426745787687546</v>
      </c>
      <c r="Q1135" s="13">
        <f t="shared" si="1516"/>
        <v>9.8474675683304633E-2</v>
      </c>
      <c r="R1135" s="13">
        <f t="shared" si="1517"/>
        <v>3.3148248113136963E-2</v>
      </c>
      <c r="S1135" s="13">
        <f t="shared" si="1518"/>
        <v>4.7863925831920576E-2</v>
      </c>
      <c r="T1135" s="13">
        <f t="shared" si="1519"/>
        <v>9.7091550335012419E-2</v>
      </c>
      <c r="U1135" s="13">
        <f t="shared" si="1520"/>
        <v>5.633125755999574E-2</v>
      </c>
      <c r="V1135" s="13">
        <f t="shared" si="1521"/>
        <v>8.9106944108157428E-3</v>
      </c>
      <c r="W1135" s="13">
        <f t="shared" si="1522"/>
        <v>5.5781754540193178E-2</v>
      </c>
      <c r="X1135" s="13">
        <f t="shared" si="1523"/>
        <v>5.499827230842752E-2</v>
      </c>
      <c r="Y1135" s="13">
        <f t="shared" si="1524"/>
        <v>2.7112897235353525E-2</v>
      </c>
      <c r="Z1135" s="13">
        <f t="shared" si="1525"/>
        <v>1.0894221544310429E-2</v>
      </c>
      <c r="AA1135" s="13">
        <f t="shared" si="1526"/>
        <v>1.8513352429173961E-2</v>
      </c>
      <c r="AB1135" s="13">
        <f t="shared" si="1527"/>
        <v>1.5730551135422866E-2</v>
      </c>
      <c r="AC1135" s="13">
        <f t="shared" si="1528"/>
        <v>9.3311959571585462E-4</v>
      </c>
      <c r="AD1135" s="13">
        <f t="shared" si="1529"/>
        <v>2.3698510185420466E-2</v>
      </c>
      <c r="AE1135" s="13">
        <f t="shared" si="1530"/>
        <v>2.3365652931240412E-2</v>
      </c>
      <c r="AF1135" s="13">
        <f t="shared" si="1531"/>
        <v>1.1518735410613686E-2</v>
      </c>
      <c r="AG1135" s="13">
        <f t="shared" si="1532"/>
        <v>3.785649698446269E-3</v>
      </c>
      <c r="AH1135" s="13">
        <f t="shared" si="1533"/>
        <v>2.6853017085120522E-3</v>
      </c>
      <c r="AI1135" s="13">
        <f t="shared" si="1534"/>
        <v>4.5633308177315318E-3</v>
      </c>
      <c r="AJ1135" s="13">
        <f t="shared" si="1535"/>
        <v>3.877401948177562E-3</v>
      </c>
      <c r="AK1135" s="13">
        <f t="shared" si="1536"/>
        <v>2.1963848291564067E-3</v>
      </c>
      <c r="AL1135" s="13">
        <f t="shared" si="1537"/>
        <v>6.253786399243085E-5</v>
      </c>
      <c r="AM1135" s="13">
        <f t="shared" si="1538"/>
        <v>8.054524489419651E-3</v>
      </c>
      <c r="AN1135" s="13">
        <f t="shared" si="1539"/>
        <v>7.9413947236960832E-3</v>
      </c>
      <c r="AO1135" s="13">
        <f t="shared" si="1540"/>
        <v>3.9149269606412246E-3</v>
      </c>
      <c r="AP1135" s="13">
        <f t="shared" si="1541"/>
        <v>1.2866466274010042E-3</v>
      </c>
      <c r="AQ1135" s="13">
        <f t="shared" si="1542"/>
        <v>3.1714376036492471E-4</v>
      </c>
      <c r="AR1135" s="13">
        <f t="shared" si="1543"/>
        <v>5.2951706453986376E-4</v>
      </c>
      <c r="AS1135" s="13">
        <f t="shared" si="1544"/>
        <v>8.9984731751741325E-4</v>
      </c>
      <c r="AT1135" s="13">
        <f t="shared" si="1545"/>
        <v>7.645883854063458E-4</v>
      </c>
      <c r="AU1135" s="13">
        <f t="shared" si="1546"/>
        <v>4.331071043704923E-4</v>
      </c>
      <c r="AV1135" s="13">
        <f t="shared" si="1547"/>
        <v>1.8400269423053775E-4</v>
      </c>
      <c r="AW1135" s="13">
        <f t="shared" si="1548"/>
        <v>2.9106252018408034E-6</v>
      </c>
      <c r="AX1135" s="13">
        <f t="shared" si="1549"/>
        <v>2.2812743727723445E-3</v>
      </c>
      <c r="AY1135" s="13">
        <f t="shared" si="1550"/>
        <v>2.2492327499947454E-3</v>
      </c>
      <c r="AZ1135" s="13">
        <f t="shared" si="1551"/>
        <v>1.108820583799585E-3</v>
      </c>
      <c r="BA1135" s="13">
        <f t="shared" si="1552"/>
        <v>3.6441555075777867E-4</v>
      </c>
      <c r="BB1135" s="13">
        <f t="shared" si="1553"/>
        <v>8.9824288690850535E-5</v>
      </c>
      <c r="BC1135" s="13">
        <f t="shared" si="1554"/>
        <v>1.7712532458155619E-5</v>
      </c>
      <c r="BD1135" s="13">
        <f t="shared" si="1555"/>
        <v>8.7013289403731951E-5</v>
      </c>
      <c r="BE1135" s="13">
        <f t="shared" si="1556"/>
        <v>1.4786808641635378E-4</v>
      </c>
      <c r="BF1135" s="13">
        <f t="shared" si="1557"/>
        <v>1.2564156079069284E-4</v>
      </c>
      <c r="BG1135" s="13">
        <f t="shared" si="1558"/>
        <v>7.1170650275737918E-5</v>
      </c>
      <c r="BH1135" s="13">
        <f t="shared" si="1559"/>
        <v>3.023638095225701E-5</v>
      </c>
      <c r="BI1135" s="13">
        <f t="shared" si="1560"/>
        <v>1.0276581478999626E-5</v>
      </c>
      <c r="BJ1135" s="14">
        <f t="shared" si="1561"/>
        <v>0.53934887894056471</v>
      </c>
      <c r="BK1135" s="14">
        <f t="shared" si="1562"/>
        <v>0.24248578248162014</v>
      </c>
      <c r="BL1135" s="14">
        <f t="shared" si="1563"/>
        <v>0.2075700258558501</v>
      </c>
      <c r="BM1135" s="14">
        <f t="shared" si="1564"/>
        <v>0.50082719870021308</v>
      </c>
      <c r="BN1135" s="14">
        <f t="shared" si="1565"/>
        <v>0.49722538799733906</v>
      </c>
    </row>
    <row r="1136" spans="1:66" x14ac:dyDescent="0.25">
      <c r="A1136" t="s">
        <v>351</v>
      </c>
      <c r="B1136" t="s">
        <v>163</v>
      </c>
      <c r="C1136" t="s">
        <v>157</v>
      </c>
      <c r="D1136" s="7" t="s">
        <v>376</v>
      </c>
      <c r="E1136" s="10">
        <f>VLOOKUP(A1136,home!$A$2:$E$405,3,FALSE)</f>
        <v>1.224</v>
      </c>
      <c r="F1136" s="10">
        <f>VLOOKUP(B1136,home!$B$2:$E$405,3,FALSE)</f>
        <v>1.4705999999999999</v>
      </c>
      <c r="G1136" s="10">
        <f>VLOOKUP(C1136,away!$B$2:$E$405,4,FALSE)</f>
        <v>0.27229999999999999</v>
      </c>
      <c r="H1136" s="10">
        <f>VLOOKUP(A1136,away!$A$2:$E$405,3,FALSE)</f>
        <v>1.1359999999999999</v>
      </c>
      <c r="I1136" s="10">
        <f>VLOOKUP(C1136,away!$B$2:$E$405,3,FALSE)</f>
        <v>1.0759000000000001</v>
      </c>
      <c r="J1136" s="10">
        <f>VLOOKUP(B1136,home!$B$2:$E$405,4,FALSE)</f>
        <v>0.44009999999999999</v>
      </c>
      <c r="K1136" s="12">
        <f t="shared" si="1510"/>
        <v>0.49014392111999994</v>
      </c>
      <c r="L1136" s="12">
        <f t="shared" si="1511"/>
        <v>0.53790007823999997</v>
      </c>
      <c r="M1136" s="13">
        <f t="shared" si="1512"/>
        <v>0.35770594980134041</v>
      </c>
      <c r="N1136" s="13">
        <f t="shared" si="1513"/>
        <v>0.17532739684358284</v>
      </c>
      <c r="O1136" s="13">
        <f t="shared" si="1514"/>
        <v>0.19241005838505448</v>
      </c>
      <c r="P1136" s="13">
        <f t="shared" si="1515"/>
        <v>9.4308620479778713E-2</v>
      </c>
      <c r="Q1136" s="13">
        <f t="shared" si="1516"/>
        <v>4.2967828884337991E-2</v>
      </c>
      <c r="R1136" s="13">
        <f t="shared" si="1517"/>
        <v>5.1748692729741898E-2</v>
      </c>
      <c r="S1136" s="13">
        <f t="shared" si="1518"/>
        <v>6.216080485758258E-3</v>
      </c>
      <c r="T1136" s="13">
        <f t="shared" si="1519"/>
        <v>2.3112398518688335E-2</v>
      </c>
      <c r="U1136" s="13">
        <f t="shared" si="1520"/>
        <v>2.5364307167389723E-2</v>
      </c>
      <c r="V1136" s="13">
        <f t="shared" si="1521"/>
        <v>1.820955563357462E-4</v>
      </c>
      <c r="W1136" s="13">
        <f t="shared" si="1522"/>
        <v>7.0201400437942055E-3</v>
      </c>
      <c r="X1136" s="13">
        <f t="shared" si="1523"/>
        <v>3.7761338788126595E-3</v>
      </c>
      <c r="Y1136" s="13">
        <f t="shared" si="1524"/>
        <v>1.0155913544290223E-3</v>
      </c>
      <c r="Z1136" s="13">
        <f t="shared" si="1525"/>
        <v>9.2785419560486287E-3</v>
      </c>
      <c r="AA1136" s="13">
        <f t="shared" si="1526"/>
        <v>4.5478209366141085E-3</v>
      </c>
      <c r="AB1136" s="13">
        <f t="shared" si="1527"/>
        <v>1.1145433932118348E-3</v>
      </c>
      <c r="AC1136" s="13">
        <f t="shared" si="1528"/>
        <v>3.0005757387910983E-6</v>
      </c>
      <c r="AD1136" s="13">
        <f t="shared" si="1529"/>
        <v>8.60219741969205E-4</v>
      </c>
      <c r="AE1136" s="13">
        <f t="shared" si="1530"/>
        <v>4.6271226650882792E-4</v>
      </c>
      <c r="AF1136" s="13">
        <f t="shared" si="1531"/>
        <v>1.2444648217885314E-4</v>
      </c>
      <c r="AG1136" s="13">
        <f t="shared" si="1532"/>
        <v>2.2313257500232625E-5</v>
      </c>
      <c r="AH1136" s="13">
        <f t="shared" si="1533"/>
        <v>1.2477321110279198E-3</v>
      </c>
      <c r="AI1136" s="13">
        <f t="shared" si="1534"/>
        <v>6.1156830940655967E-4</v>
      </c>
      <c r="AJ1136" s="13">
        <f t="shared" si="1535"/>
        <v>1.4987824460263021E-4</v>
      </c>
      <c r="AK1136" s="13">
        <f t="shared" si="1536"/>
        <v>2.4487303500038552E-5</v>
      </c>
      <c r="AL1136" s="13">
        <f t="shared" si="1537"/>
        <v>3.1643886127993208E-8</v>
      </c>
      <c r="AM1136" s="13">
        <f t="shared" si="1538"/>
        <v>8.4326295470724187E-5</v>
      </c>
      <c r="AN1136" s="13">
        <f t="shared" si="1539"/>
        <v>4.5359120931391891E-5</v>
      </c>
      <c r="AO1136" s="13">
        <f t="shared" si="1540"/>
        <v>1.2199337348946662E-5</v>
      </c>
      <c r="AP1136" s="13">
        <f t="shared" si="1541"/>
        <v>2.1873415048248547E-6</v>
      </c>
      <c r="AQ1136" s="13">
        <f t="shared" si="1542"/>
        <v>2.9414279164572209E-7</v>
      </c>
      <c r="AR1136" s="13">
        <f t="shared" si="1543"/>
        <v>1.3423104002889576E-4</v>
      </c>
      <c r="AS1136" s="13">
        <f t="shared" si="1544"/>
        <v>6.5792528295778634E-5</v>
      </c>
      <c r="AT1136" s="13">
        <f t="shared" si="1545"/>
        <v>1.612390389964574E-5</v>
      </c>
      <c r="AU1136" s="13">
        <f t="shared" si="1546"/>
        <v>2.6343444937114741E-6</v>
      </c>
      <c r="AV1136" s="13">
        <f t="shared" si="1547"/>
        <v>3.2280198493215574E-7</v>
      </c>
      <c r="AW1136" s="13">
        <f t="shared" si="1548"/>
        <v>2.3174615669406921E-10</v>
      </c>
      <c r="AX1136" s="13">
        <f t="shared" si="1549"/>
        <v>6.8886701859240684E-6</v>
      </c>
      <c r="AY1136" s="13">
        <f t="shared" si="1550"/>
        <v>3.7054162319781111E-6</v>
      </c>
      <c r="AZ1136" s="13">
        <f t="shared" si="1551"/>
        <v>9.9657184054639601E-7</v>
      </c>
      <c r="BA1136" s="13">
        <f t="shared" si="1552"/>
        <v>1.7868535700056242E-7</v>
      </c>
      <c r="BB1136" s="13">
        <f t="shared" si="1553"/>
        <v>2.4028716877736209E-8</v>
      </c>
      <c r="BC1136" s="13">
        <f t="shared" si="1554"/>
        <v>2.5850097377082246E-9</v>
      </c>
      <c r="BD1136" s="13">
        <f t="shared" si="1555"/>
        <v>1.2033814488963262E-5</v>
      </c>
      <c r="BE1136" s="13">
        <f t="shared" si="1556"/>
        <v>5.8983010196511205E-6</v>
      </c>
      <c r="BF1136" s="13">
        <f t="shared" si="1557"/>
        <v>1.4455081948589467E-6</v>
      </c>
      <c r="BG1136" s="13">
        <f t="shared" si="1558"/>
        <v>2.3616901821308574E-7</v>
      </c>
      <c r="BH1136" s="13">
        <f t="shared" si="1559"/>
        <v>2.893920215850563E-8</v>
      </c>
      <c r="BI1136" s="13">
        <f t="shared" si="1560"/>
        <v>2.8368748040108646E-9</v>
      </c>
      <c r="BJ1136" s="14">
        <f t="shared" si="1561"/>
        <v>0.25484534346719184</v>
      </c>
      <c r="BK1136" s="14">
        <f t="shared" si="1562"/>
        <v>0.45841948395907001</v>
      </c>
      <c r="BL1136" s="14">
        <f t="shared" si="1563"/>
        <v>0.27745783876805075</v>
      </c>
      <c r="BM1136" s="14">
        <f t="shared" si="1564"/>
        <v>8.5528955842039095E-2</v>
      </c>
      <c r="BN1136" s="14">
        <f t="shared" si="1565"/>
        <v>0.91446854712383652</v>
      </c>
    </row>
    <row r="1137" spans="1:66" x14ac:dyDescent="0.25">
      <c r="A1137" t="s">
        <v>351</v>
      </c>
      <c r="B1137" t="s">
        <v>165</v>
      </c>
      <c r="C1137" t="s">
        <v>162</v>
      </c>
      <c r="D1137" s="7" t="s">
        <v>376</v>
      </c>
      <c r="E1137" s="10">
        <f>VLOOKUP(A1137,home!$A$2:$E$405,3,FALSE)</f>
        <v>1.224</v>
      </c>
      <c r="F1137" s="10">
        <f>VLOOKUP(B1137,home!$B$2:$E$405,3,FALSE)</f>
        <v>0.40849999999999997</v>
      </c>
      <c r="G1137" s="10">
        <f>VLOOKUP(C1137,away!$B$2:$E$405,4,FALSE)</f>
        <v>1.6339999999999999</v>
      </c>
      <c r="H1137" s="10">
        <f>VLOOKUP(A1137,away!$A$2:$E$405,3,FALSE)</f>
        <v>1.1359999999999999</v>
      </c>
      <c r="I1137" s="10">
        <f>VLOOKUP(C1137,away!$B$2:$E$405,3,FALSE)</f>
        <v>0.7923</v>
      </c>
      <c r="J1137" s="10">
        <f>VLOOKUP(B1137,home!$B$2:$E$405,4,FALSE)</f>
        <v>1.3204</v>
      </c>
      <c r="K1137" s="12">
        <f t="shared" ref="K1137:K1195" si="1566">E1137*F1137*G1137</f>
        <v>0.81700653599999995</v>
      </c>
      <c r="L1137" s="12">
        <f t="shared" ref="L1137:L1195" si="1567">H1137*I1137*J1137</f>
        <v>1.1884297171199998</v>
      </c>
      <c r="M1137" s="13">
        <f t="shared" ref="M1137:M1195" si="1568">_xlfn.POISSON.DIST(0,K1137,FALSE) * _xlfn.POISSON.DIST(0,L1137,FALSE)</f>
        <v>0.13460156253356267</v>
      </c>
      <c r="N1137" s="13">
        <f t="shared" ref="N1137:N1195" si="1569">_xlfn.POISSON.DIST(1,K1137,FALSE) * _xlfn.POISSON.DIST(0,L1137,FALSE)</f>
        <v>0.10997035634573342</v>
      </c>
      <c r="O1137" s="13">
        <f t="shared" ref="O1137:O1195" si="1570">_xlfn.POISSON.DIST(0,K1137,FALSE) * _xlfn.POISSON.DIST(1,L1137,FALSE)</f>
        <v>0.15996449688567185</v>
      </c>
      <c r="P1137" s="13">
        <f t="shared" ref="P1137:P1195" si="1571">_xlfn.POISSON.DIST(1,K1137,FALSE) * _xlfn.POISSON.DIST(1,L1137,FALSE)</f>
        <v>0.13069203948354555</v>
      </c>
      <c r="Q1137" s="13">
        <f t="shared" ref="Q1137:Q1195" si="1572">_xlfn.POISSON.DIST(2,K1137,FALSE) * _xlfn.POISSON.DIST(0,L1137,FALSE)</f>
        <v>4.4923249950356632E-2</v>
      </c>
      <c r="R1137" s="13">
        <f t="shared" ref="R1137:R1195" si="1573">_xlfn.POISSON.DIST(0,K1137,FALSE) * _xlfn.POISSON.DIST(2,L1137,FALSE)</f>
        <v>9.5053280891541039E-2</v>
      </c>
      <c r="S1137" s="13">
        <f t="shared" ref="S1137:S1195" si="1574">_xlfn.POISSON.DIST(2,K1137,FALSE) * _xlfn.POISSON.DIST(2,L1137,FALSE)</f>
        <v>3.1724017282692488E-2</v>
      </c>
      <c r="T1137" s="13">
        <f t="shared" ref="T1137:T1195" si="1575">_xlfn.POISSON.DIST(2,K1137,FALSE) * _xlfn.POISSON.DIST(1,L1137,FALSE)</f>
        <v>5.3388125230613377E-2</v>
      </c>
      <c r="U1137" s="13">
        <f t="shared" ref="U1137:U1195" si="1576">_xlfn.POISSON.DIST(1,K1137,FALSE) * _xlfn.POISSON.DIST(2,L1137,FALSE)</f>
        <v>7.7659151756632933E-2</v>
      </c>
      <c r="V1137" s="13">
        <f t="shared" ref="V1137:V1195" si="1577">_xlfn.POISSON.DIST(3,K1137,FALSE) * _xlfn.POISSON.DIST(3,L1137,FALSE)</f>
        <v>3.4225098144363931E-3</v>
      </c>
      <c r="W1137" s="13">
        <f t="shared" ref="W1137:W1195" si="1578">_xlfn.POISSON.DIST(3,K1137,FALSE) * _xlfn.POISSON.DIST(0,L1137,FALSE)</f>
        <v>1.2234196275934349E-2</v>
      </c>
      <c r="X1137" s="13">
        <f t="shared" ref="X1137:X1195" si="1579">_xlfn.POISSON.DIST(3,K1137,FALSE) * _xlfn.POISSON.DIST(1,L1137,FALSE)</f>
        <v>1.4539482419399213E-2</v>
      </c>
      <c r="Y1137" s="13">
        <f t="shared" ref="Y1137:Y1195" si="1580">_xlfn.POISSON.DIST(3,K1137,FALSE) * _xlfn.POISSON.DIST(2,L1137,FALSE)</f>
        <v>8.6395764893789084E-3</v>
      </c>
      <c r="Z1137" s="13">
        <f t="shared" ref="Z1137:Z1195" si="1581">_xlfn.POISSON.DIST(0,K1137,FALSE) * _xlfn.POISSON.DIST(3,L1137,FALSE)</f>
        <v>3.7654714573754008E-2</v>
      </c>
      <c r="AA1137" s="13">
        <f t="shared" ref="AA1137:AA1195" si="1582">_xlfn.POISSON.DIST(1,K1137,FALSE) * _xlfn.POISSON.DIST(3,L1137,FALSE)</f>
        <v>3.0764147917971479E-2</v>
      </c>
      <c r="AB1137" s="13">
        <f t="shared" ref="AB1137:AB1195" si="1583">_xlfn.POISSON.DIST(2,K1137,FALSE) * _xlfn.POISSON.DIST(3,L1137,FALSE)</f>
        <v>1.2567254961726743E-2</v>
      </c>
      <c r="AC1137" s="13">
        <f t="shared" ref="AC1137:AC1195" si="1584">_xlfn.POISSON.DIST(4,K1137,FALSE) * _xlfn.POISSON.DIST(4,L1137,FALSE)</f>
        <v>2.0769390571228073E-4</v>
      </c>
      <c r="AD1137" s="13">
        <f t="shared" ref="AD1137:AD1195" si="1585">_xlfn.POISSON.DIST(4,K1137,FALSE) * _xlfn.POISSON.DIST(0,L1137,FALSE)</f>
        <v>2.498854580036305E-3</v>
      </c>
      <c r="AE1137" s="13">
        <f t="shared" ref="AE1137:AE1195" si="1586">_xlfn.POISSON.DIST(4,K1137,FALSE) * _xlfn.POISSON.DIST(1,L1137,FALSE)</f>
        <v>2.9697130416765612E-3</v>
      </c>
      <c r="AF1137" s="13">
        <f t="shared" ref="AF1137:AF1195" si="1587">_xlfn.POISSON.DIST(4,K1137,FALSE) * _xlfn.POISSON.DIST(2,L1137,FALSE)</f>
        <v>1.764647615023625E-3</v>
      </c>
      <c r="AG1137" s="13">
        <f t="shared" ref="AG1137:AG1195" si="1588">_xlfn.POISSON.DIST(4,K1137,FALSE) * _xlfn.POISSON.DIST(3,L1137,FALSE)</f>
        <v>6.9905322197966982E-4</v>
      </c>
      <c r="AH1137" s="13">
        <f t="shared" ref="AH1137:AH1195" si="1589">_xlfn.POISSON.DIST(0,K1137,FALSE) * _xlfn.POISSON.DIST(4,L1137,FALSE)</f>
        <v>1.1187495447280196E-2</v>
      </c>
      <c r="AI1137" s="13">
        <f t="shared" ref="AI1137:AI1195" si="1590">_xlfn.POISSON.DIST(1,K1137,FALSE) * _xlfn.POISSON.DIST(4,L1137,FALSE)</f>
        <v>9.1402569018981632E-3</v>
      </c>
      <c r="AJ1137" s="13">
        <f t="shared" ref="AJ1137:AJ1195" si="1591">_xlfn.POISSON.DIST(2,K1137,FALSE) * _xlfn.POISSON.DIST(4,L1137,FALSE)</f>
        <v>3.7338248147849545E-3</v>
      </c>
      <c r="AK1137" s="13">
        <f t="shared" ref="AK1137:AK1195" si="1592">_xlfn.POISSON.DIST(3,K1137,FALSE) * _xlfn.POISSON.DIST(4,L1137,FALSE)</f>
        <v>1.0168530926527657E-3</v>
      </c>
      <c r="AL1137" s="13">
        <f t="shared" ref="AL1137:AL1195" si="1593">_xlfn.POISSON.DIST(5,K1137,FALSE) * _xlfn.POISSON.DIST(5,L1137,FALSE)</f>
        <v>8.0664561732923101E-6</v>
      </c>
      <c r="AM1137" s="13">
        <f t="shared" ref="AM1137:AM1195" si="1594">_xlfn.POISSON.DIST(5,K1137,FALSE) * _xlfn.POISSON.DIST(0,L1137,FALSE)</f>
        <v>4.0831610488063931E-4</v>
      </c>
      <c r="AN1137" s="13">
        <f t="shared" ref="AN1137:AN1195" si="1595">_xlfn.POISSON.DIST(5,K1137,FALSE) * _xlfn.POISSON.DIST(1,L1137,FALSE)</f>
        <v>4.8525499301883834E-4</v>
      </c>
      <c r="AO1137" s="13">
        <f t="shared" ref="AO1137:AO1195" si="1596">_xlfn.POISSON.DIST(5,K1137,FALSE) * _xlfn.POISSON.DIST(2,L1137,FALSE)</f>
        <v>2.8834572704222272E-4</v>
      </c>
      <c r="AP1137" s="13">
        <f t="shared" ref="AP1137:AP1195" si="1597">_xlfn.POISSON.DIST(5,K1137,FALSE) * _xlfn.POISSON.DIST(3,L1137,FALSE)</f>
        <v>1.1422621027384985E-4</v>
      </c>
      <c r="AQ1137" s="13">
        <f t="shared" ref="AQ1137:AQ1195" si="1598">_xlfn.POISSON.DIST(5,K1137,FALSE) * _xlfn.POISSON.DIST(4,L1137,FALSE)</f>
        <v>3.3937455690860226E-5</v>
      </c>
      <c r="AR1137" s="13">
        <f t="shared" ref="AR1137:AR1195" si="1599">_xlfn.POISSON.DIST(0,K1137,FALSE) * _xlfn.POISSON.DIST(5,L1137,FALSE)</f>
        <v>2.6591104099384982E-3</v>
      </c>
      <c r="AS1137" s="13">
        <f t="shared" ref="AS1137:AS1195" si="1600">_xlfn.POISSON.DIST(1,K1137,FALSE) * _xlfn.POISSON.DIST(5,L1137,FALSE)</f>
        <v>2.1725105848653921E-3</v>
      </c>
      <c r="AT1137" s="13">
        <f t="shared" ref="AT1137:AT1195" si="1601">_xlfn.POISSON.DIST(2,K1137,FALSE) * _xlfn.POISSON.DIST(5,L1137,FALSE)</f>
        <v>8.8747767368210393E-4</v>
      </c>
      <c r="AU1137" s="13">
        <f t="shared" ref="AU1137:AU1195" si="1602">_xlfn.POISSON.DIST(3,K1137,FALSE) * _xlfn.POISSON.DIST(5,L1137,FALSE)</f>
        <v>2.4169168665078469E-4</v>
      </c>
      <c r="AV1137" s="13">
        <f t="shared" ref="AV1137:AV1195" si="1603">_xlfn.POISSON.DIST(4,K1137,FALSE) * _xlfn.POISSON.DIST(5,L1137,FALSE)</f>
        <v>4.9365921922638748E-5</v>
      </c>
      <c r="AW1137" s="13">
        <f t="shared" ref="AW1137:AW1195" si="1604">_xlfn.POISSON.DIST(6,K1137,FALSE) * _xlfn.POISSON.DIST(6,L1137,FALSE)</f>
        <v>2.175601309790269E-7</v>
      </c>
      <c r="AX1137" s="13">
        <f t="shared" ref="AX1137:AX1195" si="1605">_xlfn.POISSON.DIST(6,K1137,FALSE) * _xlfn.POISSON.DIST(0,L1137,FALSE)</f>
        <v>5.5599487740257288E-5</v>
      </c>
      <c r="AY1137" s="13">
        <f t="shared" ref="AY1137:AY1195" si="1606">_xlfn.POISSON.DIST(6,K1137,FALSE) * _xlfn.POISSON.DIST(1,L1137,FALSE)</f>
        <v>6.6076083487170853E-5</v>
      </c>
      <c r="AZ1137" s="13">
        <f t="shared" ref="AZ1137:AZ1195" si="1607">_xlfn.POISSON.DIST(6,K1137,FALSE) * _xlfn.POISSON.DIST(2,L1137,FALSE)</f>
        <v>3.9263390603527977E-5</v>
      </c>
      <c r="BA1137" s="13">
        <f t="shared" ref="BA1137:BA1195" si="1608">_xlfn.POISSON.DIST(6,K1137,FALSE) * _xlfn.POISSON.DIST(3,L1137,FALSE)</f>
        <v>1.5553926729374275E-5</v>
      </c>
      <c r="BB1137" s="13">
        <f t="shared" ref="BB1137:BB1195" si="1609">_xlfn.POISSON.DIST(6,K1137,FALSE) * _xlfn.POISSON.DIST(4,L1137,FALSE)</f>
        <v>4.6211871857738657E-6</v>
      </c>
      <c r="BC1137" s="13">
        <f t="shared" ref="BC1137:BC1195" si="1610">_xlfn.POISSON.DIST(6,K1137,FALSE) * _xlfn.POISSON.DIST(5,L1137,FALSE)</f>
        <v>1.0983912359895607E-6</v>
      </c>
      <c r="BD1137" s="13">
        <f t="shared" ref="BD1137:BD1195" si="1611">_xlfn.POISSON.DIST(0,K1137,FALSE) * _xlfn.POISSON.DIST(6,L1137,FALSE)</f>
        <v>5.266943053790097E-4</v>
      </c>
      <c r="BE1137" s="13">
        <f t="shared" ref="BE1137:BE1195" si="1612">_xlfn.POISSON.DIST(1,K1137,FALSE) * _xlfn.POISSON.DIST(6,L1137,FALSE)</f>
        <v>4.3031268996863086E-4</v>
      </c>
      <c r="BF1137" s="13">
        <f t="shared" ref="BF1137:BF1195" si="1613">_xlfn.POISSON.DIST(2,K1137,FALSE) * _xlfn.POISSON.DIST(6,L1137,FALSE)</f>
        <v>1.7578414011405649E-4</v>
      </c>
      <c r="BG1137" s="13">
        <f t="shared" ref="BG1137:BG1195" si="1614">_xlfn.POISSON.DIST(3,K1137,FALSE) * _xlfn.POISSON.DIST(6,L1137,FALSE)</f>
        <v>4.7872263799441315E-5</v>
      </c>
      <c r="BH1137" s="13">
        <f t="shared" ref="BH1137:BH1195" si="1615">_xlfn.POISSON.DIST(4,K1137,FALSE) * _xlfn.POISSON.DIST(6,L1137,FALSE)</f>
        <v>9.7779881043149339E-6</v>
      </c>
      <c r="BI1137" s="13">
        <f t="shared" ref="BI1137:BI1195" si="1616">_xlfn.POISSON.DIST(5,K1137,FALSE) * _xlfn.POISSON.DIST(6,L1137,FALSE)</f>
        <v>1.5977360380311105E-6</v>
      </c>
      <c r="BJ1137" s="14">
        <f t="shared" ref="BJ1137:BJ1195" si="1617">SUM(N1137,Q1137,T1137,W1137,X1137,Y1137,AD1137,AE1137,AF1137,AG1137,AM1137,AN1137,AO1137,AP1137,AQ1137,AX1137,AY1137,AZ1137,BA1137,BB1137,BC1137)</f>
        <v>0.25313954812802048</v>
      </c>
      <c r="BK1137" s="14">
        <f t="shared" ref="BK1137:BK1195" si="1618">SUM(M1137,P1137,S1137,V1137,AC1137,AL1137,AY1137)</f>
        <v>0.30072196555960984</v>
      </c>
      <c r="BL1137" s="14">
        <f t="shared" ref="BL1137:BL1195" si="1619">SUM(O1137,R1137,U1137,AA1137,AB1137,AH1137,AI1137,AJ1137,AK1137,AR1137,AS1137,AT1137,AU1137,AV1137,BD1137,BE1137,BF1137,BG1137,BH1137,BI1137)</f>
        <v>0.40828895807062299</v>
      </c>
      <c r="BM1137" s="14">
        <f t="shared" ref="BM1137:BM1195" si="1620">SUM(S1137:BI1137)</f>
        <v>0.32453434171823992</v>
      </c>
      <c r="BN1137" s="14">
        <f t="shared" ref="BN1137:BN1195" si="1621">SUM(M1137:R1137)</f>
        <v>0.67520498609041124</v>
      </c>
    </row>
    <row r="1138" spans="1:66" x14ac:dyDescent="0.25">
      <c r="A1138" t="s">
        <v>351</v>
      </c>
      <c r="B1138" t="s">
        <v>166</v>
      </c>
      <c r="C1138" t="s">
        <v>164</v>
      </c>
      <c r="D1138" s="7" t="s">
        <v>376</v>
      </c>
      <c r="E1138" s="10">
        <f>VLOOKUP(A1138,home!$A$2:$E$405,3,FALSE)</f>
        <v>1.224</v>
      </c>
      <c r="F1138" s="10">
        <f>VLOOKUP(B1138,home!$B$2:$E$405,3,FALSE)</f>
        <v>1.4705999999999999</v>
      </c>
      <c r="G1138" s="10">
        <f>VLOOKUP(C1138,away!$B$2:$E$405,4,FALSE)</f>
        <v>0.81699999999999995</v>
      </c>
      <c r="H1138" s="10">
        <f>VLOOKUP(A1138,away!$A$2:$E$405,3,FALSE)</f>
        <v>1.1359999999999999</v>
      </c>
      <c r="I1138" s="10">
        <f>VLOOKUP(C1138,away!$B$2:$E$405,3,FALSE)</f>
        <v>1.0563</v>
      </c>
      <c r="J1138" s="10">
        <f>VLOOKUP(B1138,home!$B$2:$E$405,4,FALSE)</f>
        <v>0.96830000000000005</v>
      </c>
      <c r="K1138" s="12">
        <f t="shared" si="1566"/>
        <v>1.4706117647999997</v>
      </c>
      <c r="L1138" s="12">
        <f t="shared" si="1567"/>
        <v>1.1619181694399998</v>
      </c>
      <c r="M1138" s="13">
        <f t="shared" si="1568"/>
        <v>7.1896338946299501E-2</v>
      </c>
      <c r="N1138" s="13">
        <f t="shared" si="1569"/>
        <v>0.10573160190047645</v>
      </c>
      <c r="O1138" s="13">
        <f t="shared" si="1570"/>
        <v>8.3537662537922081E-2</v>
      </c>
      <c r="P1138" s="13">
        <f t="shared" si="1571"/>
        <v>0.1228514693321604</v>
      </c>
      <c r="Q1138" s="13">
        <f t="shared" si="1572"/>
        <v>7.7745068832995354E-2</v>
      </c>
      <c r="R1138" s="13">
        <f t="shared" si="1573"/>
        <v>4.8531963967679455E-2</v>
      </c>
      <c r="S1138" s="13">
        <f t="shared" si="1574"/>
        <v>5.2480014067001278E-2</v>
      </c>
      <c r="T1138" s="13">
        <f t="shared" si="1575"/>
        <v>9.0333408061420747E-2</v>
      </c>
      <c r="U1138" s="13">
        <f t="shared" si="1576"/>
        <v>7.1371677179719067E-2</v>
      </c>
      <c r="V1138" s="13">
        <f t="shared" si="1577"/>
        <v>9.9638002484523074E-3</v>
      </c>
      <c r="W1138" s="13">
        <f t="shared" si="1578"/>
        <v>3.8110937626996251E-2</v>
      </c>
      <c r="X1138" s="13">
        <f t="shared" si="1579"/>
        <v>4.4281790883201493E-2</v>
      </c>
      <c r="Y1138" s="13">
        <f t="shared" si="1580"/>
        <v>2.5725908701267182E-2</v>
      </c>
      <c r="Z1138" s="13">
        <f t="shared" si="1581"/>
        <v>1.8796723577551376E-2</v>
      </c>
      <c r="AA1138" s="13">
        <f t="shared" si="1582"/>
        <v>2.764268283284059E-2</v>
      </c>
      <c r="AB1138" s="13">
        <f t="shared" si="1583"/>
        <v>2.0325827292305181E-2</v>
      </c>
      <c r="AC1138" s="13">
        <f t="shared" si="1584"/>
        <v>1.0640906047809909E-3</v>
      </c>
      <c r="AD1138" s="13">
        <f t="shared" si="1585"/>
        <v>1.4011598310454919E-2</v>
      </c>
      <c r="AE1138" s="13">
        <f t="shared" si="1586"/>
        <v>1.6280330659812371E-2</v>
      </c>
      <c r="AF1138" s="13">
        <f t="shared" si="1587"/>
        <v>9.4582059990635514E-3</v>
      </c>
      <c r="AG1138" s="13">
        <f t="shared" si="1588"/>
        <v>3.6632204668727809E-3</v>
      </c>
      <c r="AH1138" s="13">
        <f t="shared" si="1589"/>
        <v>5.4600636626745448E-3</v>
      </c>
      <c r="AI1138" s="13">
        <f t="shared" si="1590"/>
        <v>8.0296338588861614E-3</v>
      </c>
      <c r="AJ1138" s="13">
        <f t="shared" si="1591"/>
        <v>5.9042370099572066E-3</v>
      </c>
      <c r="AK1138" s="13">
        <f t="shared" si="1592"/>
        <v>2.8942801363368801E-3</v>
      </c>
      <c r="AL1138" s="13">
        <f t="shared" si="1593"/>
        <v>7.2729764110816532E-5</v>
      </c>
      <c r="AM1138" s="13">
        <f t="shared" si="1594"/>
        <v>4.1211242638013587E-3</v>
      </c>
      <c r="AN1138" s="13">
        <f t="shared" si="1595"/>
        <v>4.7884091606308415E-3</v>
      </c>
      <c r="AO1138" s="13">
        <f t="shared" si="1596"/>
        <v>2.7818698032249576E-3</v>
      </c>
      <c r="AP1138" s="13">
        <f t="shared" si="1597"/>
        <v>1.0774350231278515E-3</v>
      </c>
      <c r="AQ1138" s="13">
        <f t="shared" si="1598"/>
        <v>3.1297283244081432E-4</v>
      </c>
      <c r="AR1138" s="13">
        <f t="shared" si="1599"/>
        <v>1.2688294351921334E-3</v>
      </c>
      <c r="AS1138" s="13">
        <f t="shared" si="1600"/>
        <v>1.8659554949180899E-3</v>
      </c>
      <c r="AT1138" s="13">
        <f t="shared" si="1601"/>
        <v>1.3720480517098747E-3</v>
      </c>
      <c r="AU1138" s="13">
        <f t="shared" si="1602"/>
        <v>6.7258333557182004E-4</v>
      </c>
      <c r="AV1138" s="13">
        <f t="shared" si="1603"/>
        <v>2.4727724152508618E-4</v>
      </c>
      <c r="AW1138" s="13">
        <f t="shared" si="1604"/>
        <v>3.4520991209722817E-6</v>
      </c>
      <c r="AX1138" s="13">
        <f t="shared" si="1605"/>
        <v>1.0100956377581702E-3</v>
      </c>
      <c r="AY1138" s="13">
        <f t="shared" si="1606"/>
        <v>1.1736484743833022E-3</v>
      </c>
      <c r="AZ1138" s="13">
        <f t="shared" si="1607"/>
        <v>6.818417434607477E-4</v>
      </c>
      <c r="BA1138" s="13">
        <f t="shared" si="1608"/>
        <v>2.6408143680322992E-4</v>
      </c>
      <c r="BB1138" s="13">
        <f t="shared" si="1609"/>
        <v>7.6710254908373478E-5</v>
      </c>
      <c r="BC1138" s="13">
        <f t="shared" si="1610"/>
        <v>1.7826207792082611E-5</v>
      </c>
      <c r="BD1138" s="13">
        <f t="shared" si="1611"/>
        <v>2.4571266244500541E-4</v>
      </c>
      <c r="BE1138" s="13">
        <f t="shared" si="1612"/>
        <v>3.6134793215195597E-4</v>
      </c>
      <c r="BF1138" s="13">
        <f t="shared" si="1613"/>
        <v>2.6570126010440933E-4</v>
      </c>
      <c r="BG1138" s="13">
        <f t="shared" si="1614"/>
        <v>1.3024779967724305E-4</v>
      </c>
      <c r="BH1138" s="13">
        <f t="shared" si="1615"/>
        <v>4.7885986636166809E-5</v>
      </c>
      <c r="BI1138" s="13">
        <f t="shared" si="1616"/>
        <v>1.4084339063240491E-5</v>
      </c>
      <c r="BJ1138" s="14">
        <f t="shared" si="1617"/>
        <v>0.44164808628089275</v>
      </c>
      <c r="BK1138" s="14">
        <f t="shared" si="1618"/>
        <v>0.25950209143718855</v>
      </c>
      <c r="BL1138" s="14">
        <f t="shared" si="1619"/>
        <v>0.28018970201731613</v>
      </c>
      <c r="BM1138" s="14">
        <f t="shared" si="1620"/>
        <v>0.48867230142015322</v>
      </c>
      <c r="BN1138" s="14">
        <f t="shared" si="1621"/>
        <v>0.51029410551753329</v>
      </c>
    </row>
    <row r="1139" spans="1:66" x14ac:dyDescent="0.25">
      <c r="A1139" t="s">
        <v>343</v>
      </c>
      <c r="B1139" t="s">
        <v>181</v>
      </c>
      <c r="C1139" t="s">
        <v>188</v>
      </c>
      <c r="D1139" s="7" t="s">
        <v>376</v>
      </c>
      <c r="E1139" s="10">
        <f>VLOOKUP(A1139,home!$A$2:$E$405,3,FALSE)</f>
        <v>1.2842</v>
      </c>
      <c r="F1139" s="10">
        <f>VLOOKUP(B1139,home!$B$2:$E$405,3,FALSE)</f>
        <v>1.194</v>
      </c>
      <c r="G1139" s="10">
        <f>VLOOKUP(C1139,away!$B$2:$E$405,4,FALSE)</f>
        <v>0.77869999999999995</v>
      </c>
      <c r="H1139" s="10">
        <f>VLOOKUP(A1139,away!$A$2:$E$405,3,FALSE)</f>
        <v>1.1267</v>
      </c>
      <c r="I1139" s="10">
        <f>VLOOKUP(C1139,away!$B$2:$E$405,3,FALSE)</f>
        <v>1.2044999999999999</v>
      </c>
      <c r="J1139" s="10">
        <f>VLOOKUP(B1139,home!$B$2:$E$405,4,FALSE)</f>
        <v>1.3609</v>
      </c>
      <c r="K1139" s="12">
        <f t="shared" si="1566"/>
        <v>1.1940078087599999</v>
      </c>
      <c r="L1139" s="12">
        <f t="shared" si="1567"/>
        <v>1.846891203135</v>
      </c>
      <c r="M1139" s="13">
        <f t="shared" si="1568"/>
        <v>4.7791904684369856E-2</v>
      </c>
      <c r="N1139" s="13">
        <f t="shared" si="1569"/>
        <v>5.7063907388651226E-2</v>
      </c>
      <c r="O1139" s="13">
        <f t="shared" si="1570"/>
        <v>8.8266448342629075E-2</v>
      </c>
      <c r="P1139" s="13">
        <f t="shared" si="1571"/>
        <v>0.10539082857261028</v>
      </c>
      <c r="Q1139" s="13">
        <f t="shared" si="1572"/>
        <v>3.4067375510203515E-2</v>
      </c>
      <c r="R1139" s="13">
        <f t="shared" si="1573"/>
        <v>8.1509263487985789E-2</v>
      </c>
      <c r="S1139" s="13">
        <f t="shared" si="1574"/>
        <v>5.8102030148078111E-2</v>
      </c>
      <c r="T1139" s="13">
        <f t="shared" si="1575"/>
        <v>6.2918736143691603E-2</v>
      </c>
      <c r="U1139" s="13">
        <f t="shared" si="1576"/>
        <v>9.7322697090931401E-2</v>
      </c>
      <c r="V1139" s="13">
        <f t="shared" si="1577"/>
        <v>1.423630480121732E-2</v>
      </c>
      <c r="W1139" s="13">
        <f t="shared" si="1578"/>
        <v>1.3558904127714062E-2</v>
      </c>
      <c r="X1139" s="13">
        <f t="shared" si="1579"/>
        <v>2.5041820757625944E-2</v>
      </c>
      <c r="Y1139" s="13">
        <f t="shared" si="1580"/>
        <v>2.3124759233871403E-2</v>
      </c>
      <c r="Z1139" s="13">
        <f t="shared" si="1581"/>
        <v>5.0179580569991271E-2</v>
      </c>
      <c r="AA1139" s="13">
        <f t="shared" si="1582"/>
        <v>5.9914811040871152E-2</v>
      </c>
      <c r="AB1139" s="13">
        <f t="shared" si="1583"/>
        <v>3.5769376121590007E-2</v>
      </c>
      <c r="AC1139" s="13">
        <f t="shared" si="1584"/>
        <v>1.962120950087411E-3</v>
      </c>
      <c r="AD1139" s="13">
        <f t="shared" si="1585"/>
        <v>4.0473593516796979E-3</v>
      </c>
      <c r="AE1139" s="13">
        <f t="shared" si="1586"/>
        <v>7.4750323825434114E-3</v>
      </c>
      <c r="AF1139" s="13">
        <f t="shared" si="1587"/>
        <v>6.9027857752343453E-3</v>
      </c>
      <c r="AG1139" s="13">
        <f t="shared" si="1588"/>
        <v>4.2495647751352415E-3</v>
      </c>
      <c r="AH1139" s="13">
        <f t="shared" si="1589"/>
        <v>2.316905648293022E-2</v>
      </c>
      <c r="AI1139" s="13">
        <f t="shared" si="1590"/>
        <v>2.7664034362220185E-2</v>
      </c>
      <c r="AJ1139" s="13">
        <f t="shared" si="1591"/>
        <v>1.6515536525147933E-2</v>
      </c>
      <c r="AK1139" s="13">
        <f t="shared" si="1592"/>
        <v>6.57322652562921E-3</v>
      </c>
      <c r="AL1139" s="13">
        <f t="shared" si="1593"/>
        <v>1.7307496242728221E-4</v>
      </c>
      <c r="AM1139" s="13">
        <f t="shared" si="1594"/>
        <v>9.6651573415267294E-4</v>
      </c>
      <c r="AN1139" s="13">
        <f t="shared" si="1595"/>
        <v>1.7850494070981381E-3</v>
      </c>
      <c r="AO1139" s="13">
        <f t="shared" si="1596"/>
        <v>1.6483960235654496E-3</v>
      </c>
      <c r="AP1139" s="13">
        <f t="shared" si="1597"/>
        <v>1.0148027050685812E-3</v>
      </c>
      <c r="AQ1139" s="13">
        <f t="shared" si="1598"/>
        <v>4.6855754722719122E-4</v>
      </c>
      <c r="AR1139" s="13">
        <f t="shared" si="1599"/>
        <v>8.5581453206523463E-3</v>
      </c>
      <c r="AS1139" s="13">
        <f t="shared" si="1600"/>
        <v>1.0218492341361756E-2</v>
      </c>
      <c r="AT1139" s="13">
        <f t="shared" si="1601"/>
        <v>6.1004798246700959E-3</v>
      </c>
      <c r="AU1139" s="13">
        <f t="shared" si="1602"/>
        <v>2.4280068492796435E-3</v>
      </c>
      <c r="AV1139" s="13">
        <f t="shared" si="1603"/>
        <v>7.2476478444066501E-4</v>
      </c>
      <c r="AW1139" s="13">
        <f t="shared" si="1604"/>
        <v>1.0601815084147844E-5</v>
      </c>
      <c r="AX1139" s="13">
        <f t="shared" si="1605"/>
        <v>1.9233788897794949E-4</v>
      </c>
      <c r="AY1139" s="13">
        <f t="shared" si="1606"/>
        <v>3.5522715518293118E-4</v>
      </c>
      <c r="AZ1139" s="13">
        <f t="shared" si="1607"/>
        <v>3.2803295401101365E-4</v>
      </c>
      <c r="BA1139" s="13">
        <f t="shared" si="1608"/>
        <v>2.0194705903377639E-4</v>
      </c>
      <c r="BB1139" s="13">
        <f t="shared" si="1609"/>
        <v>9.3243561707116558E-5</v>
      </c>
      <c r="BC1139" s="13">
        <f t="shared" si="1610"/>
        <v>3.4442142773169799E-5</v>
      </c>
      <c r="BD1139" s="13">
        <f t="shared" si="1611"/>
        <v>2.6343272179772995E-3</v>
      </c>
      <c r="BE1139" s="13">
        <f t="shared" si="1612"/>
        <v>3.1454072690939023E-3</v>
      </c>
      <c r="BF1139" s="13">
        <f t="shared" si="1613"/>
        <v>1.877820420514293E-3</v>
      </c>
      <c r="BG1139" s="13">
        <f t="shared" si="1614"/>
        <v>7.4737741518101763E-4</v>
      </c>
      <c r="BH1139" s="13">
        <f t="shared" si="1615"/>
        <v>2.2309361745424997E-4</v>
      </c>
      <c r="BI1139" s="13">
        <f t="shared" si="1616"/>
        <v>5.3275104264978081E-5</v>
      </c>
      <c r="BJ1139" s="14">
        <f t="shared" si="1617"/>
        <v>0.24553879762514846</v>
      </c>
      <c r="BK1139" s="14">
        <f t="shared" si="1618"/>
        <v>0.22801149127397319</v>
      </c>
      <c r="BL1139" s="14">
        <f t="shared" si="1619"/>
        <v>0.47341564014482523</v>
      </c>
      <c r="BM1139" s="14">
        <f t="shared" si="1620"/>
        <v>0.58271115628738945</v>
      </c>
      <c r="BN1139" s="14">
        <f t="shared" si="1621"/>
        <v>0.41408972798644972</v>
      </c>
    </row>
    <row r="1140" spans="1:66" x14ac:dyDescent="0.25">
      <c r="A1140" t="s">
        <v>343</v>
      </c>
      <c r="B1140" t="s">
        <v>178</v>
      </c>
      <c r="C1140" t="s">
        <v>182</v>
      </c>
      <c r="D1140" s="7" t="s">
        <v>376</v>
      </c>
      <c r="E1140" s="10">
        <f>VLOOKUP(A1140,home!$A$2:$E$405,3,FALSE)</f>
        <v>1.2842</v>
      </c>
      <c r="F1140" s="10">
        <f>VLOOKUP(B1140,home!$B$2:$E$405,3,FALSE)</f>
        <v>1.0383</v>
      </c>
      <c r="G1140" s="10">
        <f>VLOOKUP(C1140,away!$B$2:$E$405,4,FALSE)</f>
        <v>0.67490000000000006</v>
      </c>
      <c r="H1140" s="10">
        <f>VLOOKUP(A1140,away!$A$2:$E$405,3,FALSE)</f>
        <v>1.1267</v>
      </c>
      <c r="I1140" s="10">
        <f>VLOOKUP(C1140,away!$B$2:$E$405,3,FALSE)</f>
        <v>1.2425999999999999</v>
      </c>
      <c r="J1140" s="10">
        <f>VLOOKUP(B1140,home!$B$2:$E$405,4,FALSE)</f>
        <v>1.1834</v>
      </c>
      <c r="K1140" s="12">
        <f t="shared" si="1566"/>
        <v>0.89990144201400013</v>
      </c>
      <c r="L1140" s="12">
        <f t="shared" si="1567"/>
        <v>1.6568042828279999</v>
      </c>
      <c r="M1140" s="13">
        <f t="shared" si="1568"/>
        <v>7.7559823455467539E-2</v>
      </c>
      <c r="N1140" s="13">
        <f t="shared" si="1569"/>
        <v>6.9796196969926505E-2</v>
      </c>
      <c r="O1140" s="13">
        <f t="shared" si="1570"/>
        <v>0.12850144767640218</v>
      </c>
      <c r="P1140" s="13">
        <f t="shared" si="1571"/>
        <v>0.11563863806488089</v>
      </c>
      <c r="Q1140" s="13">
        <f t="shared" si="1572"/>
        <v>3.1404849150165018E-2</v>
      </c>
      <c r="R1140" s="13">
        <f t="shared" si="1573"/>
        <v>0.10645087442993065</v>
      </c>
      <c r="S1140" s="13">
        <f t="shared" si="1574"/>
        <v>4.3103162235724024E-2</v>
      </c>
      <c r="T1140" s="13">
        <f t="shared" si="1575"/>
        <v>5.2031688573560678E-2</v>
      </c>
      <c r="U1140" s="13">
        <f t="shared" si="1576"/>
        <v>9.5795295403145839E-2</v>
      </c>
      <c r="V1140" s="13">
        <f t="shared" si="1577"/>
        <v>7.1405683383236234E-3</v>
      </c>
      <c r="W1140" s="13">
        <f t="shared" si="1578"/>
        <v>9.4204230121552185E-3</v>
      </c>
      <c r="X1140" s="13">
        <f t="shared" si="1579"/>
        <v>1.5607797192590213E-2</v>
      </c>
      <c r="Y1140" s="13">
        <f t="shared" si="1580"/>
        <v>1.292953261709715E-2</v>
      </c>
      <c r="Z1140" s="13">
        <f t="shared" si="1581"/>
        <v>5.8789421555431549E-2</v>
      </c>
      <c r="AA1140" s="13">
        <f t="shared" si="1582"/>
        <v>5.2904685232901795E-2</v>
      </c>
      <c r="AB1140" s="13">
        <f t="shared" si="1583"/>
        <v>2.3804501265192547E-2</v>
      </c>
      <c r="AC1140" s="13">
        <f t="shared" si="1584"/>
        <v>6.6539411197784966E-4</v>
      </c>
      <c r="AD1140" s="13">
        <f t="shared" si="1585"/>
        <v>2.1193630632550878E-3</v>
      </c>
      <c r="AE1140" s="13">
        <f t="shared" si="1586"/>
        <v>3.5113698000684983E-3</v>
      </c>
      <c r="AF1140" s="13">
        <f t="shared" si="1587"/>
        <v>2.9088262616731937E-3</v>
      </c>
      <c r="AG1140" s="13">
        <f t="shared" si="1588"/>
        <v>1.6064519361142352E-3</v>
      </c>
      <c r="AH1140" s="13">
        <f t="shared" si="1589"/>
        <v>2.4350641354504945E-2</v>
      </c>
      <c r="AI1140" s="13">
        <f t="shared" si="1590"/>
        <v>2.1913177268884743E-2</v>
      </c>
      <c r="AJ1140" s="13">
        <f t="shared" si="1591"/>
        <v>9.8598499116888949E-3</v>
      </c>
      <c r="AK1140" s="13">
        <f t="shared" si="1592"/>
        <v>2.9576310511901498E-3</v>
      </c>
      <c r="AL1140" s="13">
        <f t="shared" si="1593"/>
        <v>3.9683055199159397E-5</v>
      </c>
      <c r="AM1140" s="13">
        <f t="shared" si="1594"/>
        <v>3.8144357535489239E-4</v>
      </c>
      <c r="AN1140" s="13">
        <f t="shared" si="1595"/>
        <v>6.3197734930521066E-4</v>
      </c>
      <c r="AO1140" s="13">
        <f t="shared" si="1596"/>
        <v>5.2353138948958006E-4</v>
      </c>
      <c r="AP1140" s="13">
        <f t="shared" si="1597"/>
        <v>2.8912968276707655E-4</v>
      </c>
      <c r="AQ1140" s="13">
        <f t="shared" si="1598"/>
        <v>1.197578241752984E-4</v>
      </c>
      <c r="AR1140" s="13">
        <f t="shared" si="1599"/>
        <v>8.0688493771504805E-3</v>
      </c>
      <c r="AS1140" s="13">
        <f t="shared" si="1600"/>
        <v>7.2611691898914841E-3</v>
      </c>
      <c r="AT1140" s="13">
        <f t="shared" si="1601"/>
        <v>3.2671683123454876E-3</v>
      </c>
      <c r="AU1140" s="13">
        <f t="shared" si="1602"/>
        <v>9.8004315852738403E-4</v>
      </c>
      <c r="AV1140" s="13">
        <f t="shared" si="1603"/>
        <v>2.2048556289868703E-4</v>
      </c>
      <c r="AW1140" s="13">
        <f t="shared" si="1604"/>
        <v>1.6434963980915114E-6</v>
      </c>
      <c r="AX1140" s="13">
        <f t="shared" si="1605"/>
        <v>5.7210270584807249E-5</v>
      </c>
      <c r="AY1140" s="13">
        <f t="shared" si="1606"/>
        <v>9.4786221326657383E-5</v>
      </c>
      <c r="AZ1140" s="13">
        <f t="shared" si="1607"/>
        <v>7.8521108723544344E-5</v>
      </c>
      <c r="BA1140" s="13">
        <f t="shared" si="1608"/>
        <v>4.3364703075190413E-5</v>
      </c>
      <c r="BB1140" s="13">
        <f t="shared" si="1609"/>
        <v>1.7961706444635015E-5</v>
      </c>
      <c r="BC1140" s="13">
        <f t="shared" si="1610"/>
        <v>5.9518064328741159E-6</v>
      </c>
      <c r="BD1140" s="13">
        <f t="shared" si="1611"/>
        <v>2.228084034259491E-3</v>
      </c>
      <c r="BE1140" s="13">
        <f t="shared" si="1612"/>
        <v>2.0050560353584868E-3</v>
      </c>
      <c r="BF1140" s="13">
        <f t="shared" si="1613"/>
        <v>9.0217640876898793E-4</v>
      </c>
      <c r="BG1140" s="13">
        <f t="shared" si="1614"/>
        <v>2.7062328373407481E-4</v>
      </c>
      <c r="BH1140" s="13">
        <f t="shared" si="1615"/>
        <v>6.088357081871446E-5</v>
      </c>
      <c r="BI1140" s="13">
        <f t="shared" si="1616"/>
        <v>1.0957842634944527E-5</v>
      </c>
      <c r="BJ1140" s="14">
        <f t="shared" si="1617"/>
        <v>0.2035801342142855</v>
      </c>
      <c r="BK1140" s="14">
        <f t="shared" si="1618"/>
        <v>0.24424205548289976</v>
      </c>
      <c r="BL1140" s="14">
        <f t="shared" si="1619"/>
        <v>0.49181360037023003</v>
      </c>
      <c r="BM1140" s="14">
        <f t="shared" si="1620"/>
        <v>0.46898023915114545</v>
      </c>
      <c r="BN1140" s="14">
        <f t="shared" si="1621"/>
        <v>0.52935182974677275</v>
      </c>
    </row>
    <row r="1141" spans="1:66" x14ac:dyDescent="0.25">
      <c r="A1141" t="s">
        <v>343</v>
      </c>
      <c r="B1141" t="s">
        <v>185</v>
      </c>
      <c r="C1141" t="s">
        <v>186</v>
      </c>
      <c r="D1141" s="7" t="s">
        <v>376</v>
      </c>
      <c r="E1141" s="10">
        <f>VLOOKUP(A1141,home!$A$2:$E$405,3,FALSE)</f>
        <v>1.2842</v>
      </c>
      <c r="F1141" s="10">
        <f>VLOOKUP(B1141,home!$B$2:$E$405,3,FALSE)</f>
        <v>0.88249999999999995</v>
      </c>
      <c r="G1141" s="10">
        <f>VLOOKUP(C1141,away!$B$2:$E$405,4,FALSE)</f>
        <v>1.613</v>
      </c>
      <c r="H1141" s="10">
        <f>VLOOKUP(A1141,away!$A$2:$E$405,3,FALSE)</f>
        <v>1.1267</v>
      </c>
      <c r="I1141" s="10">
        <f>VLOOKUP(C1141,away!$B$2:$E$405,3,FALSE)</f>
        <v>0.50719999999999998</v>
      </c>
      <c r="J1141" s="10">
        <f>VLOOKUP(B1141,home!$B$2:$E$405,4,FALSE)</f>
        <v>0.65090000000000003</v>
      </c>
      <c r="K1141" s="12">
        <f t="shared" si="1566"/>
        <v>1.8280233845</v>
      </c>
      <c r="L1141" s="12">
        <f t="shared" si="1567"/>
        <v>0.37196477201600003</v>
      </c>
      <c r="M1141" s="13">
        <f t="shared" si="1568"/>
        <v>0.1108044706655382</v>
      </c>
      <c r="N1141" s="13">
        <f t="shared" si="1569"/>
        <v>0.20255316348374808</v>
      </c>
      <c r="O1141" s="13">
        <f t="shared" si="1570"/>
        <v>4.1215359669460487E-2</v>
      </c>
      <c r="P1141" s="13">
        <f t="shared" si="1571"/>
        <v>7.5342641276351943E-2</v>
      </c>
      <c r="Q1141" s="13">
        <f t="shared" si="1572"/>
        <v>0.18513595972637151</v>
      </c>
      <c r="R1141" s="13">
        <f t="shared" si="1573"/>
        <v>7.6653309315041548E-3</v>
      </c>
      <c r="S1141" s="13">
        <f t="shared" si="1574"/>
        <v>1.2807501268679701E-2</v>
      </c>
      <c r="T1141" s="13">
        <f t="shared" si="1575"/>
        <v>6.8864055051583162E-2</v>
      </c>
      <c r="U1141" s="13">
        <f t="shared" si="1576"/>
        <v>1.401240419272076E-2</v>
      </c>
      <c r="V1141" s="13">
        <f t="shared" si="1577"/>
        <v>9.6762138039362545E-4</v>
      </c>
      <c r="W1141" s="13">
        <f t="shared" si="1578"/>
        <v>0.11281095456388583</v>
      </c>
      <c r="X1141" s="13">
        <f t="shared" si="1579"/>
        <v>4.196170099526314E-2</v>
      </c>
      <c r="Y1141" s="13">
        <f t="shared" si="1580"/>
        <v>7.8041372720533062E-3</v>
      </c>
      <c r="Z1141" s="13">
        <f t="shared" si="1581"/>
        <v>9.5041102412137869E-4</v>
      </c>
      <c r="AA1141" s="13">
        <f t="shared" si="1582"/>
        <v>1.7373735769804736E-3</v>
      </c>
      <c r="AB1141" s="13">
        <f t="shared" si="1583"/>
        <v>1.5879797631663587E-3</v>
      </c>
      <c r="AC1141" s="13">
        <f t="shared" si="1584"/>
        <v>4.1121507844199814E-5</v>
      </c>
      <c r="AD1141" s="13">
        <f t="shared" si="1585"/>
        <v>5.1555265742637565E-2</v>
      </c>
      <c r="AE1141" s="13">
        <f t="shared" si="1586"/>
        <v>1.917674266818448E-2</v>
      </c>
      <c r="AF1141" s="13">
        <f t="shared" si="1587"/>
        <v>3.56653635729037E-3</v>
      </c>
      <c r="AG1141" s="13">
        <f t="shared" si="1588"/>
        <v>4.4220862767542919E-4</v>
      </c>
      <c r="AH1141" s="13">
        <f t="shared" si="1589"/>
        <v>8.8379854977200422E-5</v>
      </c>
      <c r="AI1141" s="13">
        <f t="shared" si="1590"/>
        <v>1.6156044161704108E-4</v>
      </c>
      <c r="AJ1141" s="13">
        <f t="shared" si="1591"/>
        <v>1.4766813264304907E-4</v>
      </c>
      <c r="AK1141" s="13">
        <f t="shared" si="1592"/>
        <v>8.9980266538980532E-5</v>
      </c>
      <c r="AL1141" s="13">
        <f t="shared" si="1593"/>
        <v>1.1184397148018056E-6</v>
      </c>
      <c r="AM1141" s="13">
        <f t="shared" si="1594"/>
        <v>1.8848846274330637E-2</v>
      </c>
      <c r="AN1141" s="13">
        <f t="shared" si="1595"/>
        <v>7.0111068071960275E-3</v>
      </c>
      <c r="AO1141" s="13">
        <f t="shared" si="1596"/>
        <v>1.303942372559248E-3</v>
      </c>
      <c r="AP1141" s="13">
        <f t="shared" si="1597"/>
        <v>1.616735424436676E-4</v>
      </c>
      <c r="AQ1141" s="13">
        <f t="shared" si="1598"/>
        <v>1.5034215589019481E-5</v>
      </c>
      <c r="AR1141" s="13">
        <f t="shared" si="1599"/>
        <v>6.5748385214803037E-6</v>
      </c>
      <c r="AS1141" s="13">
        <f t="shared" si="1600"/>
        <v>1.2018958566577399E-5</v>
      </c>
      <c r="AT1141" s="13">
        <f t="shared" si="1601"/>
        <v>1.0985468658520045E-5</v>
      </c>
      <c r="AU1141" s="13">
        <f t="shared" si="1602"/>
        <v>6.6938978658221655E-6</v>
      </c>
      <c r="AV1141" s="13">
        <f t="shared" si="1603"/>
        <v>3.05915045804439E-6</v>
      </c>
      <c r="AW1141" s="13">
        <f t="shared" si="1604"/>
        <v>2.1124850156566494E-8</v>
      </c>
      <c r="AX1141" s="13">
        <f t="shared" si="1605"/>
        <v>5.742688626720358E-3</v>
      </c>
      <c r="AY1141" s="13">
        <f t="shared" si="1606"/>
        <v>2.1360778657969147E-3</v>
      </c>
      <c r="AZ1141" s="13">
        <f t="shared" si="1607"/>
        <v>3.9727285817978657E-4</v>
      </c>
      <c r="BA1141" s="13">
        <f t="shared" si="1608"/>
        <v>4.925716937366301E-5</v>
      </c>
      <c r="BB1141" s="13">
        <f t="shared" si="1609"/>
        <v>4.580482944057015E-6</v>
      </c>
      <c r="BC1141" s="13">
        <f t="shared" si="1610"/>
        <v>3.4075565880186901E-7</v>
      </c>
      <c r="BD1141" s="13">
        <f t="shared" si="1611"/>
        <v>4.0760138528073887E-7</v>
      </c>
      <c r="BE1141" s="13">
        <f t="shared" si="1612"/>
        <v>7.4510486384778472E-7</v>
      </c>
      <c r="BF1141" s="13">
        <f t="shared" si="1613"/>
        <v>6.8103455750921971E-7</v>
      </c>
      <c r="BG1141" s="13">
        <f t="shared" si="1614"/>
        <v>4.149823655931547E-7</v>
      </c>
      <c r="BH1141" s="13">
        <f t="shared" si="1615"/>
        <v>1.8964936711485371E-7</v>
      </c>
      <c r="BI1141" s="13">
        <f t="shared" si="1616"/>
        <v>6.9336695588315547E-8</v>
      </c>
      <c r="BJ1141" s="14">
        <f t="shared" si="1617"/>
        <v>0.72954154545948513</v>
      </c>
      <c r="BK1141" s="14">
        <f t="shared" si="1618"/>
        <v>0.2021005524043194</v>
      </c>
      <c r="BL1141" s="14">
        <f t="shared" si="1619"/>
        <v>6.6747876852913904E-2</v>
      </c>
      <c r="BM1141" s="14">
        <f t="shared" si="1620"/>
        <v>0.37448740324691854</v>
      </c>
      <c r="BN1141" s="14">
        <f t="shared" si="1621"/>
        <v>0.62271692575297433</v>
      </c>
    </row>
    <row r="1142" spans="1:66" x14ac:dyDescent="0.25">
      <c r="A1142" t="s">
        <v>343</v>
      </c>
      <c r="B1142" t="s">
        <v>184</v>
      </c>
      <c r="C1142" t="s">
        <v>190</v>
      </c>
      <c r="D1142" s="7" t="s">
        <v>376</v>
      </c>
      <c r="E1142" s="10">
        <f>VLOOKUP(A1142,home!$A$2:$E$405,3,FALSE)</f>
        <v>1.2842</v>
      </c>
      <c r="F1142" s="10">
        <f>VLOOKUP(B1142,home!$B$2:$E$405,3,FALSE)</f>
        <v>1.6173</v>
      </c>
      <c r="G1142" s="10">
        <f>VLOOKUP(C1142,away!$B$2:$E$405,4,FALSE)</f>
        <v>1.3349</v>
      </c>
      <c r="H1142" s="10">
        <f>VLOOKUP(A1142,away!$A$2:$E$405,3,FALSE)</f>
        <v>1.1267</v>
      </c>
      <c r="I1142" s="10">
        <f>VLOOKUP(C1142,away!$B$2:$E$405,3,FALSE)</f>
        <v>1.1411</v>
      </c>
      <c r="J1142" s="10">
        <f>VLOOKUP(B1142,home!$B$2:$E$405,4,FALSE)</f>
        <v>0.68269999999999997</v>
      </c>
      <c r="K1142" s="12">
        <f t="shared" si="1566"/>
        <v>2.7725027474339998</v>
      </c>
      <c r="L1142" s="12">
        <f t="shared" si="1567"/>
        <v>0.87773194049900005</v>
      </c>
      <c r="M1142" s="13">
        <f t="shared" si="1568"/>
        <v>2.5985029690185159E-2</v>
      </c>
      <c r="N1142" s="13">
        <f t="shared" si="1569"/>
        <v>7.2043566208192425E-2</v>
      </c>
      <c r="O1142" s="13">
        <f t="shared" si="1570"/>
        <v>2.2807890533890349E-2</v>
      </c>
      <c r="P1142" s="13">
        <f t="shared" si="1571"/>
        <v>6.3234939168384921E-2</v>
      </c>
      <c r="Q1142" s="13">
        <f t="shared" si="1572"/>
        <v>9.9870492623578375E-2</v>
      </c>
      <c r="R1142" s="13">
        <f t="shared" si="1573"/>
        <v>1.0009607008500175E-2</v>
      </c>
      <c r="S1142" s="13">
        <f t="shared" si="1574"/>
        <v>3.8470780862140778E-2</v>
      </c>
      <c r="T1142" s="13">
        <f t="shared" si="1575"/>
        <v>8.7659521289084524E-2</v>
      </c>
      <c r="U1142" s="13">
        <f t="shared" si="1576"/>
        <v>2.7751662931801358E-2</v>
      </c>
      <c r="V1142" s="13">
        <f t="shared" si="1577"/>
        <v>1.040213246106339E-2</v>
      </c>
      <c r="W1142" s="13">
        <f t="shared" si="1578"/>
        <v>9.229707172881936E-2</v>
      </c>
      <c r="X1142" s="13">
        <f t="shared" si="1579"/>
        <v>8.1012087870912006E-2</v>
      </c>
      <c r="Y1142" s="13">
        <f t="shared" si="1580"/>
        <v>3.5553448545405555E-2</v>
      </c>
      <c r="Z1142" s="13">
        <f t="shared" si="1581"/>
        <v>2.9285839277344173E-3</v>
      </c>
      <c r="AA1142" s="13">
        <f t="shared" si="1582"/>
        <v>8.1195069857347268E-3</v>
      </c>
      <c r="AB1142" s="13">
        <f t="shared" si="1583"/>
        <v>1.1255677712879542E-2</v>
      </c>
      <c r="AC1142" s="13">
        <f t="shared" si="1584"/>
        <v>1.5821085766482591E-3</v>
      </c>
      <c r="AD1142" s="13">
        <f t="shared" si="1585"/>
        <v>6.3973471237066176E-2</v>
      </c>
      <c r="AE1142" s="13">
        <f t="shared" si="1586"/>
        <v>5.6151559049367056E-2</v>
      </c>
      <c r="AF1142" s="13">
        <f t="shared" si="1587"/>
        <v>2.4643008443222564E-2</v>
      </c>
      <c r="AG1142" s="13">
        <f t="shared" si="1588"/>
        <v>7.2099852068676631E-3</v>
      </c>
      <c r="AH1142" s="13">
        <f t="shared" si="1589"/>
        <v>6.426279134511281E-4</v>
      </c>
      <c r="AI1142" s="13">
        <f t="shared" si="1590"/>
        <v>1.7816876556210318E-3</v>
      </c>
      <c r="AJ1142" s="13">
        <f t="shared" si="1591"/>
        <v>2.4698669601392765E-3</v>
      </c>
      <c r="AK1142" s="13">
        <f t="shared" si="1592"/>
        <v>2.2825709775942016E-3</v>
      </c>
      <c r="AL1142" s="13">
        <f t="shared" si="1593"/>
        <v>1.5400334853559269E-4</v>
      </c>
      <c r="AM1142" s="13">
        <f t="shared" si="1594"/>
        <v>3.5473324953531178E-2</v>
      </c>
      <c r="AN1142" s="13">
        <f t="shared" si="1595"/>
        <v>3.1136070347414519E-2</v>
      </c>
      <c r="AO1142" s="13">
        <f t="shared" si="1596"/>
        <v>1.3664561722774761E-2</v>
      </c>
      <c r="AP1142" s="13">
        <f t="shared" si="1597"/>
        <v>3.9979407589998172E-3</v>
      </c>
      <c r="AQ1142" s="13">
        <f t="shared" si="1598"/>
        <v>8.7728007509923849E-4</v>
      </c>
      <c r="AR1142" s="13">
        <f t="shared" si="1599"/>
        <v>1.1281100909845649E-4</v>
      </c>
      <c r="AS1142" s="13">
        <f t="shared" si="1600"/>
        <v>3.1276883266627257E-4</v>
      </c>
      <c r="AT1142" s="13">
        <f t="shared" si="1601"/>
        <v>4.3357622393948287E-4</v>
      </c>
      <c r="AU1142" s="13">
        <f t="shared" si="1602"/>
        <v>4.0069709069809182E-4</v>
      </c>
      <c r="AV1142" s="13">
        <f t="shared" si="1603"/>
        <v>2.7773344621231759E-4</v>
      </c>
      <c r="AW1142" s="13">
        <f t="shared" si="1604"/>
        <v>1.0410259390465372E-5</v>
      </c>
      <c r="AX1142" s="13">
        <f t="shared" si="1605"/>
        <v>1.6391648482380707E-2</v>
      </c>
      <c r="AY1142" s="13">
        <f t="shared" si="1606"/>
        <v>1.4387473430417507E-2</v>
      </c>
      <c r="AZ1142" s="13">
        <f t="shared" si="1607"/>
        <v>6.3141724864790808E-3</v>
      </c>
      <c r="BA1142" s="13">
        <f t="shared" si="1608"/>
        <v>1.8473836230675604E-3</v>
      </c>
      <c r="BB1142" s="13">
        <f t="shared" si="1609"/>
        <v>4.0537690308029066E-4</v>
      </c>
      <c r="BC1142" s="13">
        <f t="shared" si="1610"/>
        <v>7.1162451154827751E-5</v>
      </c>
      <c r="BD1142" s="13">
        <f t="shared" si="1611"/>
        <v>1.6502970987606419E-5</v>
      </c>
      <c r="BE1142" s="13">
        <f t="shared" si="1612"/>
        <v>4.5754532403962391E-5</v>
      </c>
      <c r="BF1142" s="13">
        <f t="shared" si="1613"/>
        <v>6.3427283398771845E-5</v>
      </c>
      <c r="BG1142" s="13">
        <f t="shared" si="1614"/>
        <v>5.861743916178996E-5</v>
      </c>
      <c r="BH1142" s="13">
        <f t="shared" si="1615"/>
        <v>4.0629252780902011E-5</v>
      </c>
      <c r="BI1142" s="13">
        <f t="shared" si="1616"/>
        <v>2.2528942992248254E-5</v>
      </c>
      <c r="BJ1142" s="14">
        <f t="shared" si="1617"/>
        <v>0.74498060743691508</v>
      </c>
      <c r="BK1142" s="14">
        <f t="shared" si="1618"/>
        <v>0.15421646753737564</v>
      </c>
      <c r="BL1142" s="14">
        <f t="shared" si="1619"/>
        <v>8.8906145703951694E-2</v>
      </c>
      <c r="BM1142" s="14">
        <f t="shared" si="1620"/>
        <v>0.68270321620221841</v>
      </c>
      <c r="BN1142" s="14">
        <f t="shared" si="1621"/>
        <v>0.29395152523273144</v>
      </c>
    </row>
    <row r="1143" spans="1:66" x14ac:dyDescent="0.25">
      <c r="A1143" t="s">
        <v>343</v>
      </c>
      <c r="B1143" t="s">
        <v>180</v>
      </c>
      <c r="C1143" t="s">
        <v>183</v>
      </c>
      <c r="D1143" s="7" t="s">
        <v>376</v>
      </c>
      <c r="E1143" s="10">
        <f>VLOOKUP(A1143,home!$A$2:$E$405,3,FALSE)</f>
        <v>1.2842</v>
      </c>
      <c r="F1143" s="10">
        <f>VLOOKUP(B1143,home!$B$2:$E$405,3,FALSE)</f>
        <v>0.66749999999999998</v>
      </c>
      <c r="G1143" s="10">
        <f>VLOOKUP(C1143,away!$B$2:$E$405,4,FALSE)</f>
        <v>0.83430000000000004</v>
      </c>
      <c r="H1143" s="10">
        <f>VLOOKUP(A1143,away!$A$2:$E$405,3,FALSE)</f>
        <v>1.1267</v>
      </c>
      <c r="I1143" s="10">
        <f>VLOOKUP(C1143,away!$B$2:$E$405,3,FALSE)</f>
        <v>0.76080000000000003</v>
      </c>
      <c r="J1143" s="10">
        <f>VLOOKUP(B1143,home!$B$2:$E$405,4,FALSE)</f>
        <v>1.2044999999999999</v>
      </c>
      <c r="K1143" s="12">
        <f t="shared" si="1566"/>
        <v>0.71516488005000001</v>
      </c>
      <c r="L1143" s="12">
        <f t="shared" si="1567"/>
        <v>1.03248940212</v>
      </c>
      <c r="M1143" s="13">
        <f t="shared" si="1568"/>
        <v>0.17418204654821415</v>
      </c>
      <c r="N1143" s="13">
        <f t="shared" si="1569"/>
        <v>0.12456888242651708</v>
      </c>
      <c r="O1143" s="13">
        <f t="shared" si="1570"/>
        <v>0.1798411171006036</v>
      </c>
      <c r="P1143" s="13">
        <f t="shared" si="1571"/>
        <v>0.12861605093931117</v>
      </c>
      <c r="Q1143" s="13">
        <f t="shared" si="1572"/>
        <v>4.4543644929261321E-2</v>
      </c>
      <c r="R1143" s="13">
        <f t="shared" si="1573"/>
        <v>9.2842023735897547E-2</v>
      </c>
      <c r="S1143" s="13">
        <f t="shared" si="1574"/>
        <v>2.3742528129391028E-2</v>
      </c>
      <c r="T1143" s="13">
        <f t="shared" si="1575"/>
        <v>4.599084132125858E-2</v>
      </c>
      <c r="U1143" s="13">
        <f t="shared" si="1576"/>
        <v>6.6397354768682415E-2</v>
      </c>
      <c r="V1143" s="13">
        <f t="shared" si="1577"/>
        <v>1.9479429506419187E-3</v>
      </c>
      <c r="W1143" s="13">
        <f t="shared" si="1578"/>
        <v>1.0618683494274989E-2</v>
      </c>
      <c r="X1143" s="13">
        <f t="shared" si="1579"/>
        <v>1.0963678172305494E-2</v>
      </c>
      <c r="Y1143" s="13">
        <f t="shared" si="1580"/>
        <v>5.6599407605798964E-3</v>
      </c>
      <c r="Z1143" s="13">
        <f t="shared" si="1581"/>
        <v>3.1952801859562577E-2</v>
      </c>
      <c r="AA1143" s="13">
        <f t="shared" si="1582"/>
        <v>2.2851521709155484E-2</v>
      </c>
      <c r="AB1143" s="13">
        <f t="shared" si="1583"/>
        <v>8.1713028910440771E-3</v>
      </c>
      <c r="AC1143" s="13">
        <f t="shared" si="1584"/>
        <v>8.9897586580946708E-5</v>
      </c>
      <c r="AD1143" s="13">
        <f t="shared" si="1585"/>
        <v>1.8985273768680217E-3</v>
      </c>
      <c r="AE1143" s="13">
        <f t="shared" si="1586"/>
        <v>1.9602093962509154E-3</v>
      </c>
      <c r="AF1143" s="13">
        <f t="shared" si="1587"/>
        <v>1.0119477137825567E-3</v>
      </c>
      <c r="AG1143" s="13">
        <f t="shared" si="1588"/>
        <v>3.4827509666001766E-4</v>
      </c>
      <c r="AH1143" s="13">
        <f t="shared" si="1589"/>
        <v>8.2477323220096453E-3</v>
      </c>
      <c r="AI1143" s="13">
        <f t="shared" si="1590"/>
        <v>5.8984884967545363E-3</v>
      </c>
      <c r="AJ1143" s="13">
        <f t="shared" si="1591"/>
        <v>2.109195909128881E-3</v>
      </c>
      <c r="AK1143" s="13">
        <f t="shared" si="1592"/>
        <v>5.028076131180357E-4</v>
      </c>
      <c r="AL1143" s="13">
        <f t="shared" si="1593"/>
        <v>2.655215690513938E-6</v>
      </c>
      <c r="AM1143" s="13">
        <f t="shared" si="1594"/>
        <v>2.7155202074989203E-4</v>
      </c>
      <c r="AN1143" s="13">
        <f t="shared" si="1595"/>
        <v>2.8037458354853378E-4</v>
      </c>
      <c r="AO1143" s="13">
        <f t="shared" si="1596"/>
        <v>1.447418930688348E-4</v>
      </c>
      <c r="AP1143" s="13">
        <f t="shared" si="1597"/>
        <v>4.9814823545452747E-5</v>
      </c>
      <c r="AQ1143" s="13">
        <f t="shared" si="1598"/>
        <v>1.2858319344789449E-5</v>
      </c>
      <c r="AR1143" s="13">
        <f t="shared" si="1599"/>
        <v>1.7031392427995079E-3</v>
      </c>
      <c r="AS1143" s="13">
        <f t="shared" si="1600"/>
        <v>1.2180253722851577E-3</v>
      </c>
      <c r="AT1143" s="13">
        <f t="shared" si="1601"/>
        <v>4.3554448463408574E-4</v>
      </c>
      <c r="AU1143" s="13">
        <f t="shared" si="1602"/>
        <v>1.0382870636992502E-4</v>
      </c>
      <c r="AV1143" s="13">
        <f t="shared" si="1603"/>
        <v>1.856366108419852E-5</v>
      </c>
      <c r="AW1143" s="13">
        <f t="shared" si="1604"/>
        <v>5.4461435810280522E-8</v>
      </c>
      <c r="AX1143" s="13">
        <f t="shared" si="1605"/>
        <v>3.2367411391155263E-5</v>
      </c>
      <c r="AY1143" s="13">
        <f t="shared" si="1606"/>
        <v>3.3419009235425975E-5</v>
      </c>
      <c r="AZ1143" s="13">
        <f t="shared" si="1607"/>
        <v>1.7252386432463858E-5</v>
      </c>
      <c r="BA1143" s="13">
        <f t="shared" si="1608"/>
        <v>5.9376353842659372E-6</v>
      </c>
      <c r="BB1143" s="13">
        <f t="shared" si="1609"/>
        <v>1.5326364019768233E-6</v>
      </c>
      <c r="BC1143" s="13">
        <f t="shared" si="1610"/>
        <v>3.1648616846887971E-7</v>
      </c>
      <c r="BD1143" s="13">
        <f t="shared" si="1611"/>
        <v>2.9307886975419548E-4</v>
      </c>
      <c r="BE1143" s="13">
        <f t="shared" si="1612"/>
        <v>2.0959971473294881E-4</v>
      </c>
      <c r="BF1143" s="13">
        <f t="shared" si="1613"/>
        <v>7.4949177422751773E-5</v>
      </c>
      <c r="BG1143" s="13">
        <f t="shared" si="1614"/>
        <v>1.7867006493796149E-5</v>
      </c>
      <c r="BH1143" s="13">
        <f t="shared" si="1615"/>
        <v>3.1944638889970729E-6</v>
      </c>
      <c r="BI1143" s="13">
        <f t="shared" si="1616"/>
        <v>4.5691367679972973E-7</v>
      </c>
      <c r="BJ1143" s="14">
        <f t="shared" si="1617"/>
        <v>0.24841479789303011</v>
      </c>
      <c r="BK1143" s="14">
        <f t="shared" si="1618"/>
        <v>0.32861454037906518</v>
      </c>
      <c r="BL1143" s="14">
        <f t="shared" si="1619"/>
        <v>0.39093979215953667</v>
      </c>
      <c r="BM1143" s="14">
        <f t="shared" si="1620"/>
        <v>0.25529480206359001</v>
      </c>
      <c r="BN1143" s="14">
        <f t="shared" si="1621"/>
        <v>0.74459376567980484</v>
      </c>
    </row>
    <row r="1144" spans="1:66" x14ac:dyDescent="0.25">
      <c r="A1144" t="s">
        <v>344</v>
      </c>
      <c r="B1144" t="s">
        <v>213</v>
      </c>
      <c r="C1144" t="s">
        <v>214</v>
      </c>
      <c r="D1144" s="7" t="s">
        <v>376</v>
      </c>
      <c r="E1144" s="10">
        <f>VLOOKUP(A1144,home!$A$2:$E$405,3,FALSE)</f>
        <v>1.3976999999999999</v>
      </c>
      <c r="F1144" s="10">
        <f>VLOOKUP(B1144,home!$B$2:$E$405,3,FALSE)</f>
        <v>1.0544</v>
      </c>
      <c r="G1144" s="10">
        <f>VLOOKUP(C1144,away!$B$2:$E$405,4,FALSE)</f>
        <v>0.78700000000000003</v>
      </c>
      <c r="H1144" s="10">
        <f>VLOOKUP(A1144,away!$A$2:$E$405,3,FALSE)</f>
        <v>1.0585</v>
      </c>
      <c r="I1144" s="10">
        <f>VLOOKUP(C1144,away!$B$2:$E$405,3,FALSE)</f>
        <v>0.70850000000000002</v>
      </c>
      <c r="J1144" s="10">
        <f>VLOOKUP(B1144,home!$B$2:$E$405,4,FALSE)</f>
        <v>1.1933</v>
      </c>
      <c r="K1144" s="12">
        <f t="shared" si="1566"/>
        <v>1.1598293505599999</v>
      </c>
      <c r="L1144" s="12">
        <f t="shared" si="1567"/>
        <v>0.89491205342500013</v>
      </c>
      <c r="M1144" s="13">
        <f t="shared" si="1568"/>
        <v>0.12812596415763719</v>
      </c>
      <c r="N1144" s="13">
        <f t="shared" si="1569"/>
        <v>0.14860425379882616</v>
      </c>
      <c r="O1144" s="13">
        <f t="shared" si="1570"/>
        <v>0.11466146968136907</v>
      </c>
      <c r="P1144" s="13">
        <f t="shared" si="1571"/>
        <v>0.1329877379147974</v>
      </c>
      <c r="Q1144" s="13">
        <f t="shared" si="1572"/>
        <v>8.617778758697299E-2</v>
      </c>
      <c r="R1144" s="13">
        <f t="shared" si="1573"/>
        <v>5.1305965640641195E-2</v>
      </c>
      <c r="S1144" s="13">
        <f t="shared" si="1574"/>
        <v>3.4508498242275774E-2</v>
      </c>
      <c r="T1144" s="13">
        <f t="shared" si="1575"/>
        <v>7.7121540849081488E-2</v>
      </c>
      <c r="U1144" s="13">
        <f t="shared" si="1576"/>
        <v>5.9506164808838545E-2</v>
      </c>
      <c r="V1144" s="13">
        <f t="shared" si="1577"/>
        <v>3.9797702642332504E-3</v>
      </c>
      <c r="W1144" s="13">
        <f t="shared" si="1578"/>
        <v>3.3317175803232173E-2</v>
      </c>
      <c r="X1144" s="13">
        <f t="shared" si="1579"/>
        <v>2.9815942212392234E-2</v>
      </c>
      <c r="Y1144" s="13">
        <f t="shared" si="1580"/>
        <v>1.3341323035046537E-2</v>
      </c>
      <c r="Z1144" s="13">
        <f t="shared" si="1581"/>
        <v>1.5304775688139569E-2</v>
      </c>
      <c r="AA1144" s="13">
        <f t="shared" si="1582"/>
        <v>1.7750928046841391E-2</v>
      </c>
      <c r="AB1144" s="13">
        <f t="shared" si="1583"/>
        <v>1.0294023674202672E-2</v>
      </c>
      <c r="AC1144" s="13">
        <f t="shared" si="1584"/>
        <v>2.5817398152892633E-4</v>
      </c>
      <c r="AD1144" s="13">
        <f t="shared" si="1585"/>
        <v>9.6605595935890243E-3</v>
      </c>
      <c r="AE1144" s="13">
        <f t="shared" si="1586"/>
        <v>8.645351223133339E-3</v>
      </c>
      <c r="AF1144" s="13">
        <f t="shared" si="1587"/>
        <v>3.8684145078372967E-3</v>
      </c>
      <c r="AG1144" s="13">
        <f t="shared" si="1588"/>
        <v>1.1539635902359118E-3</v>
      </c>
      <c r="AH1144" s="13">
        <f t="shared" si="1589"/>
        <v>3.4241070595705E-3</v>
      </c>
      <c r="AI1144" s="13">
        <f t="shared" si="1590"/>
        <v>3.9713798671495637E-3</v>
      </c>
      <c r="AJ1144" s="13">
        <f t="shared" si="1591"/>
        <v>2.3030614660715693E-3</v>
      </c>
      <c r="AK1144" s="13">
        <f t="shared" si="1592"/>
        <v>8.9038609483118323E-4</v>
      </c>
      <c r="AL1144" s="13">
        <f t="shared" si="1593"/>
        <v>1.0718818474527612E-5</v>
      </c>
      <c r="AM1144" s="13">
        <f t="shared" si="1594"/>
        <v>2.2409201118957067E-3</v>
      </c>
      <c r="AN1144" s="13">
        <f t="shared" si="1595"/>
        <v>2.0054264188979678E-3</v>
      </c>
      <c r="AO1144" s="13">
        <f t="shared" si="1596"/>
        <v>8.9734013726436247E-4</v>
      </c>
      <c r="AP1144" s="13">
        <f t="shared" si="1597"/>
        <v>2.6768016828664066E-4</v>
      </c>
      <c r="AQ1144" s="13">
        <f t="shared" si="1598"/>
        <v>5.9887552265636791E-5</v>
      </c>
      <c r="AR1144" s="13">
        <f t="shared" si="1599"/>
        <v>6.1285493596545534E-4</v>
      </c>
      <c r="AS1144" s="13">
        <f t="shared" si="1600"/>
        <v>7.1080714236830425E-4</v>
      </c>
      <c r="AT1144" s="13">
        <f t="shared" si="1601"/>
        <v>4.1220749315321997E-4</v>
      </c>
      <c r="AU1144" s="13">
        <f t="shared" si="1602"/>
        <v>1.5936344969328826E-4</v>
      </c>
      <c r="AV1144" s="13">
        <f t="shared" si="1603"/>
        <v>4.6208601590191917E-5</v>
      </c>
      <c r="AW1144" s="13">
        <f t="shared" si="1604"/>
        <v>3.0904296916330921E-7</v>
      </c>
      <c r="AX1144" s="13">
        <f t="shared" si="1605"/>
        <v>4.3318081967280654E-4</v>
      </c>
      <c r="AY1144" s="13">
        <f t="shared" si="1606"/>
        <v>3.8765873683771599E-4</v>
      </c>
      <c r="AZ1144" s="13">
        <f t="shared" si="1607"/>
        <v>1.7346023810579109E-4</v>
      </c>
      <c r="BA1144" s="13">
        <f t="shared" si="1608"/>
        <v>5.1743885956947646E-5</v>
      </c>
      <c r="BB1144" s="13">
        <f t="shared" si="1609"/>
        <v>1.1576556808480261E-5</v>
      </c>
      <c r="BC1144" s="13">
        <f t="shared" si="1610"/>
        <v>2.0720000450136477E-6</v>
      </c>
      <c r="BD1144" s="13">
        <f t="shared" si="1611"/>
        <v>9.1408544866082052E-5</v>
      </c>
      <c r="BE1144" s="13">
        <f t="shared" si="1612"/>
        <v>1.0601831322766254E-4</v>
      </c>
      <c r="BF1144" s="13">
        <f t="shared" si="1613"/>
        <v>6.1481575689153266E-5</v>
      </c>
      <c r="BG1144" s="13">
        <f t="shared" si="1614"/>
        <v>2.376937866765204E-5</v>
      </c>
      <c r="BH1144" s="13">
        <f t="shared" si="1615"/>
        <v>6.8921057558293921E-6</v>
      </c>
      <c r="BI1144" s="13">
        <f t="shared" si="1616"/>
        <v>1.5987333085548878E-6</v>
      </c>
      <c r="BJ1144" s="14">
        <f t="shared" si="1617"/>
        <v>0.41823725882638429</v>
      </c>
      <c r="BK1144" s="14">
        <f t="shared" si="1618"/>
        <v>0.30025852211578474</v>
      </c>
      <c r="BL1144" s="14">
        <f t="shared" si="1619"/>
        <v>0.26634009661380115</v>
      </c>
      <c r="BM1144" s="14">
        <f t="shared" si="1620"/>
        <v>0.33789012476999719</v>
      </c>
      <c r="BN1144" s="14">
        <f t="shared" si="1621"/>
        <v>0.66186317878024403</v>
      </c>
    </row>
    <row r="1145" spans="1:66" x14ac:dyDescent="0.25">
      <c r="A1145" t="s">
        <v>344</v>
      </c>
      <c r="B1145" t="s">
        <v>199</v>
      </c>
      <c r="C1145" t="s">
        <v>203</v>
      </c>
      <c r="D1145" s="7" t="s">
        <v>376</v>
      </c>
      <c r="E1145" s="10">
        <f>VLOOKUP(A1145,home!$A$2:$E$405,3,FALSE)</f>
        <v>1.3976999999999999</v>
      </c>
      <c r="F1145" s="10">
        <f>VLOOKUP(B1145,home!$B$2:$E$405,3,FALSE)</f>
        <v>1.4309000000000001</v>
      </c>
      <c r="G1145" s="10">
        <f>VLOOKUP(C1145,away!$B$2:$E$405,4,FALSE)</f>
        <v>0.89429999999999998</v>
      </c>
      <c r="H1145" s="10">
        <f>VLOOKUP(A1145,away!$A$2:$E$405,3,FALSE)</f>
        <v>1.0585</v>
      </c>
      <c r="I1145" s="10">
        <f>VLOOKUP(C1145,away!$B$2:$E$405,3,FALSE)</f>
        <v>1.1809000000000001</v>
      </c>
      <c r="J1145" s="10">
        <f>VLOOKUP(B1145,home!$B$2:$E$405,4,FALSE)</f>
        <v>0.89500000000000002</v>
      </c>
      <c r="K1145" s="12">
        <f t="shared" si="1566"/>
        <v>1.7885722140990001</v>
      </c>
      <c r="L1145" s="12">
        <f t="shared" si="1567"/>
        <v>1.1187344717500001</v>
      </c>
      <c r="M1145" s="13">
        <f t="shared" si="1568"/>
        <v>5.4622647882703809E-2</v>
      </c>
      <c r="N1145" s="13">
        <f t="shared" si="1569"/>
        <v>9.7696550263517604E-2</v>
      </c>
      <c r="O1145" s="13">
        <f t="shared" si="1570"/>
        <v>6.1108239124642902E-2</v>
      </c>
      <c r="P1145" s="13">
        <f t="shared" si="1571"/>
        <v>0.10929649855085369</v>
      </c>
      <c r="Q1145" s="13">
        <f t="shared" si="1572"/>
        <v>8.7368667607326991E-2</v>
      </c>
      <c r="R1145" s="13">
        <f t="shared" si="1573"/>
        <v>3.4181946808340039E-2</v>
      </c>
      <c r="S1145" s="13">
        <f t="shared" si="1574"/>
        <v>5.4673862667409104E-2</v>
      </c>
      <c r="T1145" s="13">
        <f t="shared" si="1575"/>
        <v>9.77423402031843E-2</v>
      </c>
      <c r="U1145" s="13">
        <f t="shared" si="1576"/>
        <v>6.1136880285206988E-2</v>
      </c>
      <c r="V1145" s="13">
        <f t="shared" si="1577"/>
        <v>1.2155441792061001E-2</v>
      </c>
      <c r="W1145" s="13">
        <f t="shared" si="1578"/>
        <v>5.2088390421772143E-2</v>
      </c>
      <c r="X1145" s="13">
        <f t="shared" si="1579"/>
        <v>5.8273077942809018E-2</v>
      </c>
      <c r="Y1145" s="13">
        <f t="shared" si="1580"/>
        <v>3.259605053479752E-2</v>
      </c>
      <c r="Z1145" s="13">
        <f t="shared" si="1581"/>
        <v>1.2746840735338294E-2</v>
      </c>
      <c r="AA1145" s="13">
        <f t="shared" si="1582"/>
        <v>2.2798645156771338E-2</v>
      </c>
      <c r="AB1145" s="13">
        <f t="shared" si="1583"/>
        <v>2.0388511623251986E-2</v>
      </c>
      <c r="AC1145" s="13">
        <f t="shared" si="1584"/>
        <v>1.5201423742124945E-3</v>
      </c>
      <c r="AD1145" s="13">
        <f t="shared" si="1585"/>
        <v>2.3290961946380553E-2</v>
      </c>
      <c r="AE1145" s="13">
        <f t="shared" si="1586"/>
        <v>2.6056402009633401E-2</v>
      </c>
      <c r="AF1145" s="13">
        <f t="shared" si="1587"/>
        <v>1.4575097568976434E-2</v>
      </c>
      <c r="AG1145" s="13">
        <f t="shared" si="1588"/>
        <v>5.4352213598445193E-3</v>
      </c>
      <c r="AH1145" s="13">
        <f t="shared" si="1589"/>
        <v>3.5650825341325193E-3</v>
      </c>
      <c r="AI1145" s="13">
        <f t="shared" si="1590"/>
        <v>6.3764075615190732E-3</v>
      </c>
      <c r="AJ1145" s="13">
        <f t="shared" si="1591"/>
        <v>5.7023326951518892E-3</v>
      </c>
      <c r="AK1145" s="13">
        <f t="shared" si="1592"/>
        <v>3.3996779380323114E-3</v>
      </c>
      <c r="AL1145" s="13">
        <f t="shared" si="1593"/>
        <v>1.2166838865592004E-4</v>
      </c>
      <c r="AM1145" s="13">
        <f t="shared" si="1594"/>
        <v>8.3315134753866767E-3</v>
      </c>
      <c r="AN1145" s="13">
        <f t="shared" si="1595"/>
        <v>9.3207513267647216E-3</v>
      </c>
      <c r="AO1145" s="13">
        <f t="shared" si="1596"/>
        <v>5.2137229059306227E-3</v>
      </c>
      <c r="AP1145" s="13">
        <f t="shared" si="1597"/>
        <v>1.9442571803390562E-3</v>
      </c>
      <c r="AQ1145" s="13">
        <f t="shared" si="1598"/>
        <v>5.4377688239818994E-4</v>
      </c>
      <c r="AR1145" s="13">
        <f t="shared" si="1599"/>
        <v>7.9767614511357815E-4</v>
      </c>
      <c r="AS1145" s="13">
        <f t="shared" si="1600"/>
        <v>1.4267013889997476E-3</v>
      </c>
      <c r="AT1145" s="13">
        <f t="shared" si="1601"/>
        <v>1.275879231090699E-3</v>
      </c>
      <c r="AU1145" s="13">
        <f t="shared" si="1602"/>
        <v>7.606673804249406E-4</v>
      </c>
      <c r="AV1145" s="13">
        <f t="shared" si="1603"/>
        <v>3.4012713519988082E-4</v>
      </c>
      <c r="AW1145" s="13">
        <f t="shared" si="1604"/>
        <v>6.7625230049937603E-6</v>
      </c>
      <c r="AX1145" s="13">
        <f t="shared" si="1605"/>
        <v>2.4835855839113346E-3</v>
      </c>
      <c r="AY1145" s="13">
        <f t="shared" si="1606"/>
        <v>2.7784728062629624E-3</v>
      </c>
      <c r="AZ1145" s="13">
        <f t="shared" si="1607"/>
        <v>1.554186653593168E-3</v>
      </c>
      <c r="BA1145" s="13">
        <f t="shared" si="1608"/>
        <v>5.7957406163615095E-4</v>
      </c>
      <c r="BB1145" s="13">
        <f t="shared" si="1609"/>
        <v>1.6209737042113039E-4</v>
      </c>
      <c r="BC1145" s="13">
        <f t="shared" si="1610"/>
        <v>3.6268783214029438E-5</v>
      </c>
      <c r="BD1145" s="13">
        <f t="shared" si="1611"/>
        <v>1.4873130013853613E-4</v>
      </c>
      <c r="BE1145" s="13">
        <f t="shared" si="1612"/>
        <v>2.6601667079460443E-4</v>
      </c>
      <c r="BF1145" s="13">
        <f t="shared" si="1613"/>
        <v>2.3789501293517532E-4</v>
      </c>
      <c r="BG1145" s="13">
        <f t="shared" si="1614"/>
        <v>1.4183080333619226E-4</v>
      </c>
      <c r="BH1145" s="13">
        <f t="shared" si="1615"/>
        <v>6.3418658487613362E-5</v>
      </c>
      <c r="BI1145" s="13">
        <f t="shared" si="1616"/>
        <v>2.2685770085275774E-5</v>
      </c>
      <c r="BJ1145" s="14">
        <f t="shared" si="1617"/>
        <v>0.52807096688810051</v>
      </c>
      <c r="BK1145" s="14">
        <f t="shared" si="1618"/>
        <v>0.23516873446215894</v>
      </c>
      <c r="BL1145" s="14">
        <f t="shared" si="1619"/>
        <v>0.22413935322365522</v>
      </c>
      <c r="BM1145" s="14">
        <f t="shared" si="1620"/>
        <v>0.55307963478860989</v>
      </c>
      <c r="BN1145" s="14">
        <f t="shared" si="1621"/>
        <v>0.44427455023738499</v>
      </c>
    </row>
    <row r="1146" spans="1:66" x14ac:dyDescent="0.25">
      <c r="A1146" t="s">
        <v>344</v>
      </c>
      <c r="B1146" t="s">
        <v>212</v>
      </c>
      <c r="C1146" t="s">
        <v>197</v>
      </c>
      <c r="D1146" s="7" t="s">
        <v>376</v>
      </c>
      <c r="E1146" s="10">
        <f>VLOOKUP(A1146,home!$A$2:$E$405,3,FALSE)</f>
        <v>1.3976999999999999</v>
      </c>
      <c r="F1146" s="10">
        <f>VLOOKUP(B1146,home!$B$2:$E$405,3,FALSE)</f>
        <v>1.3513999999999999</v>
      </c>
      <c r="G1146" s="10">
        <f>VLOOKUP(C1146,away!$B$2:$E$405,4,FALSE)</f>
        <v>1.4730000000000001</v>
      </c>
      <c r="H1146" s="10">
        <f>VLOOKUP(A1146,away!$A$2:$E$405,3,FALSE)</f>
        <v>1.0585</v>
      </c>
      <c r="I1146" s="10">
        <f>VLOOKUP(C1146,away!$B$2:$E$405,3,FALSE)</f>
        <v>0.94469999999999998</v>
      </c>
      <c r="J1146" s="10">
        <f>VLOOKUP(B1146,home!$B$2:$E$405,4,FALSE)</f>
        <v>1.1022000000000001</v>
      </c>
      <c r="K1146" s="12">
        <f t="shared" si="1566"/>
        <v>2.7822786719399999</v>
      </c>
      <c r="L1146" s="12">
        <f t="shared" si="1567"/>
        <v>1.10216136789</v>
      </c>
      <c r="M1146" s="13">
        <f t="shared" si="1568"/>
        <v>2.0559337949159505E-2</v>
      </c>
      <c r="N1146" s="13">
        <f t="shared" si="1569"/>
        <v>5.720180748515314E-2</v>
      </c>
      <c r="O1146" s="13">
        <f t="shared" si="1570"/>
        <v>2.2659708036958427E-2</v>
      </c>
      <c r="P1146" s="13">
        <f t="shared" si="1571"/>
        <v>6.3045622383616828E-2</v>
      </c>
      <c r="Q1146" s="13">
        <f t="shared" si="1572"/>
        <v>7.9575684481179729E-2</v>
      </c>
      <c r="R1146" s="13">
        <f t="shared" si="1573"/>
        <v>1.2487327403001064E-2</v>
      </c>
      <c r="S1146" s="13">
        <f t="shared" si="1574"/>
        <v>4.8332666542651274E-2</v>
      </c>
      <c r="T1146" s="13">
        <f t="shared" si="1575"/>
        <v>8.7705245258560091E-2</v>
      </c>
      <c r="U1146" s="13">
        <f t="shared" si="1576"/>
        <v>3.4743224702901768E-2</v>
      </c>
      <c r="V1146" s="13">
        <f t="shared" si="1577"/>
        <v>1.6468121315625212E-2</v>
      </c>
      <c r="W1146" s="13">
        <f t="shared" si="1578"/>
        <v>7.3800576579004393E-2</v>
      </c>
      <c r="X1146" s="13">
        <f t="shared" si="1579"/>
        <v>8.1340144433386177E-2</v>
      </c>
      <c r="Y1146" s="13">
        <f t="shared" si="1580"/>
        <v>4.4824982426535549E-2</v>
      </c>
      <c r="Z1146" s="13">
        <f t="shared" si="1581"/>
        <v>4.5876832839273117E-3</v>
      </c>
      <c r="AA1146" s="13">
        <f t="shared" si="1582"/>
        <v>1.2764213354486617E-2</v>
      </c>
      <c r="AB1146" s="13">
        <f t="shared" si="1583"/>
        <v>1.7756799290139923E-2</v>
      </c>
      <c r="AC1146" s="13">
        <f t="shared" si="1584"/>
        <v>3.1562390299238186E-3</v>
      </c>
      <c r="AD1146" s="13">
        <f t="shared" si="1585"/>
        <v>5.1333442548159657E-2</v>
      </c>
      <c r="AE1146" s="13">
        <f t="shared" si="1586"/>
        <v>5.6577737257382368E-2</v>
      </c>
      <c r="AF1146" s="13">
        <f t="shared" si="1587"/>
        <v>3.1178898143858789E-2</v>
      </c>
      <c r="AG1146" s="13">
        <f t="shared" si="1588"/>
        <v>1.145472567584613E-2</v>
      </c>
      <c r="AH1146" s="13">
        <f t="shared" si="1589"/>
        <v>1.2640918209148532E-3</v>
      </c>
      <c r="AI1146" s="13">
        <f t="shared" si="1590"/>
        <v>3.5170557127051937E-3</v>
      </c>
      <c r="AJ1146" s="13">
        <f t="shared" si="1591"/>
        <v>4.8927145487421995E-3</v>
      </c>
      <c r="AK1146" s="13">
        <f t="shared" si="1592"/>
        <v>4.5376317789519874E-3</v>
      </c>
      <c r="AL1146" s="13">
        <f t="shared" si="1593"/>
        <v>3.871468128498663E-4</v>
      </c>
      <c r="AM1146" s="13">
        <f t="shared" si="1594"/>
        <v>2.8564788471800395E-2</v>
      </c>
      <c r="AN1146" s="13">
        <f t="shared" si="1595"/>
        <v>3.1483006335568026E-2</v>
      </c>
      <c r="AO1146" s="13">
        <f t="shared" si="1596"/>
        <v>1.7349676664049598E-2</v>
      </c>
      <c r="AP1146" s="13">
        <f t="shared" si="1597"/>
        <v>6.3740477881660393E-3</v>
      </c>
      <c r="AQ1146" s="13">
        <f t="shared" si="1598"/>
        <v>1.7563073073003277E-3</v>
      </c>
      <c r="AR1146" s="13">
        <f t="shared" si="1599"/>
        <v>2.7864663409561511E-4</v>
      </c>
      <c r="AS1146" s="13">
        <f t="shared" si="1600"/>
        <v>7.7527258705209902E-4</v>
      </c>
      <c r="AT1146" s="13">
        <f t="shared" si="1601"/>
        <v>1.0785121919474011E-3</v>
      </c>
      <c r="AU1146" s="13">
        <f t="shared" si="1602"/>
        <v>1.0002404896941712E-3</v>
      </c>
      <c r="AV1146" s="13">
        <f t="shared" si="1603"/>
        <v>6.9573694532172842E-4</v>
      </c>
      <c r="AW1146" s="13">
        <f t="shared" si="1604"/>
        <v>3.2977596401302929E-5</v>
      </c>
      <c r="AX1146" s="13">
        <f t="shared" si="1605"/>
        <v>1.324586695559464E-2</v>
      </c>
      <c r="AY1146" s="13">
        <f t="shared" si="1606"/>
        <v>1.4599082842667139E-2</v>
      </c>
      <c r="AZ1146" s="13">
        <f t="shared" si="1607"/>
        <v>8.0452725579067234E-3</v>
      </c>
      <c r="BA1146" s="13">
        <f t="shared" si="1608"/>
        <v>2.955729535823451E-3</v>
      </c>
      <c r="BB1146" s="13">
        <f t="shared" si="1609"/>
        <v>8.1442272707901232E-4</v>
      </c>
      <c r="BC1146" s="13">
        <f t="shared" si="1610"/>
        <v>1.7952505338362167E-4</v>
      </c>
      <c r="BD1146" s="13">
        <f t="shared" si="1611"/>
        <v>5.1185592565461203E-5</v>
      </c>
      <c r="BE1146" s="13">
        <f t="shared" si="1612"/>
        <v>1.4241258250549332E-4</v>
      </c>
      <c r="BF1146" s="13">
        <f t="shared" si="1613"/>
        <v>1.9811574546046485E-4</v>
      </c>
      <c r="BG1146" s="13">
        <f t="shared" si="1614"/>
        <v>1.8373773772338171E-4</v>
      </c>
      <c r="BH1146" s="13">
        <f t="shared" si="1615"/>
        <v>1.2780239722456763E-4</v>
      </c>
      <c r="BI1146" s="13">
        <f t="shared" si="1616"/>
        <v>7.1116376804143688E-5</v>
      </c>
      <c r="BJ1146" s="14">
        <f t="shared" si="1617"/>
        <v>0.70036097052840507</v>
      </c>
      <c r="BK1146" s="14">
        <f t="shared" si="1618"/>
        <v>0.16654821687649368</v>
      </c>
      <c r="BL1146" s="14">
        <f t="shared" si="1619"/>
        <v>0.11922554592919657</v>
      </c>
      <c r="BM1146" s="14">
        <f t="shared" si="1620"/>
        <v>0.72062682363268793</v>
      </c>
      <c r="BN1146" s="14">
        <f t="shared" si="1621"/>
        <v>0.25552948773906869</v>
      </c>
    </row>
    <row r="1147" spans="1:66" x14ac:dyDescent="0.25">
      <c r="A1147" t="s">
        <v>345</v>
      </c>
      <c r="B1147" t="s">
        <v>216</v>
      </c>
      <c r="C1147" t="s">
        <v>218</v>
      </c>
      <c r="D1147" s="7" t="s">
        <v>376</v>
      </c>
      <c r="E1147" s="10">
        <f>VLOOKUP(A1147,home!$A$2:$E$405,3,FALSE)</f>
        <v>1.8543000000000001</v>
      </c>
      <c r="F1147" s="10">
        <f>VLOOKUP(B1147,home!$B$2:$E$405,3,FALSE)</f>
        <v>0.71899999999999997</v>
      </c>
      <c r="G1147" s="10">
        <f>VLOOKUP(C1147,away!$B$2:$E$405,4,FALSE)</f>
        <v>0.83889999999999998</v>
      </c>
      <c r="H1147" s="10">
        <f>VLOOKUP(A1147,away!$A$2:$E$405,3,FALSE)</f>
        <v>1.2583</v>
      </c>
      <c r="I1147" s="10">
        <f>VLOOKUP(C1147,away!$B$2:$E$405,3,FALSE)</f>
        <v>0.61809999999999998</v>
      </c>
      <c r="J1147" s="10">
        <f>VLOOKUP(B1147,home!$B$2:$E$405,4,FALSE)</f>
        <v>1.4128000000000001</v>
      </c>
      <c r="K1147" s="12">
        <f t="shared" si="1566"/>
        <v>1.1184564621299999</v>
      </c>
      <c r="L1147" s="12">
        <f t="shared" si="1567"/>
        <v>1.0988125889439999</v>
      </c>
      <c r="M1147" s="13">
        <f t="shared" si="1568"/>
        <v>0.10890612013081617</v>
      </c>
      <c r="N1147" s="13">
        <f t="shared" si="1569"/>
        <v>0.12180675382581742</v>
      </c>
      <c r="O1147" s="13">
        <f t="shared" si="1570"/>
        <v>0.11966741581278838</v>
      </c>
      <c r="P1147" s="13">
        <f t="shared" si="1571"/>
        <v>0.1338427945222109</v>
      </c>
      <c r="Q1147" s="13">
        <f t="shared" si="1572"/>
        <v>6.8117775473781797E-2</v>
      </c>
      <c r="R1147" s="13">
        <f t="shared" si="1573"/>
        <v>6.5746031490744067E-2</v>
      </c>
      <c r="S1147" s="13">
        <f t="shared" si="1574"/>
        <v>4.1122330003118525E-2</v>
      </c>
      <c r="T1147" s="13">
        <f t="shared" si="1575"/>
        <v>7.484866922145228E-2</v>
      </c>
      <c r="U1147" s="13">
        <f t="shared" si="1576"/>
        <v>7.3534073780225181E-2</v>
      </c>
      <c r="V1147" s="13">
        <f t="shared" si="1577"/>
        <v>5.6153640077759122E-3</v>
      </c>
      <c r="W1147" s="13">
        <f t="shared" si="1578"/>
        <v>2.53955887215239E-2</v>
      </c>
      <c r="X1147" s="13">
        <f t="shared" si="1579"/>
        <v>2.7904992590854719E-2</v>
      </c>
      <c r="Y1147" s="13">
        <f t="shared" si="1580"/>
        <v>1.5331178576610103E-2</v>
      </c>
      <c r="Z1147" s="13">
        <f t="shared" si="1581"/>
        <v>2.4080855691712751E-2</v>
      </c>
      <c r="AA1147" s="13">
        <f t="shared" si="1582"/>
        <v>2.6933388662016115E-2</v>
      </c>
      <c r="AB1147" s="13">
        <f t="shared" si="1583"/>
        <v>1.50619112980454E-2</v>
      </c>
      <c r="AC1147" s="13">
        <f t="shared" si="1584"/>
        <v>4.3132103719090197E-4</v>
      </c>
      <c r="AD1147" s="13">
        <f t="shared" si="1585"/>
        <v>7.1009650787960329E-3</v>
      </c>
      <c r="AE1147" s="13">
        <f t="shared" si="1586"/>
        <v>7.802629822232802E-3</v>
      </c>
      <c r="AF1147" s="13">
        <f t="shared" si="1587"/>
        <v>4.2868139377696436E-3</v>
      </c>
      <c r="AG1147" s="13">
        <f t="shared" si="1588"/>
        <v>1.5701350404272953E-3</v>
      </c>
      <c r="AH1147" s="13">
        <f t="shared" si="1589"/>
        <v>6.6150868466494346E-3</v>
      </c>
      <c r="AI1147" s="13">
        <f t="shared" si="1590"/>
        <v>7.3986866311862238E-3</v>
      </c>
      <c r="AJ1147" s="13">
        <f t="shared" si="1591"/>
        <v>4.1375544369625364E-3</v>
      </c>
      <c r="AK1147" s="13">
        <f t="shared" si="1592"/>
        <v>1.5425581658118012E-3</v>
      </c>
      <c r="AL1147" s="13">
        <f t="shared" si="1593"/>
        <v>2.120329431789708E-5</v>
      </c>
      <c r="AM1147" s="13">
        <f t="shared" si="1594"/>
        <v>1.5884240559477772E-3</v>
      </c>
      <c r="AN1147" s="13">
        <f t="shared" si="1595"/>
        <v>1.7453803492569059E-3</v>
      </c>
      <c r="AO1147" s="13">
        <f t="shared" si="1596"/>
        <v>9.5892295012948168E-4</v>
      </c>
      <c r="AP1147" s="13">
        <f t="shared" si="1597"/>
        <v>3.5122553647653137E-4</v>
      </c>
      <c r="AQ1147" s="13">
        <f t="shared" si="1598"/>
        <v>9.6482760259755651E-5</v>
      </c>
      <c r="AR1147" s="13">
        <f t="shared" si="1599"/>
        <v>1.4537481408112534E-3</v>
      </c>
      <c r="AS1147" s="13">
        <f t="shared" si="1600"/>
        <v>1.6259540023998195E-3</v>
      </c>
      <c r="AT1147" s="13">
        <f t="shared" si="1601"/>
        <v>9.0927938055510786E-4</v>
      </c>
      <c r="AU1147" s="13">
        <f t="shared" si="1602"/>
        <v>3.3899646635447472E-4</v>
      </c>
      <c r="AV1147" s="13">
        <f t="shared" si="1603"/>
        <v>9.478819710834927E-5</v>
      </c>
      <c r="AW1147" s="13">
        <f t="shared" si="1604"/>
        <v>7.2384161932196945E-7</v>
      </c>
      <c r="AX1147" s="13">
        <f t="shared" si="1605"/>
        <v>2.960971916629231E-4</v>
      </c>
      <c r="AY1147" s="13">
        <f t="shared" si="1606"/>
        <v>3.2535532175018427E-4</v>
      </c>
      <c r="AZ1147" s="13">
        <f t="shared" si="1607"/>
        <v>1.7875226170951402E-4</v>
      </c>
      <c r="BA1147" s="13">
        <f t="shared" si="1608"/>
        <v>6.5471745156208856E-5</v>
      </c>
      <c r="BB1147" s="13">
        <f t="shared" si="1609"/>
        <v>1.7985294449443904E-5</v>
      </c>
      <c r="BC1147" s="13">
        <f t="shared" si="1610"/>
        <v>3.9524935913827225E-6</v>
      </c>
      <c r="BD1147" s="13">
        <f t="shared" si="1611"/>
        <v>2.6623279304622329E-4</v>
      </c>
      <c r="BE1147" s="13">
        <f t="shared" si="1612"/>
        <v>2.9776978781346732E-4</v>
      </c>
      <c r="BF1147" s="13">
        <f t="shared" si="1613"/>
        <v>1.6652127170352574E-4</v>
      </c>
      <c r="BG1147" s="13">
        <f t="shared" si="1614"/>
        <v>6.2082264139637971E-5</v>
      </c>
      <c r="BH1147" s="13">
        <f t="shared" si="1615"/>
        <v>1.73590773776599E-5</v>
      </c>
      <c r="BI1147" s="13">
        <f t="shared" si="1616"/>
        <v>3.8830744539316817E-6</v>
      </c>
      <c r="BJ1147" s="14">
        <f t="shared" si="1617"/>
        <v>0.35979355224965615</v>
      </c>
      <c r="BK1147" s="14">
        <f t="shared" si="1618"/>
        <v>0.29026448831718049</v>
      </c>
      <c r="BL1147" s="14">
        <f t="shared" si="1619"/>
        <v>0.3258733215801925</v>
      </c>
      <c r="BM1147" s="14">
        <f t="shared" si="1620"/>
        <v>0.3816006951024522</v>
      </c>
      <c r="BN1147" s="14">
        <f t="shared" si="1621"/>
        <v>0.61808689125615879</v>
      </c>
    </row>
    <row r="1148" spans="1:66" x14ac:dyDescent="0.25">
      <c r="A1148" t="s">
        <v>345</v>
      </c>
      <c r="B1148" t="s">
        <v>217</v>
      </c>
      <c r="C1148" t="s">
        <v>222</v>
      </c>
      <c r="D1148" s="7" t="s">
        <v>376</v>
      </c>
      <c r="E1148" s="10">
        <f>VLOOKUP(A1148,home!$A$2:$E$405,3,FALSE)</f>
        <v>1.8543000000000001</v>
      </c>
      <c r="F1148" s="10">
        <f>VLOOKUP(B1148,home!$B$2:$E$405,3,FALSE)</f>
        <v>1.0786</v>
      </c>
      <c r="G1148" s="10">
        <f>VLOOKUP(C1148,away!$B$2:$E$405,4,FALSE)</f>
        <v>1.1863999999999999</v>
      </c>
      <c r="H1148" s="10">
        <f>VLOOKUP(A1148,away!$A$2:$E$405,3,FALSE)</f>
        <v>1.2583</v>
      </c>
      <c r="I1148" s="10">
        <f>VLOOKUP(C1148,away!$B$2:$E$405,3,FALSE)</f>
        <v>0.71530000000000005</v>
      </c>
      <c r="J1148" s="10">
        <f>VLOOKUP(B1148,home!$B$2:$E$405,4,FALSE)</f>
        <v>0.70640000000000003</v>
      </c>
      <c r="K1148" s="12">
        <f t="shared" si="1566"/>
        <v>2.3728569234719998</v>
      </c>
      <c r="L1148" s="12">
        <f t="shared" si="1567"/>
        <v>0.63580378973600005</v>
      </c>
      <c r="M1148" s="13">
        <f t="shared" si="1568"/>
        <v>4.9357738681497169E-2</v>
      </c>
      <c r="N1148" s="13">
        <f t="shared" si="1569"/>
        <v>0.11711885195731228</v>
      </c>
      <c r="O1148" s="13">
        <f t="shared" si="1570"/>
        <v>3.1381837306495061E-2</v>
      </c>
      <c r="P1148" s="13">
        <f t="shared" si="1571"/>
        <v>7.4464609923988692E-2</v>
      </c>
      <c r="Q1148" s="13">
        <f t="shared" si="1572"/>
        <v>0.13895313936800036</v>
      </c>
      <c r="R1148" s="13">
        <f t="shared" si="1573"/>
        <v>9.9763455441740732E-3</v>
      </c>
      <c r="S1148" s="13">
        <f t="shared" si="1574"/>
        <v>2.8085657281187674E-2</v>
      </c>
      <c r="T1148" s="13">
        <f t="shared" si="1575"/>
        <v>8.8346932605889203E-2</v>
      </c>
      <c r="U1148" s="13">
        <f t="shared" si="1576"/>
        <v>2.3672440595442486E-2</v>
      </c>
      <c r="V1148" s="13">
        <f t="shared" si="1577"/>
        <v>4.7080031752086641E-3</v>
      </c>
      <c r="W1148" s="13">
        <f t="shared" si="1578"/>
        <v>0.10990530626250979</v>
      </c>
      <c r="X1148" s="13">
        <f t="shared" si="1579"/>
        <v>6.9878210233799462E-2</v>
      </c>
      <c r="Y1148" s="13">
        <f t="shared" si="1580"/>
        <v>2.2214415443309318E-2</v>
      </c>
      <c r="Z1148" s="13">
        <f t="shared" si="1581"/>
        <v>2.1143327682339118E-3</v>
      </c>
      <c r="AA1148" s="13">
        <f t="shared" si="1582"/>
        <v>5.0170091476275562E-3</v>
      </c>
      <c r="AB1148" s="13">
        <f t="shared" si="1583"/>
        <v>5.9523224455352037E-3</v>
      </c>
      <c r="AC1148" s="13">
        <f t="shared" si="1584"/>
        <v>4.4392686603954453E-4</v>
      </c>
      <c r="AD1148" s="13">
        <f t="shared" si="1585"/>
        <v>6.5197391722826722E-2</v>
      </c>
      <c r="AE1148" s="13">
        <f t="shared" si="1586"/>
        <v>4.1452748738275758E-2</v>
      </c>
      <c r="AF1148" s="13">
        <f t="shared" si="1587"/>
        <v>1.3177907371384958E-2</v>
      </c>
      <c r="AG1148" s="13">
        <f t="shared" si="1588"/>
        <v>2.7928544825055099E-3</v>
      </c>
      <c r="AH1148" s="13">
        <f t="shared" si="1589"/>
        <v>3.360751967015322E-4</v>
      </c>
      <c r="AI1148" s="13">
        <f t="shared" si="1590"/>
        <v>7.9745835730044479E-4</v>
      </c>
      <c r="AJ1148" s="13">
        <f t="shared" si="1591"/>
        <v>9.4612729215048442E-4</v>
      </c>
      <c r="AK1148" s="13">
        <f t="shared" si="1592"/>
        <v>7.4834156522169738E-4</v>
      </c>
      <c r="AL1148" s="13">
        <f t="shared" si="1593"/>
        <v>2.6789591093487904E-5</v>
      </c>
      <c r="AM1148" s="13">
        <f t="shared" si="1594"/>
        <v>3.09408164683651E-2</v>
      </c>
      <c r="AN1148" s="13">
        <f t="shared" si="1595"/>
        <v>1.9672288368112571E-2</v>
      </c>
      <c r="AO1148" s="13">
        <f t="shared" si="1596"/>
        <v>6.253857748612702E-3</v>
      </c>
      <c r="AP1148" s="13">
        <f t="shared" si="1597"/>
        <v>1.325408819012602E-3</v>
      </c>
      <c r="AQ1148" s="13">
        <f t="shared" si="1598"/>
        <v>2.1067498751943211E-4</v>
      </c>
      <c r="AR1148" s="13">
        <f t="shared" si="1599"/>
        <v>4.2735576739821187E-5</v>
      </c>
      <c r="AS1148" s="13">
        <f t="shared" si="1600"/>
        <v>1.0140540914565365E-4</v>
      </c>
      <c r="AT1148" s="13">
        <f t="shared" si="1601"/>
        <v>1.203102635843876E-4</v>
      </c>
      <c r="AU1148" s="13">
        <f t="shared" si="1602"/>
        <v>9.5159680636985102E-5</v>
      </c>
      <c r="AV1148" s="13">
        <f t="shared" si="1603"/>
        <v>5.6450076758713633E-5</v>
      </c>
      <c r="AW1148" s="13">
        <f t="shared" si="1604"/>
        <v>1.122685848758504E-6</v>
      </c>
      <c r="AX1148" s="13">
        <f t="shared" si="1605"/>
        <v>1.2236355095806088E-2</v>
      </c>
      <c r="AY1148" s="13">
        <f t="shared" si="1606"/>
        <v>7.7799209424689259E-3</v>
      </c>
      <c r="AZ1148" s="13">
        <f t="shared" si="1607"/>
        <v>2.4732516095341082E-3</v>
      </c>
      <c r="BA1148" s="13">
        <f t="shared" si="1608"/>
        <v>5.2416758210414936E-4</v>
      </c>
      <c r="BB1148" s="13">
        <f t="shared" si="1609"/>
        <v>8.3316933789643523E-5</v>
      </c>
      <c r="BC1148" s="13">
        <f t="shared" si="1610"/>
        <v>1.0594644450527755E-5</v>
      </c>
      <c r="BD1148" s="13">
        <f t="shared" si="1611"/>
        <v>4.5285736079553242E-6</v>
      </c>
      <c r="BE1148" s="13">
        <f t="shared" si="1612"/>
        <v>1.0745657239089364E-5</v>
      </c>
      <c r="BF1148" s="13">
        <f t="shared" si="1613"/>
        <v>1.2748953588515111E-5</v>
      </c>
      <c r="BG1148" s="13">
        <f t="shared" si="1614"/>
        <v>1.0083814263177092E-5</v>
      </c>
      <c r="BH1148" s="13">
        <f t="shared" si="1615"/>
        <v>5.9818621223463677E-6</v>
      </c>
      <c r="BI1148" s="13">
        <f t="shared" si="1616"/>
        <v>2.8388205904528985E-6</v>
      </c>
      <c r="BJ1148" s="14">
        <f t="shared" si="1617"/>
        <v>0.75054841138558914</v>
      </c>
      <c r="BK1148" s="14">
        <f t="shared" si="1618"/>
        <v>0.16486664646148416</v>
      </c>
      <c r="BL1148" s="14">
        <f t="shared" si="1619"/>
        <v>7.9290946138925636E-2</v>
      </c>
      <c r="BM1148" s="14">
        <f t="shared" si="1620"/>
        <v>0.56778901571614515</v>
      </c>
      <c r="BN1148" s="14">
        <f t="shared" si="1621"/>
        <v>0.42125252278146763</v>
      </c>
    </row>
    <row r="1149" spans="1:66" x14ac:dyDescent="0.25">
      <c r="A1149" t="s">
        <v>345</v>
      </c>
      <c r="B1149" t="s">
        <v>221</v>
      </c>
      <c r="C1149" t="s">
        <v>230</v>
      </c>
      <c r="D1149" s="7" t="s">
        <v>376</v>
      </c>
      <c r="E1149" s="10">
        <f>VLOOKUP(A1149,home!$A$2:$E$405,3,FALSE)</f>
        <v>1.8543000000000001</v>
      </c>
      <c r="F1149" s="10">
        <f>VLOOKUP(B1149,home!$B$2:$E$405,3,FALSE)</f>
        <v>1.8574999999999999</v>
      </c>
      <c r="G1149" s="10">
        <f>VLOOKUP(C1149,away!$B$2:$E$405,4,FALSE)</f>
        <v>1.2583</v>
      </c>
      <c r="H1149" s="10">
        <f>VLOOKUP(A1149,away!$A$2:$E$405,3,FALSE)</f>
        <v>1.2583</v>
      </c>
      <c r="I1149" s="10">
        <f>VLOOKUP(C1149,away!$B$2:$E$405,3,FALSE)</f>
        <v>1.3245</v>
      </c>
      <c r="J1149" s="10">
        <f>VLOOKUP(B1149,home!$B$2:$E$405,4,FALSE)</f>
        <v>0.79469999999999996</v>
      </c>
      <c r="K1149" s="12">
        <f t="shared" si="1566"/>
        <v>4.3340410191750003</v>
      </c>
      <c r="L1149" s="12">
        <f t="shared" si="1567"/>
        <v>1.324461602745</v>
      </c>
      <c r="M1149" s="13">
        <f t="shared" si="1568"/>
        <v>3.4877354487748255E-3</v>
      </c>
      <c r="N1149" s="13">
        <f t="shared" si="1569"/>
        <v>1.5115988499020823E-2</v>
      </c>
      <c r="O1149" s="13">
        <f t="shared" si="1570"/>
        <v>4.6193716824348566E-3</v>
      </c>
      <c r="P1149" s="13">
        <f t="shared" si="1571"/>
        <v>2.0020546354488102E-2</v>
      </c>
      <c r="Q1149" s="13">
        <f t="shared" si="1572"/>
        <v>3.2756657100066901E-2</v>
      </c>
      <c r="R1149" s="13">
        <f t="shared" si="1573"/>
        <v>3.0590902110962694E-3</v>
      </c>
      <c r="S1149" s="13">
        <f t="shared" si="1574"/>
        <v>2.8730839983362861E-2</v>
      </c>
      <c r="T1149" s="13">
        <f t="shared" si="1575"/>
        <v>4.3384934563322985E-2</v>
      </c>
      <c r="U1149" s="13">
        <f t="shared" si="1576"/>
        <v>1.3258222456247942E-2</v>
      </c>
      <c r="V1149" s="13">
        <f t="shared" si="1577"/>
        <v>1.8324756123230358E-2</v>
      </c>
      <c r="W1149" s="13">
        <f t="shared" si="1578"/>
        <v>4.7322898507579987E-2</v>
      </c>
      <c r="X1149" s="13">
        <f t="shared" si="1579"/>
        <v>6.2677362003888348E-2</v>
      </c>
      <c r="Y1149" s="13">
        <f t="shared" si="1580"/>
        <v>4.1506879667749269E-2</v>
      </c>
      <c r="Z1149" s="13">
        <f t="shared" si="1581"/>
        <v>1.3505491746433689E-3</v>
      </c>
      <c r="AA1149" s="13">
        <f t="shared" si="1582"/>
        <v>5.853335521317303E-3</v>
      </c>
      <c r="AB1149" s="13">
        <f t="shared" si="1583"/>
        <v>1.268429812419164E-2</v>
      </c>
      <c r="AC1149" s="13">
        <f t="shared" si="1584"/>
        <v>6.5743165369792078E-3</v>
      </c>
      <c r="AD1149" s="13">
        <f t="shared" si="1585"/>
        <v>5.1274845819526765E-2</v>
      </c>
      <c r="AE1149" s="13">
        <f t="shared" si="1586"/>
        <v>6.7911564474633174E-2</v>
      </c>
      <c r="AF1149" s="13">
        <f t="shared" si="1587"/>
        <v>4.4973129764496536E-2</v>
      </c>
      <c r="AG1149" s="13">
        <f t="shared" si="1588"/>
        <v>1.9855061176114658E-2</v>
      </c>
      <c r="AH1149" s="13">
        <f t="shared" si="1589"/>
        <v>4.4718763110852307E-4</v>
      </c>
      <c r="AI1149" s="13">
        <f t="shared" si="1590"/>
        <v>1.9381295364920377E-3</v>
      </c>
      <c r="AJ1149" s="13">
        <f t="shared" si="1591"/>
        <v>4.1999664558155618E-3</v>
      </c>
      <c r="AK1149" s="13">
        <f t="shared" si="1592"/>
        <v>6.0676089662212301E-3</v>
      </c>
      <c r="AL1149" s="13">
        <f t="shared" si="1593"/>
        <v>1.5095343200288427E-3</v>
      </c>
      <c r="AM1149" s="13">
        <f t="shared" si="1594"/>
        <v>4.4445457006740553E-2</v>
      </c>
      <c r="AN1149" s="13">
        <f t="shared" si="1595"/>
        <v>5.8866301221881571E-2</v>
      </c>
      <c r="AO1149" s="13">
        <f t="shared" si="1596"/>
        <v>3.8983077832001618E-2</v>
      </c>
      <c r="AP1149" s="13">
        <f t="shared" si="1597"/>
        <v>1.7210529915101986E-2</v>
      </c>
      <c r="AQ1149" s="13">
        <f t="shared" si="1598"/>
        <v>5.6986715088616835E-3</v>
      </c>
      <c r="AR1149" s="13">
        <f t="shared" si="1599"/>
        <v>1.1845656932514687E-4</v>
      </c>
      <c r="AS1149" s="13">
        <f t="shared" si="1600"/>
        <v>5.1339563044593367E-4</v>
      </c>
      <c r="AT1149" s="13">
        <f t="shared" si="1601"/>
        <v>1.1125388607089433E-3</v>
      </c>
      <c r="AU1149" s="13">
        <f t="shared" si="1602"/>
        <v>1.6072630192462607E-3</v>
      </c>
      <c r="AV1149" s="13">
        <f t="shared" si="1603"/>
        <v>1.741485963504088E-3</v>
      </c>
      <c r="AW1149" s="13">
        <f t="shared" si="1604"/>
        <v>2.4069822088557978E-4</v>
      </c>
      <c r="AX1149" s="13">
        <f t="shared" si="1605"/>
        <v>3.2104738963865405E-2</v>
      </c>
      <c r="AY1149" s="13">
        <f t="shared" si="1606"/>
        <v>4.2521494023791018E-2</v>
      </c>
      <c r="AZ1149" s="13">
        <f t="shared" si="1607"/>
        <v>2.8159043062931099E-2</v>
      </c>
      <c r="BA1149" s="13">
        <f t="shared" si="1608"/>
        <v>1.2431857102298403E-2</v>
      </c>
      <c r="BB1149" s="13">
        <f t="shared" si="1609"/>
        <v>4.1163793457017371E-3</v>
      </c>
      <c r="BC1149" s="13">
        <f t="shared" si="1610"/>
        <v>1.0903972771429075E-3</v>
      </c>
      <c r="BD1149" s="13">
        <f t="shared" si="1611"/>
        <v>2.6148529610676364E-5</v>
      </c>
      <c r="BE1149" s="13">
        <f t="shared" si="1612"/>
        <v>1.1332879992378347E-4</v>
      </c>
      <c r="BF1149" s="13">
        <f t="shared" si="1613"/>
        <v>2.4558583376177716E-4</v>
      </c>
      <c r="BG1149" s="13">
        <f t="shared" si="1614"/>
        <v>3.5479302575061161E-4</v>
      </c>
      <c r="BH1149" s="13">
        <f t="shared" si="1615"/>
        <v>3.8442188173009071E-4</v>
      </c>
      <c r="BI1149" s="13">
        <f t="shared" si="1616"/>
        <v>3.332200408173307E-4</v>
      </c>
      <c r="BJ1149" s="14">
        <f t="shared" si="1617"/>
        <v>0.71240726883671757</v>
      </c>
      <c r="BK1149" s="14">
        <f t="shared" si="1618"/>
        <v>0.12116922279065521</v>
      </c>
      <c r="BL1149" s="14">
        <f t="shared" si="1619"/>
        <v>5.8677848739750002E-2</v>
      </c>
      <c r="BM1149" s="14">
        <f t="shared" si="1620"/>
        <v>0.7722647044429789</v>
      </c>
      <c r="BN1149" s="14">
        <f t="shared" si="1621"/>
        <v>7.9059389295881771E-2</v>
      </c>
    </row>
    <row r="1150" spans="1:66" x14ac:dyDescent="0.25">
      <c r="A1150" t="s">
        <v>345</v>
      </c>
      <c r="B1150" t="s">
        <v>223</v>
      </c>
      <c r="C1150" t="s">
        <v>220</v>
      </c>
      <c r="D1150" s="7" t="s">
        <v>376</v>
      </c>
      <c r="E1150" s="10">
        <f>VLOOKUP(A1150,home!$A$2:$E$405,3,FALSE)</f>
        <v>1.8543000000000001</v>
      </c>
      <c r="F1150" s="10">
        <f>VLOOKUP(B1150,home!$B$2:$E$405,3,FALSE)</f>
        <v>1.3782000000000001</v>
      </c>
      <c r="G1150" s="10">
        <f>VLOOKUP(C1150,away!$B$2:$E$405,4,FALSE)</f>
        <v>0.83889999999999998</v>
      </c>
      <c r="H1150" s="10">
        <f>VLOOKUP(A1150,away!$A$2:$E$405,3,FALSE)</f>
        <v>1.2583</v>
      </c>
      <c r="I1150" s="10">
        <f>VLOOKUP(C1150,away!$B$2:$E$405,3,FALSE)</f>
        <v>0.79469999999999996</v>
      </c>
      <c r="J1150" s="10">
        <f>VLOOKUP(B1150,home!$B$2:$E$405,4,FALSE)</f>
        <v>0.88300000000000001</v>
      </c>
      <c r="K1150" s="12">
        <f t="shared" si="1566"/>
        <v>2.143889702514</v>
      </c>
      <c r="L1150" s="12">
        <f t="shared" si="1567"/>
        <v>0.88297440182999987</v>
      </c>
      <c r="M1150" s="13">
        <f t="shared" si="1568"/>
        <v>4.8467388738469702E-2</v>
      </c>
      <c r="N1150" s="13">
        <f t="shared" si="1569"/>
        <v>0.10390873562414818</v>
      </c>
      <c r="O1150" s="13">
        <f t="shared" si="1570"/>
        <v>4.2795463579612357E-2</v>
      </c>
      <c r="P1150" s="13">
        <f t="shared" si="1571"/>
        <v>9.1748753682643847E-2</v>
      </c>
      <c r="Q1150" s="13">
        <f t="shared" si="1572"/>
        <v>0.11138443415293051</v>
      </c>
      <c r="R1150" s="13">
        <f t="shared" si="1573"/>
        <v>1.889364942762288E-2</v>
      </c>
      <c r="S1150" s="13">
        <f t="shared" si="1574"/>
        <v>4.3420091433753187E-2</v>
      </c>
      <c r="T1150" s="13">
        <f t="shared" si="1575"/>
        <v>9.8349604119356837E-2</v>
      </c>
      <c r="U1150" s="13">
        <f t="shared" si="1576"/>
        <v>4.0505900450790215E-2</v>
      </c>
      <c r="V1150" s="13">
        <f t="shared" si="1577"/>
        <v>9.1326912510402373E-3</v>
      </c>
      <c r="W1150" s="13">
        <f t="shared" si="1578"/>
        <v>7.9598647133605455E-2</v>
      </c>
      <c r="X1150" s="13">
        <f t="shared" si="1579"/>
        <v>7.0283567839272518E-2</v>
      </c>
      <c r="Y1150" s="13">
        <f t="shared" si="1580"/>
        <v>3.1029295635679927E-2</v>
      </c>
      <c r="Z1150" s="13">
        <f t="shared" si="1581"/>
        <v>5.5608696005803445E-3</v>
      </c>
      <c r="AA1150" s="13">
        <f t="shared" si="1582"/>
        <v>1.1921891073707339E-2</v>
      </c>
      <c r="AB1150" s="13">
        <f t="shared" si="1583"/>
        <v>1.2779609753707375E-2</v>
      </c>
      <c r="AC1150" s="13">
        <f t="shared" si="1584"/>
        <v>1.0805113781927561E-3</v>
      </c>
      <c r="AD1150" s="13">
        <f t="shared" si="1585"/>
        <v>4.266267998094557E-2</v>
      </c>
      <c r="AE1150" s="13">
        <f t="shared" si="1586"/>
        <v>3.7670054336640127E-2</v>
      </c>
      <c r="AF1150" s="13">
        <f t="shared" si="1587"/>
        <v>1.6630846847399201E-2</v>
      </c>
      <c r="AG1150" s="13">
        <f t="shared" si="1588"/>
        <v>4.894870682336217E-3</v>
      </c>
      <c r="AH1150" s="13">
        <f t="shared" si="1589"/>
        <v>1.2275263773067649E-3</v>
      </c>
      <c r="AI1150" s="13">
        <f t="shared" si="1590"/>
        <v>2.631681159872288E-3</v>
      </c>
      <c r="AJ1150" s="13">
        <f t="shared" si="1591"/>
        <v>2.8210170694751503E-3</v>
      </c>
      <c r="AK1150" s="13">
        <f t="shared" si="1592"/>
        <v>2.0159831486213317E-3</v>
      </c>
      <c r="AL1150" s="13">
        <f t="shared" si="1593"/>
        <v>8.1816309786390432E-5</v>
      </c>
      <c r="AM1150" s="13">
        <f t="shared" si="1594"/>
        <v>1.8292816058559865E-2</v>
      </c>
      <c r="AN1150" s="13">
        <f t="shared" si="1595"/>
        <v>1.6152088317093114E-2</v>
      </c>
      <c r="AO1150" s="13">
        <f t="shared" si="1596"/>
        <v>7.1309402600453096E-3</v>
      </c>
      <c r="AP1150" s="13">
        <f t="shared" si="1597"/>
        <v>2.0988125701996573E-3</v>
      </c>
      <c r="AQ1150" s="13">
        <f t="shared" si="1598"/>
        <v>4.6329944343133172E-4</v>
      </c>
      <c r="AR1150" s="13">
        <f t="shared" si="1599"/>
        <v>2.1677487374659757E-4</v>
      </c>
      <c r="AS1150" s="13">
        <f t="shared" si="1600"/>
        <v>4.6474141958910295E-4</v>
      </c>
      <c r="AT1150" s="13">
        <f t="shared" si="1601"/>
        <v>4.9817717189440814E-4</v>
      </c>
      <c r="AU1150" s="13">
        <f t="shared" si="1602"/>
        <v>3.560123029506561E-4</v>
      </c>
      <c r="AV1150" s="13">
        <f t="shared" si="1603"/>
        <v>1.9081277756605159E-4</v>
      </c>
      <c r="AW1150" s="13">
        <f t="shared" si="1604"/>
        <v>4.3021736706760895E-6</v>
      </c>
      <c r="AX1150" s="13">
        <f t="shared" si="1605"/>
        <v>6.5362966629882082E-3</v>
      </c>
      <c r="AY1150" s="13">
        <f t="shared" si="1606"/>
        <v>5.7713826361854379E-3</v>
      </c>
      <c r="AZ1150" s="13">
        <f t="shared" si="1607"/>
        <v>2.5479915654589421E-3</v>
      </c>
      <c r="BA1150" s="13">
        <f t="shared" si="1608"/>
        <v>7.4993710945966486E-4</v>
      </c>
      <c r="BB1150" s="13">
        <f t="shared" si="1609"/>
        <v>1.6554381765881667E-4</v>
      </c>
      <c r="BC1150" s="13">
        <f t="shared" si="1610"/>
        <v>2.9234190674789653E-5</v>
      </c>
      <c r="BD1150" s="13">
        <f t="shared" si="1611"/>
        <v>3.19011107463626E-5</v>
      </c>
      <c r="BE1150" s="13">
        <f t="shared" si="1612"/>
        <v>6.8392462827885478E-5</v>
      </c>
      <c r="BF1150" s="13">
        <f t="shared" si="1613"/>
        <v>7.3312948393137629E-5</v>
      </c>
      <c r="BG1150" s="13">
        <f t="shared" si="1614"/>
        <v>5.2391625040329343E-5</v>
      </c>
      <c r="BH1150" s="13">
        <f t="shared" si="1615"/>
        <v>2.8080466355484183E-5</v>
      </c>
      <c r="BI1150" s="13">
        <f t="shared" si="1616"/>
        <v>1.2040284532262667E-5</v>
      </c>
      <c r="BJ1150" s="14">
        <f t="shared" si="1617"/>
        <v>0.65635107898406975</v>
      </c>
      <c r="BK1150" s="14">
        <f t="shared" si="1618"/>
        <v>0.19970263543007158</v>
      </c>
      <c r="BL1150" s="14">
        <f t="shared" si="1619"/>
        <v>0.13758535948435799</v>
      </c>
      <c r="BM1150" s="14">
        <f t="shared" si="1620"/>
        <v>0.57623443783113726</v>
      </c>
      <c r="BN1150" s="14">
        <f t="shared" si="1621"/>
        <v>0.41719842520542755</v>
      </c>
    </row>
    <row r="1151" spans="1:66" x14ac:dyDescent="0.25">
      <c r="A1151" t="s">
        <v>345</v>
      </c>
      <c r="B1151" t="s">
        <v>224</v>
      </c>
      <c r="C1151" t="s">
        <v>226</v>
      </c>
      <c r="D1151" s="7" t="s">
        <v>376</v>
      </c>
      <c r="E1151" s="10">
        <f>VLOOKUP(A1151,home!$A$2:$E$405,3,FALSE)</f>
        <v>1.8543000000000001</v>
      </c>
      <c r="F1151" s="10">
        <f>VLOOKUP(B1151,home!$B$2:$E$405,3,FALSE)</f>
        <v>0.755</v>
      </c>
      <c r="G1151" s="10">
        <f>VLOOKUP(C1151,away!$B$2:$E$405,4,FALSE)</f>
        <v>1.4380999999999999</v>
      </c>
      <c r="H1151" s="10">
        <f>VLOOKUP(A1151,away!$A$2:$E$405,3,FALSE)</f>
        <v>1.2583</v>
      </c>
      <c r="I1151" s="10">
        <f>VLOOKUP(C1151,away!$B$2:$E$405,3,FALSE)</f>
        <v>1.0596000000000001</v>
      </c>
      <c r="J1151" s="10">
        <f>VLOOKUP(B1151,home!$B$2:$E$405,4,FALSE)</f>
        <v>0.87419999999999998</v>
      </c>
      <c r="K1151" s="12">
        <f t="shared" si="1566"/>
        <v>2.01333496665</v>
      </c>
      <c r="L1151" s="12">
        <f t="shared" si="1567"/>
        <v>1.165566209256</v>
      </c>
      <c r="M1151" s="13">
        <f t="shared" si="1568"/>
        <v>4.1631375555742346E-2</v>
      </c>
      <c r="N1151" s="13">
        <f t="shared" si="1569"/>
        <v>8.3817904116114131E-2</v>
      </c>
      <c r="O1151" s="13">
        <f t="shared" si="1570"/>
        <v>4.8524124592619504E-2</v>
      </c>
      <c r="P1151" s="13">
        <f t="shared" si="1571"/>
        <v>9.7695316768402027E-2</v>
      </c>
      <c r="Q1151" s="13">
        <f t="shared" si="1572"/>
        <v>8.4376758594144799E-2</v>
      </c>
      <c r="R1151" s="13">
        <f t="shared" si="1573"/>
        <v>2.8279039979442682E-2</v>
      </c>
      <c r="S1151" s="13">
        <f t="shared" si="1574"/>
        <v>5.7314794377253848E-2</v>
      </c>
      <c r="T1151" s="13">
        <f t="shared" si="1575"/>
        <v>9.834669866388597E-2</v>
      </c>
      <c r="U1151" s="13">
        <f t="shared" si="1576"/>
        <v>5.6935180013905247E-2</v>
      </c>
      <c r="V1151" s="13">
        <f t="shared" si="1577"/>
        <v>1.4944356316345907E-2</v>
      </c>
      <c r="W1151" s="13">
        <f t="shared" si="1578"/>
        <v>5.6626226150059189E-2</v>
      </c>
      <c r="X1151" s="13">
        <f t="shared" si="1579"/>
        <v>6.6001615758197463E-2</v>
      </c>
      <c r="Y1151" s="13">
        <f t="shared" si="1580"/>
        <v>3.8464626542026654E-2</v>
      </c>
      <c r="Z1151" s="13">
        <f t="shared" si="1581"/>
        <v>1.0987031143412625E-2</v>
      </c>
      <c r="AA1151" s="13">
        <f t="shared" si="1582"/>
        <v>2.2120573980705167E-2</v>
      </c>
      <c r="AB1151" s="13">
        <f t="shared" si="1583"/>
        <v>2.2268062538860954E-2</v>
      </c>
      <c r="AC1151" s="13">
        <f t="shared" si="1584"/>
        <v>2.1918469014289839E-3</v>
      </c>
      <c r="AD1151" s="13">
        <f t="shared" si="1585"/>
        <v>2.8501890284336195E-2</v>
      </c>
      <c r="AE1151" s="13">
        <f t="shared" si="1586"/>
        <v>3.3220840215344154E-2</v>
      </c>
      <c r="AF1151" s="13">
        <f t="shared" si="1587"/>
        <v>1.9360544399048985E-2</v>
      </c>
      <c r="AG1151" s="13">
        <f t="shared" si="1588"/>
        <v>7.5219987814440009E-3</v>
      </c>
      <c r="AH1151" s="13">
        <f t="shared" si="1589"/>
        <v>3.2015280602012666E-3</v>
      </c>
      <c r="AI1151" s="13">
        <f t="shared" si="1590"/>
        <v>6.4457483903143566E-3</v>
      </c>
      <c r="AJ1151" s="13">
        <f t="shared" si="1591"/>
        <v>6.4887253102239245E-3</v>
      </c>
      <c r="AK1151" s="13">
        <f t="shared" si="1592"/>
        <v>4.3546591853535644E-3</v>
      </c>
      <c r="AL1151" s="13">
        <f t="shared" si="1593"/>
        <v>2.0574211107315571E-4</v>
      </c>
      <c r="AM1151" s="13">
        <f t="shared" si="1594"/>
        <v>1.1476770465015195E-2</v>
      </c>
      <c r="AN1151" s="13">
        <f t="shared" si="1595"/>
        <v>1.3376935845408982E-2</v>
      </c>
      <c r="AO1151" s="13">
        <f t="shared" si="1596"/>
        <v>7.7958522023970269E-3</v>
      </c>
      <c r="AP1151" s="13">
        <f t="shared" si="1597"/>
        <v>3.0288606331559799E-3</v>
      </c>
      <c r="AQ1151" s="13">
        <f t="shared" si="1598"/>
        <v>8.8258440163808591E-4</v>
      </c>
      <c r="AR1151" s="13">
        <f t="shared" si="1599"/>
        <v>7.4631858499110096E-4</v>
      </c>
      <c r="AS1151" s="13">
        <f t="shared" si="1600"/>
        <v>1.5025893034233335E-3</v>
      </c>
      <c r="AT1151" s="13">
        <f t="shared" si="1601"/>
        <v>1.5126077925482324E-3</v>
      </c>
      <c r="AU1151" s="13">
        <f t="shared" si="1602"/>
        <v>1.0151287198548748E-3</v>
      </c>
      <c r="AV1151" s="13">
        <f t="shared" si="1603"/>
        <v>5.1094853683361792E-4</v>
      </c>
      <c r="AW1151" s="13">
        <f t="shared" si="1604"/>
        <v>1.3411386408003435E-5</v>
      </c>
      <c r="AX1151" s="13">
        <f t="shared" si="1605"/>
        <v>3.8510972135718442E-3</v>
      </c>
      <c r="AY1151" s="13">
        <f t="shared" si="1606"/>
        <v>4.4887087806992788E-3</v>
      </c>
      <c r="AZ1151" s="13">
        <f t="shared" si="1607"/>
        <v>2.6159436389868902E-3</v>
      </c>
      <c r="BA1151" s="13">
        <f t="shared" si="1608"/>
        <v>1.016351836973765E-3</v>
      </c>
      <c r="BB1151" s="13">
        <f t="shared" si="1609"/>
        <v>2.9615633947297084E-4</v>
      </c>
      <c r="BC1151" s="13">
        <f t="shared" si="1610"/>
        <v>6.9037964389328727E-5</v>
      </c>
      <c r="BD1151" s="13">
        <f t="shared" si="1611"/>
        <v>1.4498062066756323E-4</v>
      </c>
      <c r="BE1151" s="13">
        <f t="shared" si="1612"/>
        <v>2.9189455307662471E-4</v>
      </c>
      <c r="BF1151" s="13">
        <f t="shared" si="1613"/>
        <v>2.9384075514192151E-4</v>
      </c>
      <c r="BG1151" s="13">
        <f t="shared" si="1614"/>
        <v>1.9719995565135707E-4</v>
      </c>
      <c r="BH1151" s="13">
        <f t="shared" si="1615"/>
        <v>9.925739153367663E-5</v>
      </c>
      <c r="BI1151" s="13">
        <f t="shared" si="1616"/>
        <v>3.9967675414644168E-5</v>
      </c>
      <c r="BJ1151" s="14">
        <f t="shared" si="1617"/>
        <v>0.56513740282631086</v>
      </c>
      <c r="BK1151" s="14">
        <f t="shared" si="1618"/>
        <v>0.21847214081094557</v>
      </c>
      <c r="BL1151" s="14">
        <f t="shared" si="1619"/>
        <v>0.20497237594076362</v>
      </c>
      <c r="BM1151" s="14">
        <f t="shared" si="1620"/>
        <v>0.61076913372067598</v>
      </c>
      <c r="BN1151" s="14">
        <f t="shared" si="1621"/>
        <v>0.38432451960646552</v>
      </c>
    </row>
    <row r="1152" spans="1:66" x14ac:dyDescent="0.25">
      <c r="A1152" t="s">
        <v>345</v>
      </c>
      <c r="B1152" t="s">
        <v>215</v>
      </c>
      <c r="C1152" t="s">
        <v>229</v>
      </c>
      <c r="D1152" s="7" t="s">
        <v>376</v>
      </c>
      <c r="E1152" s="10">
        <f>VLOOKUP(A1152,home!$A$2:$E$405,3,FALSE)</f>
        <v>1.8543000000000001</v>
      </c>
      <c r="F1152" s="10">
        <f>VLOOKUP(B1152,home!$B$2:$E$405,3,FALSE)</f>
        <v>1.4020999999999999</v>
      </c>
      <c r="G1152" s="10">
        <f>VLOOKUP(C1152,away!$B$2:$E$405,4,FALSE)</f>
        <v>0.89880000000000004</v>
      </c>
      <c r="H1152" s="10">
        <f>VLOOKUP(A1152,away!$A$2:$E$405,3,FALSE)</f>
        <v>1.2583</v>
      </c>
      <c r="I1152" s="10">
        <f>VLOOKUP(C1152,away!$B$2:$E$405,3,FALSE)</f>
        <v>1.1478999999999999</v>
      </c>
      <c r="J1152" s="10">
        <f>VLOOKUP(B1152,home!$B$2:$E$405,4,FALSE)</f>
        <v>0.79469999999999996</v>
      </c>
      <c r="K1152" s="12">
        <f t="shared" si="1566"/>
        <v>2.336802730164</v>
      </c>
      <c r="L1152" s="12">
        <f t="shared" si="1567"/>
        <v>1.1478667223789998</v>
      </c>
      <c r="M1152" s="13">
        <f t="shared" si="1568"/>
        <v>3.0663892625926122E-2</v>
      </c>
      <c r="N1152" s="13">
        <f t="shared" si="1569"/>
        <v>7.1655468005719911E-2</v>
      </c>
      <c r="O1152" s="13">
        <f t="shared" si="1570"/>
        <v>3.5198061923903394E-2</v>
      </c>
      <c r="P1152" s="13">
        <f t="shared" si="1571"/>
        <v>8.2250927200258978E-2</v>
      </c>
      <c r="Q1152" s="13">
        <f t="shared" si="1572"/>
        <v>8.3722346633472722E-2</v>
      </c>
      <c r="R1152" s="13">
        <f t="shared" si="1573"/>
        <v>2.0201341987342032E-2</v>
      </c>
      <c r="S1152" s="13">
        <f t="shared" si="1574"/>
        <v>5.5156198756565883E-2</v>
      </c>
      <c r="T1152" s="13">
        <f t="shared" si="1575"/>
        <v>9.6102095620042793E-2</v>
      </c>
      <c r="U1152" s="13">
        <f t="shared" si="1576"/>
        <v>4.7206551108997505E-2</v>
      </c>
      <c r="V1152" s="13">
        <f t="shared" si="1577"/>
        <v>1.6438619207115604E-2</v>
      </c>
      <c r="W1152" s="13">
        <f t="shared" si="1578"/>
        <v>6.5214202729611939E-2</v>
      </c>
      <c r="X1152" s="13">
        <f t="shared" si="1579"/>
        <v>7.4857213139799261E-2</v>
      </c>
      <c r="Y1152" s="13">
        <f t="shared" si="1580"/>
        <v>4.2963051946603791E-2</v>
      </c>
      <c r="Z1152" s="13">
        <f t="shared" si="1581"/>
        <v>7.7294827382225241E-3</v>
      </c>
      <c r="AA1152" s="13">
        <f t="shared" si="1582"/>
        <v>1.8062276365433904E-2</v>
      </c>
      <c r="AB1152" s="13">
        <f t="shared" si="1583"/>
        <v>2.1103988361861319E-2</v>
      </c>
      <c r="AC1152" s="13">
        <f t="shared" si="1584"/>
        <v>2.7558709036301144E-3</v>
      </c>
      <c r="AD1152" s="13">
        <f t="shared" si="1585"/>
        <v>3.809818174600646E-2</v>
      </c>
      <c r="AE1152" s="13">
        <f t="shared" si="1586"/>
        <v>4.3731635009387863E-2</v>
      </c>
      <c r="AF1152" s="13">
        <f t="shared" si="1587"/>
        <v>2.5099044271250388E-2</v>
      </c>
      <c r="AG1152" s="13">
        <f t="shared" si="1588"/>
        <v>9.6034525608285331E-3</v>
      </c>
      <c r="AH1152" s="13">
        <f t="shared" si="1589"/>
        <v>2.218104004102136E-3</v>
      </c>
      <c r="AI1152" s="13">
        <f t="shared" si="1590"/>
        <v>5.1832714925735711E-3</v>
      </c>
      <c r="AJ1152" s="13">
        <f t="shared" si="1591"/>
        <v>6.0561414875135765E-3</v>
      </c>
      <c r="AK1152" s="13">
        <f t="shared" si="1592"/>
        <v>4.717335987427065E-3</v>
      </c>
      <c r="AL1152" s="13">
        <f t="shared" si="1593"/>
        <v>2.9568709991652117E-4</v>
      </c>
      <c r="AM1152" s="13">
        <f t="shared" si="1594"/>
        <v>1.7805587023670418E-2</v>
      </c>
      <c r="AN1152" s="13">
        <f t="shared" si="1595"/>
        <v>2.043844081689461E-2</v>
      </c>
      <c r="AO1152" s="13">
        <f t="shared" si="1596"/>
        <v>1.1730303035512993E-2</v>
      </c>
      <c r="AP1152" s="13">
        <f t="shared" si="1597"/>
        <v>4.4882748326289107E-3</v>
      </c>
      <c r="AQ1152" s="13">
        <f t="shared" si="1598"/>
        <v>1.2879853303164753E-3</v>
      </c>
      <c r="AR1152" s="13">
        <f t="shared" si="1599"/>
        <v>5.0921755461689078E-4</v>
      </c>
      <c r="AS1152" s="13">
        <f t="shared" si="1600"/>
        <v>1.1899409718761863E-3</v>
      </c>
      <c r="AT1152" s="13">
        <f t="shared" si="1601"/>
        <v>1.3903286559071378E-3</v>
      </c>
      <c r="AU1152" s="13">
        <f t="shared" si="1602"/>
        <v>1.0829745996496813E-3</v>
      </c>
      <c r="AV1152" s="13">
        <f t="shared" si="1603"/>
        <v>6.3267450028991036E-4</v>
      </c>
      <c r="AW1152" s="13">
        <f t="shared" si="1604"/>
        <v>2.2031465862236421E-5</v>
      </c>
      <c r="AX1152" s="13">
        <f t="shared" si="1605"/>
        <v>6.9346907281809568E-3</v>
      </c>
      <c r="AY1152" s="13">
        <f t="shared" si="1606"/>
        <v>7.9601007168691122E-3</v>
      </c>
      <c r="AZ1152" s="13">
        <f t="shared" si="1607"/>
        <v>4.5685673598396381E-3</v>
      </c>
      <c r="BA1152" s="13">
        <f t="shared" si="1608"/>
        <v>1.7480354804356023E-3</v>
      </c>
      <c r="BB1152" s="13">
        <f t="shared" si="1609"/>
        <v>5.016279393824537E-4</v>
      </c>
      <c r="BC1152" s="13">
        <f t="shared" si="1610"/>
        <v>1.1516040372653373E-4</v>
      </c>
      <c r="BD1152" s="13">
        <f t="shared" si="1611"/>
        <v>9.7418980899323214E-5</v>
      </c>
      <c r="BE1152" s="13">
        <f t="shared" si="1612"/>
        <v>2.2764894053533305E-4</v>
      </c>
      <c r="BF1152" s="13">
        <f t="shared" si="1613"/>
        <v>2.6598533288095419E-4</v>
      </c>
      <c r="BG1152" s="13">
        <f t="shared" si="1614"/>
        <v>2.0718508401993137E-4</v>
      </c>
      <c r="BH1152" s="13">
        <f t="shared" si="1615"/>
        <v>1.2103766749675839E-4</v>
      </c>
      <c r="BI1152" s="13">
        <f t="shared" si="1616"/>
        <v>5.656823037182145E-5</v>
      </c>
      <c r="BJ1152" s="14">
        <f t="shared" si="1617"/>
        <v>0.62862546533018138</v>
      </c>
      <c r="BK1152" s="14">
        <f t="shared" si="1618"/>
        <v>0.1955212965102823</v>
      </c>
      <c r="BL1152" s="14">
        <f t="shared" si="1619"/>
        <v>0.16572805323769843</v>
      </c>
      <c r="BM1152" s="14">
        <f t="shared" si="1620"/>
        <v>0.66597419018875459</v>
      </c>
      <c r="BN1152" s="14">
        <f t="shared" si="1621"/>
        <v>0.32369203837662319</v>
      </c>
    </row>
    <row r="1153" spans="1:66" x14ac:dyDescent="0.25">
      <c r="A1153" t="s">
        <v>346</v>
      </c>
      <c r="B1153" t="s">
        <v>320</v>
      </c>
      <c r="C1153" t="s">
        <v>232</v>
      </c>
      <c r="D1153" s="7" t="s">
        <v>376</v>
      </c>
      <c r="E1153" s="10">
        <f>VLOOKUP(A1153,home!$A$2:$E$405,3,FALSE)</f>
        <v>1.5146999999999999</v>
      </c>
      <c r="F1153" s="10">
        <f>VLOOKUP(B1153,home!$B$2:$E$405,3,FALSE)</f>
        <v>0.82520000000000004</v>
      </c>
      <c r="G1153" s="10">
        <f>VLOOKUP(C1153,away!$B$2:$E$405,4,FALSE)</f>
        <v>1.1003000000000001</v>
      </c>
      <c r="H1153" s="10">
        <f>VLOOKUP(A1153,away!$A$2:$E$405,3,FALSE)</f>
        <v>1.0882000000000001</v>
      </c>
      <c r="I1153" s="10">
        <f>VLOOKUP(C1153,away!$B$2:$E$405,3,FALSE)</f>
        <v>1.5316000000000001</v>
      </c>
      <c r="J1153" s="10">
        <f>VLOOKUP(B1153,home!$B$2:$E$405,4,FALSE)</f>
        <v>1.8379000000000001</v>
      </c>
      <c r="K1153" s="12">
        <f t="shared" si="1566"/>
        <v>1.375298463132</v>
      </c>
      <c r="L1153" s="12">
        <f t="shared" si="1567"/>
        <v>3.0632042578480005</v>
      </c>
      <c r="M1153" s="13">
        <f t="shared" si="1568"/>
        <v>1.1813613559949768E-2</v>
      </c>
      <c r="N1153" s="13">
        <f t="shared" si="1569"/>
        <v>1.6247244573034274E-2</v>
      </c>
      <c r="O1153" s="13">
        <f t="shared" si="1570"/>
        <v>3.6187511357409011E-2</v>
      </c>
      <c r="P1153" s="13">
        <f t="shared" si="1571"/>
        <v>4.9768628754416414E-2</v>
      </c>
      <c r="Q1153" s="13">
        <f t="shared" si="1572"/>
        <v>1.1172405245711883E-2</v>
      </c>
      <c r="R1153" s="13">
        <f t="shared" si="1573"/>
        <v>5.5424869435469093E-2</v>
      </c>
      <c r="S1153" s="13">
        <f t="shared" si="1574"/>
        <v>5.2416569992015556E-2</v>
      </c>
      <c r="T1153" s="13">
        <f t="shared" si="1575"/>
        <v>3.4223359319067982E-2</v>
      </c>
      <c r="U1153" s="13">
        <f t="shared" si="1576"/>
        <v>7.6225737753892409E-2</v>
      </c>
      <c r="V1153" s="13">
        <f t="shared" si="1577"/>
        <v>2.453573111764755E-2</v>
      </c>
      <c r="W1153" s="13">
        <f t="shared" si="1578"/>
        <v>5.1217972546384796E-3</v>
      </c>
      <c r="X1153" s="13">
        <f t="shared" si="1579"/>
        <v>1.5689111158242793E-2</v>
      </c>
      <c r="Y1153" s="13">
        <f t="shared" si="1580"/>
        <v>2.4029476050889953E-2</v>
      </c>
      <c r="Z1153" s="13">
        <f t="shared" si="1581"/>
        <v>5.6592565348466128E-2</v>
      </c>
      <c r="AA1153" s="13">
        <f t="shared" si="1582"/>
        <v>7.7831668148442751E-2</v>
      </c>
      <c r="AB1153" s="13">
        <f t="shared" si="1583"/>
        <v>5.3520886793776583E-2</v>
      </c>
      <c r="AC1153" s="13">
        <f t="shared" si="1584"/>
        <v>6.4602888386759193E-3</v>
      </c>
      <c r="AD1153" s="13">
        <f t="shared" si="1585"/>
        <v>1.7609999731945003E-3</v>
      </c>
      <c r="AE1153" s="13">
        <f t="shared" si="1586"/>
        <v>5.394302615959609E-3</v>
      </c>
      <c r="AF1153" s="13">
        <f t="shared" si="1587"/>
        <v>8.2619253706640427E-3</v>
      </c>
      <c r="AG1153" s="13">
        <f t="shared" si="1588"/>
        <v>8.4359883244801703E-3</v>
      </c>
      <c r="AH1153" s="13">
        <f t="shared" si="1589"/>
        <v>4.3338646784490668E-2</v>
      </c>
      <c r="AI1153" s="13">
        <f t="shared" si="1590"/>
        <v>5.9603574316930613E-2</v>
      </c>
      <c r="AJ1153" s="13">
        <f t="shared" si="1591"/>
        <v>4.0986352077624313E-2</v>
      </c>
      <c r="AK1153" s="13">
        <f t="shared" si="1592"/>
        <v>1.8789489007247914E-2</v>
      </c>
      <c r="AL1153" s="13">
        <f t="shared" si="1593"/>
        <v>1.0886413889425678E-3</v>
      </c>
      <c r="AM1153" s="13">
        <f t="shared" si="1594"/>
        <v>4.8438011134197798E-4</v>
      </c>
      <c r="AN1153" s="13">
        <f t="shared" si="1595"/>
        <v>1.4837552194796359E-3</v>
      </c>
      <c r="AO1153" s="13">
        <f t="shared" si="1596"/>
        <v>2.272522652957108E-3</v>
      </c>
      <c r="AP1153" s="13">
        <f t="shared" si="1597"/>
        <v>2.3204003555314149E-3</v>
      </c>
      <c r="AQ1153" s="13">
        <f t="shared" si="1598"/>
        <v>1.7769650622439612E-3</v>
      </c>
      <c r="AR1153" s="13">
        <f t="shared" si="1599"/>
        <v>2.6551025471924474E-2</v>
      </c>
      <c r="AS1153" s="13">
        <f t="shared" si="1600"/>
        <v>3.6515584526116314E-2</v>
      </c>
      <c r="AT1153" s="13">
        <f t="shared" si="1601"/>
        <v>2.5109913639567209E-2</v>
      </c>
      <c r="AU1153" s="13">
        <f t="shared" si="1602"/>
        <v>1.1511208545958003E-2</v>
      </c>
      <c r="AV1153" s="13">
        <f t="shared" si="1603"/>
        <v>3.9578368555119982E-3</v>
      </c>
      <c r="AW1153" s="13">
        <f t="shared" si="1604"/>
        <v>1.2739584260619286E-4</v>
      </c>
      <c r="AX1153" s="13">
        <f t="shared" si="1605"/>
        <v>1.1102787045005481E-4</v>
      </c>
      <c r="AY1153" s="13">
        <f t="shared" si="1606"/>
        <v>3.4010104550240419E-4</v>
      </c>
      <c r="AZ1153" s="13">
        <f t="shared" si="1607"/>
        <v>5.2089948534076065E-4</v>
      </c>
      <c r="BA1153" s="13">
        <f t="shared" si="1608"/>
        <v>5.3187384046888316E-4</v>
      </c>
      <c r="BB1153" s="13">
        <f t="shared" si="1609"/>
        <v>4.0730955319056282E-4</v>
      </c>
      <c r="BC1153" s="13">
        <f t="shared" si="1610"/>
        <v>2.4953447151909974E-4</v>
      </c>
      <c r="BD1153" s="13">
        <f t="shared" si="1611"/>
        <v>1.3555202379304965E-2</v>
      </c>
      <c r="BE1153" s="13">
        <f t="shared" si="1612"/>
        <v>1.8642448999701348E-2</v>
      </c>
      <c r="BF1153" s="13">
        <f t="shared" si="1613"/>
        <v>1.2819465729152981E-2</v>
      </c>
      <c r="BG1153" s="13">
        <f t="shared" si="1614"/>
        <v>5.8768638384924755E-3</v>
      </c>
      <c r="BH1153" s="13">
        <f t="shared" si="1615"/>
        <v>2.0206104512786832E-3</v>
      </c>
      <c r="BI1153" s="13">
        <f t="shared" si="1616"/>
        <v>5.5578848964640609E-4</v>
      </c>
      <c r="BJ1153" s="14">
        <f t="shared" si="1617"/>
        <v>0.14083537955390954</v>
      </c>
      <c r="BK1153" s="14">
        <f t="shared" si="1618"/>
        <v>0.14642357469715017</v>
      </c>
      <c r="BL1153" s="14">
        <f t="shared" si="1619"/>
        <v>0.61902468460193816</v>
      </c>
      <c r="BM1153" s="14">
        <f t="shared" si="1620"/>
        <v>0.78204922607257754</v>
      </c>
      <c r="BN1153" s="14">
        <f t="shared" si="1621"/>
        <v>0.18061427292599044</v>
      </c>
    </row>
    <row r="1154" spans="1:66" x14ac:dyDescent="0.25">
      <c r="A1154" t="s">
        <v>346</v>
      </c>
      <c r="B1154" t="s">
        <v>240</v>
      </c>
      <c r="C1154" t="s">
        <v>244</v>
      </c>
      <c r="D1154" s="7" t="s">
        <v>376</v>
      </c>
      <c r="E1154" s="10">
        <f>VLOOKUP(A1154,home!$A$2:$E$405,3,FALSE)</f>
        <v>1.5146999999999999</v>
      </c>
      <c r="F1154" s="10">
        <f>VLOOKUP(B1154,home!$B$2:$E$405,3,FALSE)</f>
        <v>0.66020000000000001</v>
      </c>
      <c r="G1154" s="10">
        <f>VLOOKUP(C1154,away!$B$2:$E$405,4,FALSE)</f>
        <v>1.4854000000000001</v>
      </c>
      <c r="H1154" s="10">
        <f>VLOOKUP(A1154,away!$A$2:$E$405,3,FALSE)</f>
        <v>1.0882000000000001</v>
      </c>
      <c r="I1154" s="10">
        <f>VLOOKUP(C1154,away!$B$2:$E$405,3,FALSE)</f>
        <v>1.1487000000000001</v>
      </c>
      <c r="J1154" s="10">
        <f>VLOOKUP(B1154,home!$B$2:$E$405,4,FALSE)</f>
        <v>0.68920000000000003</v>
      </c>
      <c r="K1154" s="12">
        <f t="shared" si="1566"/>
        <v>1.485407337876</v>
      </c>
      <c r="L1154" s="12">
        <f t="shared" si="1567"/>
        <v>0.8615105723280001</v>
      </c>
      <c r="M1154" s="13">
        <f t="shared" si="1568"/>
        <v>9.5663551972058725E-2</v>
      </c>
      <c r="N1154" s="13">
        <f t="shared" si="1569"/>
        <v>0.14209934206657809</v>
      </c>
      <c r="O1154" s="13">
        <f t="shared" si="1570"/>
        <v>8.2415161410377691E-2</v>
      </c>
      <c r="P1154" s="13">
        <f t="shared" si="1571"/>
        <v>0.12242008551120996</v>
      </c>
      <c r="Q1154" s="13">
        <f t="shared" si="1572"/>
        <v>0.10553770270652345</v>
      </c>
      <c r="R1154" s="13">
        <f t="shared" si="1573"/>
        <v>3.5500766437579497E-2</v>
      </c>
      <c r="S1154" s="13">
        <f t="shared" si="1574"/>
        <v>3.9165066076966411E-2</v>
      </c>
      <c r="T1154" s="13">
        <f t="shared" si="1575"/>
        <v>9.0921846660879338E-2</v>
      </c>
      <c r="U1154" s="13">
        <f t="shared" si="1576"/>
        <v>5.2733098966602596E-2</v>
      </c>
      <c r="V1154" s="13">
        <f t="shared" si="1577"/>
        <v>5.5688116661131706E-3</v>
      </c>
      <c r="W1154" s="13">
        <f t="shared" si="1578"/>
        <v>5.2255492674281916E-2</v>
      </c>
      <c r="X1154" s="13">
        <f t="shared" si="1579"/>
        <v>4.5018659401102223E-2</v>
      </c>
      <c r="Y1154" s="13">
        <f t="shared" si="1580"/>
        <v>1.9392025513041439E-2</v>
      </c>
      <c r="Z1154" s="13">
        <f t="shared" si="1581"/>
        <v>1.0194761870573924E-2</v>
      </c>
      <c r="AA1154" s="13">
        <f t="shared" si="1582"/>
        <v>1.514337409044896E-2</v>
      </c>
      <c r="AB1154" s="13">
        <f t="shared" si="1583"/>
        <v>1.1247039497077092E-2</v>
      </c>
      <c r="AC1154" s="13">
        <f t="shared" si="1584"/>
        <v>4.4539847354855048E-4</v>
      </c>
      <c r="AD1154" s="13">
        <f t="shared" si="1585"/>
        <v>1.940517306567599E-2</v>
      </c>
      <c r="AE1154" s="13">
        <f t="shared" si="1586"/>
        <v>1.6717761753934413E-2</v>
      </c>
      <c r="AF1154" s="13">
        <f t="shared" si="1587"/>
        <v>7.2012642483375924E-3</v>
      </c>
      <c r="AG1154" s="13">
        <f t="shared" si="1588"/>
        <v>2.0679884280234953E-3</v>
      </c>
      <c r="AH1154" s="13">
        <f t="shared" si="1589"/>
        <v>2.1957237834664529E-3</v>
      </c>
      <c r="AI1154" s="13">
        <f t="shared" si="1590"/>
        <v>3.2615442199099218E-3</v>
      </c>
      <c r="AJ1154" s="13">
        <f t="shared" si="1591"/>
        <v>2.4223608585306261E-3</v>
      </c>
      <c r="AK1154" s="13">
        <f t="shared" si="1592"/>
        <v>1.1993975314149999E-3</v>
      </c>
      <c r="AL1154" s="13">
        <f t="shared" si="1593"/>
        <v>2.2798952409503559E-5</v>
      </c>
      <c r="AM1154" s="13">
        <f t="shared" si="1594"/>
        <v>5.7649172929017615E-3</v>
      </c>
      <c r="AN1154" s="13">
        <f t="shared" si="1595"/>
        <v>4.9665371964313807E-3</v>
      </c>
      <c r="AO1154" s="13">
        <f t="shared" si="1596"/>
        <v>2.1393621512929501E-3</v>
      </c>
      <c r="AP1154" s="13">
        <f t="shared" si="1597"/>
        <v>6.1436103712575029E-4</v>
      </c>
      <c r="AQ1154" s="13">
        <f t="shared" si="1598"/>
        <v>1.3231963217755717E-4</v>
      </c>
      <c r="AR1154" s="13">
        <f t="shared" si="1599"/>
        <v>3.7832785067367725E-4</v>
      </c>
      <c r="AS1154" s="13">
        <f t="shared" si="1600"/>
        <v>5.6197096551353562E-4</v>
      </c>
      <c r="AT1154" s="13">
        <f t="shared" si="1601"/>
        <v>4.1737789792353324E-4</v>
      </c>
      <c r="AU1154" s="13">
        <f t="shared" si="1602"/>
        <v>2.066587307476255E-4</v>
      </c>
      <c r="AV1154" s="13">
        <f t="shared" si="1603"/>
        <v>7.6743098772165896E-5</v>
      </c>
      <c r="AW1154" s="13">
        <f t="shared" si="1604"/>
        <v>8.1043570757481365E-7</v>
      </c>
      <c r="AX1154" s="13">
        <f t="shared" si="1605"/>
        <v>1.4272084081874213E-3</v>
      </c>
      <c r="AY1154" s="13">
        <f t="shared" si="1606"/>
        <v>1.2295551325688793E-3</v>
      </c>
      <c r="AZ1154" s="13">
        <f t="shared" si="1607"/>
        <v>5.2963737298412255E-4</v>
      </c>
      <c r="BA1154" s="13">
        <f t="shared" si="1608"/>
        <v>1.5209606544194998E-4</v>
      </c>
      <c r="BB1154" s="13">
        <f t="shared" si="1609"/>
        <v>3.2758092096932809E-5</v>
      </c>
      <c r="BC1154" s="13">
        <f t="shared" si="1610"/>
        <v>5.6442885341603861E-6</v>
      </c>
      <c r="BD1154" s="13">
        <f t="shared" si="1611"/>
        <v>5.4322240526916959E-5</v>
      </c>
      <c r="BE1154" s="13">
        <f t="shared" si="1612"/>
        <v>8.0690654688547463E-5</v>
      </c>
      <c r="BF1154" s="13">
        <f t="shared" si="1613"/>
        <v>5.9929245286193444E-5</v>
      </c>
      <c r="BG1154" s="13">
        <f t="shared" si="1614"/>
        <v>2.9673113567160811E-5</v>
      </c>
      <c r="BH1154" s="13">
        <f t="shared" si="1615"/>
        <v>1.1019165157572145E-5</v>
      </c>
      <c r="BI1154" s="13">
        <f t="shared" si="1616"/>
        <v>3.2735897564650401E-6</v>
      </c>
      <c r="BJ1154" s="14">
        <f t="shared" si="1617"/>
        <v>0.51761165318812075</v>
      </c>
      <c r="BK1154" s="14">
        <f t="shared" si="1618"/>
        <v>0.26451526778487527</v>
      </c>
      <c r="BL1154" s="14">
        <f t="shared" si="1619"/>
        <v>0.20799845334802125</v>
      </c>
      <c r="BM1154" s="14">
        <f t="shared" si="1620"/>
        <v>0.41545478139040248</v>
      </c>
      <c r="BN1154" s="14">
        <f t="shared" si="1621"/>
        <v>0.58363661010432744</v>
      </c>
    </row>
    <row r="1155" spans="1:66" x14ac:dyDescent="0.25">
      <c r="A1155" t="s">
        <v>346</v>
      </c>
      <c r="B1155" t="s">
        <v>243</v>
      </c>
      <c r="C1155" t="s">
        <v>238</v>
      </c>
      <c r="D1155" s="7" t="s">
        <v>376</v>
      </c>
      <c r="E1155" s="10">
        <f>VLOOKUP(A1155,home!$A$2:$E$405,3,FALSE)</f>
        <v>1.5146999999999999</v>
      </c>
      <c r="F1155" s="10">
        <f>VLOOKUP(B1155,home!$B$2:$E$405,3,FALSE)</f>
        <v>1.1553</v>
      </c>
      <c r="G1155" s="10">
        <f>VLOOKUP(C1155,away!$B$2:$E$405,4,FALSE)</f>
        <v>0.82520000000000004</v>
      </c>
      <c r="H1155" s="10">
        <f>VLOOKUP(A1155,away!$A$2:$E$405,3,FALSE)</f>
        <v>1.0882000000000001</v>
      </c>
      <c r="I1155" s="10">
        <f>VLOOKUP(C1155,away!$B$2:$E$405,3,FALSE)</f>
        <v>0.68920000000000003</v>
      </c>
      <c r="J1155" s="10">
        <f>VLOOKUP(B1155,home!$B$2:$E$405,4,FALSE)</f>
        <v>0.91890000000000005</v>
      </c>
      <c r="K1155" s="12">
        <f t="shared" si="1566"/>
        <v>1.4440446373319999</v>
      </c>
      <c r="L1155" s="12">
        <f t="shared" si="1567"/>
        <v>0.68916345861600015</v>
      </c>
      <c r="M1155" s="13">
        <f t="shared" si="1568"/>
        <v>0.11845666328766694</v>
      </c>
      <c r="N1155" s="13">
        <f t="shared" si="1569"/>
        <v>0.17105670937679782</v>
      </c>
      <c r="O1155" s="13">
        <f t="shared" si="1570"/>
        <v>8.1636003767439499E-2</v>
      </c>
      <c r="P1155" s="13">
        <f t="shared" si="1571"/>
        <v>0.11788603345358595</v>
      </c>
      <c r="Q1155" s="13">
        <f t="shared" si="1572"/>
        <v>0.12350676192761167</v>
      </c>
      <c r="R1155" s="13">
        <f t="shared" si="1573"/>
        <v>2.8130275351978713E-2</v>
      </c>
      <c r="S1155" s="13">
        <f t="shared" si="1574"/>
        <v>2.9329538114861969E-2</v>
      </c>
      <c r="T1155" s="13">
        <f t="shared" si="1575"/>
        <v>8.511634721249578E-2</v>
      </c>
      <c r="U1155" s="13">
        <f t="shared" si="1576"/>
        <v>4.0621373268697393E-2</v>
      </c>
      <c r="V1155" s="13">
        <f t="shared" si="1577"/>
        <v>3.2431390850981034E-3</v>
      </c>
      <c r="W1155" s="13">
        <f t="shared" si="1578"/>
        <v>5.9449759078602567E-2</v>
      </c>
      <c r="X1155" s="13">
        <f t="shared" si="1579"/>
        <v>4.0970601580497694E-2</v>
      </c>
      <c r="Y1155" s="13">
        <f t="shared" si="1580"/>
        <v>1.4117720743396976E-2</v>
      </c>
      <c r="Z1155" s="13">
        <f t="shared" si="1581"/>
        <v>6.4621192844633571E-3</v>
      </c>
      <c r="AA1155" s="13">
        <f t="shared" si="1582"/>
        <v>9.3315886985290107E-3</v>
      </c>
      <c r="AB1155" s="13">
        <f t="shared" si="1583"/>
        <v>6.7376153089493589E-3</v>
      </c>
      <c r="AC1155" s="13">
        <f t="shared" si="1584"/>
        <v>2.0171976404150088E-4</v>
      </c>
      <c r="AD1155" s="13">
        <f t="shared" si="1585"/>
        <v>2.1462026447033853E-2</v>
      </c>
      <c r="AE1155" s="13">
        <f t="shared" si="1586"/>
        <v>1.4790844375145914E-2</v>
      </c>
      <c r="AF1155" s="13">
        <f t="shared" si="1587"/>
        <v>5.096654732713285E-3</v>
      </c>
      <c r="AG1155" s="13">
        <f t="shared" si="1588"/>
        <v>1.1708094009894312E-3</v>
      </c>
      <c r="AH1155" s="13">
        <f t="shared" si="1589"/>
        <v>1.1133641190174796E-3</v>
      </c>
      <c r="AI1155" s="13">
        <f t="shared" si="1590"/>
        <v>1.607747485465058E-3</v>
      </c>
      <c r="AJ1155" s="13">
        <f t="shared" si="1591"/>
        <v>1.1608295672849123E-3</v>
      </c>
      <c r="AK1155" s="13">
        <f t="shared" si="1592"/>
        <v>5.5876323716473467E-4</v>
      </c>
      <c r="AL1155" s="13">
        <f t="shared" si="1593"/>
        <v>8.0299215568134962E-6</v>
      </c>
      <c r="AM1155" s="13">
        <f t="shared" si="1594"/>
        <v>6.1984248394233608E-3</v>
      </c>
      <c r="AN1155" s="13">
        <f t="shared" si="1595"/>
        <v>4.2717279003083282E-3</v>
      </c>
      <c r="AO1155" s="13">
        <f t="shared" si="1596"/>
        <v>1.471959387021476E-3</v>
      </c>
      <c r="AP1155" s="13">
        <f t="shared" si="1597"/>
        <v>3.3814020736733599E-4</v>
      </c>
      <c r="AQ1155" s="13">
        <f t="shared" si="1598"/>
        <v>5.8258468701601175E-5</v>
      </c>
      <c r="AR1155" s="13">
        <f t="shared" si="1599"/>
        <v>1.5345797339220854E-4</v>
      </c>
      <c r="AS1155" s="13">
        <f t="shared" si="1600"/>
        <v>2.2160016353285546E-4</v>
      </c>
      <c r="AT1155" s="13">
        <f t="shared" si="1601"/>
        <v>1.6000026389075711E-4</v>
      </c>
      <c r="AU1155" s="13">
        <f t="shared" si="1602"/>
        <v>7.7015841014384226E-5</v>
      </c>
      <c r="AV1155" s="13">
        <f t="shared" si="1603"/>
        <v>2.7803578051608856E-5</v>
      </c>
      <c r="AW1155" s="13">
        <f t="shared" si="1604"/>
        <v>2.2197888310741429E-7</v>
      </c>
      <c r="AX1155" s="13">
        <f t="shared" si="1605"/>
        <v>1.4918003582124586E-3</v>
      </c>
      <c r="AY1155" s="13">
        <f t="shared" si="1606"/>
        <v>1.0280942944302857E-3</v>
      </c>
      <c r="AZ1155" s="13">
        <f t="shared" si="1607"/>
        <v>3.5426250986647602E-4</v>
      </c>
      <c r="BA1155" s="13">
        <f t="shared" si="1608"/>
        <v>8.1381592185855175E-5</v>
      </c>
      <c r="BB1155" s="13">
        <f t="shared" si="1609"/>
        <v>1.4021304884620197E-5</v>
      </c>
      <c r="BC1155" s="13">
        <f t="shared" si="1610"/>
        <v>1.9325941937188552E-6</v>
      </c>
      <c r="BD1155" s="13">
        <f t="shared" si="1611"/>
        <v>1.7626271282529417E-5</v>
      </c>
      <c r="BE1155" s="13">
        <f t="shared" si="1612"/>
        <v>2.5453122521695634E-5</v>
      </c>
      <c r="BF1155" s="13">
        <f t="shared" si="1613"/>
        <v>1.8377722540404468E-5</v>
      </c>
      <c r="BG1155" s="13">
        <f t="shared" si="1614"/>
        <v>8.8460838936154988E-6</v>
      </c>
      <c r="BH1155" s="13">
        <f t="shared" si="1615"/>
        <v>3.1935350019911097E-6</v>
      </c>
      <c r="BI1155" s="13">
        <f t="shared" si="1616"/>
        <v>9.2232141875146044E-7</v>
      </c>
      <c r="BJ1155" s="14">
        <f t="shared" si="1617"/>
        <v>0.55204823833188033</v>
      </c>
      <c r="BK1155" s="14">
        <f t="shared" si="1618"/>
        <v>0.27015321792124153</v>
      </c>
      <c r="BL1155" s="14">
        <f t="shared" si="1619"/>
        <v>0.1716118576810669</v>
      </c>
      <c r="BM1155" s="14">
        <f t="shared" si="1620"/>
        <v>0.35857511373802459</v>
      </c>
      <c r="BN1155" s="14">
        <f t="shared" si="1621"/>
        <v>0.64067244716508065</v>
      </c>
    </row>
    <row r="1156" spans="1:66" x14ac:dyDescent="0.25">
      <c r="A1156" t="s">
        <v>347</v>
      </c>
      <c r="B1156" t="s">
        <v>324</v>
      </c>
      <c r="C1156" t="s">
        <v>256</v>
      </c>
      <c r="D1156" s="7" t="s">
        <v>376</v>
      </c>
      <c r="E1156" s="10">
        <f>VLOOKUP(A1156,home!$A$2:$E$405,3,FALSE)</f>
        <v>1.2639</v>
      </c>
      <c r="F1156" s="10">
        <f>VLOOKUP(B1156,home!$B$2:$E$405,3,FALSE)</f>
        <v>2.1758000000000002</v>
      </c>
      <c r="G1156" s="10">
        <f>VLOOKUP(C1156,away!$B$2:$E$405,4,FALSE)</f>
        <v>1.1076999999999999</v>
      </c>
      <c r="H1156" s="10">
        <f>VLOOKUP(A1156,away!$A$2:$E$405,3,FALSE)</f>
        <v>0.81940000000000002</v>
      </c>
      <c r="I1156" s="10">
        <f>VLOOKUP(C1156,away!$B$2:$E$405,3,FALSE)</f>
        <v>0.97629999999999995</v>
      </c>
      <c r="J1156" s="10">
        <f>VLOOKUP(B1156,home!$B$2:$E$405,4,FALSE)</f>
        <v>0</v>
      </c>
      <c r="K1156" s="12">
        <f t="shared" si="1566"/>
        <v>3.0461679328739999</v>
      </c>
      <c r="L1156" s="12">
        <f t="shared" si="1567"/>
        <v>0</v>
      </c>
      <c r="M1156" s="13">
        <f t="shared" si="1568"/>
        <v>4.7540755139728656E-2</v>
      </c>
      <c r="N1156" s="13">
        <f t="shared" si="1569"/>
        <v>0.14481712381125622</v>
      </c>
      <c r="O1156" s="13">
        <f t="shared" si="1570"/>
        <v>0</v>
      </c>
      <c r="P1156" s="13">
        <f t="shared" si="1571"/>
        <v>0</v>
      </c>
      <c r="Q1156" s="13">
        <f t="shared" si="1572"/>
        <v>0.22056863934244628</v>
      </c>
      <c r="R1156" s="13">
        <f t="shared" si="1573"/>
        <v>0</v>
      </c>
      <c r="S1156" s="13">
        <f t="shared" si="1574"/>
        <v>0</v>
      </c>
      <c r="T1156" s="13">
        <f t="shared" si="1575"/>
        <v>0</v>
      </c>
      <c r="U1156" s="13">
        <f t="shared" si="1576"/>
        <v>0</v>
      </c>
      <c r="V1156" s="13">
        <f t="shared" si="1577"/>
        <v>0</v>
      </c>
      <c r="W1156" s="13">
        <f t="shared" si="1578"/>
        <v>0.22396303872087012</v>
      </c>
      <c r="X1156" s="13">
        <f t="shared" si="1579"/>
        <v>0</v>
      </c>
      <c r="Y1156" s="13">
        <f t="shared" si="1580"/>
        <v>0</v>
      </c>
      <c r="Z1156" s="13">
        <f t="shared" si="1581"/>
        <v>0</v>
      </c>
      <c r="AA1156" s="13">
        <f t="shared" si="1582"/>
        <v>0</v>
      </c>
      <c r="AB1156" s="13">
        <f t="shared" si="1583"/>
        <v>0</v>
      </c>
      <c r="AC1156" s="13">
        <f t="shared" si="1584"/>
        <v>0</v>
      </c>
      <c r="AD1156" s="13">
        <f t="shared" si="1585"/>
        <v>0.17055725667513313</v>
      </c>
      <c r="AE1156" s="13">
        <f t="shared" si="1586"/>
        <v>0</v>
      </c>
      <c r="AF1156" s="13">
        <f t="shared" si="1587"/>
        <v>0</v>
      </c>
      <c r="AG1156" s="13">
        <f t="shared" si="1588"/>
        <v>0</v>
      </c>
      <c r="AH1156" s="13">
        <f t="shared" si="1589"/>
        <v>0</v>
      </c>
      <c r="AI1156" s="13">
        <f t="shared" si="1590"/>
        <v>0</v>
      </c>
      <c r="AJ1156" s="13">
        <f t="shared" si="1591"/>
        <v>0</v>
      </c>
      <c r="AK1156" s="13">
        <f t="shared" si="1592"/>
        <v>0</v>
      </c>
      <c r="AL1156" s="13">
        <f t="shared" si="1593"/>
        <v>0</v>
      </c>
      <c r="AM1156" s="13">
        <f t="shared" si="1594"/>
        <v>0.10390920920055013</v>
      </c>
      <c r="AN1156" s="13">
        <f t="shared" si="1595"/>
        <v>0</v>
      </c>
      <c r="AO1156" s="13">
        <f t="shared" si="1596"/>
        <v>0</v>
      </c>
      <c r="AP1156" s="13">
        <f t="shared" si="1597"/>
        <v>0</v>
      </c>
      <c r="AQ1156" s="13">
        <f t="shared" si="1598"/>
        <v>0</v>
      </c>
      <c r="AR1156" s="13">
        <f t="shared" si="1599"/>
        <v>0</v>
      </c>
      <c r="AS1156" s="13">
        <f t="shared" si="1600"/>
        <v>0</v>
      </c>
      <c r="AT1156" s="13">
        <f t="shared" si="1601"/>
        <v>0</v>
      </c>
      <c r="AU1156" s="13">
        <f t="shared" si="1602"/>
        <v>0</v>
      </c>
      <c r="AV1156" s="13">
        <f t="shared" si="1603"/>
        <v>0</v>
      </c>
      <c r="AW1156" s="13">
        <f t="shared" si="1604"/>
        <v>0</v>
      </c>
      <c r="AX1156" s="13">
        <f t="shared" si="1605"/>
        <v>5.2754150166168627E-2</v>
      </c>
      <c r="AY1156" s="13">
        <f t="shared" si="1606"/>
        <v>0</v>
      </c>
      <c r="AZ1156" s="13">
        <f t="shared" si="1607"/>
        <v>0</v>
      </c>
      <c r="BA1156" s="13">
        <f t="shared" si="1608"/>
        <v>0</v>
      </c>
      <c r="BB1156" s="13">
        <f t="shared" si="1609"/>
        <v>0</v>
      </c>
      <c r="BC1156" s="13">
        <f t="shared" si="1610"/>
        <v>0</v>
      </c>
      <c r="BD1156" s="13">
        <f t="shared" si="1611"/>
        <v>0</v>
      </c>
      <c r="BE1156" s="13">
        <f t="shared" si="1612"/>
        <v>0</v>
      </c>
      <c r="BF1156" s="13">
        <f t="shared" si="1613"/>
        <v>0</v>
      </c>
      <c r="BG1156" s="13">
        <f t="shared" si="1614"/>
        <v>0</v>
      </c>
      <c r="BH1156" s="13">
        <f t="shared" si="1615"/>
        <v>0</v>
      </c>
      <c r="BI1156" s="13">
        <f t="shared" si="1616"/>
        <v>0</v>
      </c>
      <c r="BJ1156" s="14">
        <f t="shared" si="1617"/>
        <v>0.91656941791642443</v>
      </c>
      <c r="BK1156" s="14">
        <f t="shared" si="1618"/>
        <v>4.7540755139728656E-2</v>
      </c>
      <c r="BL1156" s="14">
        <f t="shared" si="1619"/>
        <v>0</v>
      </c>
      <c r="BM1156" s="14">
        <f t="shared" si="1620"/>
        <v>0.55118365476272202</v>
      </c>
      <c r="BN1156" s="14">
        <f t="shared" si="1621"/>
        <v>0.41292651829343119</v>
      </c>
    </row>
    <row r="1157" spans="1:66" x14ac:dyDescent="0.25">
      <c r="A1157" t="s">
        <v>347</v>
      </c>
      <c r="B1157" t="s">
        <v>251</v>
      </c>
      <c r="C1157" t="s">
        <v>325</v>
      </c>
      <c r="D1157" s="7" t="s">
        <v>376</v>
      </c>
      <c r="E1157" s="10">
        <f>VLOOKUP(A1157,home!$A$2:$E$405,3,FALSE)</f>
        <v>1.2639</v>
      </c>
      <c r="F1157" s="10">
        <f>VLOOKUP(B1157,home!$B$2:$E$405,3,FALSE)</f>
        <v>0.59340000000000004</v>
      </c>
      <c r="G1157" s="10">
        <f>VLOOKUP(C1157,away!$B$2:$E$405,4,FALSE)</f>
        <v>1.2659</v>
      </c>
      <c r="H1157" s="10">
        <f>VLOOKUP(A1157,away!$A$2:$E$405,3,FALSE)</f>
        <v>0.81940000000000002</v>
      </c>
      <c r="I1157" s="10">
        <f>VLOOKUP(C1157,away!$B$2:$E$405,3,FALSE)</f>
        <v>1.2203999999999999</v>
      </c>
      <c r="J1157" s="10">
        <f>VLOOKUP(B1157,home!$B$2:$E$405,4,FALSE)</f>
        <v>0.9153</v>
      </c>
      <c r="K1157" s="12">
        <f t="shared" si="1566"/>
        <v>0.94942279733400003</v>
      </c>
      <c r="L1157" s="12">
        <f t="shared" si="1567"/>
        <v>0.91529611912800002</v>
      </c>
      <c r="M1157" s="13">
        <f t="shared" si="1568"/>
        <v>0.15493975477919403</v>
      </c>
      <c r="N1157" s="13">
        <f t="shared" si="1569"/>
        <v>0.14710333540070641</v>
      </c>
      <c r="O1157" s="13">
        <f t="shared" si="1570"/>
        <v>0.1418157562480403</v>
      </c>
      <c r="P1157" s="13">
        <f t="shared" si="1571"/>
        <v>0.13464311200305112</v>
      </c>
      <c r="Q1157" s="13">
        <f t="shared" si="1572"/>
        <v>6.9831630096650152E-2</v>
      </c>
      <c r="R1157" s="13">
        <f t="shared" si="1573"/>
        <v>6.4901705662516851E-2</v>
      </c>
      <c r="S1157" s="13">
        <f t="shared" si="1574"/>
        <v>2.9251317125972003E-2</v>
      </c>
      <c r="T1157" s="13">
        <f t="shared" si="1575"/>
        <v>6.3916620019845938E-2</v>
      </c>
      <c r="U1157" s="13">
        <f t="shared" si="1576"/>
        <v>6.161915894185465E-2</v>
      </c>
      <c r="V1157" s="13">
        <f t="shared" si="1577"/>
        <v>2.8243869321565159E-3</v>
      </c>
      <c r="W1157" s="13">
        <f t="shared" si="1578"/>
        <v>2.2099913862918246E-2</v>
      </c>
      <c r="X1157" s="13">
        <f t="shared" si="1579"/>
        <v>2.0227965391792158E-2</v>
      </c>
      <c r="Y1157" s="13">
        <f t="shared" si="1580"/>
        <v>9.257289110481428E-3</v>
      </c>
      <c r="Z1157" s="13">
        <f t="shared" si="1581"/>
        <v>1.9801426439229809E-2</v>
      </c>
      <c r="AA1157" s="13">
        <f t="shared" si="1582"/>
        <v>1.8799925681136993E-2</v>
      </c>
      <c r="AB1157" s="13">
        <f t="shared" si="1583"/>
        <v>8.9245390149281945E-3</v>
      </c>
      <c r="AC1157" s="13">
        <f t="shared" si="1584"/>
        <v>1.5340004514506693E-4</v>
      </c>
      <c r="AD1157" s="13">
        <f t="shared" si="1585"/>
        <v>5.2455405101430701E-3</v>
      </c>
      <c r="AE1157" s="13">
        <f t="shared" si="1586"/>
        <v>4.8012228716626621E-3</v>
      </c>
      <c r="AF1157" s="13">
        <f t="shared" si="1587"/>
        <v>2.1972703307507127E-3</v>
      </c>
      <c r="AG1157" s="13">
        <f t="shared" si="1588"/>
        <v>6.7038433547040829E-4</v>
      </c>
      <c r="AH1157" s="13">
        <f t="shared" si="1589"/>
        <v>4.5310421932564021E-3</v>
      </c>
      <c r="AI1157" s="13">
        <f t="shared" si="1590"/>
        <v>4.3018747539598761E-3</v>
      </c>
      <c r="AJ1157" s="13">
        <f t="shared" si="1591"/>
        <v>2.0421489813425495E-3</v>
      </c>
      <c r="AK1157" s="13">
        <f t="shared" si="1592"/>
        <v>6.4628759947967407E-4</v>
      </c>
      <c r="AL1157" s="13">
        <f t="shared" si="1593"/>
        <v>5.3322039883630688E-6</v>
      </c>
      <c r="AM1157" s="13">
        <f t="shared" si="1594"/>
        <v>9.960471489337706E-4</v>
      </c>
      <c r="AN1157" s="13">
        <f t="shared" si="1595"/>
        <v>9.1167808988758931E-4</v>
      </c>
      <c r="AO1157" s="13">
        <f t="shared" si="1596"/>
        <v>4.1722770878406919E-4</v>
      </c>
      <c r="AP1157" s="13">
        <f t="shared" si="1597"/>
        <v>1.27295634214242E-4</v>
      </c>
      <c r="AQ1157" s="13">
        <f t="shared" si="1598"/>
        <v>2.9128299994558281E-5</v>
      </c>
      <c r="AR1157" s="13">
        <f t="shared" si="1599"/>
        <v>8.2944906701856161E-4</v>
      </c>
      <c r="AS1157" s="13">
        <f t="shared" si="1600"/>
        <v>7.874978534548392E-4</v>
      </c>
      <c r="AT1157" s="13">
        <f t="shared" si="1601"/>
        <v>3.7383420746080691E-4</v>
      </c>
      <c r="AU1157" s="13">
        <f t="shared" si="1602"/>
        <v>1.1830890632885941E-4</v>
      </c>
      <c r="AV1157" s="13">
        <f t="shared" si="1603"/>
        <v>2.8081293199067961E-5</v>
      </c>
      <c r="AW1157" s="13">
        <f t="shared" si="1604"/>
        <v>1.2871392422662619E-7</v>
      </c>
      <c r="AX1157" s="13">
        <f t="shared" si="1605"/>
        <v>1.5761164506954261E-4</v>
      </c>
      <c r="AY1157" s="13">
        <f t="shared" si="1606"/>
        <v>1.4426132706153212E-4</v>
      </c>
      <c r="AZ1157" s="13">
        <f t="shared" si="1607"/>
        <v>6.6020916399837736E-5</v>
      </c>
      <c r="BA1157" s="13">
        <f t="shared" si="1608"/>
        <v>2.0142896187348542E-5</v>
      </c>
      <c r="BB1157" s="13">
        <f t="shared" si="1609"/>
        <v>4.6091786770695756E-6</v>
      </c>
      <c r="BC1157" s="13">
        <f t="shared" si="1610"/>
        <v>8.437526710978625E-7</v>
      </c>
      <c r="BD1157" s="13">
        <f t="shared" si="1611"/>
        <v>1.2653191867607159E-4</v>
      </c>
      <c r="BE1157" s="13">
        <f t="shared" si="1612"/>
        <v>1.2013228818147409E-4</v>
      </c>
      <c r="BF1157" s="13">
        <f t="shared" si="1613"/>
        <v>5.7028166547694686E-5</v>
      </c>
      <c r="BG1157" s="13">
        <f t="shared" si="1614"/>
        <v>1.8047947136847177E-5</v>
      </c>
      <c r="BH1157" s="13">
        <f t="shared" si="1615"/>
        <v>4.2837831142003994E-6</v>
      </c>
      <c r="BI1157" s="13">
        <f t="shared" si="1616"/>
        <v>8.134242694912598E-7</v>
      </c>
      <c r="BJ1157" s="14">
        <f t="shared" si="1617"/>
        <v>0.34822603852830192</v>
      </c>
      <c r="BK1157" s="14">
        <f t="shared" si="1618"/>
        <v>0.32196156441656865</v>
      </c>
      <c r="BL1157" s="14">
        <f t="shared" si="1619"/>
        <v>0.31004644793190322</v>
      </c>
      <c r="BM1157" s="14">
        <f t="shared" si="1620"/>
        <v>0.28665605051270748</v>
      </c>
      <c r="BN1157" s="14">
        <f t="shared" si="1621"/>
        <v>0.71323529419015885</v>
      </c>
    </row>
    <row r="1158" spans="1:66" x14ac:dyDescent="0.25">
      <c r="A1158" t="s">
        <v>347</v>
      </c>
      <c r="B1158" t="s">
        <v>259</v>
      </c>
      <c r="C1158" t="s">
        <v>247</v>
      </c>
      <c r="D1158" s="7" t="s">
        <v>376</v>
      </c>
      <c r="E1158" s="10">
        <f>VLOOKUP(A1158,home!$A$2:$E$405,3,FALSE)</f>
        <v>1.2639</v>
      </c>
      <c r="F1158" s="10">
        <f>VLOOKUP(B1158,home!$B$2:$E$405,3,FALSE)</f>
        <v>0.94940000000000002</v>
      </c>
      <c r="G1158" s="10">
        <f>VLOOKUP(C1158,away!$B$2:$E$405,4,FALSE)</f>
        <v>0.39560000000000001</v>
      </c>
      <c r="H1158" s="10">
        <f>VLOOKUP(A1158,away!$A$2:$E$405,3,FALSE)</f>
        <v>0.81940000000000002</v>
      </c>
      <c r="I1158" s="10">
        <f>VLOOKUP(C1158,away!$B$2:$E$405,3,FALSE)</f>
        <v>1.2203999999999999</v>
      </c>
      <c r="J1158" s="10">
        <f>VLOOKUP(B1158,home!$B$2:$E$405,4,FALSE)</f>
        <v>0.73219999999999996</v>
      </c>
      <c r="K1158" s="12">
        <f t="shared" si="1566"/>
        <v>0.47469889869599996</v>
      </c>
      <c r="L1158" s="12">
        <f t="shared" si="1567"/>
        <v>0.73219689547199995</v>
      </c>
      <c r="M1158" s="13">
        <f t="shared" si="1568"/>
        <v>0.29912438338005309</v>
      </c>
      <c r="N1158" s="13">
        <f t="shared" si="1569"/>
        <v>0.14199401536363127</v>
      </c>
      <c r="O1158" s="13">
        <f t="shared" si="1570"/>
        <v>0.21901794487085119</v>
      </c>
      <c r="P1158" s="13">
        <f t="shared" si="1571"/>
        <v>0.10396757722485428</v>
      </c>
      <c r="Q1158" s="13">
        <f t="shared" si="1572"/>
        <v>3.3702201357269333E-2</v>
      </c>
      <c r="R1158" s="13">
        <f t="shared" si="1573"/>
        <v>8.0182129643547428E-2</v>
      </c>
      <c r="S1158" s="13">
        <f t="shared" si="1574"/>
        <v>9.0340822368468656E-3</v>
      </c>
      <c r="T1158" s="13">
        <f t="shared" si="1575"/>
        <v>2.467664720436483E-2</v>
      </c>
      <c r="U1158" s="13">
        <f t="shared" si="1576"/>
        <v>3.8062368636891851E-2</v>
      </c>
      <c r="V1158" s="13">
        <f t="shared" si="1577"/>
        <v>3.4888928961467909E-4</v>
      </c>
      <c r="W1158" s="13">
        <f t="shared" si="1578"/>
        <v>5.3327992893088616E-3</v>
      </c>
      <c r="X1158" s="13">
        <f t="shared" si="1579"/>
        <v>3.9046590838072363E-3</v>
      </c>
      <c r="Y1158" s="13">
        <f t="shared" si="1580"/>
        <v>1.4294896295201007E-3</v>
      </c>
      <c r="Z1158" s="13">
        <f t="shared" si="1581"/>
        <v>1.9569702132446284E-2</v>
      </c>
      <c r="AA1158" s="13">
        <f t="shared" si="1582"/>
        <v>9.2897160500810105E-3</v>
      </c>
      <c r="AB1158" s="13">
        <f t="shared" si="1583"/>
        <v>2.2049089890860056E-3</v>
      </c>
      <c r="AC1158" s="13">
        <f t="shared" si="1584"/>
        <v>7.5790323725573179E-6</v>
      </c>
      <c r="AD1158" s="13">
        <f t="shared" si="1585"/>
        <v>6.3286848740043205E-4</v>
      </c>
      <c r="AE1158" s="13">
        <f t="shared" si="1586"/>
        <v>4.6338434171665688E-4</v>
      </c>
      <c r="AF1158" s="13">
        <f t="shared" si="1587"/>
        <v>1.6964428820763621E-4</v>
      </c>
      <c r="AG1158" s="13">
        <f t="shared" si="1588"/>
        <v>4.1404340386729489E-5</v>
      </c>
      <c r="AH1158" s="13">
        <f t="shared" si="1589"/>
        <v>3.5822187866722355E-3</v>
      </c>
      <c r="AI1158" s="13">
        <f t="shared" si="1590"/>
        <v>1.7004753129214313E-3</v>
      </c>
      <c r="AJ1158" s="13">
        <f t="shared" si="1591"/>
        <v>4.0360687915176971E-4</v>
      </c>
      <c r="AK1158" s="13">
        <f t="shared" si="1592"/>
        <v>6.3863913679824868E-5</v>
      </c>
      <c r="AL1158" s="13">
        <f t="shared" si="1593"/>
        <v>1.0537069891522184E-7</v>
      </c>
      <c r="AM1158" s="13">
        <f t="shared" si="1594"/>
        <v>6.00843947976777E-5</v>
      </c>
      <c r="AN1158" s="13">
        <f t="shared" si="1595"/>
        <v>4.3993607337173598E-5</v>
      </c>
      <c r="AO1158" s="13">
        <f t="shared" si="1596"/>
        <v>1.6105991356446352E-5</v>
      </c>
      <c r="AP1158" s="13">
        <f t="shared" si="1597"/>
        <v>3.9309189565629615E-6</v>
      </c>
      <c r="AQ1158" s="13">
        <f t="shared" si="1598"/>
        <v>7.1955166408685831E-7</v>
      </c>
      <c r="AR1158" s="13">
        <f t="shared" si="1599"/>
        <v>5.2457789490057728E-4</v>
      </c>
      <c r="AS1158" s="13">
        <f t="shared" si="1600"/>
        <v>2.4901654898957002E-4</v>
      </c>
      <c r="AT1158" s="13">
        <f t="shared" si="1601"/>
        <v>5.9103940781213708E-5</v>
      </c>
      <c r="AU1158" s="13">
        <f t="shared" si="1602"/>
        <v>9.3521918658119137E-6</v>
      </c>
      <c r="AV1158" s="13">
        <f t="shared" si="1603"/>
        <v>1.1098687947736514E-6</v>
      </c>
      <c r="AW1158" s="13">
        <f t="shared" si="1604"/>
        <v>1.0173337846314845E-9</v>
      </c>
      <c r="AX1158" s="13">
        <f t="shared" si="1605"/>
        <v>4.7536660065455422E-6</v>
      </c>
      <c r="AY1158" s="13">
        <f t="shared" si="1606"/>
        <v>3.4806194921034263E-6</v>
      </c>
      <c r="AZ1158" s="13">
        <f t="shared" si="1607"/>
        <v>1.2742493932187286E-6</v>
      </c>
      <c r="BA1158" s="13">
        <f t="shared" si="1608"/>
        <v>3.1100048325727765E-7</v>
      </c>
      <c r="BB1158" s="13">
        <f t="shared" si="1609"/>
        <v>5.692839708281759E-8</v>
      </c>
      <c r="BC1158" s="13">
        <f t="shared" si="1610"/>
        <v>8.3365591216472626E-9</v>
      </c>
      <c r="BD1158" s="13">
        <f t="shared" si="1611"/>
        <v>6.4015717679906609E-5</v>
      </c>
      <c r="BE1158" s="13">
        <f t="shared" si="1612"/>
        <v>3.0388190681885715E-5</v>
      </c>
      <c r="BF1158" s="13">
        <f t="shared" si="1613"/>
        <v>7.212620325027599E-6</v>
      </c>
      <c r="BG1158" s="13">
        <f t="shared" si="1614"/>
        <v>1.1412743083343287E-6</v>
      </c>
      <c r="BH1158" s="13">
        <f t="shared" si="1615"/>
        <v>1.3544041431908625E-7</v>
      </c>
      <c r="BI1158" s="13">
        <f t="shared" si="1616"/>
        <v>1.2858683103240041E-8</v>
      </c>
      <c r="BJ1158" s="14">
        <f t="shared" si="1617"/>
        <v>0.21248183265005641</v>
      </c>
      <c r="BK1158" s="14">
        <f t="shared" si="1618"/>
        <v>0.41248609715393253</v>
      </c>
      <c r="BL1158" s="14">
        <f t="shared" si="1619"/>
        <v>0.35545329963030731</v>
      </c>
      <c r="BM1158" s="14">
        <f t="shared" si="1620"/>
        <v>0.12199920012437747</v>
      </c>
      <c r="BN1158" s="14">
        <f t="shared" si="1621"/>
        <v>0.87798825184020657</v>
      </c>
    </row>
    <row r="1159" spans="1:66" x14ac:dyDescent="0.25">
      <c r="A1159" t="s">
        <v>348</v>
      </c>
      <c r="B1159" t="s">
        <v>263</v>
      </c>
      <c r="C1159" t="s">
        <v>268</v>
      </c>
      <c r="D1159" s="7" t="s">
        <v>376</v>
      </c>
      <c r="E1159" s="10">
        <f>VLOOKUP(A1159,home!$A$2:$E$405,3,FALSE)</f>
        <v>1.4218999999999999</v>
      </c>
      <c r="F1159" s="10">
        <f>VLOOKUP(B1159,home!$B$2:$E$405,3,FALSE)</f>
        <v>0.93769999999999998</v>
      </c>
      <c r="G1159" s="10">
        <f>VLOOKUP(C1159,away!$B$2:$E$405,4,FALSE)</f>
        <v>0.70330000000000004</v>
      </c>
      <c r="H1159" s="10">
        <f>VLOOKUP(A1159,away!$A$2:$E$405,3,FALSE)</f>
        <v>1.2968999999999999</v>
      </c>
      <c r="I1159" s="10">
        <f>VLOOKUP(C1159,away!$B$2:$E$405,3,FALSE)</f>
        <v>1.0281</v>
      </c>
      <c r="J1159" s="10">
        <f>VLOOKUP(B1159,home!$B$2:$E$405,4,FALSE)</f>
        <v>1.0281</v>
      </c>
      <c r="K1159" s="12">
        <f t="shared" si="1566"/>
        <v>0.93772088257899999</v>
      </c>
      <c r="L1159" s="12">
        <f t="shared" si="1567"/>
        <v>1.370809825209</v>
      </c>
      <c r="M1159" s="13">
        <f t="shared" si="1568"/>
        <v>9.9407202539577882E-2</v>
      </c>
      <c r="N1159" s="13">
        <f t="shared" si="1569"/>
        <v>9.3216209700122371E-2</v>
      </c>
      <c r="O1159" s="13">
        <f t="shared" si="1570"/>
        <v>0.13626836993779443</v>
      </c>
      <c r="P1159" s="13">
        <f t="shared" si="1571"/>
        <v>0.12778169612567025</v>
      </c>
      <c r="Q1159" s="13">
        <f t="shared" si="1572"/>
        <v>4.370539321533394E-2</v>
      </c>
      <c r="R1159" s="13">
        <f t="shared" si="1573"/>
        <v>9.3399010187971671E-2</v>
      </c>
      <c r="S1159" s="13">
        <f t="shared" si="1574"/>
        <v>4.1063830003294416E-2</v>
      </c>
      <c r="T1159" s="13">
        <f t="shared" si="1575"/>
        <v>5.9911782434202539E-2</v>
      </c>
      <c r="U1159" s="13">
        <f t="shared" si="1576"/>
        <v>8.7582202265469797E-2</v>
      </c>
      <c r="V1159" s="13">
        <f t="shared" si="1577"/>
        <v>5.8649962680834391E-3</v>
      </c>
      <c r="W1159" s="13">
        <f t="shared" si="1578"/>
        <v>1.3661153299781728E-2</v>
      </c>
      <c r="X1159" s="13">
        <f t="shared" si="1579"/>
        <v>1.8726843167027146E-2</v>
      </c>
      <c r="Y1159" s="13">
        <f t="shared" si="1580"/>
        <v>1.283547030425442E-2</v>
      </c>
      <c r="Z1159" s="13">
        <f t="shared" si="1581"/>
        <v>4.2677426943489034E-2</v>
      </c>
      <c r="AA1159" s="13">
        <f t="shared" si="1582"/>
        <v>4.0019514459649325E-2</v>
      </c>
      <c r="AB1159" s="13">
        <f t="shared" si="1583"/>
        <v>1.8763567209742708E-2</v>
      </c>
      <c r="AC1159" s="13">
        <f t="shared" si="1584"/>
        <v>4.7119270017686028E-4</v>
      </c>
      <c r="AD1159" s="13">
        <f t="shared" si="1585"/>
        <v>3.2025871823295848E-3</v>
      </c>
      <c r="AE1159" s="13">
        <f t="shared" si="1586"/>
        <v>4.3901379756258021E-3</v>
      </c>
      <c r="AF1159" s="13">
        <f t="shared" si="1587"/>
        <v>3.0090221355055001E-3</v>
      </c>
      <c r="AG1159" s="13">
        <f t="shared" si="1588"/>
        <v>1.3749323692074358E-3</v>
      </c>
      <c r="AH1159" s="13">
        <f t="shared" si="1589"/>
        <v>1.4625659042193515E-2</v>
      </c>
      <c r="AI1159" s="13">
        <f t="shared" si="1590"/>
        <v>1.3714785905345235E-2</v>
      </c>
      <c r="AJ1159" s="13">
        <f t="shared" si="1591"/>
        <v>6.4303205717711805E-3</v>
      </c>
      <c r="AK1159" s="13">
        <f t="shared" si="1592"/>
        <v>2.0099486272757241E-3</v>
      </c>
      <c r="AL1159" s="13">
        <f t="shared" si="1593"/>
        <v>2.4227541221336231E-5</v>
      </c>
      <c r="AM1159" s="13">
        <f t="shared" si="1594"/>
        <v>6.0062657583005827E-4</v>
      </c>
      <c r="AN1159" s="13">
        <f t="shared" si="1595"/>
        <v>8.2334481142948247E-4</v>
      </c>
      <c r="AO1159" s="13">
        <f t="shared" si="1596"/>
        <v>5.6432457852119303E-4</v>
      </c>
      <c r="AP1159" s="13">
        <f t="shared" si="1597"/>
        <v>2.5786055894792646E-4</v>
      </c>
      <c r="AQ1159" s="13">
        <f t="shared" si="1598"/>
        <v>8.8369446934925532E-5</v>
      </c>
      <c r="AR1159" s="13">
        <f t="shared" si="1599"/>
        <v>4.0097994230391407E-3</v>
      </c>
      <c r="AS1159" s="13">
        <f t="shared" si="1600"/>
        <v>3.7600726539370279E-3</v>
      </c>
      <c r="AT1159" s="13">
        <f t="shared" si="1601"/>
        <v>1.7629493238054961E-3</v>
      </c>
      <c r="AU1159" s="13">
        <f t="shared" si="1602"/>
        <v>5.5105146528698038E-4</v>
      </c>
      <c r="AV1159" s="13">
        <f t="shared" si="1603"/>
        <v>1.2918311659383959E-4</v>
      </c>
      <c r="AW1159" s="13">
        <f t="shared" si="1604"/>
        <v>8.6508271900462605E-7</v>
      </c>
      <c r="AX1159" s="13">
        <f t="shared" si="1605"/>
        <v>9.3870013797960788E-5</v>
      </c>
      <c r="AY1159" s="13">
        <f t="shared" si="1606"/>
        <v>1.2867793720674906E-4</v>
      </c>
      <c r="AZ1159" s="13">
        <f t="shared" si="1607"/>
        <v>8.8196490305319193E-5</v>
      </c>
      <c r="BA1159" s="13">
        <f t="shared" si="1608"/>
        <v>4.0300205153160631E-5</v>
      </c>
      <c r="BB1159" s="13">
        <f t="shared" si="1609"/>
        <v>1.381097929547274E-5</v>
      </c>
      <c r="BC1159" s="13">
        <f t="shared" si="1610"/>
        <v>3.7864452227984177E-6</v>
      </c>
      <c r="BD1159" s="13">
        <f t="shared" si="1611"/>
        <v>9.1611207436990646E-4</v>
      </c>
      <c r="BE1159" s="13">
        <f t="shared" si="1612"/>
        <v>8.59057422919427E-4</v>
      </c>
      <c r="BF1159" s="13">
        <f t="shared" si="1613"/>
        <v>4.0277804240302316E-4</v>
      </c>
      <c r="BG1159" s="13">
        <f t="shared" si="1614"/>
        <v>1.2589779380186826E-4</v>
      </c>
      <c r="BH1159" s="13">
        <f t="shared" si="1615"/>
        <v>2.9514247579659213E-5</v>
      </c>
      <c r="BI1159" s="13">
        <f t="shared" si="1616"/>
        <v>5.5352252578106313E-6</v>
      </c>
      <c r="BJ1159" s="14">
        <f t="shared" si="1617"/>
        <v>0.25673669982603547</v>
      </c>
      <c r="BK1159" s="14">
        <f t="shared" si="1618"/>
        <v>0.27474182311523093</v>
      </c>
      <c r="BL1159" s="14">
        <f t="shared" si="1619"/>
        <v>0.42536532899620777</v>
      </c>
      <c r="BM1159" s="14">
        <f t="shared" si="1620"/>
        <v>0.40561558432000488</v>
      </c>
      <c r="BN1159" s="14">
        <f t="shared" si="1621"/>
        <v>0.59377788170647061</v>
      </c>
    </row>
    <row r="1160" spans="1:66" x14ac:dyDescent="0.25">
      <c r="A1160" t="s">
        <v>348</v>
      </c>
      <c r="B1160" t="s">
        <v>264</v>
      </c>
      <c r="C1160" t="s">
        <v>260</v>
      </c>
      <c r="D1160" s="7" t="s">
        <v>376</v>
      </c>
      <c r="E1160" s="10">
        <f>VLOOKUP(A1160,home!$A$2:$E$405,3,FALSE)</f>
        <v>1.4218999999999999</v>
      </c>
      <c r="F1160" s="10">
        <f>VLOOKUP(B1160,home!$B$2:$E$405,3,FALSE)</f>
        <v>0.70330000000000004</v>
      </c>
      <c r="G1160" s="10">
        <f>VLOOKUP(C1160,away!$B$2:$E$405,4,FALSE)</f>
        <v>1.4066000000000001</v>
      </c>
      <c r="H1160" s="10">
        <f>VLOOKUP(A1160,away!$A$2:$E$405,3,FALSE)</f>
        <v>1.2968999999999999</v>
      </c>
      <c r="I1160" s="10">
        <f>VLOOKUP(C1160,away!$B$2:$E$405,3,FALSE)</f>
        <v>0.77110000000000001</v>
      </c>
      <c r="J1160" s="10">
        <f>VLOOKUP(B1160,home!$B$2:$E$405,4,FALSE)</f>
        <v>1.9277</v>
      </c>
      <c r="K1160" s="12">
        <f t="shared" si="1566"/>
        <v>1.4066313249820002</v>
      </c>
      <c r="L1160" s="12">
        <f t="shared" si="1567"/>
        <v>1.9277763176429996</v>
      </c>
      <c r="M1160" s="13">
        <f t="shared" si="1568"/>
        <v>3.5635689023757966E-2</v>
      </c>
      <c r="N1160" s="13">
        <f t="shared" si="1569"/>
        <v>5.0126276468135181E-2</v>
      </c>
      <c r="O1160" s="13">
        <f t="shared" si="1570"/>
        <v>6.8697637362891195E-2</v>
      </c>
      <c r="P1160" s="13">
        <f t="shared" si="1571"/>
        <v>9.6632248666896584E-2</v>
      </c>
      <c r="Q1160" s="13">
        <f t="shared" si="1572"/>
        <v>3.525459534239353E-2</v>
      </c>
      <c r="R1160" s="13">
        <f t="shared" si="1573"/>
        <v>6.6216839193104282E-2</v>
      </c>
      <c r="S1160" s="13">
        <f t="shared" si="1574"/>
        <v>6.5508705866438602E-2</v>
      </c>
      <c r="T1160" s="13">
        <f t="shared" si="1575"/>
        <v>6.7962973989153436E-2</v>
      </c>
      <c r="U1160" s="13">
        <f t="shared" si="1576"/>
        <v>9.3142680250316301E-2</v>
      </c>
      <c r="V1160" s="13">
        <f t="shared" si="1577"/>
        <v>1.973755876186048E-2</v>
      </c>
      <c r="W1160" s="13">
        <f t="shared" si="1578"/>
        <v>1.6530072719391754E-2</v>
      </c>
      <c r="X1160" s="13">
        <f t="shared" si="1579"/>
        <v>3.1866282717360042E-2</v>
      </c>
      <c r="Y1160" s="13">
        <f t="shared" si="1580"/>
        <v>3.0715532576921556E-2</v>
      </c>
      <c r="Z1160" s="13">
        <f t="shared" si="1581"/>
        <v>4.255041814188041E-2</v>
      </c>
      <c r="AA1160" s="13">
        <f t="shared" si="1582"/>
        <v>5.9852751049451369E-2</v>
      </c>
      <c r="AB1160" s="13">
        <f t="shared" si="1583"/>
        <v>4.2095377256253799E-2</v>
      </c>
      <c r="AC1160" s="13">
        <f t="shared" si="1584"/>
        <v>3.345109808810658E-3</v>
      </c>
      <c r="AD1160" s="13">
        <f t="shared" si="1585"/>
        <v>5.8129295228317081E-3</v>
      </c>
      <c r="AE1160" s="13">
        <f t="shared" si="1586"/>
        <v>1.120602787024279E-2</v>
      </c>
      <c r="AF1160" s="13">
        <f t="shared" si="1587"/>
        <v>1.0801357571550738E-2</v>
      </c>
      <c r="AG1160" s="13">
        <f t="shared" si="1588"/>
        <v>6.9408671082764719E-3</v>
      </c>
      <c r="AH1160" s="13">
        <f t="shared" si="1589"/>
        <v>2.0506922099931026E-2</v>
      </c>
      <c r="AI1160" s="13">
        <f t="shared" si="1590"/>
        <v>2.8845679004728637E-2</v>
      </c>
      <c r="AJ1160" s="13">
        <f t="shared" si="1591"/>
        <v>2.0287617839213457E-2</v>
      </c>
      <c r="AK1160" s="13">
        <f t="shared" si="1592"/>
        <v>9.51239958730043E-3</v>
      </c>
      <c r="AL1160" s="13">
        <f t="shared" si="1593"/>
        <v>3.6283343099953707E-4</v>
      </c>
      <c r="AM1160" s="13">
        <f t="shared" si="1594"/>
        <v>1.63532975134555E-3</v>
      </c>
      <c r="AN1160" s="13">
        <f t="shared" si="1595"/>
        <v>3.1525499661809665E-3</v>
      </c>
      <c r="AO1160" s="13">
        <f t="shared" si="1596"/>
        <v>3.0387055824949542E-3</v>
      </c>
      <c r="AP1160" s="13">
        <f t="shared" si="1597"/>
        <v>1.9526482194077831E-3</v>
      </c>
      <c r="AQ1160" s="13">
        <f t="shared" si="1598"/>
        <v>9.410672485155241E-4</v>
      </c>
      <c r="AR1160" s="13">
        <f t="shared" si="1599"/>
        <v>7.9065517543993723E-3</v>
      </c>
      <c r="AS1160" s="13">
        <f t="shared" si="1600"/>
        <v>1.1121603370329544E-2</v>
      </c>
      <c r="AT1160" s="13">
        <f t="shared" si="1601"/>
        <v>7.8219978423654645E-3</v>
      </c>
      <c r="AU1160" s="13">
        <f t="shared" si="1602"/>
        <v>3.6675557296709598E-3</v>
      </c>
      <c r="AV1160" s="13">
        <f t="shared" si="1603"/>
        <v>1.289724693868097E-3</v>
      </c>
      <c r="AW1160" s="13">
        <f t="shared" si="1604"/>
        <v>2.7330131432155829E-5</v>
      </c>
      <c r="AX1160" s="13">
        <f t="shared" si="1605"/>
        <v>3.8338434248627926E-4</v>
      </c>
      <c r="AY1160" s="13">
        <f t="shared" si="1606"/>
        <v>7.3907925600018212E-4</v>
      </c>
      <c r="AZ1160" s="13">
        <f t="shared" si="1607"/>
        <v>7.1238974328917957E-4</v>
      </c>
      <c r="BA1160" s="13">
        <f t="shared" si="1608"/>
        <v>4.5777602534821887E-4</v>
      </c>
      <c r="BB1160" s="13">
        <f t="shared" si="1609"/>
        <v>2.2062244511275947E-4</v>
      </c>
      <c r="BC1160" s="13">
        <f t="shared" si="1610"/>
        <v>8.5062144965773983E-5</v>
      </c>
      <c r="BD1160" s="13">
        <f t="shared" si="1611"/>
        <v>2.5403438710583058E-3</v>
      </c>
      <c r="BE1160" s="13">
        <f t="shared" si="1612"/>
        <v>3.5733272652566477E-3</v>
      </c>
      <c r="BF1160" s="13">
        <f t="shared" si="1613"/>
        <v>2.5131770328611332E-3</v>
      </c>
      <c r="BG1160" s="13">
        <f t="shared" si="1614"/>
        <v>1.1783711798825959E-3</v>
      </c>
      <c r="BH1160" s="13">
        <f t="shared" si="1615"/>
        <v>4.1438345351971461E-4</v>
      </c>
      <c r="BI1160" s="13">
        <f t="shared" si="1616"/>
        <v>1.1657694925501063E-4</v>
      </c>
      <c r="BJ1160" s="14">
        <f t="shared" si="1617"/>
        <v>0.28053553061140452</v>
      </c>
      <c r="BK1160" s="14">
        <f t="shared" si="1618"/>
        <v>0.22196122481476399</v>
      </c>
      <c r="BL1160" s="14">
        <f t="shared" si="1619"/>
        <v>0.45130151678565739</v>
      </c>
      <c r="BM1160" s="14">
        <f t="shared" si="1620"/>
        <v>0.64307365517195914</v>
      </c>
      <c r="BN1160" s="14">
        <f t="shared" si="1621"/>
        <v>0.35256328605717868</v>
      </c>
    </row>
    <row r="1161" spans="1:66" x14ac:dyDescent="0.25">
      <c r="A1161" t="s">
        <v>348</v>
      </c>
      <c r="B1161" t="s">
        <v>266</v>
      </c>
      <c r="C1161" t="s">
        <v>269</v>
      </c>
      <c r="D1161" s="7" t="s">
        <v>376</v>
      </c>
      <c r="E1161" s="10">
        <f>VLOOKUP(A1161,home!$A$2:$E$405,3,FALSE)</f>
        <v>1.4218999999999999</v>
      </c>
      <c r="F1161" s="10">
        <f>VLOOKUP(B1161,home!$B$2:$E$405,3,FALSE)</f>
        <v>1.1720999999999999</v>
      </c>
      <c r="G1161" s="10">
        <f>VLOOKUP(C1161,away!$B$2:$E$405,4,FALSE)</f>
        <v>0.70330000000000004</v>
      </c>
      <c r="H1161" s="10">
        <f>VLOOKUP(A1161,away!$A$2:$E$405,3,FALSE)</f>
        <v>1.2968999999999999</v>
      </c>
      <c r="I1161" s="10">
        <f>VLOOKUP(C1161,away!$B$2:$E$405,3,FALSE)</f>
        <v>0.77110000000000001</v>
      </c>
      <c r="J1161" s="10">
        <f>VLOOKUP(B1161,home!$B$2:$E$405,4,FALSE)</f>
        <v>0.77110000000000001</v>
      </c>
      <c r="K1161" s="12">
        <f t="shared" si="1566"/>
        <v>1.172126102667</v>
      </c>
      <c r="L1161" s="12">
        <f t="shared" si="1567"/>
        <v>0.77113052784899994</v>
      </c>
      <c r="M1161" s="13">
        <f t="shared" si="1568"/>
        <v>0.14323672031938209</v>
      </c>
      <c r="N1161" s="13">
        <f t="shared" si="1569"/>
        <v>0.1678914987467604</v>
      </c>
      <c r="O1161" s="13">
        <f t="shared" si="1570"/>
        <v>0.11045420774724467</v>
      </c>
      <c r="P1161" s="13">
        <f t="shared" si="1571"/>
        <v>0.12946626004994904</v>
      </c>
      <c r="Q1161" s="13">
        <f t="shared" si="1572"/>
        <v>9.8395004048480922E-2</v>
      </c>
      <c r="R1161" s="13">
        <f t="shared" si="1573"/>
        <v>4.2587305761637939E-2</v>
      </c>
      <c r="S1161" s="13">
        <f t="shared" si="1574"/>
        <v>2.925491531422085E-2</v>
      </c>
      <c r="T1161" s="13">
        <f t="shared" si="1575"/>
        <v>7.5875391409609569E-2</v>
      </c>
      <c r="U1161" s="13">
        <f t="shared" si="1576"/>
        <v>4.9917692725476547E-2</v>
      </c>
      <c r="V1161" s="13">
        <f t="shared" si="1577"/>
        <v>2.9380458565877047E-3</v>
      </c>
      <c r="W1161" s="13">
        <f t="shared" si="1578"/>
        <v>3.8443784205749849E-2</v>
      </c>
      <c r="X1161" s="13">
        <f t="shared" si="1579"/>
        <v>2.9645175607092927E-2</v>
      </c>
      <c r="Y1161" s="13">
        <f t="shared" si="1580"/>
        <v>1.1430149957036933E-2</v>
      </c>
      <c r="Z1161" s="13">
        <f t="shared" si="1581"/>
        <v>1.094679052387954E-2</v>
      </c>
      <c r="AA1161" s="13">
        <f t="shared" si="1582"/>
        <v>1.2831018913466972E-2</v>
      </c>
      <c r="AB1161" s="13">
        <f t="shared" si="1583"/>
        <v>7.5197860961443057E-3</v>
      </c>
      <c r="AC1161" s="13">
        <f t="shared" si="1584"/>
        <v>1.6597429069668381E-4</v>
      </c>
      <c r="AD1161" s="13">
        <f t="shared" si="1585"/>
        <v>1.1265240738214199E-2</v>
      </c>
      <c r="AE1161" s="13">
        <f t="shared" si="1586"/>
        <v>8.6869710368051717E-3</v>
      </c>
      <c r="AF1161" s="13">
        <f t="shared" si="1587"/>
        <v>3.3493942805102729E-3</v>
      </c>
      <c r="AG1161" s="13">
        <f t="shared" si="1588"/>
        <v>8.6094005983476944E-4</v>
      </c>
      <c r="AH1161" s="13">
        <f t="shared" si="1589"/>
        <v>2.110351088732915E-3</v>
      </c>
      <c r="AI1161" s="13">
        <f t="shared" si="1590"/>
        <v>2.4735975968955717E-3</v>
      </c>
      <c r="AJ1161" s="13">
        <f t="shared" si="1591"/>
        <v>1.4496841554078321E-3</v>
      </c>
      <c r="AK1161" s="13">
        <f t="shared" si="1592"/>
        <v>5.6640421305876091E-4</v>
      </c>
      <c r="AL1161" s="13">
        <f t="shared" si="1593"/>
        <v>6.0007156357754316E-6</v>
      </c>
      <c r="AM1161" s="13">
        <f t="shared" si="1594"/>
        <v>2.6408565444177054E-3</v>
      </c>
      <c r="AN1161" s="13">
        <f t="shared" si="1595"/>
        <v>2.036445101070311E-3</v>
      </c>
      <c r="AO1161" s="13">
        <f t="shared" si="1596"/>
        <v>7.8518249286192937E-4</v>
      </c>
      <c r="AP1161" s="13">
        <f t="shared" si="1597"/>
        <v>2.0182606339280441E-4</v>
      </c>
      <c r="AQ1161" s="13">
        <f t="shared" si="1598"/>
        <v>3.8908559699444744E-5</v>
      </c>
      <c r="AR1161" s="13">
        <f t="shared" si="1599"/>
        <v>3.2547122980026489E-4</v>
      </c>
      <c r="AS1161" s="13">
        <f t="shared" si="1600"/>
        <v>3.8149332411602005E-4</v>
      </c>
      <c r="AT1161" s="13">
        <f t="shared" si="1601"/>
        <v>2.2357914159479468E-4</v>
      </c>
      <c r="AU1161" s="13">
        <f t="shared" si="1602"/>
        <v>8.7354315958379947E-5</v>
      </c>
      <c r="AV1161" s="13">
        <f t="shared" si="1603"/>
        <v>2.5597568478859434E-5</v>
      </c>
      <c r="AW1161" s="13">
        <f t="shared" si="1604"/>
        <v>1.5066167104644554E-7</v>
      </c>
      <c r="AX1161" s="13">
        <f t="shared" si="1605"/>
        <v>5.1590281485182734E-4</v>
      </c>
      <c r="AY1161" s="13">
        <f t="shared" si="1606"/>
        <v>3.9782840993547448E-4</v>
      </c>
      <c r="AZ1161" s="13">
        <f t="shared" si="1607"/>
        <v>1.533888158734354E-4</v>
      </c>
      <c r="BA1161" s="13">
        <f t="shared" si="1608"/>
        <v>3.9427599516871762E-5</v>
      </c>
      <c r="BB1161" s="13">
        <f t="shared" si="1609"/>
        <v>7.6009564068160741E-6</v>
      </c>
      <c r="BC1161" s="13">
        <f t="shared" si="1610"/>
        <v>1.1722659052290636E-6</v>
      </c>
      <c r="BD1161" s="13">
        <f t="shared" si="1611"/>
        <v>4.1830133539256893E-5</v>
      </c>
      <c r="BE1161" s="13">
        <f t="shared" si="1612"/>
        <v>4.9030191399409339E-5</v>
      </c>
      <c r="BF1161" s="13">
        <f t="shared" si="1613"/>
        <v>2.8734783579003379E-5</v>
      </c>
      <c r="BG1161" s="13">
        <f t="shared" si="1614"/>
        <v>1.1226929962478973E-5</v>
      </c>
      <c r="BH1161" s="13">
        <f t="shared" si="1615"/>
        <v>3.2898444154589653E-6</v>
      </c>
      <c r="BI1161" s="13">
        <f t="shared" si="1616"/>
        <v>7.7122250261454233E-7</v>
      </c>
      <c r="BJ1161" s="14">
        <f t="shared" si="1617"/>
        <v>0.45266208971402694</v>
      </c>
      <c r="BK1161" s="14">
        <f t="shared" si="1618"/>
        <v>0.30546574495640766</v>
      </c>
      <c r="BL1161" s="14">
        <f t="shared" si="1619"/>
        <v>0.23108842698341209</v>
      </c>
      <c r="BM1161" s="14">
        <f t="shared" si="1620"/>
        <v>0.30773437775600659</v>
      </c>
      <c r="BN1161" s="14">
        <f t="shared" si="1621"/>
        <v>0.69203099667345502</v>
      </c>
    </row>
    <row r="1162" spans="1:66" x14ac:dyDescent="0.25">
      <c r="A1162" t="s">
        <v>349</v>
      </c>
      <c r="B1162" t="s">
        <v>284</v>
      </c>
      <c r="C1162" t="s">
        <v>277</v>
      </c>
      <c r="D1162" s="7" t="s">
        <v>376</v>
      </c>
      <c r="E1162" s="10">
        <f>VLOOKUP(A1162,home!$A$2:$E$405,3,FALSE)</f>
        <v>1.4875</v>
      </c>
      <c r="F1162" s="10">
        <f>VLOOKUP(B1162,home!$B$2:$E$405,3,FALSE)</f>
        <v>0.22409999999999999</v>
      </c>
      <c r="G1162" s="10">
        <f>VLOOKUP(C1162,away!$B$2:$E$405,4,FALSE)</f>
        <v>0.59760000000000002</v>
      </c>
      <c r="H1162" s="10">
        <f>VLOOKUP(A1162,away!$A$2:$E$405,3,FALSE)</f>
        <v>1.05</v>
      </c>
      <c r="I1162" s="10">
        <f>VLOOKUP(C1162,away!$B$2:$E$405,3,FALSE)</f>
        <v>1.4815</v>
      </c>
      <c r="J1162" s="10">
        <f>VLOOKUP(B1162,home!$B$2:$E$405,4,FALSE)</f>
        <v>0.52910000000000001</v>
      </c>
      <c r="K1162" s="12">
        <f t="shared" si="1566"/>
        <v>0.19920921300000002</v>
      </c>
      <c r="L1162" s="12">
        <f t="shared" si="1567"/>
        <v>0.82305473250000005</v>
      </c>
      <c r="M1162" s="13">
        <f t="shared" si="1568"/>
        <v>0.35977949628949901</v>
      </c>
      <c r="N1162" s="13">
        <f t="shared" si="1569"/>
        <v>7.1671390309367519E-2</v>
      </c>
      <c r="O1162" s="13">
        <f t="shared" si="1570"/>
        <v>0.29611821707753833</v>
      </c>
      <c r="P1162" s="13">
        <f t="shared" si="1571"/>
        <v>5.8989476978979577E-2</v>
      </c>
      <c r="Q1162" s="13">
        <f t="shared" si="1572"/>
        <v>7.138800629072465E-3</v>
      </c>
      <c r="R1162" s="13">
        <f t="shared" si="1573"/>
        <v>0.12186074997256513</v>
      </c>
      <c r="S1162" s="13">
        <f t="shared" si="1574"/>
        <v>2.4179799225228431E-3</v>
      </c>
      <c r="T1162" s="13">
        <f t="shared" si="1575"/>
        <v>5.8756236421320688E-3</v>
      </c>
      <c r="U1162" s="13">
        <f t="shared" si="1576"/>
        <v>2.4275784097624473E-2</v>
      </c>
      <c r="V1162" s="13">
        <f t="shared" si="1577"/>
        <v>4.4050243875093392E-5</v>
      </c>
      <c r="W1162" s="13">
        <f t="shared" si="1578"/>
        <v>4.740382850271439E-4</v>
      </c>
      <c r="X1162" s="13">
        <f t="shared" si="1579"/>
        <v>3.9015945387777467E-4</v>
      </c>
      <c r="Y1162" s="13">
        <f t="shared" si="1580"/>
        <v>1.6056129247185897E-4</v>
      </c>
      <c r="Z1162" s="13">
        <f t="shared" si="1581"/>
        <v>3.3432688990306332E-2</v>
      </c>
      <c r="AA1162" s="13">
        <f t="shared" si="1582"/>
        <v>6.6600996622326897E-3</v>
      </c>
      <c r="AB1162" s="13">
        <f t="shared" si="1583"/>
        <v>6.633766061074699E-4</v>
      </c>
      <c r="AC1162" s="13">
        <f t="shared" si="1584"/>
        <v>4.5140510955100296E-7</v>
      </c>
      <c r="AD1162" s="13">
        <f t="shared" si="1585"/>
        <v>2.360819842303174E-5</v>
      </c>
      <c r="AE1162" s="13">
        <f t="shared" si="1586"/>
        <v>1.9430839437875309E-5</v>
      </c>
      <c r="AF1162" s="13">
        <f t="shared" si="1587"/>
        <v>7.9963221778954573E-6</v>
      </c>
      <c r="AG1162" s="13">
        <f t="shared" si="1588"/>
        <v>2.1938036037038548E-6</v>
      </c>
      <c r="AH1162" s="13">
        <f t="shared" si="1589"/>
        <v>6.8792332234180673E-3</v>
      </c>
      <c r="AI1162" s="13">
        <f t="shared" si="1590"/>
        <v>1.3704066364805664E-3</v>
      </c>
      <c r="AJ1162" s="13">
        <f t="shared" si="1591"/>
        <v>1.3649881377163534E-4</v>
      </c>
      <c r="AK1162" s="13">
        <f t="shared" si="1592"/>
        <v>9.0639404222936875E-6</v>
      </c>
      <c r="AL1162" s="13">
        <f t="shared" si="1593"/>
        <v>2.9604968145962526E-9</v>
      </c>
      <c r="AM1162" s="13">
        <f t="shared" si="1594"/>
        <v>9.4059412563999884E-7</v>
      </c>
      <c r="AN1162" s="13">
        <f t="shared" si="1595"/>
        <v>7.7416044646970065E-7</v>
      </c>
      <c r="AO1162" s="13">
        <f t="shared" si="1596"/>
        <v>3.1858820959060003E-7</v>
      </c>
      <c r="AP1162" s="13">
        <f t="shared" si="1597"/>
        <v>8.7405177874081768E-8</v>
      </c>
      <c r="AQ1162" s="13">
        <f t="shared" si="1598"/>
        <v>1.7984811323566819E-8</v>
      </c>
      <c r="AR1162" s="13">
        <f t="shared" si="1599"/>
        <v>1.1323970921010944E-3</v>
      </c>
      <c r="AS1162" s="13">
        <f t="shared" si="1600"/>
        <v>2.2558393352094754E-4</v>
      </c>
      <c r="AT1162" s="13">
        <f t="shared" si="1601"/>
        <v>2.2469198931076139E-5</v>
      </c>
      <c r="AU1162" s="13">
        <f t="shared" si="1602"/>
        <v>1.4920238119333739E-6</v>
      </c>
      <c r="AV1162" s="13">
        <f t="shared" si="1603"/>
        <v>7.4306222338126819E-8</v>
      </c>
      <c r="AW1162" s="13">
        <f t="shared" si="1604"/>
        <v>1.3483425302631938E-11</v>
      </c>
      <c r="AX1162" s="13">
        <f t="shared" si="1605"/>
        <v>3.1229169253527918E-8</v>
      </c>
      <c r="AY1162" s="13">
        <f t="shared" si="1606"/>
        <v>2.5703315546159644E-8</v>
      </c>
      <c r="AZ1162" s="13">
        <f t="shared" si="1607"/>
        <v>1.0577617750603759E-8</v>
      </c>
      <c r="BA1162" s="13">
        <f t="shared" si="1608"/>
        <v>2.9019861160701434E-9</v>
      </c>
      <c r="BB1162" s="13">
        <f t="shared" si="1609"/>
        <v>5.9712335162020635E-10</v>
      </c>
      <c r="BC1162" s="13">
        <f t="shared" si="1610"/>
        <v>9.8293040087454511E-11</v>
      </c>
      <c r="BD1162" s="13">
        <f t="shared" si="1611"/>
        <v>1.5533746428717397E-4</v>
      </c>
      <c r="BE1162" s="13">
        <f t="shared" si="1612"/>
        <v>3.0944654010063534E-5</v>
      </c>
      <c r="BF1162" s="13">
        <f t="shared" si="1613"/>
        <v>3.0822300859510254E-6</v>
      </c>
      <c r="BG1162" s="13">
        <f t="shared" si="1614"/>
        <v>2.0466954323574219E-7</v>
      </c>
      <c r="BH1162" s="13">
        <f t="shared" si="1615"/>
        <v>1.0193014658265412E-8</v>
      </c>
      <c r="BI1162" s="13">
        <f t="shared" si="1616"/>
        <v>4.061084856341034E-10</v>
      </c>
      <c r="BJ1162" s="14">
        <f t="shared" si="1617"/>
        <v>8.576601261586729E-2</v>
      </c>
      <c r="BK1162" s="14">
        <f t="shared" si="1618"/>
        <v>0.42123148350379847</v>
      </c>
      <c r="BL1162" s="14">
        <f t="shared" si="1619"/>
        <v>0.45954502620179766</v>
      </c>
      <c r="BM1162" s="14">
        <f t="shared" si="1620"/>
        <v>8.4417054364915506E-2</v>
      </c>
      <c r="BN1162" s="14">
        <f t="shared" si="1621"/>
        <v>0.91555813125702212</v>
      </c>
    </row>
    <row r="1163" spans="1:66" x14ac:dyDescent="0.25">
      <c r="A1163" t="s">
        <v>349</v>
      </c>
      <c r="B1163" t="s">
        <v>287</v>
      </c>
      <c r="C1163" t="s">
        <v>276</v>
      </c>
      <c r="D1163" s="7" t="s">
        <v>376</v>
      </c>
      <c r="E1163" s="10">
        <f>VLOOKUP(A1163,home!$A$2:$E$405,3,FALSE)</f>
        <v>1.4875</v>
      </c>
      <c r="F1163" s="10">
        <f>VLOOKUP(B1163,home!$B$2:$E$405,3,FALSE)</f>
        <v>1.1429</v>
      </c>
      <c r="G1163" s="10">
        <f>VLOOKUP(C1163,away!$B$2:$E$405,4,FALSE)</f>
        <v>0.52290000000000003</v>
      </c>
      <c r="H1163" s="10">
        <f>VLOOKUP(A1163,away!$A$2:$E$405,3,FALSE)</f>
        <v>1.05</v>
      </c>
      <c r="I1163" s="10">
        <f>VLOOKUP(C1163,away!$B$2:$E$405,3,FALSE)</f>
        <v>1.0582</v>
      </c>
      <c r="J1163" s="10">
        <f>VLOOKUP(B1163,home!$B$2:$E$405,4,FALSE)</f>
        <v>1.2381</v>
      </c>
      <c r="K1163" s="12">
        <f t="shared" si="1566"/>
        <v>0.88896333487500001</v>
      </c>
      <c r="L1163" s="12">
        <f t="shared" si="1567"/>
        <v>1.375665291</v>
      </c>
      <c r="M1163" s="13">
        <f t="shared" si="1568"/>
        <v>0.10386860148996349</v>
      </c>
      <c r="N1163" s="13">
        <f t="shared" si="1569"/>
        <v>9.2335378369320334E-2</v>
      </c>
      <c r="O1163" s="13">
        <f t="shared" si="1570"/>
        <v>0.14288842989445366</v>
      </c>
      <c r="P1163" s="13">
        <f t="shared" si="1571"/>
        <v>0.12702257515402615</v>
      </c>
      <c r="Q1163" s="13">
        <f t="shared" si="1572"/>
        <v>4.1041382941067968E-2</v>
      </c>
      <c r="R1163" s="13">
        <f t="shared" si="1573"/>
        <v>9.8283326745643357E-2</v>
      </c>
      <c r="S1163" s="13">
        <f t="shared" si="1574"/>
        <v>3.8834485030395056E-2</v>
      </c>
      <c r="T1163" s="13">
        <f t="shared" si="1575"/>
        <v>5.64592060066667E-2</v>
      </c>
      <c r="U1163" s="13">
        <f t="shared" si="1576"/>
        <v>8.7370273906416399E-2</v>
      </c>
      <c r="V1163" s="13">
        <f t="shared" si="1577"/>
        <v>5.2768125866944045E-3</v>
      </c>
      <c r="W1163" s="13">
        <f t="shared" si="1578"/>
        <v>1.2161428215724576E-2</v>
      </c>
      <c r="X1163" s="13">
        <f t="shared" si="1579"/>
        <v>1.6730054685360356E-2</v>
      </c>
      <c r="Y1163" s="13">
        <f t="shared" si="1580"/>
        <v>1.1507477773591087E-2</v>
      </c>
      <c r="Z1163" s="13">
        <f t="shared" si="1581"/>
        <v>4.5068320429331177E-2</v>
      </c>
      <c r="AA1163" s="13">
        <f t="shared" si="1582"/>
        <v>4.0064084426073336E-2</v>
      </c>
      <c r="AB1163" s="13">
        <f t="shared" si="1583"/>
        <v>1.780775105005785E-2</v>
      </c>
      <c r="AC1163" s="13">
        <f t="shared" si="1584"/>
        <v>4.0331866039894408E-4</v>
      </c>
      <c r="AD1163" s="13">
        <f t="shared" si="1585"/>
        <v>2.7027659458733594E-3</v>
      </c>
      <c r="AE1163" s="13">
        <f t="shared" si="1586"/>
        <v>3.7181013014347649E-3</v>
      </c>
      <c r="AF1163" s="13">
        <f t="shared" si="1587"/>
        <v>2.5574314544028675E-3</v>
      </c>
      <c r="AG1163" s="13">
        <f t="shared" si="1588"/>
        <v>1.172723228644558E-3</v>
      </c>
      <c r="AH1163" s="13">
        <f t="shared" si="1589"/>
        <v>1.5499731034574289E-2</v>
      </c>
      <c r="AI1163" s="13">
        <f t="shared" si="1590"/>
        <v>1.3778692590160693E-2</v>
      </c>
      <c r="AJ1163" s="13">
        <f t="shared" si="1591"/>
        <v>6.1243762575833504E-3</v>
      </c>
      <c r="AK1163" s="13">
        <f t="shared" si="1592"/>
        <v>1.8147819806568562E-3</v>
      </c>
      <c r="AL1163" s="13">
        <f t="shared" si="1593"/>
        <v>1.9728993792795518E-5</v>
      </c>
      <c r="AM1163" s="13">
        <f t="shared" si="1594"/>
        <v>4.8053196572603318E-4</v>
      </c>
      <c r="AN1163" s="13">
        <f t="shared" si="1595"/>
        <v>6.6105114646530534E-4</v>
      </c>
      <c r="AO1163" s="13">
        <f t="shared" si="1596"/>
        <v>4.5469255888403907E-4</v>
      </c>
      <c r="AP1163" s="13">
        <f t="shared" si="1597"/>
        <v>2.0850159044424871E-4</v>
      </c>
      <c r="AQ1163" s="13">
        <f t="shared" si="1598"/>
        <v>7.1707100273112604E-5</v>
      </c>
      <c r="AR1163" s="13">
        <f t="shared" si="1599"/>
        <v>4.2644884008198724E-3</v>
      </c>
      <c r="AS1163" s="13">
        <f t="shared" si="1600"/>
        <v>3.7909738303285897E-3</v>
      </c>
      <c r="AT1163" s="13">
        <f t="shared" si="1601"/>
        <v>1.6850183693163775E-3</v>
      </c>
      <c r="AU1163" s="13">
        <f t="shared" si="1602"/>
        <v>4.9930651630437385E-4</v>
      </c>
      <c r="AV1163" s="13">
        <f t="shared" si="1603"/>
        <v>1.1096629646468868E-4</v>
      </c>
      <c r="AW1163" s="13">
        <f t="shared" si="1604"/>
        <v>6.7019172963898653E-7</v>
      </c>
      <c r="AX1163" s="13">
        <f t="shared" si="1605"/>
        <v>7.1195883127642248E-5</v>
      </c>
      <c r="AY1163" s="13">
        <f t="shared" si="1606"/>
        <v>9.794170528078995E-5</v>
      </c>
      <c r="AZ1163" s="13">
        <f t="shared" si="1607"/>
        <v>6.7367502248067091E-5</v>
      </c>
      <c r="BA1163" s="13">
        <f t="shared" si="1608"/>
        <v>3.0891711528010115E-5</v>
      </c>
      <c r="BB1163" s="13">
        <f t="shared" si="1609"/>
        <v>1.0624163832167029E-5</v>
      </c>
      <c r="BC1163" s="13">
        <f t="shared" si="1610"/>
        <v>2.9230586859619452E-6</v>
      </c>
      <c r="BD1163" s="13">
        <f t="shared" si="1611"/>
        <v>9.7775144614666628E-4</v>
      </c>
      <c r="BE1163" s="13">
        <f t="shared" si="1612"/>
        <v>8.691851862453944E-4</v>
      </c>
      <c r="BF1163" s="13">
        <f t="shared" si="1613"/>
        <v>3.8633688089432687E-4</v>
      </c>
      <c r="BG1163" s="13">
        <f t="shared" si="1614"/>
        <v>1.1447977400834219E-4</v>
      </c>
      <c r="BH1163" s="13">
        <f t="shared" si="1615"/>
        <v>2.544208041954805E-5</v>
      </c>
      <c r="BI1163" s="13">
        <f t="shared" si="1616"/>
        <v>4.5234153311838752E-6</v>
      </c>
      <c r="BJ1163" s="14">
        <f t="shared" si="1617"/>
        <v>0.24254337830858194</v>
      </c>
      <c r="BK1163" s="14">
        <f t="shared" si="1618"/>
        <v>0.27552346362055163</v>
      </c>
      <c r="BL1163" s="14">
        <f t="shared" si="1619"/>
        <v>0.43635992008189922</v>
      </c>
      <c r="BM1163" s="14">
        <f t="shared" si="1620"/>
        <v>0.39395811633233774</v>
      </c>
      <c r="BN1163" s="14">
        <f t="shared" si="1621"/>
        <v>0.605439694594475</v>
      </c>
    </row>
    <row r="1164" spans="1:66" x14ac:dyDescent="0.25">
      <c r="A1164" t="s">
        <v>349</v>
      </c>
      <c r="B1164" t="s">
        <v>279</v>
      </c>
      <c r="C1164" t="s">
        <v>281</v>
      </c>
      <c r="D1164" s="7" t="s">
        <v>376</v>
      </c>
      <c r="E1164" s="10">
        <f>VLOOKUP(A1164,home!$A$2:$E$405,3,FALSE)</f>
        <v>1.4875</v>
      </c>
      <c r="F1164" s="10">
        <f>VLOOKUP(B1164,home!$B$2:$E$405,3,FALSE)</f>
        <v>1.3445</v>
      </c>
      <c r="G1164" s="10">
        <f>VLOOKUP(C1164,away!$B$2:$E$405,4,FALSE)</f>
        <v>1.1204000000000001</v>
      </c>
      <c r="H1164" s="10">
        <f>VLOOKUP(A1164,away!$A$2:$E$405,3,FALSE)</f>
        <v>1.05</v>
      </c>
      <c r="I1164" s="10">
        <f>VLOOKUP(C1164,away!$B$2:$E$405,3,FALSE)</f>
        <v>1.2698</v>
      </c>
      <c r="J1164" s="10">
        <f>VLOOKUP(B1164,home!$B$2:$E$405,4,FALSE)</f>
        <v>1.2698</v>
      </c>
      <c r="K1164" s="12">
        <f t="shared" si="1566"/>
        <v>2.2407369775000001</v>
      </c>
      <c r="L1164" s="12">
        <f t="shared" si="1567"/>
        <v>1.6930116420000001</v>
      </c>
      <c r="M1164" s="13">
        <f t="shared" si="1568"/>
        <v>1.9570173744682409E-2</v>
      </c>
      <c r="N1164" s="13">
        <f t="shared" si="1569"/>
        <v>4.3851611965809528E-2</v>
      </c>
      <c r="O1164" s="13">
        <f t="shared" si="1570"/>
        <v>3.3132531985710062E-2</v>
      </c>
      <c r="P1164" s="13">
        <f t="shared" si="1571"/>
        <v>7.4241289578582045E-2</v>
      </c>
      <c r="Q1164" s="13">
        <f t="shared" si="1572"/>
        <v>4.9129964227385449E-2</v>
      </c>
      <c r="R1164" s="13">
        <f t="shared" si="1573"/>
        <v>2.8046881190372262E-2</v>
      </c>
      <c r="S1164" s="13">
        <f t="shared" si="1574"/>
        <v>7.0410323768695826E-2</v>
      </c>
      <c r="T1164" s="13">
        <f t="shared" si="1575"/>
        <v>8.3177601408007104E-2</v>
      </c>
      <c r="U1164" s="13">
        <f t="shared" si="1576"/>
        <v>6.2845683786816348E-2</v>
      </c>
      <c r="V1164" s="13">
        <f t="shared" si="1577"/>
        <v>2.9678685218928202E-2</v>
      </c>
      <c r="W1164" s="13">
        <f t="shared" si="1578"/>
        <v>3.6695775849184924E-2</v>
      </c>
      <c r="X1164" s="13">
        <f t="shared" si="1579"/>
        <v>6.2126375724892519E-2</v>
      </c>
      <c r="Y1164" s="13">
        <f t="shared" si="1580"/>
        <v>5.2590338688754623E-2</v>
      </c>
      <c r="Z1164" s="13">
        <f t="shared" si="1581"/>
        <v>1.5827898792363689E-2</v>
      </c>
      <c r="AA1164" s="13">
        <f t="shared" si="1582"/>
        <v>3.546615810017692E-2</v>
      </c>
      <c r="AB1164" s="13">
        <f t="shared" si="1583"/>
        <v>3.9735165952463791E-2</v>
      </c>
      <c r="AC1164" s="13">
        <f t="shared" si="1584"/>
        <v>7.036804745565727E-3</v>
      </c>
      <c r="AD1164" s="13">
        <f t="shared" si="1585"/>
        <v>2.0556395465830036E-2</v>
      </c>
      <c r="AE1164" s="13">
        <f t="shared" si="1586"/>
        <v>3.4802216841206268E-2</v>
      </c>
      <c r="AF1164" s="13">
        <f t="shared" si="1587"/>
        <v>2.9460279139785342E-2</v>
      </c>
      <c r="AG1164" s="13">
        <f t="shared" si="1588"/>
        <v>1.662553185340878E-2</v>
      </c>
      <c r="AH1164" s="13">
        <f t="shared" si="1589"/>
        <v>6.6992042309673679E-3</v>
      </c>
      <c r="AI1164" s="13">
        <f t="shared" si="1590"/>
        <v>1.5011154640153034E-2</v>
      </c>
      <c r="AJ1164" s="13">
        <f t="shared" si="1591"/>
        <v>1.6818024638580807E-2</v>
      </c>
      <c r="AK1164" s="13">
        <f t="shared" si="1592"/>
        <v>1.2561589898724693E-2</v>
      </c>
      <c r="AL1164" s="13">
        <f t="shared" si="1593"/>
        <v>1.0677911512470583E-3</v>
      </c>
      <c r="AM1164" s="13">
        <f t="shared" si="1594"/>
        <v>9.2122950888797392E-3</v>
      </c>
      <c r="AN1164" s="13">
        <f t="shared" si="1595"/>
        <v>1.5596522835012824E-2</v>
      </c>
      <c r="AO1164" s="13">
        <f t="shared" si="1596"/>
        <v>1.3202547367197783E-2</v>
      </c>
      <c r="AP1164" s="13">
        <f t="shared" si="1597"/>
        <v>7.4506887989074328E-3</v>
      </c>
      <c r="AQ1164" s="13">
        <f t="shared" si="1598"/>
        <v>3.1535257193673208E-3</v>
      </c>
      <c r="AR1164" s="13">
        <f t="shared" si="1599"/>
        <v>2.2683661510326789E-3</v>
      </c>
      <c r="AS1164" s="13">
        <f t="shared" si="1600"/>
        <v>5.0828119131282748E-3</v>
      </c>
      <c r="AT1164" s="13">
        <f t="shared" si="1601"/>
        <v>5.6946223017120224E-3</v>
      </c>
      <c r="AU1164" s="13">
        <f t="shared" si="1602"/>
        <v>4.253383588114096E-3</v>
      </c>
      <c r="AV1164" s="13">
        <f t="shared" si="1603"/>
        <v>2.3826784713447216E-3</v>
      </c>
      <c r="AW1164" s="13">
        <f t="shared" si="1604"/>
        <v>1.1252127444238504E-4</v>
      </c>
      <c r="AX1164" s="13">
        <f t="shared" si="1605"/>
        <v>3.4403883755490814E-3</v>
      </c>
      <c r="AY1164" s="13">
        <f t="shared" si="1606"/>
        <v>5.8246175728060637E-3</v>
      </c>
      <c r="AZ1164" s="13">
        <f t="shared" si="1607"/>
        <v>4.9305726804792253E-3</v>
      </c>
      <c r="BA1164" s="13">
        <f t="shared" si="1608"/>
        <v>2.7825056499261587E-3</v>
      </c>
      <c r="BB1164" s="13">
        <f t="shared" si="1609"/>
        <v>1.1777036148139411E-3</v>
      </c>
      <c r="BC1164" s="13">
        <f t="shared" si="1610"/>
        <v>3.9877318614109662E-4</v>
      </c>
      <c r="BD1164" s="13">
        <f t="shared" si="1611"/>
        <v>6.400617170028432E-4</v>
      </c>
      <c r="BE1164" s="13">
        <f t="shared" si="1612"/>
        <v>1.4342099571704116E-3</v>
      </c>
      <c r="BF1164" s="13">
        <f t="shared" si="1613"/>
        <v>1.6068436422652166E-3</v>
      </c>
      <c r="BG1164" s="13">
        <f t="shared" si="1614"/>
        <v>1.2001713220948173E-3</v>
      </c>
      <c r="BH1164" s="13">
        <f t="shared" si="1615"/>
        <v>6.7231706518823011E-4</v>
      </c>
      <c r="BI1164" s="13">
        <f t="shared" si="1616"/>
        <v>3.0129714171430903E-4</v>
      </c>
      <c r="BJ1164" s="14">
        <f t="shared" si="1617"/>
        <v>0.49618623205334528</v>
      </c>
      <c r="BK1164" s="14">
        <f t="shared" si="1618"/>
        <v>0.20782968578050731</v>
      </c>
      <c r="BL1164" s="14">
        <f t="shared" si="1619"/>
        <v>0.27585315769473284</v>
      </c>
      <c r="BM1164" s="14">
        <f t="shared" si="1620"/>
        <v>0.74201242533004375</v>
      </c>
      <c r="BN1164" s="14">
        <f t="shared" si="1621"/>
        <v>0.24797245269254176</v>
      </c>
    </row>
    <row r="1165" spans="1:66" x14ac:dyDescent="0.25">
      <c r="A1165" t="s">
        <v>349</v>
      </c>
      <c r="B1165" t="s">
        <v>285</v>
      </c>
      <c r="C1165" t="s">
        <v>289</v>
      </c>
      <c r="D1165" s="7" t="s">
        <v>376</v>
      </c>
      <c r="E1165" s="10">
        <f>VLOOKUP(A1165,home!$A$2:$E$405,3,FALSE)</f>
        <v>1.4875</v>
      </c>
      <c r="F1165" s="10">
        <f>VLOOKUP(B1165,home!$B$2:$E$405,3,FALSE)</f>
        <v>1.1951000000000001</v>
      </c>
      <c r="G1165" s="10">
        <f>VLOOKUP(C1165,away!$B$2:$E$405,4,FALSE)</f>
        <v>0.87390000000000001</v>
      </c>
      <c r="H1165" s="10">
        <f>VLOOKUP(A1165,away!$A$2:$E$405,3,FALSE)</f>
        <v>1.05</v>
      </c>
      <c r="I1165" s="10">
        <f>VLOOKUP(C1165,away!$B$2:$E$405,3,FALSE)</f>
        <v>1.2381</v>
      </c>
      <c r="J1165" s="10">
        <f>VLOOKUP(B1165,home!$B$2:$E$405,4,FALSE)</f>
        <v>0.84660000000000002</v>
      </c>
      <c r="K1165" s="12">
        <f t="shared" si="1566"/>
        <v>1.5535418613750001</v>
      </c>
      <c r="L1165" s="12">
        <f t="shared" si="1567"/>
        <v>1.1005842330000002</v>
      </c>
      <c r="M1165" s="13">
        <f t="shared" si="1568"/>
        <v>7.0360300067590018E-2</v>
      </c>
      <c r="N1165" s="13">
        <f t="shared" si="1569"/>
        <v>0.10930767153390733</v>
      </c>
      <c r="O1165" s="13">
        <f t="shared" si="1570"/>
        <v>7.7437436883538421E-2</v>
      </c>
      <c r="P1165" s="13">
        <f t="shared" si="1571"/>
        <v>0.12030229983616136</v>
      </c>
      <c r="Q1165" s="13">
        <f t="shared" si="1572"/>
        <v>8.4907021748676759E-2</v>
      </c>
      <c r="R1165" s="13">
        <f t="shared" si="1573"/>
        <v>4.2613211038977535E-2</v>
      </c>
      <c r="S1165" s="13">
        <f t="shared" si="1574"/>
        <v>5.1423328680970867E-2</v>
      </c>
      <c r="T1165" s="13">
        <f t="shared" si="1575"/>
        <v>9.3447329407581756E-2</v>
      </c>
      <c r="U1165" s="13">
        <f t="shared" si="1576"/>
        <v>6.620140719665886E-2</v>
      </c>
      <c r="V1165" s="13">
        <f t="shared" si="1577"/>
        <v>9.7693107233748754E-3</v>
      </c>
      <c r="W1165" s="13">
        <f t="shared" si="1578"/>
        <v>4.3968870870415629E-2</v>
      </c>
      <c r="X1165" s="13">
        <f t="shared" si="1579"/>
        <v>4.8391446022792439E-2</v>
      </c>
      <c r="Y1165" s="13">
        <f t="shared" si="1580"/>
        <v>2.6629431252377968E-2</v>
      </c>
      <c r="Z1165" s="13">
        <f t="shared" si="1581"/>
        <v>1.5633142729000071E-2</v>
      </c>
      <c r="AA1165" s="13">
        <f t="shared" si="1582"/>
        <v>2.4286741654351816E-2</v>
      </c>
      <c r="AB1165" s="13">
        <f t="shared" si="1583"/>
        <v>1.8865234918217736E-2</v>
      </c>
      <c r="AC1165" s="13">
        <f t="shared" si="1584"/>
        <v>1.0439752128571388E-3</v>
      </c>
      <c r="AD1165" s="13">
        <f t="shared" si="1585"/>
        <v>1.7076870373645636E-2</v>
      </c>
      <c r="AE1165" s="13">
        <f t="shared" si="1586"/>
        <v>1.8794534282219208E-2</v>
      </c>
      <c r="AF1165" s="13">
        <f t="shared" si="1587"/>
        <v>1.0342484048794219E-2</v>
      </c>
      <c r="AG1165" s="13">
        <f t="shared" si="1588"/>
        <v>3.7942582913856396E-3</v>
      </c>
      <c r="AH1165" s="13">
        <f t="shared" si="1589"/>
        <v>4.3013975999440183E-3</v>
      </c>
      <c r="AI1165" s="13">
        <f t="shared" si="1590"/>
        <v>6.6824012339309867E-3</v>
      </c>
      <c r="AJ1165" s="13">
        <f t="shared" si="1591"/>
        <v>5.190695025707872E-3</v>
      </c>
      <c r="AK1165" s="13">
        <f t="shared" si="1592"/>
        <v>2.6879873373560534E-3</v>
      </c>
      <c r="AL1165" s="13">
        <f t="shared" si="1593"/>
        <v>7.1399706344635992E-5</v>
      </c>
      <c r="AM1165" s="13">
        <f t="shared" si="1594"/>
        <v>5.3059265973466035E-3</v>
      </c>
      <c r="AN1165" s="13">
        <f t="shared" si="1595"/>
        <v>5.8396191544950122E-3</v>
      </c>
      <c r="AO1165" s="13">
        <f t="shared" si="1596"/>
        <v>3.213496384081002E-3</v>
      </c>
      <c r="AP1165" s="13">
        <f t="shared" si="1597"/>
        <v>1.178907817707354E-3</v>
      </c>
      <c r="AQ1165" s="13">
        <f t="shared" si="1598"/>
        <v>3.2437183908228803E-4</v>
      </c>
      <c r="AR1165" s="13">
        <f t="shared" si="1599"/>
        <v>9.4681007567248691E-4</v>
      </c>
      <c r="AS1165" s="13">
        <f t="shared" si="1600"/>
        <v>1.47090908732884E-3</v>
      </c>
      <c r="AT1165" s="13">
        <f t="shared" si="1601"/>
        <v>1.1425594207211244E-3</v>
      </c>
      <c r="AU1165" s="13">
        <f t="shared" si="1602"/>
        <v>5.9167129639954574E-4</v>
      </c>
      <c r="AV1165" s="13">
        <f t="shared" si="1603"/>
        <v>2.2979653178267748E-4</v>
      </c>
      <c r="AW1165" s="13">
        <f t="shared" si="1604"/>
        <v>3.3910966808756443E-6</v>
      </c>
      <c r="AX1165" s="13">
        <f t="shared" si="1605"/>
        <v>1.3738298470601629E-3</v>
      </c>
      <c r="AY1165" s="13">
        <f t="shared" si="1606"/>
        <v>1.5120154684992171E-3</v>
      </c>
      <c r="AZ1165" s="13">
        <f t="shared" si="1607"/>
        <v>8.3205019234117346E-4</v>
      </c>
      <c r="BA1165" s="13">
        <f t="shared" si="1608"/>
        <v>3.0524710758510421E-4</v>
      </c>
      <c r="BB1165" s="13">
        <f t="shared" si="1609"/>
        <v>8.3987538444255119E-5</v>
      </c>
      <c r="BC1165" s="13">
        <f t="shared" si="1610"/>
        <v>1.8487072116045734E-5</v>
      </c>
      <c r="BD1165" s="13">
        <f t="shared" si="1611"/>
        <v>1.7367404015511257E-4</v>
      </c>
      <c r="BE1165" s="13">
        <f t="shared" si="1612"/>
        <v>2.6980989161509006E-4</v>
      </c>
      <c r="BF1165" s="13">
        <f t="shared" si="1613"/>
        <v>2.0958048061854703E-4</v>
      </c>
      <c r="BG1165" s="13">
        <f t="shared" si="1614"/>
        <v>1.0853068332266822E-4</v>
      </c>
      <c r="BH1165" s="13">
        <f t="shared" si="1615"/>
        <v>4.215173994634968E-5</v>
      </c>
      <c r="BI1165" s="13">
        <f t="shared" si="1616"/>
        <v>1.3096898507289397E-5</v>
      </c>
      <c r="BJ1165" s="14">
        <f t="shared" si="1617"/>
        <v>0.47664785685055477</v>
      </c>
      <c r="BK1165" s="14">
        <f t="shared" si="1618"/>
        <v>0.25448262969579816</v>
      </c>
      <c r="BL1165" s="14">
        <f t="shared" si="1619"/>
        <v>0.25346510303475306</v>
      </c>
      <c r="BM1165" s="14">
        <f t="shared" si="1620"/>
        <v>0.49379216682943616</v>
      </c>
      <c r="BN1165" s="14">
        <f t="shared" si="1621"/>
        <v>0.50492794110885142</v>
      </c>
    </row>
    <row r="1166" spans="1:66" x14ac:dyDescent="0.25">
      <c r="A1166" t="s">
        <v>357</v>
      </c>
      <c r="B1166" t="s">
        <v>328</v>
      </c>
      <c r="C1166" t="s">
        <v>332</v>
      </c>
      <c r="D1166" s="7" t="s">
        <v>376</v>
      </c>
      <c r="E1166" s="10">
        <f>VLOOKUP(A1166,home!$A$2:$E$405,3,FALSE)</f>
        <v>1.8529</v>
      </c>
      <c r="F1166" s="10">
        <f>VLOOKUP(B1166,home!$B$2:$E$405,3,FALSE)</f>
        <v>0.8095</v>
      </c>
      <c r="G1166" s="10">
        <f>VLOOKUP(C1166,away!$B$2:$E$405,4,FALSE)</f>
        <v>0.8095</v>
      </c>
      <c r="H1166" s="10">
        <f>VLOOKUP(A1166,away!$A$2:$E$405,3,FALSE)</f>
        <v>1.5588</v>
      </c>
      <c r="I1166" s="10">
        <f>VLOOKUP(C1166,away!$B$2:$E$405,3,FALSE)</f>
        <v>1.2829999999999999</v>
      </c>
      <c r="J1166" s="10">
        <f>VLOOKUP(B1166,home!$B$2:$E$405,4,FALSE)</f>
        <v>1.4434</v>
      </c>
      <c r="K1166" s="12">
        <f t="shared" si="1566"/>
        <v>1.214187304225</v>
      </c>
      <c r="L1166" s="12">
        <f t="shared" si="1567"/>
        <v>2.88671397336</v>
      </c>
      <c r="M1166" s="13">
        <f t="shared" si="1568"/>
        <v>1.655774554987921E-2</v>
      </c>
      <c r="N1166" s="13">
        <f t="shared" si="1569"/>
        <v>2.0104204433251331E-2</v>
      </c>
      <c r="O1166" s="13">
        <f t="shared" si="1570"/>
        <v>4.7797475446175686E-2</v>
      </c>
      <c r="P1166" s="13">
        <f t="shared" si="1571"/>
        <v>5.8035087860752683E-2</v>
      </c>
      <c r="Q1166" s="13">
        <f t="shared" si="1572"/>
        <v>1.2205134892198866E-2</v>
      </c>
      <c r="R1166" s="13">
        <f t="shared" si="1573"/>
        <v>6.8988820130903433E-2</v>
      </c>
      <c r="S1166" s="13">
        <f t="shared" si="1574"/>
        <v>5.0853411970536257E-2</v>
      </c>
      <c r="T1166" s="13">
        <f t="shared" si="1575"/>
        <v>3.5232733440054169E-2</v>
      </c>
      <c r="U1166" s="13">
        <f t="shared" si="1576"/>
        <v>8.3765349536405048E-2</v>
      </c>
      <c r="V1166" s="13">
        <f t="shared" si="1577"/>
        <v>1.9804643511525315E-2</v>
      </c>
      <c r="W1166" s="13">
        <f t="shared" si="1578"/>
        <v>4.9397732774871406E-3</v>
      </c>
      <c r="X1166" s="13">
        <f t="shared" si="1579"/>
        <v>1.4259712545352455E-2</v>
      </c>
      <c r="Y1166" s="13">
        <f t="shared" si="1580"/>
        <v>2.0581855730382913E-2</v>
      </c>
      <c r="Z1166" s="13">
        <f t="shared" si="1581"/>
        <v>6.6383663692499525E-2</v>
      </c>
      <c r="AA1166" s="13">
        <f t="shared" si="1582"/>
        <v>8.0602201663375006E-2</v>
      </c>
      <c r="AB1166" s="13">
        <f t="shared" si="1583"/>
        <v>4.8933084976126563E-2</v>
      </c>
      <c r="AC1166" s="13">
        <f t="shared" si="1584"/>
        <v>4.3384689010796595E-3</v>
      </c>
      <c r="AD1166" s="13">
        <f t="shared" si="1585"/>
        <v>1.4994524998187013E-3</v>
      </c>
      <c r="AE1166" s="13">
        <f t="shared" si="1586"/>
        <v>4.3284904836162286E-3</v>
      </c>
      <c r="AF1166" s="13">
        <f t="shared" si="1587"/>
        <v>6.2475569813053751E-3</v>
      </c>
      <c r="AG1166" s="13">
        <f t="shared" si="1588"/>
        <v>6.0116366790990156E-3</v>
      </c>
      <c r="AH1166" s="13">
        <f t="shared" si="1589"/>
        <v>4.7907662395992326E-2</v>
      </c>
      <c r="AI1166" s="13">
        <f t="shared" si="1590"/>
        <v>5.8168875456311324E-2</v>
      </c>
      <c r="AJ1166" s="13">
        <f t="shared" si="1591"/>
        <v>3.5313955040049215E-2</v>
      </c>
      <c r="AK1166" s="13">
        <f t="shared" si="1592"/>
        <v>1.4292585290533398E-2</v>
      </c>
      <c r="AL1166" s="13">
        <f t="shared" si="1593"/>
        <v>6.0825532823129461E-4</v>
      </c>
      <c r="AM1166" s="13">
        <f t="shared" si="1594"/>
        <v>3.6412323771366098E-4</v>
      </c>
      <c r="AN1166" s="13">
        <f t="shared" si="1595"/>
        <v>1.0511196383331102E-3</v>
      </c>
      <c r="AO1166" s="13">
        <f t="shared" si="1596"/>
        <v>1.5171408738246495E-3</v>
      </c>
      <c r="AP1166" s="13">
        <f t="shared" si="1597"/>
        <v>1.459850586675072E-3</v>
      </c>
      <c r="AQ1166" s="13">
        <f t="shared" si="1598"/>
        <v>1.0535427718931813E-3</v>
      </c>
      <c r="AR1166" s="13">
        <f t="shared" si="1599"/>
        <v>2.7659143693904889E-2</v>
      </c>
      <c r="AS1166" s="13">
        <f t="shared" si="1600"/>
        <v>3.3583381118874288E-2</v>
      </c>
      <c r="AT1166" s="13">
        <f t="shared" si="1601"/>
        <v>2.0388257493743372E-2</v>
      </c>
      <c r="AU1166" s="13">
        <f t="shared" si="1602"/>
        <v>8.2517211347244695E-3</v>
      </c>
      <c r="AV1166" s="13">
        <f t="shared" si="1603"/>
        <v>2.504783759946891E-3</v>
      </c>
      <c r="AW1166" s="13">
        <f t="shared" si="1604"/>
        <v>5.9220608179575283E-5</v>
      </c>
      <c r="AX1166" s="13">
        <f t="shared" si="1605"/>
        <v>7.3685635400871441E-5</v>
      </c>
      <c r="AY1166" s="13">
        <f t="shared" si="1606"/>
        <v>2.1270935334760589E-4</v>
      </c>
      <c r="AZ1166" s="13">
        <f t="shared" si="1607"/>
        <v>3.0701553128645184E-4</v>
      </c>
      <c r="BA1166" s="13">
        <f t="shared" si="1608"/>
        <v>2.9542200806771489E-4</v>
      </c>
      <c r="BB1166" s="13">
        <f t="shared" si="1609"/>
        <v>2.1319970968178585E-4</v>
      </c>
      <c r="BC1166" s="13">
        <f t="shared" si="1610"/>
        <v>1.2308931621094127E-4</v>
      </c>
      <c r="BD1166" s="13">
        <f t="shared" si="1611"/>
        <v>1.3307339432061227E-2</v>
      </c>
      <c r="BE1166" s="13">
        <f t="shared" si="1612"/>
        <v>1.615760259142146E-2</v>
      </c>
      <c r="BF1166" s="13">
        <f t="shared" si="1613"/>
        <v>9.8091779666084518E-3</v>
      </c>
      <c r="BG1166" s="13">
        <f t="shared" si="1614"/>
        <v>3.9700597839798599E-3</v>
      </c>
      <c r="BH1166" s="13">
        <f t="shared" si="1615"/>
        <v>1.2050990466806481E-3</v>
      </c>
      <c r="BI1166" s="13">
        <f t="shared" si="1616"/>
        <v>2.9264319256265851E-4</v>
      </c>
      <c r="BJ1166" s="14">
        <f t="shared" si="1617"/>
        <v>0.13208144962500121</v>
      </c>
      <c r="BK1166" s="14">
        <f t="shared" si="1618"/>
        <v>0.15041032247535202</v>
      </c>
      <c r="BL1166" s="14">
        <f t="shared" si="1619"/>
        <v>0.62289921915038016</v>
      </c>
      <c r="BM1166" s="14">
        <f t="shared" si="1620"/>
        <v>0.74793269788490369</v>
      </c>
      <c r="BN1166" s="14">
        <f t="shared" si="1621"/>
        <v>0.22368846831316122</v>
      </c>
    </row>
    <row r="1167" spans="1:66" x14ac:dyDescent="0.25">
      <c r="A1167" t="s">
        <v>357</v>
      </c>
      <c r="B1167" t="s">
        <v>335</v>
      </c>
      <c r="C1167" t="s">
        <v>333</v>
      </c>
      <c r="D1167" s="7" t="s">
        <v>376</v>
      </c>
      <c r="E1167" s="10">
        <f>VLOOKUP(A1167,home!$A$2:$E$405,3,FALSE)</f>
        <v>1.8529</v>
      </c>
      <c r="F1167" s="10">
        <f>VLOOKUP(B1167,home!$B$2:$E$405,3,FALSE)</f>
        <v>2.1587999999999998</v>
      </c>
      <c r="G1167" s="10">
        <f>VLOOKUP(C1167,away!$B$2:$E$405,4,FALSE)</f>
        <v>1.0793999999999999</v>
      </c>
      <c r="H1167" s="10">
        <f>VLOOKUP(A1167,away!$A$2:$E$405,3,FALSE)</f>
        <v>1.5588</v>
      </c>
      <c r="I1167" s="10">
        <f>VLOOKUP(C1167,away!$B$2:$E$405,3,FALSE)</f>
        <v>1.2829999999999999</v>
      </c>
      <c r="J1167" s="10">
        <f>VLOOKUP(B1167,home!$B$2:$E$405,4,FALSE)</f>
        <v>0.64149999999999996</v>
      </c>
      <c r="K1167" s="12">
        <f t="shared" si="1566"/>
        <v>4.317643737287999</v>
      </c>
      <c r="L1167" s="12">
        <f t="shared" si="1567"/>
        <v>1.2829617665999997</v>
      </c>
      <c r="M1167" s="13">
        <f t="shared" si="1568"/>
        <v>3.6956253233715662E-3</v>
      </c>
      <c r="N1167" s="13">
        <f t="shared" si="1569"/>
        <v>1.5956393532818178E-2</v>
      </c>
      <c r="O1167" s="13">
        <f t="shared" si="1570"/>
        <v>4.7413459935644799E-3</v>
      </c>
      <c r="P1167" s="13">
        <f t="shared" si="1571"/>
        <v>2.0471442835429218E-2</v>
      </c>
      <c r="Q1167" s="13">
        <f t="shared" si="1572"/>
        <v>3.4447011303337577E-2</v>
      </c>
      <c r="R1167" s="13">
        <f t="shared" si="1573"/>
        <v>3.0414828159826585E-3</v>
      </c>
      <c r="S1167" s="13">
        <f t="shared" si="1574"/>
        <v>2.8349733475004611E-2</v>
      </c>
      <c r="T1167" s="13">
        <f t="shared" si="1575"/>
        <v>4.4194198475820137E-2</v>
      </c>
      <c r="U1167" s="13">
        <f t="shared" si="1576"/>
        <v>1.3132039232496591E-2</v>
      </c>
      <c r="V1167" s="13">
        <f t="shared" si="1577"/>
        <v>1.7448857243393123E-2</v>
      </c>
      <c r="W1167" s="13">
        <f t="shared" si="1578"/>
        <v>4.9576640874048131E-2</v>
      </c>
      <c r="X1167" s="13">
        <f t="shared" si="1579"/>
        <v>6.3604934757862538E-2</v>
      </c>
      <c r="Y1167" s="13">
        <f t="shared" si="1580"/>
        <v>4.0801349730712533E-2</v>
      </c>
      <c r="Z1167" s="13">
        <f t="shared" si="1581"/>
        <v>1.3007020555588843E-3</v>
      </c>
      <c r="AA1167" s="13">
        <f t="shared" si="1582"/>
        <v>5.6159680842614431E-3</v>
      </c>
      <c r="AB1167" s="13">
        <f t="shared" si="1583"/>
        <v>1.2123874713910354E-2</v>
      </c>
      <c r="AC1167" s="13">
        <f t="shared" si="1584"/>
        <v>6.0409817748347657E-3</v>
      </c>
      <c r="AD1167" s="13">
        <f t="shared" si="1585"/>
        <v>5.3513568246402535E-2</v>
      </c>
      <c r="AE1167" s="13">
        <f t="shared" si="1586"/>
        <v>6.8655862054474243E-2</v>
      </c>
      <c r="AF1167" s="13">
        <f t="shared" si="1587"/>
        <v>4.4041423034427089E-2</v>
      </c>
      <c r="AG1167" s="13">
        <f t="shared" si="1588"/>
        <v>1.8834487299942165E-2</v>
      </c>
      <c r="AH1167" s="13">
        <f t="shared" si="1589"/>
        <v>4.1718775175501936E-4</v>
      </c>
      <c r="AI1167" s="13">
        <f t="shared" si="1590"/>
        <v>1.8012680836383198E-3</v>
      </c>
      <c r="AJ1167" s="13">
        <f t="shared" si="1591"/>
        <v>3.8886169302488741E-3</v>
      </c>
      <c r="AK1167" s="13">
        <f t="shared" si="1592"/>
        <v>5.5965541785337114E-3</v>
      </c>
      <c r="AL1167" s="13">
        <f t="shared" si="1593"/>
        <v>1.3385297723912783E-3</v>
      </c>
      <c r="AM1167" s="13">
        <f t="shared" si="1594"/>
        <v>4.6210504559802759E-2</v>
      </c>
      <c r="AN1167" s="13">
        <f t="shared" si="1595"/>
        <v>5.9286310565521895E-2</v>
      </c>
      <c r="AO1167" s="13">
        <f t="shared" si="1596"/>
        <v>3.8031034869169103E-2</v>
      </c>
      <c r="AP1167" s="13">
        <f t="shared" si="1597"/>
        <v>1.6264121227125127E-2</v>
      </c>
      <c r="AQ1167" s="13">
        <f t="shared" si="1598"/>
        <v>5.2165614254372529E-3</v>
      </c>
      <c r="AR1167" s="13">
        <f t="shared" si="1599"/>
        <v>1.0704718699910037E-4</v>
      </c>
      <c r="AS1167" s="13">
        <f t="shared" si="1600"/>
        <v>4.6219161654096301E-4</v>
      </c>
      <c r="AT1167" s="13">
        <f t="shared" si="1601"/>
        <v>9.9778936929255293E-4</v>
      </c>
      <c r="AU1167" s="13">
        <f t="shared" si="1602"/>
        <v>1.4360330071528445E-3</v>
      </c>
      <c r="AV1167" s="13">
        <f t="shared" si="1603"/>
        <v>1.5500697299680828E-3</v>
      </c>
      <c r="AW1167" s="13">
        <f t="shared" si="1604"/>
        <v>2.0596150343952301E-4</v>
      </c>
      <c r="AX1167" s="13">
        <f t="shared" si="1605"/>
        <v>3.3253415934925153E-2</v>
      </c>
      <c r="AY1167" s="13">
        <f t="shared" si="1606"/>
        <v>4.2662861253356159E-2</v>
      </c>
      <c r="AZ1167" s="13">
        <f t="shared" si="1607"/>
        <v>2.7367409920908251E-2</v>
      </c>
      <c r="BA1167" s="13">
        <f t="shared" si="1608"/>
        <v>1.1703780193131603E-2</v>
      </c>
      <c r="BB1167" s="13">
        <f t="shared" si="1609"/>
        <v>3.7538756281195523E-3</v>
      </c>
      <c r="BC1167" s="13">
        <f t="shared" si="1610"/>
        <v>9.6321578148978902E-4</v>
      </c>
      <c r="BD1167" s="13">
        <f t="shared" si="1611"/>
        <v>2.2889574690321041E-5</v>
      </c>
      <c r="BE1167" s="13">
        <f t="shared" si="1612"/>
        <v>9.8829028810850514E-5</v>
      </c>
      <c r="BF1167" s="13">
        <f t="shared" si="1613"/>
        <v>2.1335426865371203E-4</v>
      </c>
      <c r="BG1167" s="13">
        <f t="shared" si="1614"/>
        <v>3.07062573958787E-4</v>
      </c>
      <c r="BH1167" s="13">
        <f t="shared" si="1615"/>
        <v>3.3144669985217241E-4</v>
      </c>
      <c r="BI1167" s="13">
        <f t="shared" si="1616"/>
        <v>2.8621375357230146E-4</v>
      </c>
      <c r="BJ1167" s="14">
        <f t="shared" si="1617"/>
        <v>0.71833896066883185</v>
      </c>
      <c r="BK1167" s="14">
        <f t="shared" si="1618"/>
        <v>0.12000803167778074</v>
      </c>
      <c r="BL1167" s="14">
        <f t="shared" si="1619"/>
        <v>5.617126459388315E-2</v>
      </c>
      <c r="BM1167" s="14">
        <f t="shared" si="1620"/>
        <v>0.77100875744163433</v>
      </c>
      <c r="BN1167" s="14">
        <f t="shared" si="1621"/>
        <v>8.2353301804503676E-2</v>
      </c>
    </row>
    <row r="1168" spans="1:66" x14ac:dyDescent="0.25">
      <c r="A1168" t="s">
        <v>357</v>
      </c>
      <c r="B1168" t="s">
        <v>334</v>
      </c>
      <c r="C1168" t="s">
        <v>336</v>
      </c>
      <c r="D1168" s="7" t="s">
        <v>376</v>
      </c>
      <c r="E1168" s="10">
        <f>VLOOKUP(A1168,home!$A$2:$E$405,3,FALSE)</f>
        <v>1.8529</v>
      </c>
      <c r="F1168" s="10">
        <f>VLOOKUP(B1168,home!$B$2:$E$405,3,FALSE)</f>
        <v>0.71960000000000002</v>
      </c>
      <c r="G1168" s="10">
        <f>VLOOKUP(C1168,away!$B$2:$E$405,4,FALSE)</f>
        <v>1.4392</v>
      </c>
      <c r="H1168" s="10">
        <f>VLOOKUP(A1168,away!$A$2:$E$405,3,FALSE)</f>
        <v>1.5588</v>
      </c>
      <c r="I1168" s="10">
        <f>VLOOKUP(C1168,away!$B$2:$E$405,3,FALSE)</f>
        <v>0.64149999999999996</v>
      </c>
      <c r="J1168" s="10">
        <f>VLOOKUP(B1168,home!$B$2:$E$405,4,FALSE)</f>
        <v>0.85540000000000005</v>
      </c>
      <c r="K1168" s="12">
        <f t="shared" si="1566"/>
        <v>1.918952772128</v>
      </c>
      <c r="L1168" s="12">
        <f t="shared" si="1567"/>
        <v>0.85537450908000001</v>
      </c>
      <c r="M1168" s="13">
        <f t="shared" si="1568"/>
        <v>6.2391434465623778E-2</v>
      </c>
      <c r="N1168" s="13">
        <f t="shared" si="1569"/>
        <v>0.11972621612485118</v>
      </c>
      <c r="O1168" s="13">
        <f t="shared" si="1570"/>
        <v>5.3368042626829933E-2</v>
      </c>
      <c r="P1168" s="13">
        <f t="shared" si="1571"/>
        <v>0.10241075334180057</v>
      </c>
      <c r="Q1168" s="13">
        <f t="shared" si="1572"/>
        <v>0.11487447716458964</v>
      </c>
      <c r="R1168" s="13">
        <f t="shared" si="1573"/>
        <v>2.2824831631242583E-2</v>
      </c>
      <c r="S1168" s="13">
        <f t="shared" si="1574"/>
        <v>4.202484880281819E-2</v>
      </c>
      <c r="T1168" s="13">
        <f t="shared" si="1575"/>
        <v>9.8260699510482524E-2</v>
      </c>
      <c r="U1168" s="13">
        <f t="shared" si="1576"/>
        <v>4.3799773932127813E-2</v>
      </c>
      <c r="V1168" s="13">
        <f t="shared" si="1577"/>
        <v>7.6645072656268175E-3</v>
      </c>
      <c r="W1168" s="13">
        <f t="shared" si="1578"/>
        <v>7.3479565467247959E-2</v>
      </c>
      <c r="X1168" s="13">
        <f t="shared" si="1579"/>
        <v>6.2852547238958945E-2</v>
      </c>
      <c r="Y1168" s="13">
        <f t="shared" si="1580"/>
        <v>2.688123336947601E-2</v>
      </c>
      <c r="Z1168" s="13">
        <f t="shared" si="1581"/>
        <v>6.507926383802592E-3</v>
      </c>
      <c r="AA1168" s="13">
        <f t="shared" si="1582"/>
        <v>1.2488403375002934E-2</v>
      </c>
      <c r="AB1168" s="13">
        <f t="shared" si="1583"/>
        <v>1.1982328137957276E-2</v>
      </c>
      <c r="AC1168" s="13">
        <f t="shared" si="1584"/>
        <v>7.8629379356054039E-4</v>
      </c>
      <c r="AD1168" s="13">
        <f t="shared" si="1585"/>
        <v>3.5250953962034107E-2</v>
      </c>
      <c r="AE1168" s="13">
        <f t="shared" si="1586"/>
        <v>3.0152767439876604E-2</v>
      </c>
      <c r="AF1168" s="13">
        <f t="shared" si="1587"/>
        <v>1.2895954323143929E-2</v>
      </c>
      <c r="AG1168" s="13">
        <f t="shared" si="1588"/>
        <v>3.6769568660924468E-3</v>
      </c>
      <c r="AH1168" s="13">
        <f t="shared" si="1589"/>
        <v>1.3916785839184803E-3</v>
      </c>
      <c r="AI1168" s="13">
        <f t="shared" si="1590"/>
        <v>2.6705654765215373E-3</v>
      </c>
      <c r="AJ1168" s="13">
        <f t="shared" si="1591"/>
        <v>2.5623445121601687E-3</v>
      </c>
      <c r="AK1168" s="13">
        <f t="shared" si="1592"/>
        <v>1.6390060349189078E-3</v>
      </c>
      <c r="AL1168" s="13">
        <f t="shared" si="1593"/>
        <v>5.1625637676841365E-5</v>
      </c>
      <c r="AM1168" s="13">
        <f t="shared" si="1594"/>
        <v>1.3528983165120365E-2</v>
      </c>
      <c r="AN1168" s="13">
        <f t="shared" si="1595"/>
        <v>1.1572347333216416E-2</v>
      </c>
      <c r="AO1168" s="13">
        <f t="shared" si="1596"/>
        <v>4.9493454595266198E-3</v>
      </c>
      <c r="AP1168" s="13">
        <f t="shared" si="1597"/>
        <v>1.4111813142366361E-3</v>
      </c>
      <c r="AQ1168" s="13">
        <f t="shared" si="1598"/>
        <v>3.0177213097200793E-4</v>
      </c>
      <c r="AR1168" s="13">
        <f t="shared" si="1599"/>
        <v>2.3808127710328402E-4</v>
      </c>
      <c r="AS1168" s="13">
        <f t="shared" si="1600"/>
        <v>4.5686672668912137E-4</v>
      </c>
      <c r="AT1168" s="13">
        <f t="shared" si="1601"/>
        <v>4.3835283583656742E-4</v>
      </c>
      <c r="AU1168" s="13">
        <f t="shared" si="1602"/>
        <v>2.803927964995837E-4</v>
      </c>
      <c r="AV1168" s="13">
        <f t="shared" si="1603"/>
        <v>1.3451513353189966E-4</v>
      </c>
      <c r="AW1168" s="13">
        <f t="shared" si="1604"/>
        <v>2.3538756612982362E-6</v>
      </c>
      <c r="AX1168" s="13">
        <f t="shared" si="1605"/>
        <v>4.3269132914634618E-3</v>
      </c>
      <c r="AY1168" s="13">
        <f t="shared" si="1606"/>
        <v>3.7011313325172857E-3</v>
      </c>
      <c r="AZ1168" s="13">
        <f t="shared" si="1607"/>
        <v>1.5829266982962898E-3</v>
      </c>
      <c r="BA1168" s="13">
        <f t="shared" si="1608"/>
        <v>4.5133171582160459E-4</v>
      </c>
      <c r="BB1168" s="13">
        <f t="shared" si="1609"/>
        <v>9.6514411213284769E-5</v>
      </c>
      <c r="BC1168" s="13">
        <f t="shared" si="1610"/>
        <v>1.6511193422141746E-5</v>
      </c>
      <c r="BD1168" s="13">
        <f t="shared" si="1611"/>
        <v>3.3941442587226822E-5</v>
      </c>
      <c r="BE1168" s="13">
        <f t="shared" si="1612"/>
        <v>6.5132025342782275E-5</v>
      </c>
      <c r="BF1168" s="13">
        <f t="shared" si="1613"/>
        <v>6.2492640292921599E-5</v>
      </c>
      <c r="BG1168" s="13">
        <f t="shared" si="1614"/>
        <v>3.9973475109233278E-5</v>
      </c>
      <c r="BH1168" s="13">
        <f t="shared" si="1615"/>
        <v>1.9176802718113216E-5</v>
      </c>
      <c r="BI1168" s="13">
        <f t="shared" si="1616"/>
        <v>7.3598757472950206E-6</v>
      </c>
      <c r="BJ1168" s="14">
        <f t="shared" si="1617"/>
        <v>0.61999032951255972</v>
      </c>
      <c r="BK1168" s="14">
        <f t="shared" si="1618"/>
        <v>0.21903059463962402</v>
      </c>
      <c r="BL1168" s="14">
        <f t="shared" si="1619"/>
        <v>0.15450325934213766</v>
      </c>
      <c r="BM1168" s="14">
        <f t="shared" si="1620"/>
        <v>0.52073757706633006</v>
      </c>
      <c r="BN1168" s="14">
        <f t="shared" si="1621"/>
        <v>0.4755957553549377</v>
      </c>
    </row>
    <row r="1169" spans="1:66" x14ac:dyDescent="0.25">
      <c r="A1169" t="s">
        <v>290</v>
      </c>
      <c r="B1169" t="s">
        <v>306</v>
      </c>
      <c r="C1169" t="s">
        <v>309</v>
      </c>
      <c r="D1169" s="7" t="s">
        <v>376</v>
      </c>
      <c r="E1169" s="10">
        <f>VLOOKUP(A1169,home!$A$2:$E$405,3,FALSE)</f>
        <v>1.6083000000000001</v>
      </c>
      <c r="F1169" s="10">
        <f>VLOOKUP(B1169,home!$B$2:$E$405,3,FALSE)</f>
        <v>1.2435</v>
      </c>
      <c r="G1169" s="10">
        <f>VLOOKUP(C1169,away!$B$2:$E$405,4,FALSE)</f>
        <v>1.1917</v>
      </c>
      <c r="H1169" s="10">
        <f>VLOOKUP(A1169,away!$A$2:$E$405,3,FALSE)</f>
        <v>1.1513</v>
      </c>
      <c r="I1169" s="10">
        <f>VLOOKUP(C1169,away!$B$2:$E$405,3,FALSE)</f>
        <v>0.94099999999999995</v>
      </c>
      <c r="J1169" s="10">
        <f>VLOOKUP(B1169,home!$B$2:$E$405,4,FALSE)</f>
        <v>0.93540000000000001</v>
      </c>
      <c r="K1169" s="12">
        <f t="shared" si="1566"/>
        <v>2.3833059152850002</v>
      </c>
      <c r="L1169" s="12">
        <f t="shared" si="1567"/>
        <v>1.0133873848199999</v>
      </c>
      <c r="M1169" s="13">
        <f t="shared" si="1568"/>
        <v>3.3483808005950626E-2</v>
      </c>
      <c r="N1169" s="13">
        <f t="shared" si="1569"/>
        <v>7.9802157686849368E-2</v>
      </c>
      <c r="O1169" s="13">
        <f t="shared" si="1570"/>
        <v>3.3932068628965278E-2</v>
      </c>
      <c r="P1169" s="13">
        <f t="shared" si="1571"/>
        <v>8.0870499881269528E-2</v>
      </c>
      <c r="Q1169" s="13">
        <f t="shared" si="1572"/>
        <v>9.5096477233787252E-2</v>
      </c>
      <c r="R1169" s="13">
        <f t="shared" si="1573"/>
        <v>1.7193165144719937E-2</v>
      </c>
      <c r="S1169" s="13">
        <f t="shared" si="1574"/>
        <v>4.8829853446508711E-2</v>
      </c>
      <c r="T1169" s="13">
        <f t="shared" si="1575"/>
        <v>9.6369570369542315E-2</v>
      </c>
      <c r="U1169" s="13">
        <f t="shared" si="1576"/>
        <v>4.0976572191882915E-2</v>
      </c>
      <c r="V1169" s="13">
        <f t="shared" si="1577"/>
        <v>1.3103828362673776E-2</v>
      </c>
      <c r="W1169" s="13">
        <f t="shared" si="1578"/>
        <v>7.55479989046835E-2</v>
      </c>
      <c r="X1169" s="13">
        <f t="shared" si="1579"/>
        <v>7.6559389038401426E-2</v>
      </c>
      <c r="Y1169" s="13">
        <f t="shared" si="1580"/>
        <v>3.8792159520521285E-2</v>
      </c>
      <c r="Z1169" s="13">
        <f t="shared" si="1581"/>
        <v>5.8077788875953718E-3</v>
      </c>
      <c r="AA1169" s="13">
        <f t="shared" si="1582"/>
        <v>1.3841713777473386E-2</v>
      </c>
      <c r="AB1169" s="13">
        <f t="shared" si="1583"/>
        <v>1.6494519161767109E-2</v>
      </c>
      <c r="AC1169" s="13">
        <f t="shared" si="1584"/>
        <v>1.9780328410142632E-3</v>
      </c>
      <c r="AD1169" s="13">
        <f t="shared" si="1585"/>
        <v>4.5013498169369233E-2</v>
      </c>
      <c r="AE1169" s="13">
        <f t="shared" si="1586"/>
        <v>4.5616111191456934E-2</v>
      </c>
      <c r="AF1169" s="13">
        <f t="shared" si="1587"/>
        <v>2.3113395812984435E-2</v>
      </c>
      <c r="AG1169" s="13">
        <f t="shared" si="1588"/>
        <v>7.8076079124099439E-3</v>
      </c>
      <c r="AH1169" s="13">
        <f t="shared" si="1589"/>
        <v>1.4713824646282706E-3</v>
      </c>
      <c r="AI1169" s="13">
        <f t="shared" si="1590"/>
        <v>3.5067545315951797E-3</v>
      </c>
      <c r="AJ1169" s="13">
        <f t="shared" si="1591"/>
        <v>4.178834409301637E-3</v>
      </c>
      <c r="AK1169" s="13">
        <f t="shared" si="1592"/>
        <v>3.31981358889503E-3</v>
      </c>
      <c r="AL1169" s="13">
        <f t="shared" si="1593"/>
        <v>1.910947579271305E-4</v>
      </c>
      <c r="AM1169" s="13">
        <f t="shared" si="1594"/>
        <v>2.1456187290945644E-2</v>
      </c>
      <c r="AN1169" s="13">
        <f t="shared" si="1595"/>
        <v>2.1743429526979524E-2</v>
      </c>
      <c r="AO1169" s="13">
        <f t="shared" si="1596"/>
        <v>1.1017258592681871E-2</v>
      </c>
      <c r="AP1169" s="13">
        <f t="shared" si="1597"/>
        <v>3.7215836243745179E-3</v>
      </c>
      <c r="AQ1169" s="13">
        <f t="shared" si="1598"/>
        <v>9.4285147412345748E-4</v>
      </c>
      <c r="AR1169" s="13">
        <f t="shared" si="1599"/>
        <v>2.9821608557992988E-4</v>
      </c>
      <c r="AS1169" s="13">
        <f t="shared" si="1600"/>
        <v>7.1074016079578474E-4</v>
      </c>
      <c r="AT1169" s="13">
        <f t="shared" si="1601"/>
        <v>8.4695561472760317E-4</v>
      </c>
      <c r="AU1169" s="13">
        <f t="shared" si="1602"/>
        <v>6.7285144218804673E-4</v>
      </c>
      <c r="AV1169" s="13">
        <f t="shared" si="1603"/>
        <v>4.0090270556870385E-4</v>
      </c>
      <c r="AW1169" s="13">
        <f t="shared" si="1604"/>
        <v>1.282039946949119E-5</v>
      </c>
      <c r="AX1169" s="13">
        <f t="shared" si="1605"/>
        <v>8.5227763483289327E-3</v>
      </c>
      <c r="AY1169" s="13">
        <f t="shared" si="1606"/>
        <v>8.6368740350388044E-3</v>
      </c>
      <c r="AZ1169" s="13">
        <f t="shared" si="1607"/>
        <v>4.3762495956938662E-3</v>
      </c>
      <c r="BA1169" s="13">
        <f t="shared" si="1608"/>
        <v>1.4782787110332631E-3</v>
      </c>
      <c r="BB1169" s="13">
        <f t="shared" si="1609"/>
        <v>3.7451724925226975E-4</v>
      </c>
      <c r="BC1169" s="13">
        <f t="shared" si="1610"/>
        <v>7.590621115794756E-5</v>
      </c>
      <c r="BD1169" s="13">
        <f t="shared" si="1611"/>
        <v>5.0368069846183724E-5</v>
      </c>
      <c r="BE1169" s="13">
        <f t="shared" si="1612"/>
        <v>1.2004251880589771E-4</v>
      </c>
      <c r="BF1169" s="13">
        <f t="shared" si="1613"/>
        <v>1.4304902257790349E-4</v>
      </c>
      <c r="BG1169" s="13">
        <f t="shared" si="1614"/>
        <v>1.136431938952183E-4</v>
      </c>
      <c r="BH1169" s="13">
        <f t="shared" si="1615"/>
        <v>6.7711624060588514E-5</v>
      </c>
      <c r="BI1169" s="13">
        <f t="shared" si="1616"/>
        <v>3.2275502831430944E-5</v>
      </c>
      <c r="BJ1169" s="14">
        <f t="shared" si="1617"/>
        <v>0.66606427849961569</v>
      </c>
      <c r="BK1169" s="14">
        <f t="shared" si="1618"/>
        <v>0.18709399133038285</v>
      </c>
      <c r="BL1169" s="14">
        <f t="shared" si="1619"/>
        <v>0.13837157984010601</v>
      </c>
      <c r="BM1169" s="14">
        <f t="shared" si="1620"/>
        <v>0.64833539834058862</v>
      </c>
      <c r="BN1169" s="14">
        <f t="shared" si="1621"/>
        <v>0.34037817658154201</v>
      </c>
    </row>
    <row r="1170" spans="1:66" x14ac:dyDescent="0.25">
      <c r="A1170" t="s">
        <v>290</v>
      </c>
      <c r="B1170" t="s">
        <v>296</v>
      </c>
      <c r="C1170" t="s">
        <v>294</v>
      </c>
      <c r="D1170" s="7" t="s">
        <v>376</v>
      </c>
      <c r="E1170" s="10">
        <f>VLOOKUP(A1170,home!$A$2:$E$405,3,FALSE)</f>
        <v>1.6083000000000001</v>
      </c>
      <c r="F1170" s="10">
        <f>VLOOKUP(B1170,home!$B$2:$E$405,3,FALSE)</f>
        <v>1.0881000000000001</v>
      </c>
      <c r="G1170" s="10">
        <f>VLOOKUP(C1170,away!$B$2:$E$405,4,FALSE)</f>
        <v>0.76529999999999998</v>
      </c>
      <c r="H1170" s="10">
        <f>VLOOKUP(A1170,away!$A$2:$E$405,3,FALSE)</f>
        <v>1.1513</v>
      </c>
      <c r="I1170" s="10">
        <f>VLOOKUP(C1170,away!$B$2:$E$405,3,FALSE)</f>
        <v>0.93540000000000001</v>
      </c>
      <c r="J1170" s="10">
        <f>VLOOKUP(B1170,home!$B$2:$E$405,4,FALSE)</f>
        <v>1.2304999999999999</v>
      </c>
      <c r="K1170" s="12">
        <f t="shared" si="1566"/>
        <v>1.3392682883190001</v>
      </c>
      <c r="L1170" s="12">
        <f t="shared" si="1567"/>
        <v>1.3251574676099998</v>
      </c>
      <c r="M1170" s="13">
        <f t="shared" si="1568"/>
        <v>6.9639332026988826E-2</v>
      </c>
      <c r="N1170" s="13">
        <f t="shared" si="1569"/>
        <v>9.3265749003463863E-2</v>
      </c>
      <c r="O1170" s="13">
        <f t="shared" si="1570"/>
        <v>9.2283080874936474E-2</v>
      </c>
      <c r="P1170" s="13">
        <f t="shared" si="1571"/>
        <v>0.12359180376418004</v>
      </c>
      <c r="Q1170" s="13">
        <f t="shared" si="1572"/>
        <v>6.2453930013329273E-2</v>
      </c>
      <c r="R1170" s="13">
        <f t="shared" si="1573"/>
        <v>6.1144806877739814E-2</v>
      </c>
      <c r="S1170" s="13">
        <f t="shared" si="1574"/>
        <v>5.4835871888330882E-2</v>
      </c>
      <c r="T1170" s="13">
        <f t="shared" si="1575"/>
        <v>8.2761291738755585E-2</v>
      </c>
      <c r="U1170" s="13">
        <f t="shared" si="1576"/>
        <v>8.1889300846746449E-2</v>
      </c>
      <c r="V1170" s="13">
        <f t="shared" si="1577"/>
        <v>1.0813276731848682E-2</v>
      </c>
      <c r="W1170" s="13">
        <f t="shared" si="1578"/>
        <v>2.7880855982582047E-2</v>
      </c>
      <c r="X1170" s="13">
        <f t="shared" si="1579"/>
        <v>3.6946524508677539E-2</v>
      </c>
      <c r="Y1170" s="13">
        <f t="shared" si="1580"/>
        <v>2.4479981427454962E-2</v>
      </c>
      <c r="Z1170" s="13">
        <f t="shared" si="1581"/>
        <v>2.7008832479869398E-2</v>
      </c>
      <c r="AA1170" s="13">
        <f t="shared" si="1582"/>
        <v>3.6172072844809312E-2</v>
      </c>
      <c r="AB1170" s="13">
        <f t="shared" si="1583"/>
        <v>2.4222055041908976E-2</v>
      </c>
      <c r="AC1170" s="13">
        <f t="shared" si="1584"/>
        <v>1.1994230998766621E-3</v>
      </c>
      <c r="AD1170" s="13">
        <f t="shared" si="1585"/>
        <v>9.3349865671653025E-3</v>
      </c>
      <c r="AE1170" s="13">
        <f t="shared" si="1586"/>
        <v>1.2370327159518139E-2</v>
      </c>
      <c r="AF1170" s="13">
        <f t="shared" si="1587"/>
        <v>8.1963157061071303E-3</v>
      </c>
      <c r="AG1170" s="13">
        <f t="shared" si="1588"/>
        <v>3.620469654945664E-3</v>
      </c>
      <c r="AH1170" s="13">
        <f t="shared" si="1589"/>
        <v>8.9477390130316154E-3</v>
      </c>
      <c r="AI1170" s="13">
        <f t="shared" si="1590"/>
        <v>1.1983423112307993E-2</v>
      </c>
      <c r="AJ1170" s="13">
        <f t="shared" si="1591"/>
        <v>8.0245092799115358E-3</v>
      </c>
      <c r="AK1170" s="13">
        <f t="shared" si="1592"/>
        <v>3.5823236026356858E-3</v>
      </c>
      <c r="AL1170" s="13">
        <f t="shared" si="1593"/>
        <v>8.5146631982472486E-5</v>
      </c>
      <c r="AM1170" s="13">
        <f t="shared" si="1594"/>
        <v>2.5004102962576632E-3</v>
      </c>
      <c r="AN1170" s="13">
        <f t="shared" si="1595"/>
        <v>3.3134373761747743E-3</v>
      </c>
      <c r="AO1170" s="13">
        <f t="shared" si="1596"/>
        <v>2.1954131412480434E-3</v>
      </c>
      <c r="AP1170" s="13">
        <f t="shared" si="1597"/>
        <v>9.6975603953799061E-4</v>
      </c>
      <c r="AQ1170" s="13">
        <f t="shared" si="1598"/>
        <v>3.212698643884168E-4</v>
      </c>
      <c r="AR1170" s="13">
        <f t="shared" si="1599"/>
        <v>2.3714326342688351E-3</v>
      </c>
      <c r="AS1170" s="13">
        <f t="shared" si="1600"/>
        <v>3.1759845249610405E-3</v>
      </c>
      <c r="AT1170" s="13">
        <f t="shared" si="1601"/>
        <v>2.1267476792361027E-3</v>
      </c>
      <c r="AU1170" s="13">
        <f t="shared" si="1602"/>
        <v>9.4942857468564726E-4</v>
      </c>
      <c r="AV1170" s="13">
        <f t="shared" si="1603"/>
        <v>3.1788489552509868E-4</v>
      </c>
      <c r="AW1170" s="13">
        <f t="shared" si="1604"/>
        <v>4.1975902940246724E-6</v>
      </c>
      <c r="AX1170" s="13">
        <f t="shared" si="1605"/>
        <v>5.5812003626070099E-4</v>
      </c>
      <c r="AY1170" s="13">
        <f t="shared" si="1606"/>
        <v>7.3959693387363177E-4</v>
      </c>
      <c r="AZ1170" s="13">
        <f t="shared" si="1607"/>
        <v>4.9004119997205127E-4</v>
      </c>
      <c r="BA1170" s="13">
        <f t="shared" si="1608"/>
        <v>2.164605851931763E-4</v>
      </c>
      <c r="BB1170" s="13">
        <f t="shared" si="1609"/>
        <v>7.1711090227992075E-5</v>
      </c>
      <c r="BC1170" s="13">
        <f t="shared" si="1610"/>
        <v>1.9005697345215635E-5</v>
      </c>
      <c r="BD1170" s="13">
        <f t="shared" si="1611"/>
        <v>5.2375361070589965E-4</v>
      </c>
      <c r="BE1170" s="13">
        <f t="shared" si="1612"/>
        <v>7.0144660171098626E-4</v>
      </c>
      <c r="BF1170" s="13">
        <f t="shared" si="1613"/>
        <v>4.6971259481032605E-4</v>
      </c>
      <c r="BG1170" s="13">
        <f t="shared" si="1614"/>
        <v>2.0969039428450051E-4</v>
      </c>
      <c r="BH1170" s="13">
        <f t="shared" si="1615"/>
        <v>7.0207923857584808E-5</v>
      </c>
      <c r="BI1170" s="13">
        <f t="shared" si="1616"/>
        <v>1.880544920223563E-5</v>
      </c>
      <c r="BJ1170" s="14">
        <f t="shared" si="1617"/>
        <v>0.37270565402247907</v>
      </c>
      <c r="BK1170" s="14">
        <f t="shared" si="1618"/>
        <v>0.26090445107708116</v>
      </c>
      <c r="BL1170" s="14">
        <f t="shared" si="1619"/>
        <v>0.33918440637727615</v>
      </c>
      <c r="BM1170" s="14">
        <f t="shared" si="1620"/>
        <v>0.49668924205248788</v>
      </c>
      <c r="BN1170" s="14">
        <f t="shared" si="1621"/>
        <v>0.50237870256063832</v>
      </c>
    </row>
    <row r="1171" spans="1:66" x14ac:dyDescent="0.25">
      <c r="A1171" t="s">
        <v>290</v>
      </c>
      <c r="B1171" t="s">
        <v>297</v>
      </c>
      <c r="C1171" t="s">
        <v>298</v>
      </c>
      <c r="D1171" s="7" t="s">
        <v>376</v>
      </c>
      <c r="E1171" s="10">
        <f>VLOOKUP(A1171,home!$A$2:$E$405,3,FALSE)</f>
        <v>1.6083000000000001</v>
      </c>
      <c r="F1171" s="10">
        <f>VLOOKUP(B1171,home!$B$2:$E$405,3,FALSE)</f>
        <v>1.1870000000000001</v>
      </c>
      <c r="G1171" s="10">
        <f>VLOOKUP(C1171,away!$B$2:$E$405,4,FALSE)</f>
        <v>1.4826999999999999</v>
      </c>
      <c r="H1171" s="10">
        <f>VLOOKUP(A1171,away!$A$2:$E$405,3,FALSE)</f>
        <v>1.1513</v>
      </c>
      <c r="I1171" s="10">
        <f>VLOOKUP(C1171,away!$B$2:$E$405,3,FALSE)</f>
        <v>1.0022</v>
      </c>
      <c r="J1171" s="10">
        <f>VLOOKUP(B1171,home!$B$2:$E$405,4,FALSE)</f>
        <v>0.63170000000000004</v>
      </c>
      <c r="K1171" s="12">
        <f t="shared" si="1566"/>
        <v>2.8305515486700004</v>
      </c>
      <c r="L1171" s="12">
        <f t="shared" si="1567"/>
        <v>0.72887621766200006</v>
      </c>
      <c r="M1171" s="13">
        <f t="shared" si="1568"/>
        <v>2.8455103024218636E-2</v>
      </c>
      <c r="N1171" s="13">
        <f t="shared" si="1569"/>
        <v>8.0543635932766477E-2</v>
      </c>
      <c r="O1171" s="13">
        <f t="shared" si="1570"/>
        <v>2.0740247865475018E-2</v>
      </c>
      <c r="P1171" s="13">
        <f t="shared" si="1571"/>
        <v>5.8706340715419983E-2</v>
      </c>
      <c r="Q1171" s="13">
        <f t="shared" si="1572"/>
        <v>0.11399145671250244</v>
      </c>
      <c r="R1171" s="13">
        <f t="shared" si="1573"/>
        <v>7.5585367087798996E-3</v>
      </c>
      <c r="S1171" s="13">
        <f t="shared" si="1574"/>
        <v>3.0279581462608458E-2</v>
      </c>
      <c r="T1171" s="13">
        <f t="shared" si="1575"/>
        <v>8.308566181439038E-2</v>
      </c>
      <c r="U1171" s="13">
        <f t="shared" si="1576"/>
        <v>2.1394827786715993E-2</v>
      </c>
      <c r="V1171" s="13">
        <f t="shared" si="1577"/>
        <v>6.9411624205614865E-3</v>
      </c>
      <c r="W1171" s="13">
        <f t="shared" si="1578"/>
        <v>0.10755289811090768</v>
      </c>
      <c r="X1171" s="13">
        <f t="shared" si="1579"/>
        <v>7.8392749573664849E-2</v>
      </c>
      <c r="Y1171" s="13">
        <f t="shared" si="1580"/>
        <v>2.85693054006886E-2</v>
      </c>
      <c r="Z1171" s="13">
        <f t="shared" si="1581"/>
        <v>1.836412549118292E-3</v>
      </c>
      <c r="AA1171" s="13">
        <f t="shared" si="1582"/>
        <v>5.198060384903805E-3</v>
      </c>
      <c r="AB1171" s="13">
        <f t="shared" si="1583"/>
        <v>7.3566889362848224E-3</v>
      </c>
      <c r="AC1171" s="13">
        <f t="shared" si="1584"/>
        <v>8.9502892872090863E-4</v>
      </c>
      <c r="AD1171" s="13">
        <f t="shared" si="1585"/>
        <v>7.6108505577944116E-2</v>
      </c>
      <c r="AE1171" s="13">
        <f t="shared" si="1586"/>
        <v>5.5473679677559146E-2</v>
      </c>
      <c r="AF1171" s="13">
        <f t="shared" si="1587"/>
        <v>2.021672291158633E-2</v>
      </c>
      <c r="AG1171" s="13">
        <f t="shared" si="1588"/>
        <v>4.9118295097725813E-3</v>
      </c>
      <c r="AH1171" s="13">
        <f t="shared" si="1589"/>
        <v>3.3462935821709311E-4</v>
      </c>
      <c r="AI1171" s="13">
        <f t="shared" si="1590"/>
        <v>9.4718564813184129E-4</v>
      </c>
      <c r="AJ1171" s="13">
        <f t="shared" si="1591"/>
        <v>1.3405289015987908E-3</v>
      </c>
      <c r="AK1171" s="13">
        <f t="shared" si="1592"/>
        <v>1.2648120528191173E-3</v>
      </c>
      <c r="AL1171" s="13">
        <f t="shared" si="1593"/>
        <v>7.3862144438452415E-5</v>
      </c>
      <c r="AM1171" s="13">
        <f t="shared" si="1594"/>
        <v>4.3085809666121813E-2</v>
      </c>
      <c r="AN1171" s="13">
        <f t="shared" si="1595"/>
        <v>3.1404221984347711E-2</v>
      </c>
      <c r="AO1171" s="13">
        <f t="shared" si="1596"/>
        <v>1.1444895269284593E-2</v>
      </c>
      <c r="AP1171" s="13">
        <f t="shared" si="1597"/>
        <v>2.7806373251379572E-3</v>
      </c>
      <c r="AQ1171" s="13">
        <f t="shared" si="1598"/>
        <v>5.0668510405908382E-4</v>
      </c>
      <c r="AR1171" s="13">
        <f t="shared" si="1599"/>
        <v>4.8780676187187491E-5</v>
      </c>
      <c r="AS1171" s="13">
        <f t="shared" si="1600"/>
        <v>1.3807621852681337E-4</v>
      </c>
      <c r="AT1171" s="13">
        <f t="shared" si="1601"/>
        <v>1.9541592709278451E-4</v>
      </c>
      <c r="AU1171" s="13">
        <f t="shared" si="1602"/>
        <v>1.8437828502242167E-4</v>
      </c>
      <c r="AV1171" s="13">
        <f t="shared" si="1603"/>
        <v>1.3047306005283359E-4</v>
      </c>
      <c r="AW1171" s="13">
        <f t="shared" si="1604"/>
        <v>4.232960930382888E-6</v>
      </c>
      <c r="AX1171" s="13">
        <f t="shared" si="1605"/>
        <v>2.0326100879356993E-2</v>
      </c>
      <c r="AY1171" s="13">
        <f t="shared" si="1606"/>
        <v>1.4815211528761979E-2</v>
      </c>
      <c r="AZ1171" s="13">
        <f t="shared" si="1607"/>
        <v>5.3992276714732437E-3</v>
      </c>
      <c r="BA1171" s="13">
        <f t="shared" si="1608"/>
        <v>1.3117895478264752E-3</v>
      </c>
      <c r="BB1171" s="13">
        <f t="shared" si="1609"/>
        <v>2.3903305099707664E-4</v>
      </c>
      <c r="BC1171" s="13">
        <f t="shared" si="1610"/>
        <v>3.4845101221391453E-5</v>
      </c>
      <c r="BD1171" s="13">
        <f t="shared" si="1611"/>
        <v>5.9258457923853324E-6</v>
      </c>
      <c r="BE1171" s="13">
        <f t="shared" si="1612"/>
        <v>1.6773411984815908E-5</v>
      </c>
      <c r="BF1171" s="13">
        <f t="shared" si="1613"/>
        <v>2.373900363505031E-5</v>
      </c>
      <c r="BG1171" s="13">
        <f t="shared" si="1614"/>
        <v>2.239815783435814E-5</v>
      </c>
      <c r="BH1171" s="13">
        <f t="shared" si="1615"/>
        <v>1.5849785086349382E-5</v>
      </c>
      <c r="BI1171" s="13">
        <f t="shared" si="1616"/>
        <v>8.9727267444505835E-6</v>
      </c>
      <c r="BJ1171" s="14">
        <f t="shared" si="1617"/>
        <v>0.78019490235037103</v>
      </c>
      <c r="BK1171" s="14">
        <f t="shared" si="1618"/>
        <v>0.1401662902247299</v>
      </c>
      <c r="BL1171" s="14">
        <f t="shared" si="1619"/>
        <v>6.6926300740885833E-2</v>
      </c>
      <c r="BM1171" s="14">
        <f t="shared" si="1620"/>
        <v>0.66431760633811099</v>
      </c>
      <c r="BN1171" s="14">
        <f t="shared" si="1621"/>
        <v>0.30999532095916243</v>
      </c>
    </row>
    <row r="1172" spans="1:66" x14ac:dyDescent="0.25">
      <c r="A1172" t="s">
        <v>290</v>
      </c>
      <c r="B1172" t="s">
        <v>295</v>
      </c>
      <c r="C1172" t="s">
        <v>316</v>
      </c>
      <c r="D1172" s="7" t="s">
        <v>376</v>
      </c>
      <c r="E1172" s="10">
        <f>VLOOKUP(A1172,home!$A$2:$E$405,3,FALSE)</f>
        <v>1.6083000000000001</v>
      </c>
      <c r="F1172" s="10">
        <f>VLOOKUP(B1172,home!$B$2:$E$405,3,FALSE)</f>
        <v>1.0363</v>
      </c>
      <c r="G1172" s="10">
        <f>VLOOKUP(C1172,away!$B$2:$E$405,4,FALSE)</f>
        <v>1.5544</v>
      </c>
      <c r="H1172" s="10">
        <f>VLOOKUP(A1172,away!$A$2:$E$405,3,FALSE)</f>
        <v>1.1513</v>
      </c>
      <c r="I1172" s="10">
        <f>VLOOKUP(C1172,away!$B$2:$E$405,3,FALSE)</f>
        <v>0.86860000000000004</v>
      </c>
      <c r="J1172" s="10">
        <f>VLOOKUP(B1172,home!$B$2:$E$405,4,FALSE)</f>
        <v>0.79620000000000002</v>
      </c>
      <c r="K1172" s="12">
        <f t="shared" si="1566"/>
        <v>2.5906893971760003</v>
      </c>
      <c r="L1172" s="12">
        <f t="shared" si="1567"/>
        <v>0.79621527111599999</v>
      </c>
      <c r="M1172" s="13">
        <f t="shared" si="1568"/>
        <v>3.381317808549536E-2</v>
      </c>
      <c r="N1172" s="13">
        <f t="shared" si="1569"/>
        <v>8.759944195091672E-2</v>
      </c>
      <c r="O1172" s="13">
        <f t="shared" si="1570"/>
        <v>2.6922568756636279E-2</v>
      </c>
      <c r="P1172" s="13">
        <f t="shared" si="1571"/>
        <v>6.9748013422559457E-2</v>
      </c>
      <c r="Q1172" s="13">
        <f t="shared" si="1572"/>
        <v>0.11347147273038725</v>
      </c>
      <c r="R1172" s="13">
        <f t="shared" si="1573"/>
        <v>1.0718080190852151E-2</v>
      </c>
      <c r="S1172" s="13">
        <f t="shared" si="1574"/>
        <v>3.596811695792914E-2</v>
      </c>
      <c r="T1172" s="13">
        <f t="shared" si="1575"/>
        <v>9.0347719423957085E-2</v>
      </c>
      <c r="U1172" s="13">
        <f t="shared" si="1576"/>
        <v>2.7767216708522793E-2</v>
      </c>
      <c r="V1172" s="13">
        <f t="shared" si="1577"/>
        <v>8.2436784394227212E-3</v>
      </c>
      <c r="W1172" s="13">
        <f t="shared" si="1578"/>
        <v>9.7989780428186637E-2</v>
      </c>
      <c r="X1172" s="13">
        <f t="shared" si="1579"/>
        <v>7.8020959590225925E-2</v>
      </c>
      <c r="Y1172" s="13">
        <f t="shared" si="1580"/>
        <v>3.1060739746431105E-2</v>
      </c>
      <c r="Z1172" s="13">
        <f t="shared" si="1581"/>
        <v>2.844633041667459E-3</v>
      </c>
      <c r="AA1172" s="13">
        <f t="shared" si="1582"/>
        <v>7.3695606599044018E-3</v>
      </c>
      <c r="AB1172" s="13">
        <f t="shared" si="1583"/>
        <v>9.5461213317298513E-3</v>
      </c>
      <c r="AC1172" s="13">
        <f t="shared" si="1584"/>
        <v>1.0627886577799341E-3</v>
      </c>
      <c r="AD1172" s="13">
        <f t="shared" si="1585"/>
        <v>6.3465271296726869E-2</v>
      </c>
      <c r="AE1172" s="13">
        <f t="shared" si="1586"/>
        <v>5.0532018191973872E-2</v>
      </c>
      <c r="AF1172" s="13">
        <f t="shared" si="1587"/>
        <v>2.0117182282380561E-2</v>
      </c>
      <c r="AG1172" s="13">
        <f t="shared" si="1588"/>
        <v>5.3392025816852108E-3</v>
      </c>
      <c r="AH1172" s="13">
        <f t="shared" si="1589"/>
        <v>5.6623506712419683E-4</v>
      </c>
      <c r="AI1172" s="13">
        <f t="shared" si="1590"/>
        <v>1.4669391847078974E-3</v>
      </c>
      <c r="AJ1172" s="13">
        <f t="shared" si="1591"/>
        <v>1.9001918960623782E-3</v>
      </c>
      <c r="AK1172" s="13">
        <f t="shared" si="1592"/>
        <v>1.6409356659095212E-3</v>
      </c>
      <c r="AL1172" s="13">
        <f t="shared" si="1593"/>
        <v>8.769054169442507E-5</v>
      </c>
      <c r="AM1172" s="13">
        <f t="shared" si="1594"/>
        <v>3.2883761087465713E-2</v>
      </c>
      <c r="AN1172" s="13">
        <f t="shared" si="1595"/>
        <v>2.6182552749570282E-2</v>
      </c>
      <c r="AO1172" s="13">
        <f t="shared" si="1596"/>
        <v>1.0423474168004036E-2</v>
      </c>
      <c r="AP1172" s="13">
        <f t="shared" si="1597"/>
        <v>2.7664431035493197E-3</v>
      </c>
      <c r="AQ1172" s="13">
        <f t="shared" si="1598"/>
        <v>5.5067106142987733E-4</v>
      </c>
      <c r="AR1172" s="13">
        <f t="shared" si="1599"/>
        <v>9.0169001497135773E-5</v>
      </c>
      <c r="AS1172" s="13">
        <f t="shared" si="1600"/>
        <v>2.3359987613257653E-4</v>
      </c>
      <c r="AT1172" s="13">
        <f t="shared" si="1601"/>
        <v>3.0259236113914655E-4</v>
      </c>
      <c r="AU1172" s="13">
        <f t="shared" si="1602"/>
        <v>2.6130760722321269E-4</v>
      </c>
      <c r="AV1172" s="13">
        <f t="shared" si="1603"/>
        <v>1.6924171185865201E-4</v>
      </c>
      <c r="AW1172" s="13">
        <f t="shared" si="1604"/>
        <v>5.0245376255947615E-6</v>
      </c>
      <c r="AX1172" s="13">
        <f t="shared" si="1605"/>
        <v>1.4198601864761047E-2</v>
      </c>
      <c r="AY1172" s="13">
        <f t="shared" si="1606"/>
        <v>1.1305143633218859E-2</v>
      </c>
      <c r="AZ1172" s="13">
        <f t="shared" si="1607"/>
        <v>4.5006640014643379E-3</v>
      </c>
      <c r="BA1172" s="13">
        <f t="shared" si="1608"/>
        <v>1.1944991360426499E-3</v>
      </c>
      <c r="BB1172" s="13">
        <f t="shared" si="1609"/>
        <v>2.3776961336300652E-4</v>
      </c>
      <c r="BC1172" s="13">
        <f t="shared" si="1610"/>
        <v>3.7863159433394553E-5</v>
      </c>
      <c r="BD1172" s="13">
        <f t="shared" si="1611"/>
        <v>1.1965655995550159E-5</v>
      </c>
      <c r="BE1172" s="13">
        <f t="shared" si="1612"/>
        <v>3.0999298117927235E-5</v>
      </c>
      <c r="BF1172" s="13">
        <f t="shared" si="1613"/>
        <v>4.015477647700602E-5</v>
      </c>
      <c r="BG1172" s="13">
        <f t="shared" si="1614"/>
        <v>3.4676184554983917E-5</v>
      </c>
      <c r="BH1172" s="13">
        <f t="shared" si="1615"/>
        <v>2.2458805915278757E-5</v>
      </c>
      <c r="BI1172" s="13">
        <f t="shared" si="1616"/>
        <v>1.1636758071589258E-5</v>
      </c>
      <c r="BJ1172" s="14">
        <f t="shared" si="1617"/>
        <v>0.74222523180117372</v>
      </c>
      <c r="BK1172" s="14">
        <f t="shared" si="1618"/>
        <v>0.16022860973809988</v>
      </c>
      <c r="BL1172" s="14">
        <f t="shared" si="1619"/>
        <v>8.910665149843254E-2</v>
      </c>
      <c r="BM1172" s="14">
        <f t="shared" si="1620"/>
        <v>0.64083225184693315</v>
      </c>
      <c r="BN1172" s="14">
        <f t="shared" si="1621"/>
        <v>0.34227275513684718</v>
      </c>
    </row>
    <row r="1173" spans="1:66" x14ac:dyDescent="0.25">
      <c r="A1173" t="s">
        <v>290</v>
      </c>
      <c r="B1173" t="s">
        <v>304</v>
      </c>
      <c r="C1173" t="s">
        <v>300</v>
      </c>
      <c r="D1173" s="7" t="s">
        <v>376</v>
      </c>
      <c r="E1173" s="10">
        <f>VLOOKUP(A1173,home!$A$2:$E$405,3,FALSE)</f>
        <v>1.6083000000000001</v>
      </c>
      <c r="F1173" s="10">
        <f>VLOOKUP(B1173,home!$B$2:$E$405,3,FALSE)</f>
        <v>0.7772</v>
      </c>
      <c r="G1173" s="10">
        <f>VLOOKUP(C1173,away!$B$2:$E$405,4,FALSE)</f>
        <v>1.0522</v>
      </c>
      <c r="H1173" s="10">
        <f>VLOOKUP(A1173,away!$A$2:$E$405,3,FALSE)</f>
        <v>1.1513</v>
      </c>
      <c r="I1173" s="10">
        <f>VLOOKUP(C1173,away!$B$2:$E$405,3,FALSE)</f>
        <v>0.80179999999999996</v>
      </c>
      <c r="J1173" s="10">
        <f>VLOOKUP(B1173,home!$B$2:$E$405,4,FALSE)</f>
        <v>0.50670000000000004</v>
      </c>
      <c r="K1173" s="12">
        <f t="shared" si="1566"/>
        <v>1.3152192336720001</v>
      </c>
      <c r="L1173" s="12">
        <f t="shared" si="1567"/>
        <v>0.46774102267800005</v>
      </c>
      <c r="M1173" s="13">
        <f t="shared" si="1568"/>
        <v>0.16813967329168455</v>
      </c>
      <c r="N1173" s="13">
        <f t="shared" si="1569"/>
        <v>0.22114053225654984</v>
      </c>
      <c r="O1173" s="13">
        <f t="shared" si="1570"/>
        <v>7.8645822738197355E-2</v>
      </c>
      <c r="P1173" s="13">
        <f t="shared" si="1571"/>
        <v>0.10343649871323589</v>
      </c>
      <c r="Q1173" s="13">
        <f t="shared" si="1572"/>
        <v>0.14542414068413886</v>
      </c>
      <c r="R1173" s="13">
        <f t="shared" si="1573"/>
        <v>1.8392938778458569E-2</v>
      </c>
      <c r="S1173" s="13">
        <f t="shared" si="1574"/>
        <v>1.5908067763835694E-2</v>
      </c>
      <c r="T1173" s="13">
        <f t="shared" si="1575"/>
        <v>6.8020836285668476E-2</v>
      </c>
      <c r="U1173" s="13">
        <f t="shared" si="1576"/>
        <v>2.4190746845180296E-2</v>
      </c>
      <c r="V1173" s="13">
        <f t="shared" si="1577"/>
        <v>1.0873729749469334E-3</v>
      </c>
      <c r="W1173" s="13">
        <f t="shared" si="1578"/>
        <v>6.375487562266742E-2</v>
      </c>
      <c r="X1173" s="13">
        <f t="shared" si="1579"/>
        <v>2.9820770724455162E-2</v>
      </c>
      <c r="Y1173" s="13">
        <f t="shared" si="1580"/>
        <v>6.9741988978514104E-3</v>
      </c>
      <c r="Z1173" s="13">
        <f t="shared" si="1581"/>
        <v>2.8677106647633527E-3</v>
      </c>
      <c r="AA1173" s="13">
        <f t="shared" si="1582"/>
        <v>3.771668222903079E-3</v>
      </c>
      <c r="AB1173" s="13">
        <f t="shared" si="1583"/>
        <v>2.4802852948958114E-3</v>
      </c>
      <c r="AC1173" s="13">
        <f t="shared" si="1584"/>
        <v>4.1808266871967176E-5</v>
      </c>
      <c r="AD1173" s="13">
        <f t="shared" si="1585"/>
        <v>2.0962909664824579E-2</v>
      </c>
      <c r="AE1173" s="13">
        <f t="shared" si="1586"/>
        <v>9.8052128049315821E-3</v>
      </c>
      <c r="AF1173" s="13">
        <f t="shared" si="1587"/>
        <v>2.2931501324770596E-3</v>
      </c>
      <c r="AG1173" s="13">
        <f t="shared" si="1588"/>
        <v>3.5753346270633716E-4</v>
      </c>
      <c r="AH1173" s="13">
        <f t="shared" si="1589"/>
        <v>3.3533647977025444E-4</v>
      </c>
      <c r="AI1173" s="13">
        <f t="shared" si="1590"/>
        <v>4.410409879457002E-4</v>
      </c>
      <c r="AJ1173" s="13">
        <f t="shared" si="1591"/>
        <v>2.9003279509194293E-4</v>
      </c>
      <c r="AK1173" s="13">
        <f t="shared" si="1592"/>
        <v>1.2715223683352448E-4</v>
      </c>
      <c r="AL1173" s="13">
        <f t="shared" si="1593"/>
        <v>1.0287877115123965E-6</v>
      </c>
      <c r="AM1173" s="13">
        <f t="shared" si="1594"/>
        <v>5.5141643969811877E-3</v>
      </c>
      <c r="AN1173" s="13">
        <f t="shared" si="1595"/>
        <v>2.5792008942585988E-3</v>
      </c>
      <c r="AO1173" s="13">
        <f t="shared" si="1596"/>
        <v>6.0319903198626456E-4</v>
      </c>
      <c r="AP1173" s="13">
        <f t="shared" si="1597"/>
        <v>9.4046977366545037E-5</v>
      </c>
      <c r="AQ1173" s="13">
        <f t="shared" si="1598"/>
        <v>1.0997407343300624E-5</v>
      </c>
      <c r="AR1173" s="13">
        <f t="shared" si="1599"/>
        <v>3.1370125597795862E-5</v>
      </c>
      <c r="AS1173" s="13">
        <f t="shared" si="1600"/>
        <v>4.125859254892747E-5</v>
      </c>
      <c r="AT1173" s="13">
        <f t="shared" si="1601"/>
        <v>2.7132047237292847E-5</v>
      </c>
      <c r="AU1173" s="13">
        <f t="shared" si="1602"/>
        <v>1.1894863458461603E-5</v>
      </c>
      <c r="AV1173" s="13">
        <f t="shared" si="1603"/>
        <v>3.9110883006177361E-6</v>
      </c>
      <c r="AW1173" s="13">
        <f t="shared" si="1604"/>
        <v>1.7580324195613551E-8</v>
      </c>
      <c r="AX1173" s="13">
        <f t="shared" si="1605"/>
        <v>1.2087225120898382E-3</v>
      </c>
      <c r="AY1173" s="13">
        <f t="shared" si="1606"/>
        <v>5.6536910393882231E-4</v>
      </c>
      <c r="AZ1173" s="13">
        <f t="shared" si="1607"/>
        <v>1.3222316143344463E-4</v>
      </c>
      <c r="BA1173" s="13">
        <f t="shared" si="1608"/>
        <v>2.0615398916865898E-5</v>
      </c>
      <c r="BB1173" s="13">
        <f t="shared" si="1609"/>
        <v>2.4106669430724468E-6</v>
      </c>
      <c r="BC1173" s="13">
        <f t="shared" si="1610"/>
        <v>2.2551356425775093E-7</v>
      </c>
      <c r="BD1173" s="13">
        <f t="shared" si="1611"/>
        <v>2.4455157714417241E-6</v>
      </c>
      <c r="BE1173" s="13">
        <f t="shared" si="1612"/>
        <v>3.2163893788483747E-6</v>
      </c>
      <c r="BF1173" s="13">
        <f t="shared" si="1613"/>
        <v>2.1151285870198603E-6</v>
      </c>
      <c r="BG1173" s="13">
        <f t="shared" si="1614"/>
        <v>9.2728593311266703E-7</v>
      </c>
      <c r="BH1173" s="13">
        <f t="shared" si="1615"/>
        <v>3.0489607358581686E-7</v>
      </c>
      <c r="BI1173" s="13">
        <f t="shared" si="1616"/>
        <v>8.0201036050227932E-8</v>
      </c>
      <c r="BJ1173" s="14">
        <f t="shared" si="1617"/>
        <v>0.57928533560109297</v>
      </c>
      <c r="BK1173" s="14">
        <f t="shared" si="1618"/>
        <v>0.28917981890222538</v>
      </c>
      <c r="BL1173" s="14">
        <f t="shared" si="1619"/>
        <v>0.12879968051319962</v>
      </c>
      <c r="BM1173" s="14">
        <f t="shared" si="1620"/>
        <v>0.26438758769540166</v>
      </c>
      <c r="BN1173" s="14">
        <f t="shared" si="1621"/>
        <v>0.7351796064622651</v>
      </c>
    </row>
    <row r="1174" spans="1:66" x14ac:dyDescent="0.25">
      <c r="A1174" t="s">
        <v>290</v>
      </c>
      <c r="B1174" t="s">
        <v>307</v>
      </c>
      <c r="C1174" t="s">
        <v>308</v>
      </c>
      <c r="D1174" s="7" t="s">
        <v>376</v>
      </c>
      <c r="E1174" s="10">
        <f>VLOOKUP(A1174,home!$A$2:$E$405,3,FALSE)</f>
        <v>1.6083000000000001</v>
      </c>
      <c r="F1174" s="10">
        <f>VLOOKUP(B1174,home!$B$2:$E$405,3,FALSE)</f>
        <v>1.5025999999999999</v>
      </c>
      <c r="G1174" s="10">
        <f>VLOOKUP(C1174,away!$B$2:$E$405,4,FALSE)</f>
        <v>0.98450000000000004</v>
      </c>
      <c r="H1174" s="10">
        <f>VLOOKUP(A1174,away!$A$2:$E$405,3,FALSE)</f>
        <v>1.1513</v>
      </c>
      <c r="I1174" s="10">
        <f>VLOOKUP(C1174,away!$B$2:$E$405,3,FALSE)</f>
        <v>1.0857000000000001</v>
      </c>
      <c r="J1174" s="10">
        <f>VLOOKUP(B1174,home!$B$2:$E$405,4,FALSE)</f>
        <v>0.79620000000000002</v>
      </c>
      <c r="K1174" s="12">
        <f t="shared" si="1566"/>
        <v>2.3791737905099999</v>
      </c>
      <c r="L1174" s="12">
        <f t="shared" si="1567"/>
        <v>0.99522325564200009</v>
      </c>
      <c r="M1174" s="13">
        <f t="shared" si="1568"/>
        <v>3.4238756479079348E-2</v>
      </c>
      <c r="N1174" s="13">
        <f t="shared" si="1569"/>
        <v>8.1459952034680025E-2</v>
      </c>
      <c r="O1174" s="13">
        <f t="shared" si="1570"/>
        <v>3.4075206692242968E-2</v>
      </c>
      <c r="P1174" s="13">
        <f t="shared" si="1571"/>
        <v>8.1070838668395415E-2</v>
      </c>
      <c r="Q1174" s="13">
        <f t="shared" si="1572"/>
        <v>9.6903691428556246E-2</v>
      </c>
      <c r="R1174" s="13">
        <f t="shared" si="1573"/>
        <v>1.6956219070464056E-2</v>
      </c>
      <c r="S1174" s="13">
        <f t="shared" si="1574"/>
        <v>4.7990067092630345E-2</v>
      </c>
      <c r="T1174" s="13">
        <f t="shared" si="1575"/>
        <v>9.6440807267255527E-2</v>
      </c>
      <c r="U1174" s="13">
        <f t="shared" si="1576"/>
        <v>4.0341791998593918E-2</v>
      </c>
      <c r="V1174" s="13">
        <f t="shared" si="1577"/>
        <v>1.2625701875233276E-2</v>
      </c>
      <c r="W1174" s="13">
        <f t="shared" si="1578"/>
        <v>7.6850240950163184E-2</v>
      </c>
      <c r="X1174" s="13">
        <f t="shared" si="1579"/>
        <v>7.6483146995293572E-2</v>
      </c>
      <c r="Y1174" s="13">
        <f t="shared" si="1580"/>
        <v>3.8058903277200858E-2</v>
      </c>
      <c r="Z1174" s="13">
        <f t="shared" si="1581"/>
        <v>5.6250745155620703E-3</v>
      </c>
      <c r="AA1174" s="13">
        <f t="shared" si="1582"/>
        <v>1.338302985709101E-2</v>
      </c>
      <c r="AB1174" s="13">
        <f t="shared" si="1583"/>
        <v>1.5920276936801866E-2</v>
      </c>
      <c r="AC1174" s="13">
        <f t="shared" si="1584"/>
        <v>1.8684532257102465E-3</v>
      </c>
      <c r="AD1174" s="13">
        <f t="shared" si="1585"/>
        <v>4.5710019765751654E-2</v>
      </c>
      <c r="AE1174" s="13">
        <f t="shared" si="1586"/>
        <v>4.5491674686731536E-2</v>
      </c>
      <c r="AF1174" s="13">
        <f t="shared" si="1587"/>
        <v>2.2637186293167858E-2</v>
      </c>
      <c r="AG1174" s="13">
        <f t="shared" si="1588"/>
        <v>7.5096847470869938E-3</v>
      </c>
      <c r="AH1174" s="13">
        <f t="shared" si="1589"/>
        <v>1.3995512431516323E-3</v>
      </c>
      <c r="AI1174" s="13">
        <f t="shared" si="1590"/>
        <v>3.3297756361820511E-3</v>
      </c>
      <c r="AJ1174" s="13">
        <f t="shared" si="1591"/>
        <v>3.9610574609415493E-3</v>
      </c>
      <c r="AK1174" s="13">
        <f t="shared" si="1592"/>
        <v>3.1413480312587408E-3</v>
      </c>
      <c r="AL1174" s="13">
        <f t="shared" si="1593"/>
        <v>1.7696562094894334E-4</v>
      </c>
      <c r="AM1174" s="13">
        <f t="shared" si="1594"/>
        <v>2.1750416198074062E-2</v>
      </c>
      <c r="AN1174" s="13">
        <f t="shared" si="1595"/>
        <v>2.1646520020215762E-2</v>
      </c>
      <c r="AO1174" s="13">
        <f t="shared" si="1596"/>
        <v>1.077156006391943E-2</v>
      </c>
      <c r="AP1174" s="13">
        <f t="shared" si="1597"/>
        <v>3.5733690250524157E-3</v>
      </c>
      <c r="AQ1174" s="13">
        <f t="shared" si="1598"/>
        <v>8.8907498868073614E-4</v>
      </c>
      <c r="AR1174" s="13">
        <f t="shared" si="1599"/>
        <v>2.785731889294352E-4</v>
      </c>
      <c r="AS1174" s="13">
        <f t="shared" si="1600"/>
        <v>6.6277402983970263E-4</v>
      </c>
      <c r="AT1174" s="13">
        <f t="shared" si="1601"/>
        <v>7.8842730041265674E-4</v>
      </c>
      <c r="AU1174" s="13">
        <f t="shared" si="1602"/>
        <v>6.2526852295478246E-4</v>
      </c>
      <c r="AV1174" s="13">
        <f t="shared" si="1603"/>
        <v>3.7190562046122971E-4</v>
      </c>
      <c r="AW1174" s="13">
        <f t="shared" si="1604"/>
        <v>1.1639466808590943E-5</v>
      </c>
      <c r="AX1174" s="13">
        <f t="shared" si="1605"/>
        <v>8.6246700251903265E-3</v>
      </c>
      <c r="AY1174" s="13">
        <f t="shared" si="1606"/>
        <v>8.5834721813078888E-3</v>
      </c>
      <c r="AZ1174" s="13">
        <f t="shared" si="1607"/>
        <v>4.2712355644968876E-3</v>
      </c>
      <c r="BA1174" s="13">
        <f t="shared" si="1608"/>
        <v>1.4169443213708297E-3</v>
      </c>
      <c r="BB1174" s="13">
        <f t="shared" si="1609"/>
        <v>3.5254398514453033E-4</v>
      </c>
      <c r="BC1174" s="13">
        <f t="shared" si="1610"/>
        <v>7.0171994530508893E-5</v>
      </c>
      <c r="BD1174" s="13">
        <f t="shared" si="1611"/>
        <v>4.6207086003487731E-5</v>
      </c>
      <c r="BE1174" s="13">
        <f t="shared" si="1612"/>
        <v>1.0993468795533946E-4</v>
      </c>
      <c r="BF1174" s="13">
        <f t="shared" si="1613"/>
        <v>1.3077686412561954E-4</v>
      </c>
      <c r="BG1174" s="13">
        <f t="shared" si="1614"/>
        <v>1.0371362917758717E-4</v>
      </c>
      <c r="BH1174" s="13">
        <f t="shared" si="1615"/>
        <v>6.1688187064497162E-5</v>
      </c>
      <c r="BI1174" s="13">
        <f t="shared" si="1616"/>
        <v>2.9353383569585912E-5</v>
      </c>
      <c r="BJ1174" s="14">
        <f t="shared" si="1617"/>
        <v>0.66949528581387086</v>
      </c>
      <c r="BK1174" s="14">
        <f t="shared" si="1618"/>
        <v>0.18655425514330545</v>
      </c>
      <c r="BL1174" s="14">
        <f t="shared" si="1619"/>
        <v>0.13571687942722166</v>
      </c>
      <c r="BM1174" s="14">
        <f t="shared" si="1620"/>
        <v>0.64411499781204273</v>
      </c>
      <c r="BN1174" s="14">
        <f t="shared" si="1621"/>
        <v>0.34470466437341812</v>
      </c>
    </row>
    <row r="1175" spans="1:66" x14ac:dyDescent="0.25">
      <c r="A1175" t="s">
        <v>290</v>
      </c>
      <c r="B1175" t="s">
        <v>313</v>
      </c>
      <c r="C1175" t="s">
        <v>302</v>
      </c>
      <c r="D1175" s="7" t="s">
        <v>376</v>
      </c>
      <c r="E1175" s="10">
        <f>VLOOKUP(A1175,home!$A$2:$E$405,3,FALSE)</f>
        <v>1.6083000000000001</v>
      </c>
      <c r="F1175" s="10">
        <f>VLOOKUP(B1175,home!$B$2:$E$405,3,FALSE)</f>
        <v>0.82899999999999996</v>
      </c>
      <c r="G1175" s="10">
        <f>VLOOKUP(C1175,away!$B$2:$E$405,4,FALSE)</f>
        <v>0.88080000000000003</v>
      </c>
      <c r="H1175" s="10">
        <f>VLOOKUP(A1175,away!$A$2:$E$405,3,FALSE)</f>
        <v>1.1513</v>
      </c>
      <c r="I1175" s="10">
        <f>VLOOKUP(C1175,away!$B$2:$E$405,3,FALSE)</f>
        <v>0.86860000000000004</v>
      </c>
      <c r="J1175" s="10">
        <f>VLOOKUP(B1175,home!$B$2:$E$405,4,FALSE)</f>
        <v>1.3753</v>
      </c>
      <c r="K1175" s="12">
        <f t="shared" si="1566"/>
        <v>1.1743536405600001</v>
      </c>
      <c r="L1175" s="12">
        <f t="shared" si="1567"/>
        <v>1.3753263782539999</v>
      </c>
      <c r="M1175" s="13">
        <f t="shared" si="1568"/>
        <v>7.8106654662982666E-2</v>
      </c>
      <c r="N1175" s="13">
        <f t="shared" si="1569"/>
        <v>9.1724834255436399E-2</v>
      </c>
      <c r="O1175" s="13">
        <f t="shared" si="1570"/>
        <v>0.10742214247517584</v>
      </c>
      <c r="P1175" s="13">
        <f t="shared" si="1571"/>
        <v>0.12615158409247776</v>
      </c>
      <c r="Q1175" s="13">
        <f t="shared" si="1572"/>
        <v>5.3858696518817195E-2</v>
      </c>
      <c r="R1175" s="13">
        <f t="shared" si="1573"/>
        <v>7.38702530773344E-2</v>
      </c>
      <c r="S1175" s="13">
        <f t="shared" si="1574"/>
        <v>5.0937472094115241E-2</v>
      </c>
      <c r="T1175" s="13">
        <f t="shared" si="1575"/>
        <v>7.4073286020706175E-2</v>
      </c>
      <c r="U1175" s="13">
        <f t="shared" si="1576"/>
        <v>8.6749800630456203E-2</v>
      </c>
      <c r="V1175" s="13">
        <f t="shared" si="1577"/>
        <v>9.1411229399729396E-3</v>
      </c>
      <c r="W1175" s="13">
        <f t="shared" si="1578"/>
        <v>2.1083052110896387E-2</v>
      </c>
      <c r="X1175" s="13">
        <f t="shared" si="1579"/>
        <v>2.8996077702219476E-2</v>
      </c>
      <c r="Y1175" s="13">
        <f t="shared" si="1580"/>
        <v>1.9939535264882544E-2</v>
      </c>
      <c r="Z1175" s="13">
        <f t="shared" si="1581"/>
        <v>3.386523587518557E-2</v>
      </c>
      <c r="AA1175" s="13">
        <f t="shared" si="1582"/>
        <v>3.9769763038447301E-2</v>
      </c>
      <c r="AB1175" s="13">
        <f t="shared" si="1583"/>
        <v>2.3351883004204568E-2</v>
      </c>
      <c r="AC1175" s="13">
        <f t="shared" si="1584"/>
        <v>9.2275039194595493E-4</v>
      </c>
      <c r="AD1175" s="13">
        <f t="shared" si="1585"/>
        <v>6.1897397501368429E-3</v>
      </c>
      <c r="AE1175" s="13">
        <f t="shared" si="1586"/>
        <v>8.5129123528905216E-3</v>
      </c>
      <c r="AF1175" s="13">
        <f t="shared" si="1587"/>
        <v>5.8540164573473311E-3</v>
      </c>
      <c r="AG1175" s="13">
        <f t="shared" si="1588"/>
        <v>2.6837277508409388E-3</v>
      </c>
      <c r="AH1175" s="13">
        <f t="shared" si="1589"/>
        <v>1.1643938051234095E-2</v>
      </c>
      <c r="AI1175" s="13">
        <f t="shared" si="1590"/>
        <v>1.3674101040921873E-2</v>
      </c>
      <c r="AJ1175" s="13">
        <f t="shared" si="1591"/>
        <v>8.0291151693959468E-3</v>
      </c>
      <c r="AK1175" s="13">
        <f t="shared" si="1592"/>
        <v>3.1430068765518834E-3</v>
      </c>
      <c r="AL1175" s="13">
        <f t="shared" si="1593"/>
        <v>5.9614087515698399E-5</v>
      </c>
      <c r="AM1175" s="13">
        <f t="shared" si="1594"/>
        <v>1.4537886819384297E-3</v>
      </c>
      <c r="AN1175" s="13">
        <f t="shared" si="1595"/>
        <v>1.9994339226770369E-3</v>
      </c>
      <c r="AO1175" s="13">
        <f t="shared" si="1596"/>
        <v>1.3749371077167989E-3</v>
      </c>
      <c r="AP1175" s="13">
        <f t="shared" si="1597"/>
        <v>6.3032909089439162E-4</v>
      </c>
      <c r="AQ1175" s="13">
        <f t="shared" si="1598"/>
        <v>2.1672705642197988E-4</v>
      </c>
      <c r="AR1175" s="13">
        <f t="shared" si="1599"/>
        <v>3.202843029723546E-3</v>
      </c>
      <c r="AS1175" s="13">
        <f t="shared" si="1600"/>
        <v>3.7612703720980669E-3</v>
      </c>
      <c r="AT1175" s="13">
        <f t="shared" si="1601"/>
        <v>2.2085307773019166E-3</v>
      </c>
      <c r="AU1175" s="13">
        <f t="shared" si="1602"/>
        <v>8.6453205287110387E-4</v>
      </c>
      <c r="AV1175" s="13">
        <f t="shared" si="1603"/>
        <v>2.538165909174979E-4</v>
      </c>
      <c r="AW1175" s="13">
        <f t="shared" si="1604"/>
        <v>2.6745521544946338E-6</v>
      </c>
      <c r="AX1175" s="13">
        <f t="shared" si="1605"/>
        <v>2.8454367187321961E-4</v>
      </c>
      <c r="AY1175" s="13">
        <f t="shared" si="1606"/>
        <v>3.9134041769248965E-4</v>
      </c>
      <c r="AZ1175" s="13">
        <f t="shared" si="1607"/>
        <v>2.6911039966470972E-4</v>
      </c>
      <c r="BA1175" s="13">
        <f t="shared" si="1608"/>
        <v>1.2337154377378389E-4</v>
      </c>
      <c r="BB1175" s="13">
        <f t="shared" si="1609"/>
        <v>4.2419034619500736E-5</v>
      </c>
      <c r="BC1175" s="13">
        <f t="shared" si="1610"/>
        <v>1.1668003450453801E-5</v>
      </c>
      <c r="BD1175" s="13">
        <f t="shared" si="1611"/>
        <v>7.341590840309588E-4</v>
      </c>
      <c r="BE1175" s="13">
        <f t="shared" si="1612"/>
        <v>8.6216239308195162E-4</v>
      </c>
      <c r="BF1175" s="13">
        <f t="shared" si="1613"/>
        <v>5.0624177253485612E-4</v>
      </c>
      <c r="BG1175" s="13">
        <f t="shared" si="1614"/>
        <v>1.9816895619328517E-4</v>
      </c>
      <c r="BH1175" s="13">
        <f t="shared" si="1615"/>
        <v>5.8180108787889919E-5</v>
      </c>
      <c r="BI1175" s="13">
        <f t="shared" si="1616"/>
        <v>1.366480451264708E-5</v>
      </c>
      <c r="BJ1175" s="14">
        <f t="shared" si="1617"/>
        <v>0.31971354711489663</v>
      </c>
      <c r="BK1175" s="14">
        <f t="shared" si="1618"/>
        <v>0.26571053868670275</v>
      </c>
      <c r="BL1175" s="14">
        <f t="shared" si="1619"/>
        <v>0.38031757330577587</v>
      </c>
      <c r="BM1175" s="14">
        <f t="shared" si="1620"/>
        <v>0.46808406403479857</v>
      </c>
      <c r="BN1175" s="14">
        <f t="shared" si="1621"/>
        <v>0.53113416508222422</v>
      </c>
    </row>
    <row r="1176" spans="1:66" x14ac:dyDescent="0.25">
      <c r="A1176" t="s">
        <v>290</v>
      </c>
      <c r="B1176" t="s">
        <v>317</v>
      </c>
      <c r="C1176" t="s">
        <v>299</v>
      </c>
      <c r="D1176" s="7" t="s">
        <v>376</v>
      </c>
      <c r="E1176" s="10">
        <f>VLOOKUP(A1176,home!$A$2:$E$405,3,FALSE)</f>
        <v>1.6083000000000001</v>
      </c>
      <c r="F1176" s="10">
        <f>VLOOKUP(B1176,home!$B$2:$E$405,3,FALSE)</f>
        <v>0.82899999999999996</v>
      </c>
      <c r="G1176" s="10">
        <f>VLOOKUP(C1176,away!$B$2:$E$405,4,FALSE)</f>
        <v>1.3768</v>
      </c>
      <c r="H1176" s="10">
        <f>VLOOKUP(A1176,away!$A$2:$E$405,3,FALSE)</f>
        <v>1.1513</v>
      </c>
      <c r="I1176" s="10">
        <f>VLOOKUP(C1176,away!$B$2:$E$405,3,FALSE)</f>
        <v>1.1788000000000001</v>
      </c>
      <c r="J1176" s="10">
        <f>VLOOKUP(B1176,home!$B$2:$E$405,4,FALSE)</f>
        <v>1.0133000000000001</v>
      </c>
      <c r="K1176" s="12">
        <f t="shared" si="1566"/>
        <v>1.8356608677599999</v>
      </c>
      <c r="L1176" s="12">
        <f t="shared" si="1567"/>
        <v>1.3752025674520003</v>
      </c>
      <c r="M1176" s="13">
        <f t="shared" si="1568"/>
        <v>4.0321782990104825E-2</v>
      </c>
      <c r="N1176" s="13">
        <f t="shared" si="1569"/>
        <v>7.4017119153246214E-2</v>
      </c>
      <c r="O1176" s="13">
        <f t="shared" si="1570"/>
        <v>5.5450619492234531E-2</v>
      </c>
      <c r="P1176" s="13">
        <f t="shared" si="1571"/>
        <v>0.10178853229494479</v>
      </c>
      <c r="Q1176" s="13">
        <f t="shared" si="1572"/>
        <v>6.7935164586971644E-2</v>
      </c>
      <c r="R1176" s="13">
        <f t="shared" si="1573"/>
        <v>3.8127917146262444E-2</v>
      </c>
      <c r="S1176" s="13">
        <f t="shared" si="1574"/>
        <v>6.4238883665571359E-2</v>
      </c>
      <c r="T1176" s="13">
        <f t="shared" si="1575"/>
        <v>9.3424612760277595E-2</v>
      </c>
      <c r="U1176" s="13">
        <f t="shared" si="1576"/>
        <v>6.9989925474589487E-2</v>
      </c>
      <c r="V1176" s="13">
        <f t="shared" si="1577"/>
        <v>1.8018332633391466E-2</v>
      </c>
      <c r="W1176" s="13">
        <f t="shared" si="1578"/>
        <v>4.1568641059046257E-2</v>
      </c>
      <c r="X1176" s="13">
        <f t="shared" si="1579"/>
        <v>5.7165301909891039E-2</v>
      </c>
      <c r="Y1176" s="13">
        <f t="shared" si="1580"/>
        <v>3.9306934977825461E-2</v>
      </c>
      <c r="Z1176" s="13">
        <f t="shared" si="1581"/>
        <v>1.7477869850379087E-2</v>
      </c>
      <c r="AA1176" s="13">
        <f t="shared" si="1582"/>
        <v>3.2083441736143206E-2</v>
      </c>
      <c r="AB1176" s="13">
        <f t="shared" si="1583"/>
        <v>2.9447159249048026E-2</v>
      </c>
      <c r="AC1176" s="13">
        <f t="shared" si="1584"/>
        <v>2.8428486681831445E-3</v>
      </c>
      <c r="AD1176" s="13">
        <f t="shared" si="1585"/>
        <v>1.9076481929513216E-2</v>
      </c>
      <c r="AE1176" s="13">
        <f t="shared" si="1586"/>
        <v>2.6234026927418257E-2</v>
      </c>
      <c r="AF1176" s="13">
        <f t="shared" si="1587"/>
        <v>1.8038550592595255E-2</v>
      </c>
      <c r="AG1176" s="13">
        <f t="shared" si="1588"/>
        <v>8.2688870293499313E-3</v>
      </c>
      <c r="AH1176" s="13">
        <f t="shared" si="1589"/>
        <v>6.0089028729583107E-3</v>
      </c>
      <c r="AI1176" s="13">
        <f t="shared" si="1590"/>
        <v>1.1030307862060208E-2</v>
      </c>
      <c r="AJ1176" s="13">
        <f t="shared" si="1591"/>
        <v>1.0123952250864697E-2</v>
      </c>
      <c r="AK1176" s="13">
        <f t="shared" si="1592"/>
        <v>6.1947143246610312E-3</v>
      </c>
      <c r="AL1176" s="13">
        <f t="shared" si="1593"/>
        <v>2.8706011690208573E-4</v>
      </c>
      <c r="AM1176" s="13">
        <f t="shared" si="1594"/>
        <v>7.0035902745076341E-3</v>
      </c>
      <c r="AN1176" s="13">
        <f t="shared" si="1595"/>
        <v>9.6313553268847548E-3</v>
      </c>
      <c r="AO1176" s="13">
        <f t="shared" si="1596"/>
        <v>6.6225322867872107E-3</v>
      </c>
      <c r="AP1176" s="13">
        <f t="shared" si="1597"/>
        <v>3.0357744679411791E-3</v>
      </c>
      <c r="AQ1176" s="13">
        <f t="shared" si="1598"/>
        <v>1.0437012106294856E-3</v>
      </c>
      <c r="AR1176" s="13">
        <f t="shared" si="1599"/>
        <v>1.6526917316923926E-3</v>
      </c>
      <c r="AS1176" s="13">
        <f t="shared" si="1600"/>
        <v>3.033781538338234E-3</v>
      </c>
      <c r="AT1176" s="13">
        <f t="shared" si="1601"/>
        <v>2.784497025630116E-3</v>
      </c>
      <c r="AU1176" s="13">
        <f t="shared" si="1602"/>
        <v>1.7037974087811057E-3</v>
      </c>
      <c r="AV1176" s="13">
        <f t="shared" si="1603"/>
        <v>7.8189855747259136E-4</v>
      </c>
      <c r="AW1176" s="13">
        <f t="shared" si="1604"/>
        <v>2.0129337470469324E-5</v>
      </c>
      <c r="AX1176" s="13">
        <f t="shared" si="1605"/>
        <v>2.1427027667896971E-3</v>
      </c>
      <c r="AY1176" s="13">
        <f t="shared" si="1606"/>
        <v>2.9466503461756952E-3</v>
      </c>
      <c r="AZ1176" s="13">
        <f t="shared" si="1607"/>
        <v>2.0261205607220714E-3</v>
      </c>
      <c r="BA1176" s="13">
        <f t="shared" si="1608"/>
        <v>9.2877539902409302E-4</v>
      </c>
      <c r="BB1176" s="13">
        <f t="shared" si="1609"/>
        <v>3.1931357833104744E-4</v>
      </c>
      <c r="BC1176" s="13">
        <f t="shared" si="1610"/>
        <v>8.7824170548628298E-5</v>
      </c>
      <c r="BD1176" s="13">
        <f t="shared" si="1611"/>
        <v>3.7879765210501164E-4</v>
      </c>
      <c r="BE1176" s="13">
        <f t="shared" si="1612"/>
        <v>6.9534402676853615E-4</v>
      </c>
      <c r="BF1176" s="13">
        <f t="shared" si="1613"/>
        <v>6.3820790978483201E-4</v>
      </c>
      <c r="BG1176" s="13">
        <f t="shared" si="1614"/>
        <v>3.9051109516230682E-4</v>
      </c>
      <c r="BH1176" s="13">
        <f t="shared" si="1615"/>
        <v>1.7921148395388711E-4</v>
      </c>
      <c r="BI1176" s="13">
        <f t="shared" si="1616"/>
        <v>6.579430162946991E-5</v>
      </c>
      <c r="BJ1176" s="14">
        <f t="shared" si="1617"/>
        <v>0.48082406131447625</v>
      </c>
      <c r="BK1176" s="14">
        <f t="shared" si="1618"/>
        <v>0.23044409071527339</v>
      </c>
      <c r="BL1176" s="14">
        <f t="shared" si="1619"/>
        <v>0.27076147314014032</v>
      </c>
      <c r="BM1176" s="14">
        <f t="shared" si="1620"/>
        <v>0.61893983834779931</v>
      </c>
      <c r="BN1176" s="14">
        <f t="shared" si="1621"/>
        <v>0.37764113566376445</v>
      </c>
    </row>
    <row r="1177" spans="1:66" x14ac:dyDescent="0.25">
      <c r="A1177" t="s">
        <v>290</v>
      </c>
      <c r="B1177" t="s">
        <v>311</v>
      </c>
      <c r="C1177" t="s">
        <v>312</v>
      </c>
      <c r="D1177" s="7" t="s">
        <v>376</v>
      </c>
      <c r="E1177" s="10">
        <f>VLOOKUP(A1177,home!$A$2:$E$405,3,FALSE)</f>
        <v>1.6083000000000001</v>
      </c>
      <c r="F1177" s="10">
        <f>VLOOKUP(B1177,home!$B$2:$E$405,3,FALSE)</f>
        <v>1.0881000000000001</v>
      </c>
      <c r="G1177" s="10">
        <f>VLOOKUP(C1177,away!$B$2:$E$405,4,FALSE)</f>
        <v>1.1917</v>
      </c>
      <c r="H1177" s="10">
        <f>VLOOKUP(A1177,away!$A$2:$E$405,3,FALSE)</f>
        <v>1.1513</v>
      </c>
      <c r="I1177" s="10">
        <f>VLOOKUP(C1177,away!$B$2:$E$405,3,FALSE)</f>
        <v>1.4476</v>
      </c>
      <c r="J1177" s="10">
        <f>VLOOKUP(B1177,home!$B$2:$E$405,4,FALSE)</f>
        <v>1.3028999999999999</v>
      </c>
      <c r="K1177" s="12">
        <f t="shared" si="1566"/>
        <v>2.0854645487910002</v>
      </c>
      <c r="L1177" s="12">
        <f t="shared" si="1567"/>
        <v>2.1714416474519997</v>
      </c>
      <c r="M1177" s="13">
        <f t="shared" si="1568"/>
        <v>1.4166061698839928E-2</v>
      </c>
      <c r="N1177" s="13">
        <f t="shared" si="1569"/>
        <v>2.9542819468916678E-2</v>
      </c>
      <c r="O1177" s="13">
        <f t="shared" si="1570"/>
        <v>3.0760776353235646E-2</v>
      </c>
      <c r="P1177" s="13">
        <f t="shared" si="1571"/>
        <v>6.4150508577961438E-2</v>
      </c>
      <c r="Q1177" s="13">
        <f t="shared" si="1572"/>
        <v>3.0805251336879155E-2</v>
      </c>
      <c r="R1177" s="13">
        <f t="shared" si="1573"/>
        <v>3.3397615440686278E-2</v>
      </c>
      <c r="S1177" s="13">
        <f t="shared" si="1574"/>
        <v>7.2625826399374496E-2</v>
      </c>
      <c r="T1177" s="13">
        <f t="shared" si="1575"/>
        <v>6.6891805713125793E-2</v>
      </c>
      <c r="U1177" s="13">
        <f t="shared" si="1576"/>
        <v>6.9649543015706139E-2</v>
      </c>
      <c r="V1177" s="13">
        <f t="shared" si="1577"/>
        <v>3.6542609124235605E-2</v>
      </c>
      <c r="W1177" s="13">
        <f t="shared" si="1578"/>
        <v>2.141441985988601E-2</v>
      </c>
      <c r="X1177" s="13">
        <f t="shared" si="1579"/>
        <v>4.6500163139779699E-2</v>
      </c>
      <c r="Y1177" s="13">
        <f t="shared" si="1580"/>
        <v>5.0486195427515007E-2</v>
      </c>
      <c r="Z1177" s="13">
        <f t="shared" si="1581"/>
        <v>2.4173657697830718E-2</v>
      </c>
      <c r="AA1177" s="13">
        <f t="shared" si="1582"/>
        <v>5.0413306143434623E-2</v>
      </c>
      <c r="AB1177" s="13">
        <f t="shared" si="1583"/>
        <v>5.2567581374740234E-2</v>
      </c>
      <c r="AC1177" s="13">
        <f t="shared" si="1584"/>
        <v>1.0342619432282561E-2</v>
      </c>
      <c r="AD1177" s="13">
        <f t="shared" si="1585"/>
        <v>1.1164753362679554E-2</v>
      </c>
      <c r="AE1177" s="13">
        <f t="shared" si="1586"/>
        <v>2.4243610435252146E-2</v>
      </c>
      <c r="AF1177" s="13">
        <f t="shared" si="1587"/>
        <v>2.6321792691854213E-2</v>
      </c>
      <c r="AG1177" s="13">
        <f t="shared" si="1588"/>
        <v>1.9052078962229973E-2</v>
      </c>
      <c r="AH1177" s="13">
        <f t="shared" si="1589"/>
        <v>1.3122921774079564E-2</v>
      </c>
      <c r="AI1177" s="13">
        <f t="shared" si="1590"/>
        <v>2.7367388136400425E-2</v>
      </c>
      <c r="AJ1177" s="13">
        <f t="shared" si="1591"/>
        <v>2.8536858875733252E-2</v>
      </c>
      <c r="AK1177" s="13">
        <f t="shared" si="1592"/>
        <v>1.9837535839731159E-2</v>
      </c>
      <c r="AL1177" s="13">
        <f t="shared" si="1593"/>
        <v>1.8734474286909717E-3</v>
      </c>
      <c r="AM1177" s="13">
        <f t="shared" si="1594"/>
        <v>4.6567394667726631E-3</v>
      </c>
      <c r="AN1177" s="13">
        <f t="shared" si="1595"/>
        <v>1.0111838019483578E-2</v>
      </c>
      <c r="AO1177" s="13">
        <f t="shared" si="1596"/>
        <v>1.0978633103897597E-2</v>
      </c>
      <c r="AP1177" s="13">
        <f t="shared" si="1597"/>
        <v>7.9464870512994858E-3</v>
      </c>
      <c r="AQ1177" s="13">
        <f t="shared" si="1598"/>
        <v>4.3138332335324351E-3</v>
      </c>
      <c r="AR1177" s="13">
        <f t="shared" si="1599"/>
        <v>5.699131775298209E-3</v>
      </c>
      <c r="AS1177" s="13">
        <f t="shared" si="1600"/>
        <v>1.188533727627273E-2</v>
      </c>
      <c r="AT1177" s="13">
        <f t="shared" si="1601"/>
        <v>1.2393224770045485E-2</v>
      </c>
      <c r="AU1177" s="13">
        <f t="shared" si="1602"/>
        <v>8.6152103010427843E-3</v>
      </c>
      <c r="AV1177" s="13">
        <f t="shared" si="1603"/>
        <v>4.4916789158009418E-3</v>
      </c>
      <c r="AW1177" s="13">
        <f t="shared" si="1604"/>
        <v>2.3566223097066193E-4</v>
      </c>
      <c r="AX1177" s="13">
        <f t="shared" si="1605"/>
        <v>1.6185775118183823E-3</v>
      </c>
      <c r="AY1177" s="13">
        <f t="shared" si="1606"/>
        <v>3.5146466187916665E-3</v>
      </c>
      <c r="AZ1177" s="13">
        <f t="shared" si="1607"/>
        <v>3.8159250220602898E-3</v>
      </c>
      <c r="BA1177" s="13">
        <f t="shared" si="1608"/>
        <v>2.7620195054853013E-3</v>
      </c>
      <c r="BB1177" s="13">
        <f t="shared" si="1609"/>
        <v>1.4993910463213902E-3</v>
      </c>
      <c r="BC1177" s="13">
        <f t="shared" si="1610"/>
        <v>6.5116803275977941E-4</v>
      </c>
      <c r="BD1177" s="13">
        <f t="shared" si="1611"/>
        <v>2.0625553485332615E-3</v>
      </c>
      <c r="BE1177" s="13">
        <f t="shared" si="1612"/>
        <v>4.3013860592853821E-3</v>
      </c>
      <c r="BF1177" s="13">
        <f t="shared" si="1613"/>
        <v>4.4851940686517445E-3</v>
      </c>
      <c r="BG1177" s="13">
        <f t="shared" si="1614"/>
        <v>3.1179044082069599E-3</v>
      </c>
      <c r="BH1177" s="13">
        <f t="shared" si="1615"/>
        <v>1.6255697774586997E-3</v>
      </c>
      <c r="BI1177" s="13">
        <f t="shared" si="1616"/>
        <v>6.7801362849523859E-4</v>
      </c>
      <c r="BJ1177" s="14">
        <f t="shared" si="1617"/>
        <v>0.37829214901034075</v>
      </c>
      <c r="BK1177" s="14">
        <f t="shared" si="1618"/>
        <v>0.20321571928017668</v>
      </c>
      <c r="BL1177" s="14">
        <f t="shared" si="1619"/>
        <v>0.38500873328283869</v>
      </c>
      <c r="BM1177" s="14">
        <f t="shared" si="1620"/>
        <v>0.78458824200684651</v>
      </c>
      <c r="BN1177" s="14">
        <f t="shared" si="1621"/>
        <v>0.20282303287651912</v>
      </c>
    </row>
    <row r="1178" spans="1:66" x14ac:dyDescent="0.25">
      <c r="A1178" t="s">
        <v>290</v>
      </c>
      <c r="B1178" t="s">
        <v>293</v>
      </c>
      <c r="C1178" t="s">
        <v>305</v>
      </c>
      <c r="D1178" s="7" t="s">
        <v>376</v>
      </c>
      <c r="E1178" s="10">
        <f>VLOOKUP(A1178,home!$A$2:$E$405,3,FALSE)</f>
        <v>1.6083000000000001</v>
      </c>
      <c r="F1178" s="10">
        <f>VLOOKUP(B1178,home!$B$2:$E$405,3,FALSE)</f>
        <v>0.88819999999999999</v>
      </c>
      <c r="G1178" s="10">
        <f>VLOOKUP(C1178,away!$B$2:$E$405,4,FALSE)</f>
        <v>0.56520000000000004</v>
      </c>
      <c r="H1178" s="10">
        <f>VLOOKUP(A1178,away!$A$2:$E$405,3,FALSE)</f>
        <v>1.1513</v>
      </c>
      <c r="I1178" s="10">
        <f>VLOOKUP(C1178,away!$B$2:$E$405,3,FALSE)</f>
        <v>1.0265</v>
      </c>
      <c r="J1178" s="10">
        <f>VLOOKUP(B1178,home!$B$2:$E$405,4,FALSE)</f>
        <v>1.1168</v>
      </c>
      <c r="K1178" s="12">
        <f t="shared" si="1566"/>
        <v>0.80738371231200001</v>
      </c>
      <c r="L1178" s="12">
        <f t="shared" si="1567"/>
        <v>1.31984479376</v>
      </c>
      <c r="M1178" s="13">
        <f t="shared" si="1568"/>
        <v>0.11916710751791409</v>
      </c>
      <c r="N1178" s="13">
        <f t="shared" si="1569"/>
        <v>9.6213581653296743E-2</v>
      </c>
      <c r="O1178" s="13">
        <f t="shared" si="1570"/>
        <v>0.15728208644495706</v>
      </c>
      <c r="P1178" s="13">
        <f t="shared" si="1571"/>
        <v>0.12698699483410636</v>
      </c>
      <c r="Q1178" s="13">
        <f t="shared" si="1572"/>
        <v>3.884063936503622E-2</v>
      </c>
      <c r="R1178" s="13">
        <f t="shared" si="1573"/>
        <v>0.10379397147304342</v>
      </c>
      <c r="S1178" s="13">
        <f t="shared" si="1574"/>
        <v>3.3830008113969731E-2</v>
      </c>
      <c r="T1178" s="13">
        <f t="shared" si="1575"/>
        <v>5.1263615652252764E-2</v>
      </c>
      <c r="U1178" s="13">
        <f t="shared" si="1576"/>
        <v>8.3801562003511645E-2</v>
      </c>
      <c r="V1178" s="13">
        <f t="shared" si="1577"/>
        <v>4.0055526087931677E-3</v>
      </c>
      <c r="W1178" s="13">
        <f t="shared" si="1578"/>
        <v>1.0453099866371517E-2</v>
      </c>
      <c r="X1178" s="13">
        <f t="shared" si="1579"/>
        <v>1.3796469437283796E-2</v>
      </c>
      <c r="Y1178" s="13">
        <f t="shared" si="1580"/>
        <v>9.104599179533988E-3</v>
      </c>
      <c r="Z1178" s="13">
        <f t="shared" si="1581"/>
        <v>4.5663977624123449E-2</v>
      </c>
      <c r="AA1178" s="13">
        <f t="shared" si="1582"/>
        <v>3.6868351773096893E-2</v>
      </c>
      <c r="AB1178" s="13">
        <f t="shared" si="1583"/>
        <v>1.4883453360693837E-2</v>
      </c>
      <c r="AC1178" s="13">
        <f t="shared" si="1584"/>
        <v>2.6677510841450867E-4</v>
      </c>
      <c r="AD1178" s="13">
        <f t="shared" si="1585"/>
        <v>2.1099156438197765E-3</v>
      </c>
      <c r="AE1178" s="13">
        <f t="shared" si="1586"/>
        <v>2.7847611777683102E-3</v>
      </c>
      <c r="AF1178" s="13">
        <f t="shared" si="1587"/>
        <v>1.8377262711712352E-3</v>
      </c>
      <c r="AG1178" s="13">
        <f t="shared" si="1588"/>
        <v>8.0850448378711099E-4</v>
      </c>
      <c r="AH1178" s="13">
        <f t="shared" si="1589"/>
        <v>1.5067340782393114E-2</v>
      </c>
      <c r="AI1178" s="13">
        <f t="shared" si="1590"/>
        <v>1.2165125535558549E-2</v>
      </c>
      <c r="AJ1178" s="13">
        <f t="shared" si="1591"/>
        <v>4.9109621078203833E-3</v>
      </c>
      <c r="AK1178" s="13">
        <f t="shared" si="1592"/>
        <v>1.3216769392118619E-3</v>
      </c>
      <c r="AL1178" s="13">
        <f t="shared" si="1593"/>
        <v>1.1371248331762597E-5</v>
      </c>
      <c r="AM1178" s="13">
        <f t="shared" si="1594"/>
        <v>3.4070230503447507E-4</v>
      </c>
      <c r="AN1178" s="13">
        <f t="shared" si="1595"/>
        <v>4.496741635217833E-4</v>
      </c>
      <c r="AO1178" s="13">
        <f t="shared" si="1596"/>
        <v>2.9675005180630429E-4</v>
      </c>
      <c r="AP1178" s="13">
        <f t="shared" si="1597"/>
        <v>1.3055467030818703E-4</v>
      </c>
      <c r="AQ1178" s="13">
        <f t="shared" si="1598"/>
        <v>4.3077975476828471E-5</v>
      </c>
      <c r="AR1178" s="13">
        <f t="shared" si="1599"/>
        <v>3.9773102574898536E-3</v>
      </c>
      <c r="AS1178" s="13">
        <f t="shared" si="1600"/>
        <v>3.2112155207087551E-3</v>
      </c>
      <c r="AT1178" s="13">
        <f t="shared" si="1601"/>
        <v>1.2963415540718731E-3</v>
      </c>
      <c r="AU1178" s="13">
        <f t="shared" si="1602"/>
        <v>3.4888168545028545E-4</v>
      </c>
      <c r="AV1178" s="13">
        <f t="shared" si="1603"/>
        <v>7.0420347589129727E-5</v>
      </c>
      <c r="AW1178" s="13">
        <f t="shared" si="1604"/>
        <v>3.365956436300553E-7</v>
      </c>
      <c r="AX1178" s="13">
        <f t="shared" si="1605"/>
        <v>4.5846248638664963E-5</v>
      </c>
      <c r="AY1178" s="13">
        <f t="shared" si="1606"/>
        <v>6.0509932579168429E-5</v>
      </c>
      <c r="AZ1178" s="13">
        <f t="shared" si="1607"/>
        <v>3.9931859742692031E-5</v>
      </c>
      <c r="BA1178" s="13">
        <f t="shared" si="1608"/>
        <v>1.756795239551554E-5</v>
      </c>
      <c r="BB1178" s="13">
        <f t="shared" si="1609"/>
        <v>5.7967426265611756E-6</v>
      </c>
      <c r="BC1178" s="13">
        <f t="shared" si="1610"/>
        <v>1.5301601152866864E-6</v>
      </c>
      <c r="BD1178" s="13">
        <f t="shared" si="1611"/>
        <v>8.7490537275270353E-4</v>
      </c>
      <c r="BE1178" s="13">
        <f t="shared" si="1612"/>
        <v>7.0638434777479204E-4</v>
      </c>
      <c r="BF1178" s="13">
        <f t="shared" si="1613"/>
        <v>2.8516160851275118E-4</v>
      </c>
      <c r="BG1178" s="13">
        <f t="shared" si="1614"/>
        <v>7.6744946029962086E-5</v>
      </c>
      <c r="BH1178" s="13">
        <f t="shared" si="1615"/>
        <v>1.5490654856713719E-5</v>
      </c>
      <c r="BI1178" s="13">
        <f t="shared" si="1616"/>
        <v>2.5013804848714879E-6</v>
      </c>
      <c r="BJ1178" s="14">
        <f t="shared" si="1617"/>
        <v>0.22864485479256691</v>
      </c>
      <c r="BK1178" s="14">
        <f t="shared" si="1618"/>
        <v>0.28432831936410879</v>
      </c>
      <c r="BL1178" s="14">
        <f t="shared" si="1619"/>
        <v>0.4409598880960085</v>
      </c>
      <c r="BM1178" s="14">
        <f t="shared" si="1620"/>
        <v>0.35725248525151831</v>
      </c>
      <c r="BN1178" s="14">
        <f t="shared" si="1621"/>
        <v>0.64228438128835386</v>
      </c>
    </row>
    <row r="1179" spans="1:66" x14ac:dyDescent="0.25">
      <c r="A1179" t="s">
        <v>338</v>
      </c>
      <c r="B1179" t="s">
        <v>76</v>
      </c>
      <c r="C1179" t="s">
        <v>78</v>
      </c>
      <c r="D1179" s="7" t="s">
        <v>377</v>
      </c>
      <c r="E1179" s="10">
        <f>VLOOKUP(A1179,home!$A$2:$E$405,3,FALSE)</f>
        <v>1.2436</v>
      </c>
      <c r="F1179" s="10">
        <f>VLOOKUP(B1179,home!$B$2:$E$405,3,FALSE)</f>
        <v>0.3216</v>
      </c>
      <c r="G1179" s="10">
        <f>VLOOKUP(C1179,away!$B$2:$E$405,4,FALSE)</f>
        <v>1.0722</v>
      </c>
      <c r="H1179" s="10">
        <f>VLOOKUP(A1179,away!$A$2:$E$405,3,FALSE)</f>
        <v>0.89739999999999998</v>
      </c>
      <c r="I1179" s="10">
        <f>VLOOKUP(C1179,away!$B$2:$E$405,3,FALSE)</f>
        <v>0.7429</v>
      </c>
      <c r="J1179" s="10">
        <f>VLOOKUP(B1179,home!$B$2:$E$405,4,FALSE)</f>
        <v>0.66859999999999997</v>
      </c>
      <c r="K1179" s="12">
        <f t="shared" si="1566"/>
        <v>0.42881755507200003</v>
      </c>
      <c r="L1179" s="12">
        <f t="shared" si="1567"/>
        <v>0.44574121835599995</v>
      </c>
      <c r="M1179" s="13">
        <f t="shared" si="1568"/>
        <v>0.41704599086195082</v>
      </c>
      <c r="N1179" s="13">
        <f t="shared" si="1569"/>
        <v>0.17883664215400139</v>
      </c>
      <c r="O1179" s="13">
        <f t="shared" si="1570"/>
        <v>0.18589458807729117</v>
      </c>
      <c r="P1179" s="13">
        <f t="shared" si="1571"/>
        <v>7.9714862760420557E-2</v>
      </c>
      <c r="Q1179" s="13">
        <f t="shared" si="1572"/>
        <v>3.8344145822882522E-2</v>
      </c>
      <c r="R1179" s="13">
        <f t="shared" si="1573"/>
        <v>4.1430440087679252E-2</v>
      </c>
      <c r="S1179" s="13">
        <f t="shared" si="1574"/>
        <v>3.8092077877186193E-3</v>
      </c>
      <c r="T1179" s="13">
        <f t="shared" si="1575"/>
        <v>1.7091566275911782E-2</v>
      </c>
      <c r="U1179" s="13">
        <f t="shared" si="1576"/>
        <v>1.7766100023955594E-2</v>
      </c>
      <c r="V1179" s="13">
        <f t="shared" si="1577"/>
        <v>8.0899810859477028E-5</v>
      </c>
      <c r="W1179" s="13">
        <f t="shared" si="1578"/>
        <v>5.4808809543642426E-3</v>
      </c>
      <c r="X1179" s="13">
        <f t="shared" si="1579"/>
        <v>2.4430545542625131E-3</v>
      </c>
      <c r="Y1179" s="13">
        <f t="shared" si="1580"/>
        <v>5.4448505676357349E-4</v>
      </c>
      <c r="Z1179" s="13">
        <f t="shared" si="1581"/>
        <v>6.1557516139024724E-3</v>
      </c>
      <c r="AA1179" s="13">
        <f t="shared" si="1582"/>
        <v>2.6396943567041763E-3</v>
      </c>
      <c r="AB1179" s="13">
        <f t="shared" si="1583"/>
        <v>5.6597364008962041E-4</v>
      </c>
      <c r="AC1179" s="13">
        <f t="shared" si="1584"/>
        <v>9.6645775605565774E-7</v>
      </c>
      <c r="AD1179" s="13">
        <f t="shared" si="1585"/>
        <v>5.8757449262279108E-4</v>
      </c>
      <c r="AE1179" s="13">
        <f t="shared" si="1586"/>
        <v>2.6190617021659143E-4</v>
      </c>
      <c r="AF1179" s="13">
        <f t="shared" si="1587"/>
        <v>5.8371187703648672E-5</v>
      </c>
      <c r="AG1179" s="13">
        <f t="shared" si="1588"/>
        <v>8.672814774637044E-6</v>
      </c>
      <c r="AH1179" s="13">
        <f t="shared" si="1589"/>
        <v>6.8596805606944988E-4</v>
      </c>
      <c r="AI1179" s="13">
        <f t="shared" si="1590"/>
        <v>2.9415514466119409E-4</v>
      </c>
      <c r="AJ1179" s="13">
        <f t="shared" si="1591"/>
        <v>6.3069444972731867E-5</v>
      </c>
      <c r="AK1179" s="13">
        <f t="shared" si="1592"/>
        <v>9.0150950643183075E-6</v>
      </c>
      <c r="AL1179" s="13">
        <f t="shared" si="1593"/>
        <v>7.3892135712411315E-9</v>
      </c>
      <c r="AM1179" s="13">
        <f t="shared" si="1594"/>
        <v>5.0392451469835246E-5</v>
      </c>
      <c r="AN1179" s="13">
        <f t="shared" si="1595"/>
        <v>2.2461992714109962E-5</v>
      </c>
      <c r="AO1179" s="13">
        <f t="shared" si="1596"/>
        <v>5.0061179995454841E-6</v>
      </c>
      <c r="AP1179" s="13">
        <f t="shared" si="1597"/>
        <v>7.4381104545043531E-7</v>
      </c>
      <c r="AQ1179" s="13">
        <f t="shared" si="1598"/>
        <v>8.2886810406431718E-8</v>
      </c>
      <c r="AR1179" s="13">
        <f t="shared" si="1599"/>
        <v>6.1152847413138711E-5</v>
      </c>
      <c r="AS1179" s="13">
        <f t="shared" si="1600"/>
        <v>2.6223414513393217E-5</v>
      </c>
      <c r="AT1179" s="13">
        <f t="shared" si="1601"/>
        <v>5.6225302486364406E-6</v>
      </c>
      <c r="AU1179" s="13">
        <f t="shared" si="1602"/>
        <v>8.0367989151288092E-7</v>
      </c>
      <c r="AV1179" s="13">
        <f t="shared" si="1603"/>
        <v>8.6158011534770952E-8</v>
      </c>
      <c r="AW1179" s="13">
        <f t="shared" si="1604"/>
        <v>3.9232959556645079E-11</v>
      </c>
      <c r="AX1179" s="13">
        <f t="shared" si="1605"/>
        <v>3.6015279722298602E-6</v>
      </c>
      <c r="AY1179" s="13">
        <f t="shared" si="1606"/>
        <v>1.6053494662849518E-6</v>
      </c>
      <c r="AZ1179" s="13">
        <f t="shared" si="1607"/>
        <v>3.5778521349450432E-7</v>
      </c>
      <c r="BA1179" s="13">
        <f t="shared" si="1608"/>
        <v>5.315987232426732E-8</v>
      </c>
      <c r="BB1179" s="13">
        <f t="shared" si="1609"/>
        <v>5.9238865643670759E-9</v>
      </c>
      <c r="BC1179" s="13">
        <f t="shared" si="1610"/>
        <v>5.2810408292074398E-10</v>
      </c>
      <c r="BD1179" s="13">
        <f t="shared" si="1611"/>
        <v>4.5430574519785014E-6</v>
      </c>
      <c r="BE1179" s="13">
        <f t="shared" si="1612"/>
        <v>1.948142789109051E-6</v>
      </c>
      <c r="BF1179" s="13">
        <f t="shared" si="1613"/>
        <v>4.1769891387844507E-7</v>
      </c>
      <c r="BG1179" s="13">
        <f t="shared" si="1614"/>
        <v>5.9705542335194904E-8</v>
      </c>
      <c r="BH1179" s="13">
        <f t="shared" si="1615"/>
        <v>6.4006961721065173E-9</v>
      </c>
      <c r="BI1179" s="13">
        <f t="shared" si="1616"/>
        <v>5.4894617665628532E-10</v>
      </c>
      <c r="BJ1179" s="14">
        <f t="shared" si="1617"/>
        <v>0.24374161101805808</v>
      </c>
      <c r="BK1179" s="14">
        <f t="shared" si="1618"/>
        <v>0.5006535404173853</v>
      </c>
      <c r="BL1179" s="14">
        <f t="shared" si="1619"/>
        <v>0.24944986811090536</v>
      </c>
      <c r="BM1179" s="14">
        <f t="shared" si="1620"/>
        <v>5.8732496085792202E-2</v>
      </c>
      <c r="BN1179" s="14">
        <f t="shared" si="1621"/>
        <v>0.94126666976422568</v>
      </c>
    </row>
    <row r="1180" spans="1:66" x14ac:dyDescent="0.25">
      <c r="A1180" t="s">
        <v>338</v>
      </c>
      <c r="B1180" t="s">
        <v>72</v>
      </c>
      <c r="C1180" t="s">
        <v>89</v>
      </c>
      <c r="D1180" s="7" t="s">
        <v>377</v>
      </c>
      <c r="E1180" s="10">
        <f>VLOOKUP(A1180,home!$A$2:$E$405,3,FALSE)</f>
        <v>1.2436</v>
      </c>
      <c r="F1180" s="10">
        <f>VLOOKUP(B1180,home!$B$2:$E$405,3,FALSE)</f>
        <v>0.96489999999999998</v>
      </c>
      <c r="G1180" s="10">
        <f>VLOOKUP(C1180,away!$B$2:$E$405,4,FALSE)</f>
        <v>0.26800000000000002</v>
      </c>
      <c r="H1180" s="10">
        <f>VLOOKUP(A1180,away!$A$2:$E$405,3,FALSE)</f>
        <v>0.89739999999999998</v>
      </c>
      <c r="I1180" s="10">
        <f>VLOOKUP(C1180,away!$B$2:$E$405,3,FALSE)</f>
        <v>1.1143000000000001</v>
      </c>
      <c r="J1180" s="10">
        <f>VLOOKUP(B1180,home!$B$2:$E$405,4,FALSE)</f>
        <v>0.89149999999999996</v>
      </c>
      <c r="K1180" s="12">
        <f t="shared" si="1566"/>
        <v>0.32158650352000001</v>
      </c>
      <c r="L1180" s="12">
        <f t="shared" si="1567"/>
        <v>0.89147576902999992</v>
      </c>
      <c r="M1180" s="13">
        <f t="shared" si="1568"/>
        <v>0.29728551483495708</v>
      </c>
      <c r="N1180" s="13">
        <f t="shared" si="1569"/>
        <v>9.5603009262916927E-2</v>
      </c>
      <c r="O1180" s="13">
        <f t="shared" si="1570"/>
        <v>0.26502283295897278</v>
      </c>
      <c r="P1180" s="13">
        <f t="shared" si="1571"/>
        <v>8.5227766204241065E-2</v>
      </c>
      <c r="Q1180" s="13">
        <f t="shared" si="1572"/>
        <v>1.5372318737425811E-2</v>
      </c>
      <c r="R1180" s="13">
        <f t="shared" si="1573"/>
        <v>0.11813071691130474</v>
      </c>
      <c r="S1180" s="13">
        <f t="shared" si="1574"/>
        <v>6.1084141084012935E-3</v>
      </c>
      <c r="T1180" s="13">
        <f t="shared" si="1575"/>
        <v>1.370404966822095E-2</v>
      </c>
      <c r="U1180" s="13">
        <f t="shared" si="1576"/>
        <v>3.7989244209817419E-2</v>
      </c>
      <c r="V1180" s="13">
        <f t="shared" si="1577"/>
        <v>1.9457781363202561E-4</v>
      </c>
      <c r="W1180" s="13">
        <f t="shared" si="1578"/>
        <v>1.6478434112545833E-3</v>
      </c>
      <c r="X1180" s="13">
        <f t="shared" si="1579"/>
        <v>1.4690124722891978E-3</v>
      </c>
      <c r="Y1180" s="13">
        <f t="shared" si="1580"/>
        <v>6.5479451172433705E-4</v>
      </c>
      <c r="Z1180" s="13">
        <f t="shared" si="1581"/>
        <v>3.5103557234856878E-2</v>
      </c>
      <c r="AA1180" s="13">
        <f t="shared" si="1582"/>
        <v>1.1288830232271821E-2</v>
      </c>
      <c r="AB1180" s="13">
        <f t="shared" si="1583"/>
        <v>1.8151677216135819E-3</v>
      </c>
      <c r="AC1180" s="13">
        <f t="shared" si="1584"/>
        <v>3.4864279415802559E-6</v>
      </c>
      <c r="AD1180" s="13">
        <f t="shared" si="1585"/>
        <v>1.3248105024345764E-4</v>
      </c>
      <c r="AE1180" s="13">
        <f t="shared" si="1586"/>
        <v>1.1810364614768845E-4</v>
      </c>
      <c r="AF1180" s="13">
        <f t="shared" si="1587"/>
        <v>5.2643269387378768E-5</v>
      </c>
      <c r="AG1180" s="13">
        <f t="shared" si="1588"/>
        <v>1.5643399687122316E-5</v>
      </c>
      <c r="AH1180" s="13">
        <f t="shared" si="1589"/>
        <v>7.8234926704081591E-3</v>
      </c>
      <c r="AI1180" s="13">
        <f t="shared" si="1590"/>
        <v>2.5159296531909077E-3</v>
      </c>
      <c r="AJ1180" s="13">
        <f t="shared" si="1591"/>
        <v>4.0454451013597503E-4</v>
      </c>
      <c r="AK1180" s="13">
        <f t="shared" si="1592"/>
        <v>4.3365351510946492E-5</v>
      </c>
      <c r="AL1180" s="13">
        <f t="shared" si="1593"/>
        <v>3.9980483496869748E-8</v>
      </c>
      <c r="AM1180" s="13">
        <f t="shared" si="1594"/>
        <v>8.5208235460901974E-6</v>
      </c>
      <c r="AN1180" s="13">
        <f t="shared" si="1595"/>
        <v>7.5961077235196896E-6</v>
      </c>
      <c r="AO1180" s="13">
        <f t="shared" si="1596"/>
        <v>3.3858729872297183E-6</v>
      </c>
      <c r="AP1180" s="13">
        <f t="shared" si="1597"/>
        <v>1.0061412417095057E-6</v>
      </c>
      <c r="AQ1180" s="13">
        <f t="shared" si="1598"/>
        <v>2.2423763430144507E-7</v>
      </c>
      <c r="AR1180" s="13">
        <f t="shared" si="1599"/>
        <v>1.3948908289705369E-3</v>
      </c>
      <c r="AS1180" s="13">
        <f t="shared" si="1600"/>
        <v>4.4857806448074929E-4</v>
      </c>
      <c r="AT1180" s="13">
        <f t="shared" si="1601"/>
        <v>7.2128325656066618E-5</v>
      </c>
      <c r="AU1180" s="13">
        <f t="shared" si="1602"/>
        <v>7.7318320174954624E-6</v>
      </c>
      <c r="AV1180" s="13">
        <f t="shared" si="1603"/>
        <v>6.2161320607758796E-7</v>
      </c>
      <c r="AW1180" s="13">
        <f t="shared" si="1604"/>
        <v>3.1838521949882205E-10</v>
      </c>
      <c r="AX1180" s="13">
        <f t="shared" si="1605"/>
        <v>4.5669697521633919E-7</v>
      </c>
      <c r="AY1180" s="13">
        <f t="shared" si="1606"/>
        <v>4.0713428719466072E-7</v>
      </c>
      <c r="AZ1180" s="13">
        <f t="shared" si="1607"/>
        <v>1.8147517588767052E-7</v>
      </c>
      <c r="BA1180" s="13">
        <f t="shared" si="1608"/>
        <v>5.3926907328105197E-8</v>
      </c>
      <c r="BB1180" s="13">
        <f t="shared" si="1609"/>
        <v>1.2018632795433025E-8</v>
      </c>
      <c r="BC1180" s="13">
        <f t="shared" si="1610"/>
        <v>2.1428639827995681E-9</v>
      </c>
      <c r="BD1180" s="13">
        <f t="shared" si="1611"/>
        <v>2.0725189574490049E-4</v>
      </c>
      <c r="BE1180" s="13">
        <f t="shared" si="1612"/>
        <v>6.6649412500494108E-5</v>
      </c>
      <c r="BF1180" s="13">
        <f t="shared" si="1613"/>
        <v>1.0716775763848039E-5</v>
      </c>
      <c r="BG1180" s="13">
        <f t="shared" si="1614"/>
        <v>1.1487901489679231E-6</v>
      </c>
      <c r="BH1180" s="13">
        <f t="shared" si="1615"/>
        <v>9.235885182120354E-8</v>
      </c>
      <c r="BI1180" s="13">
        <f t="shared" si="1616"/>
        <v>5.940272045260526E-9</v>
      </c>
      <c r="BJ1180" s="14">
        <f t="shared" si="1617"/>
        <v>0.12879174600727272</v>
      </c>
      <c r="BK1180" s="14">
        <f t="shared" si="1618"/>
        <v>0.38882020650394367</v>
      </c>
      <c r="BL1180" s="14">
        <f t="shared" si="1619"/>
        <v>0.44724394005683943</v>
      </c>
      <c r="BM1180" s="14">
        <f t="shared" si="1620"/>
        <v>0.1233168840771923</v>
      </c>
      <c r="BN1180" s="14">
        <f t="shared" si="1621"/>
        <v>0.87664215890981845</v>
      </c>
    </row>
    <row r="1181" spans="1:66" x14ac:dyDescent="0.25">
      <c r="A1181" t="s">
        <v>339</v>
      </c>
      <c r="B1181" t="s">
        <v>112</v>
      </c>
      <c r="C1181" t="s">
        <v>118</v>
      </c>
      <c r="D1181" s="7" t="s">
        <v>377</v>
      </c>
      <c r="E1181" s="10">
        <f>VLOOKUP(A1181,home!$A$2:$E$405,3,FALSE)</f>
        <v>1.1578999999999999</v>
      </c>
      <c r="F1181" s="10">
        <f>VLOOKUP(B1181,home!$B$2:$E$405,3,FALSE)</f>
        <v>0.70660000000000001</v>
      </c>
      <c r="G1181" s="10">
        <f>VLOOKUP(C1181,away!$B$2:$E$405,4,FALSE)</f>
        <v>0.60450000000000004</v>
      </c>
      <c r="H1181" s="10">
        <f>VLOOKUP(A1181,away!$A$2:$E$405,3,FALSE)</f>
        <v>1.0478000000000001</v>
      </c>
      <c r="I1181" s="10">
        <f>VLOOKUP(C1181,away!$B$2:$E$405,3,FALSE)</f>
        <v>0.95440000000000003</v>
      </c>
      <c r="J1181" s="10">
        <f>VLOOKUP(B1181,home!$B$2:$E$405,4,FALSE)</f>
        <v>0.78090000000000004</v>
      </c>
      <c r="K1181" s="12">
        <f t="shared" si="1566"/>
        <v>0.49458505863000002</v>
      </c>
      <c r="L1181" s="12">
        <f t="shared" si="1567"/>
        <v>0.78091586788800016</v>
      </c>
      <c r="M1181" s="13">
        <f t="shared" si="1568"/>
        <v>0.27929102889206148</v>
      </c>
      <c r="N1181" s="13">
        <f t="shared" si="1569"/>
        <v>0.13813316989941327</v>
      </c>
      <c r="O1181" s="13">
        <f t="shared" si="1570"/>
        <v>0.21810279622057674</v>
      </c>
      <c r="P1181" s="13">
        <f t="shared" si="1571"/>
        <v>0.10787038425612089</v>
      </c>
      <c r="Q1181" s="13">
        <f t="shared" si="1572"/>
        <v>3.415930096672453E-2</v>
      </c>
      <c r="R1181" s="13">
        <f t="shared" si="1573"/>
        <v>8.5159967199695666E-2</v>
      </c>
      <c r="S1181" s="13">
        <f t="shared" si="1574"/>
        <v>1.0415676298056268E-2</v>
      </c>
      <c r="T1181" s="13">
        <f t="shared" si="1575"/>
        <v>2.667554016087709E-2</v>
      </c>
      <c r="U1181" s="13">
        <f t="shared" si="1576"/>
        <v>4.2118847370390351E-2</v>
      </c>
      <c r="V1181" s="13">
        <f t="shared" si="1577"/>
        <v>4.4698217523442171E-4</v>
      </c>
      <c r="W1181" s="13">
        <f t="shared" si="1578"/>
        <v>5.6315599571290899E-3</v>
      </c>
      <c r="X1181" s="13">
        <f t="shared" si="1579"/>
        <v>4.3977745314847721E-3</v>
      </c>
      <c r="Y1181" s="13">
        <f t="shared" si="1580"/>
        <v>1.7171459575150872E-3</v>
      </c>
      <c r="Z1181" s="13">
        <f t="shared" si="1581"/>
        <v>2.2167589898354653E-2</v>
      </c>
      <c r="AA1181" s="13">
        <f t="shared" si="1582"/>
        <v>1.096375874956353E-2</v>
      </c>
      <c r="AB1181" s="13">
        <f t="shared" si="1583"/>
        <v>2.7112556319790274E-3</v>
      </c>
      <c r="AC1181" s="13">
        <f t="shared" si="1584"/>
        <v>1.0789851358063149E-5</v>
      </c>
      <c r="AD1181" s="13">
        <f t="shared" si="1585"/>
        <v>6.9632135289376279E-4</v>
      </c>
      <c r="AE1181" s="13">
        <f t="shared" si="1586"/>
        <v>5.4376839362397925E-4</v>
      </c>
      <c r="AF1181" s="13">
        <f t="shared" si="1587"/>
        <v>2.123186835184667E-4</v>
      </c>
      <c r="AG1181" s="13">
        <f t="shared" si="1588"/>
        <v>5.5267676336220344E-5</v>
      </c>
      <c r="AH1181" s="13">
        <f t="shared" si="1589"/>
        <v>4.3277556761147215E-3</v>
      </c>
      <c r="AI1181" s="13">
        <f t="shared" si="1590"/>
        <v>2.1404432948075149E-3</v>
      </c>
      <c r="AJ1181" s="13">
        <f t="shared" si="1591"/>
        <v>5.2931563622828255E-4</v>
      </c>
      <c r="AK1181" s="13">
        <f t="shared" si="1592"/>
        <v>8.7263868325913635E-5</v>
      </c>
      <c r="AL1181" s="13">
        <f t="shared" si="1593"/>
        <v>1.6669427824844583E-7</v>
      </c>
      <c r="AM1181" s="13">
        <f t="shared" si="1594"/>
        <v>6.8878027429256552E-5</v>
      </c>
      <c r="AN1181" s="13">
        <f t="shared" si="1595"/>
        <v>5.378794456833136E-5</v>
      </c>
      <c r="AO1181" s="13">
        <f t="shared" si="1596"/>
        <v>2.1001929707245063E-5</v>
      </c>
      <c r="AP1181" s="13">
        <f t="shared" si="1597"/>
        <v>5.4669133882186827E-6</v>
      </c>
      <c r="AQ1181" s="13">
        <f t="shared" si="1598"/>
        <v>1.0672998533073299E-6</v>
      </c>
      <c r="AR1181" s="13">
        <f t="shared" si="1599"/>
        <v>6.759226159640696E-4</v>
      </c>
      <c r="AS1181" s="13">
        <f t="shared" si="1600"/>
        <v>3.3430122664593234E-4</v>
      </c>
      <c r="AT1181" s="13">
        <f t="shared" si="1601"/>
        <v>8.2670195890379675E-5</v>
      </c>
      <c r="AU1181" s="13">
        <f t="shared" si="1602"/>
        <v>1.3629147893799008E-5</v>
      </c>
      <c r="AV1181" s="13">
        <f t="shared" si="1603"/>
        <v>1.6851932275328808E-6</v>
      </c>
      <c r="AW1181" s="13">
        <f t="shared" si="1604"/>
        <v>1.7883949385151026E-9</v>
      </c>
      <c r="AX1181" s="13">
        <f t="shared" si="1605"/>
        <v>5.6776738724029301E-6</v>
      </c>
      <c r="AY1181" s="13">
        <f t="shared" si="1606"/>
        <v>4.433785619652557E-6</v>
      </c>
      <c r="AZ1181" s="13">
        <f t="shared" si="1607"/>
        <v>1.7312067726001557E-6</v>
      </c>
      <c r="BA1181" s="13">
        <f t="shared" si="1608"/>
        <v>4.5064227977287804E-7</v>
      </c>
      <c r="BB1181" s="13">
        <f t="shared" si="1609"/>
        <v>8.7978426753965989E-8</v>
      </c>
      <c r="BC1181" s="13">
        <f t="shared" si="1610"/>
        <v>1.3740749896798848E-8</v>
      </c>
      <c r="BD1181" s="13">
        <f t="shared" si="1611"/>
        <v>8.7973116045118101E-5</v>
      </c>
      <c r="BE1181" s="13">
        <f t="shared" si="1612"/>
        <v>4.3510188757038525E-5</v>
      </c>
      <c r="BF1181" s="13">
        <f t="shared" si="1613"/>
        <v>1.0759744628701133E-5</v>
      </c>
      <c r="BG1181" s="13">
        <f t="shared" si="1614"/>
        <v>1.7738696426766597E-6</v>
      </c>
      <c r="BH1181" s="13">
        <f t="shared" si="1615"/>
        <v>2.1933235530630319E-7</v>
      </c>
      <c r="BI1181" s="13">
        <f t="shared" si="1616"/>
        <v>2.1695701161724803E-8</v>
      </c>
      <c r="BJ1181" s="14">
        <f t="shared" si="1617"/>
        <v>0.21238476472218368</v>
      </c>
      <c r="BK1181" s="14">
        <f t="shared" si="1618"/>
        <v>0.39803946195272905</v>
      </c>
      <c r="BL1181" s="14">
        <f t="shared" si="1619"/>
        <v>0.36739386997443346</v>
      </c>
      <c r="BM1181" s="14">
        <f t="shared" si="1620"/>
        <v>0.13726460711588348</v>
      </c>
      <c r="BN1181" s="14">
        <f t="shared" si="1621"/>
        <v>0.86271664743459242</v>
      </c>
    </row>
    <row r="1182" spans="1:66" x14ac:dyDescent="0.25">
      <c r="A1182" t="s">
        <v>341</v>
      </c>
      <c r="B1182" t="s">
        <v>146</v>
      </c>
      <c r="C1182" t="s">
        <v>153</v>
      </c>
      <c r="D1182" s="7" t="s">
        <v>377</v>
      </c>
      <c r="E1182" s="10">
        <f>VLOOKUP(A1182,home!$A$2:$E$405,3,FALSE)</f>
        <v>1.2963</v>
      </c>
      <c r="F1182" s="10">
        <f>VLOOKUP(B1182,home!$B$2:$E$405,3,FALSE)</f>
        <v>0.92569999999999997</v>
      </c>
      <c r="G1182" s="10">
        <f>VLOOKUP(C1182,away!$B$2:$E$405,4,FALSE)</f>
        <v>0.96430000000000005</v>
      </c>
      <c r="H1182" s="10">
        <f>VLOOKUP(A1182,away!$A$2:$E$405,3,FALSE)</f>
        <v>1.1852</v>
      </c>
      <c r="I1182" s="10">
        <f>VLOOKUP(C1182,away!$B$2:$E$405,3,FALSE)</f>
        <v>0.2109</v>
      </c>
      <c r="J1182" s="10">
        <f>VLOOKUP(B1182,home!$B$2:$E$405,4,FALSE)</f>
        <v>1.35</v>
      </c>
      <c r="K1182" s="12">
        <f t="shared" si="1566"/>
        <v>1.157145448713</v>
      </c>
      <c r="L1182" s="12">
        <f t="shared" si="1567"/>
        <v>0.33744421800000002</v>
      </c>
      <c r="M1182" s="13">
        <f t="shared" si="1568"/>
        <v>0.22434064027895276</v>
      </c>
      <c r="N1182" s="13">
        <f t="shared" si="1569"/>
        <v>0.25959475086015049</v>
      </c>
      <c r="O1182" s="13">
        <f t="shared" si="1570"/>
        <v>7.5702451924550523E-2</v>
      </c>
      <c r="P1182" s="13">
        <f t="shared" si="1571"/>
        <v>8.7598747700908308E-2</v>
      </c>
      <c r="Q1182" s="13">
        <f t="shared" si="1572"/>
        <v>0.15019444223380418</v>
      </c>
      <c r="R1182" s="13">
        <f t="shared" si="1573"/>
        <v>1.2772677345181274E-2</v>
      </c>
      <c r="S1182" s="13">
        <f t="shared" si="1574"/>
        <v>8.5512154521198789E-3</v>
      </c>
      <c r="T1182" s="13">
        <f t="shared" si="1575"/>
        <v>5.0682246107532226E-2</v>
      </c>
      <c r="U1182" s="13">
        <f t="shared" si="1576"/>
        <v>1.4779845457856152E-2</v>
      </c>
      <c r="V1182" s="13">
        <f t="shared" si="1577"/>
        <v>3.710011723416733E-4</v>
      </c>
      <c r="W1182" s="13">
        <f t="shared" si="1578"/>
        <v>5.7932271750944689E-2</v>
      </c>
      <c r="X1182" s="13">
        <f t="shared" si="1579"/>
        <v>1.954891013796102E-2</v>
      </c>
      <c r="Y1182" s="13">
        <f t="shared" si="1580"/>
        <v>3.2983333471282646E-3</v>
      </c>
      <c r="Z1182" s="13">
        <f t="shared" si="1581"/>
        <v>1.436688706170337E-3</v>
      </c>
      <c r="AA1182" s="13">
        <f t="shared" si="1582"/>
        <v>1.662457797562374E-3</v>
      </c>
      <c r="AB1182" s="13">
        <f t="shared" si="1583"/>
        <v>9.6185273706336967E-4</v>
      </c>
      <c r="AC1182" s="13">
        <f t="shared" si="1584"/>
        <v>9.0540990623368519E-6</v>
      </c>
      <c r="AD1182" s="13">
        <f t="shared" si="1585"/>
        <v>1.6759016147552586E-2</v>
      </c>
      <c r="AE1182" s="13">
        <f t="shared" si="1586"/>
        <v>5.6552330983602548E-3</v>
      </c>
      <c r="AF1182" s="13">
        <f t="shared" si="1587"/>
        <v>9.5416285524194664E-4</v>
      </c>
      <c r="AG1182" s="13">
        <f t="shared" si="1588"/>
        <v>1.0732557951058864E-4</v>
      </c>
      <c r="AH1182" s="13">
        <f t="shared" si="1589"/>
        <v>1.212005742407703E-4</v>
      </c>
      <c r="AI1182" s="13">
        <f t="shared" si="1590"/>
        <v>1.4024669286410939E-4</v>
      </c>
      <c r="AJ1182" s="13">
        <f t="shared" si="1591"/>
        <v>8.1142911172377109E-5</v>
      </c>
      <c r="AK1182" s="13">
        <f t="shared" si="1592"/>
        <v>3.1298050119479792E-5</v>
      </c>
      <c r="AL1182" s="13">
        <f t="shared" si="1593"/>
        <v>1.4141490163074781E-7</v>
      </c>
      <c r="AM1182" s="13">
        <f t="shared" si="1594"/>
        <v>3.87852385200963E-3</v>
      </c>
      <c r="AN1182" s="13">
        <f t="shared" si="1595"/>
        <v>1.3087854482357372E-3</v>
      </c>
      <c r="AO1182" s="13">
        <f t="shared" si="1596"/>
        <v>2.2082104105484394E-4</v>
      </c>
      <c r="AP1182" s="13">
        <f t="shared" si="1597"/>
        <v>2.4838261172232572E-5</v>
      </c>
      <c r="AQ1182" s="13">
        <f t="shared" si="1598"/>
        <v>2.0953819044359457E-6</v>
      </c>
      <c r="AR1182" s="13">
        <f t="shared" si="1599"/>
        <v>8.1796865991655407E-6</v>
      </c>
      <c r="AS1182" s="13">
        <f t="shared" si="1600"/>
        <v>9.4650871201231223E-6</v>
      </c>
      <c r="AT1182" s="13">
        <f t="shared" si="1601"/>
        <v>5.4762412413612555E-6</v>
      </c>
      <c r="AU1182" s="13">
        <f t="shared" si="1602"/>
        <v>2.1122692094985349E-6</v>
      </c>
      <c r="AV1182" s="13">
        <f t="shared" si="1603"/>
        <v>6.1105067555695886E-7</v>
      </c>
      <c r="AW1182" s="13">
        <f t="shared" si="1604"/>
        <v>1.5338490354193876E-9</v>
      </c>
      <c r="AX1182" s="13">
        <f t="shared" si="1605"/>
        <v>7.4800270384629212E-4</v>
      </c>
      <c r="AY1182" s="13">
        <f t="shared" si="1606"/>
        <v>2.5240918746129761E-4</v>
      </c>
      <c r="AZ1182" s="13">
        <f t="shared" si="1607"/>
        <v>4.2587010439446492E-5</v>
      </c>
      <c r="BA1182" s="13">
        <f t="shared" si="1608"/>
        <v>4.7902468115656198E-6</v>
      </c>
      <c r="BB1182" s="13">
        <f t="shared" si="1609"/>
        <v>4.041102723389385E-7</v>
      </c>
      <c r="BC1182" s="13">
        <f t="shared" si="1610"/>
        <v>2.7272934967036046E-8</v>
      </c>
      <c r="BD1182" s="13">
        <f t="shared" si="1611"/>
        <v>4.600313246567488E-7</v>
      </c>
      <c r="BE1182" s="13">
        <f t="shared" si="1612"/>
        <v>5.323231535919693E-7</v>
      </c>
      <c r="BF1182" s="13">
        <f t="shared" si="1613"/>
        <v>3.0798765721174936E-7</v>
      </c>
      <c r="BG1182" s="13">
        <f t="shared" si="1614"/>
        <v>1.1879550526745176E-7</v>
      </c>
      <c r="BH1182" s="13">
        <f t="shared" si="1615"/>
        <v>3.4365919561948248E-8</v>
      </c>
      <c r="BI1182" s="13">
        <f t="shared" si="1616"/>
        <v>7.9532734823890944E-9</v>
      </c>
      <c r="BJ1182" s="14">
        <f t="shared" si="1617"/>
        <v>0.57120997663432915</v>
      </c>
      <c r="BK1182" s="14">
        <f t="shared" si="1618"/>
        <v>0.32112320930574789</v>
      </c>
      <c r="BL1182" s="14">
        <f t="shared" si="1619"/>
        <v>0.10628047928228991</v>
      </c>
      <c r="BM1182" s="14">
        <f t="shared" si="1620"/>
        <v>0.18959423593137734</v>
      </c>
      <c r="BN1182" s="14">
        <f t="shared" si="1621"/>
        <v>0.81020371034354755</v>
      </c>
    </row>
    <row r="1183" spans="1:66" x14ac:dyDescent="0.25">
      <c r="A1183" t="s">
        <v>342</v>
      </c>
      <c r="B1183" t="s">
        <v>170</v>
      </c>
      <c r="C1183" t="s">
        <v>167</v>
      </c>
      <c r="D1183" s="7" t="s">
        <v>377</v>
      </c>
      <c r="E1183" s="10">
        <f>VLOOKUP(A1183,home!$A$2:$E$405,3,FALSE)</f>
        <v>1.3533999999999999</v>
      </c>
      <c r="F1183" s="10">
        <f>VLOOKUP(B1183,home!$B$2:$E$405,3,FALSE)</f>
        <v>0.80049999999999999</v>
      </c>
      <c r="G1183" s="10">
        <f>VLOOKUP(C1183,away!$B$2:$E$405,4,FALSE)</f>
        <v>0.98519999999999996</v>
      </c>
      <c r="H1183" s="10">
        <f>VLOOKUP(A1183,away!$A$2:$E$405,3,FALSE)</f>
        <v>1.2030000000000001</v>
      </c>
      <c r="I1183" s="10">
        <f>VLOOKUP(C1183,away!$B$2:$E$405,3,FALSE)</f>
        <v>0.83130000000000004</v>
      </c>
      <c r="J1183" s="10">
        <f>VLOOKUP(B1183,home!$B$2:$E$405,4,FALSE)</f>
        <v>1.2468999999999999</v>
      </c>
      <c r="K1183" s="12">
        <f t="shared" si="1566"/>
        <v>1.0673624288399999</v>
      </c>
      <c r="L1183" s="12">
        <f t="shared" si="1567"/>
        <v>1.24696720791</v>
      </c>
      <c r="M1183" s="13">
        <f t="shared" si="1568"/>
        <v>9.8832415419303044E-2</v>
      </c>
      <c r="N1183" s="13">
        <f t="shared" si="1569"/>
        <v>0.10549000697007113</v>
      </c>
      <c r="O1183" s="13">
        <f t="shared" si="1570"/>
        <v>0.12324078110640954</v>
      </c>
      <c r="P1183" s="13">
        <f t="shared" si="1571"/>
        <v>0.13154257945387604</v>
      </c>
      <c r="Q1183" s="13">
        <f t="shared" si="1572"/>
        <v>5.6298035028961829E-2</v>
      </c>
      <c r="R1183" s="13">
        <f t="shared" si="1573"/>
        <v>7.6838606358453521E-2</v>
      </c>
      <c r="S1183" s="13">
        <f t="shared" si="1574"/>
        <v>4.376967348204603E-2</v>
      </c>
      <c r="T1183" s="13">
        <f t="shared" si="1575"/>
        <v>7.0201803550883901E-2</v>
      </c>
      <c r="U1183" s="13">
        <f t="shared" si="1576"/>
        <v>8.2014641511439598E-2</v>
      </c>
      <c r="V1183" s="13">
        <f t="shared" si="1577"/>
        <v>6.4728827719297008E-3</v>
      </c>
      <c r="W1183" s="13">
        <f t="shared" si="1578"/>
        <v>2.0030135802477363E-2</v>
      </c>
      <c r="X1183" s="13">
        <f t="shared" si="1579"/>
        <v>2.4976922515673326E-2</v>
      </c>
      <c r="Y1183" s="13">
        <f t="shared" si="1580"/>
        <v>1.5572701665776794E-2</v>
      </c>
      <c r="Z1183" s="13">
        <f t="shared" si="1581"/>
        <v>3.1938407476832131E-2</v>
      </c>
      <c r="AA1183" s="13">
        <f t="shared" si="1582"/>
        <v>3.4089856177753147E-2</v>
      </c>
      <c r="AB1183" s="13">
        <f t="shared" si="1583"/>
        <v>1.8193115844346443E-2</v>
      </c>
      <c r="AC1183" s="13">
        <f t="shared" si="1584"/>
        <v>5.3844915956332109E-4</v>
      </c>
      <c r="AD1183" s="13">
        <f t="shared" si="1585"/>
        <v>5.3448536000318177E-3</v>
      </c>
      <c r="AE1183" s="13">
        <f t="shared" si="1586"/>
        <v>6.6648571703193885E-3</v>
      </c>
      <c r="AF1183" s="13">
        <f t="shared" si="1587"/>
        <v>4.1554291683960571E-3</v>
      </c>
      <c r="AG1183" s="13">
        <f t="shared" si="1588"/>
        <v>1.7272279692608686E-3</v>
      </c>
      <c r="AH1183" s="13">
        <f t="shared" si="1589"/>
        <v>9.9565366991193061E-3</v>
      </c>
      <c r="AI1183" s="13">
        <f t="shared" si="1590"/>
        <v>1.0627233194006576E-2</v>
      </c>
      <c r="AJ1183" s="13">
        <f t="shared" si="1591"/>
        <v>5.6715547169019654E-3</v>
      </c>
      <c r="AK1183" s="13">
        <f t="shared" si="1592"/>
        <v>2.0178681393104797E-3</v>
      </c>
      <c r="AL1183" s="13">
        <f t="shared" si="1593"/>
        <v>2.8666299838260282E-5</v>
      </c>
      <c r="AM1183" s="13">
        <f t="shared" si="1594"/>
        <v>1.1409791840648364E-3</v>
      </c>
      <c r="AN1183" s="13">
        <f t="shared" si="1595"/>
        <v>1.4227636274367589E-3</v>
      </c>
      <c r="AO1183" s="13">
        <f t="shared" si="1596"/>
        <v>8.8706979401035973E-4</v>
      </c>
      <c r="AP1183" s="13">
        <f t="shared" si="1597"/>
        <v>3.6871564808613249E-4</v>
      </c>
      <c r="AQ1183" s="13">
        <f t="shared" si="1598"/>
        <v>1.1494408055167268E-4</v>
      </c>
      <c r="AR1183" s="13">
        <f t="shared" si="1599"/>
        <v>2.48309495363085E-3</v>
      </c>
      <c r="AS1183" s="13">
        <f t="shared" si="1600"/>
        <v>2.6503622607477705E-3</v>
      </c>
      <c r="AT1183" s="13">
        <f t="shared" si="1601"/>
        <v>1.4144485499688068E-3</v>
      </c>
      <c r="AU1183" s="13">
        <f t="shared" si="1602"/>
        <v>5.0324307992130721E-4</v>
      </c>
      <c r="AV1183" s="13">
        <f t="shared" si="1603"/>
        <v>1.3428568902043212E-4</v>
      </c>
      <c r="AW1183" s="13">
        <f t="shared" si="1604"/>
        <v>1.0598296925504737E-6</v>
      </c>
      <c r="AX1183" s="13">
        <f t="shared" si="1605"/>
        <v>2.029730521932207E-4</v>
      </c>
      <c r="AY1183" s="13">
        <f t="shared" si="1606"/>
        <v>2.5310074017435114E-4</v>
      </c>
      <c r="AZ1183" s="13">
        <f t="shared" si="1607"/>
        <v>1.5780416164758255E-4</v>
      </c>
      <c r="BA1183" s="13">
        <f t="shared" si="1608"/>
        <v>6.5592204948754804E-5</v>
      </c>
      <c r="BB1183" s="13">
        <f t="shared" si="1609"/>
        <v>2.0447832166402311E-5</v>
      </c>
      <c r="BC1183" s="13">
        <f t="shared" si="1610"/>
        <v>5.0995552368701952E-6</v>
      </c>
      <c r="BD1183" s="13">
        <f t="shared" si="1611"/>
        <v>5.1605633021741166E-4</v>
      </c>
      <c r="BE1183" s="13">
        <f t="shared" si="1612"/>
        <v>5.5081913803911348E-4</v>
      </c>
      <c r="BF1183" s="13">
        <f t="shared" si="1613"/>
        <v>2.9396182651449169E-4</v>
      </c>
      <c r="BG1183" s="13">
        <f t="shared" si="1614"/>
        <v>1.0458793637825017E-4</v>
      </c>
      <c r="BH1183" s="13">
        <f t="shared" si="1615"/>
        <v>2.7908308450013115E-5</v>
      </c>
      <c r="BI1183" s="13">
        <f t="shared" si="1616"/>
        <v>5.9576559784043811E-6</v>
      </c>
      <c r="BJ1183" s="14">
        <f t="shared" si="1617"/>
        <v>0.3151014633223696</v>
      </c>
      <c r="BK1183" s="14">
        <f t="shared" si="1618"/>
        <v>0.28143776732673076</v>
      </c>
      <c r="BL1183" s="14">
        <f t="shared" si="1619"/>
        <v>0.37133491947660746</v>
      </c>
      <c r="BM1183" s="14">
        <f t="shared" si="1620"/>
        <v>0.40731809235498295</v>
      </c>
      <c r="BN1183" s="14">
        <f t="shared" si="1621"/>
        <v>0.59224242433707508</v>
      </c>
    </row>
    <row r="1184" spans="1:66" x14ac:dyDescent="0.25">
      <c r="A1184" t="s">
        <v>344</v>
      </c>
      <c r="B1184" t="s">
        <v>211</v>
      </c>
      <c r="C1184" t="s">
        <v>206</v>
      </c>
      <c r="D1184" s="7" t="s">
        <v>377</v>
      </c>
      <c r="E1184" s="10">
        <f>VLOOKUP(A1184,home!$A$2:$E$405,3,FALSE)</f>
        <v>1.3976999999999999</v>
      </c>
      <c r="F1184" s="10">
        <f>VLOOKUP(B1184,home!$B$2:$E$405,3,FALSE)</f>
        <v>1.2683</v>
      </c>
      <c r="G1184" s="10">
        <f>VLOOKUP(C1184,away!$B$2:$E$405,4,FALSE)</f>
        <v>0.8347</v>
      </c>
      <c r="H1184" s="10">
        <f>VLOOKUP(A1184,away!$A$2:$E$405,3,FALSE)</f>
        <v>1.0585</v>
      </c>
      <c r="I1184" s="10">
        <f>VLOOKUP(C1184,away!$B$2:$E$405,3,FALSE)</f>
        <v>1.3646</v>
      </c>
      <c r="J1184" s="10">
        <f>VLOOKUP(B1184,home!$B$2:$E$405,4,FALSE)</f>
        <v>0.73</v>
      </c>
      <c r="K1184" s="12">
        <f t="shared" si="1566"/>
        <v>1.4796751189769999</v>
      </c>
      <c r="L1184" s="12">
        <f t="shared" si="1567"/>
        <v>1.0544332430000001</v>
      </c>
      <c r="M1184" s="13">
        <f t="shared" si="1568"/>
        <v>7.9332423544023992E-2</v>
      </c>
      <c r="N1184" s="13">
        <f t="shared" si="1569"/>
        <v>0.11738621324623745</v>
      </c>
      <c r="O1184" s="13">
        <f t="shared" si="1570"/>
        <v>8.3650744632574769E-2</v>
      </c>
      <c r="P1184" s="13">
        <f t="shared" si="1571"/>
        <v>0.12377592551671972</v>
      </c>
      <c r="Q1184" s="13">
        <f t="shared" si="1572"/>
        <v>8.6846729525692945E-2</v>
      </c>
      <c r="R1184" s="13">
        <f t="shared" si="1573"/>
        <v>4.4102062971145328E-2</v>
      </c>
      <c r="S1184" s="13">
        <f t="shared" si="1574"/>
        <v>4.8279376366898538E-2</v>
      </c>
      <c r="T1184" s="13">
        <f t="shared" si="1575"/>
        <v>9.157407865772027E-2</v>
      </c>
      <c r="U1184" s="13">
        <f t="shared" si="1576"/>
        <v>6.525672527396062E-2</v>
      </c>
      <c r="V1184" s="13">
        <f t="shared" si="1577"/>
        <v>8.3695980732781065E-3</v>
      </c>
      <c r="W1184" s="13">
        <f t="shared" si="1578"/>
        <v>4.2834981614564352E-2</v>
      </c>
      <c r="X1184" s="13">
        <f t="shared" si="1579"/>
        <v>4.5166628577690465E-2</v>
      </c>
      <c r="Y1184" s="13">
        <f t="shared" si="1580"/>
        <v>2.3812597323275318E-2</v>
      </c>
      <c r="Z1184" s="13">
        <f t="shared" si="1581"/>
        <v>1.5500893760551665E-2</v>
      </c>
      <c r="AA1184" s="13">
        <f t="shared" si="1582"/>
        <v>2.2936286819394122E-2</v>
      </c>
      <c r="AB1184" s="13">
        <f t="shared" si="1583"/>
        <v>1.69691264641888E-2</v>
      </c>
      <c r="AC1184" s="13">
        <f t="shared" si="1584"/>
        <v>8.1615017971503536E-4</v>
      </c>
      <c r="AD1184" s="13">
        <f t="shared" si="1585"/>
        <v>1.5845464129227028E-2</v>
      </c>
      <c r="AE1184" s="13">
        <f t="shared" si="1586"/>
        <v>1.6707984128621029E-2</v>
      </c>
      <c r="AF1184" s="13">
        <f t="shared" si="1587"/>
        <v>8.8087269443672001E-3</v>
      </c>
      <c r="AG1184" s="13">
        <f t="shared" si="1588"/>
        <v>3.0960715062168629E-3</v>
      </c>
      <c r="AH1184" s="13">
        <f t="shared" si="1589"/>
        <v>4.086164419334239E-3</v>
      </c>
      <c r="AI1184" s="13">
        <f t="shared" si="1590"/>
        <v>6.0461958233379749E-3</v>
      </c>
      <c r="AJ1184" s="13">
        <f t="shared" si="1591"/>
        <v>4.4732027621279292E-3</v>
      </c>
      <c r="AK1184" s="13">
        <f t="shared" si="1592"/>
        <v>2.2062956097532961E-3</v>
      </c>
      <c r="AL1184" s="13">
        <f t="shared" si="1593"/>
        <v>5.0934908750799346E-5</v>
      </c>
      <c r="AM1184" s="13">
        <f t="shared" si="1594"/>
        <v>4.6892278041319587E-3</v>
      </c>
      <c r="AN1184" s="13">
        <f t="shared" si="1595"/>
        <v>4.9444776806766297E-3</v>
      </c>
      <c r="AO1184" s="13">
        <f t="shared" si="1596"/>
        <v>2.6068108178884889E-3</v>
      </c>
      <c r="AP1184" s="13">
        <f t="shared" si="1597"/>
        <v>9.1623599486454746E-4</v>
      </c>
      <c r="AQ1184" s="13">
        <f t="shared" si="1598"/>
        <v>2.41527422854589E-4</v>
      </c>
      <c r="AR1184" s="13">
        <f t="shared" si="1599"/>
        <v>8.6171752002196322E-4</v>
      </c>
      <c r="AS1184" s="13">
        <f t="shared" si="1600"/>
        <v>1.2750619739630637E-3</v>
      </c>
      <c r="AT1184" s="13">
        <f t="shared" si="1601"/>
        <v>9.4333873901342245E-4</v>
      </c>
      <c r="AU1184" s="13">
        <f t="shared" si="1602"/>
        <v>4.6527828696176632E-4</v>
      </c>
      <c r="AV1184" s="13">
        <f t="shared" si="1603"/>
        <v>1.7211517615439158E-4</v>
      </c>
      <c r="AW1184" s="13">
        <f t="shared" si="1604"/>
        <v>2.2074887158006582E-6</v>
      </c>
      <c r="AX1184" s="13">
        <f t="shared" si="1605"/>
        <v>1.1564222848315351E-3</v>
      </c>
      <c r="AY1184" s="13">
        <f t="shared" si="1606"/>
        <v>1.2193701000723855E-3</v>
      </c>
      <c r="AZ1184" s="13">
        <f t="shared" si="1607"/>
        <v>6.4287218451827995E-4</v>
      </c>
      <c r="BA1184" s="13">
        <f t="shared" si="1608"/>
        <v>2.2595526745203482E-4</v>
      </c>
      <c r="BB1184" s="13">
        <f t="shared" si="1609"/>
        <v>5.9563686358095351E-5</v>
      </c>
      <c r="BC1184" s="13">
        <f t="shared" si="1610"/>
        <v>1.2561186194320274E-5</v>
      </c>
      <c r="BD1184" s="13">
        <f t="shared" si="1611"/>
        <v>1.5143726653111259E-4</v>
      </c>
      <c r="BE1184" s="13">
        <f t="shared" si="1612"/>
        <v>2.2407795537197569E-4</v>
      </c>
      <c r="BF1184" s="13">
        <f t="shared" si="1613"/>
        <v>1.6578128763757551E-4</v>
      </c>
      <c r="BG1184" s="13">
        <f t="shared" si="1614"/>
        <v>8.1767482169763268E-5</v>
      </c>
      <c r="BH1184" s="13">
        <f t="shared" si="1615"/>
        <v>3.024732722699855E-5</v>
      </c>
      <c r="BI1184" s="13">
        <f t="shared" si="1616"/>
        <v>8.9512435026690675E-6</v>
      </c>
      <c r="BJ1184" s="14">
        <f t="shared" si="1617"/>
        <v>0.46879450008345591</v>
      </c>
      <c r="BK1184" s="14">
        <f t="shared" si="1618"/>
        <v>0.26184377868945857</v>
      </c>
      <c r="BL1184" s="14">
        <f t="shared" si="1619"/>
        <v>0.25410657903437173</v>
      </c>
      <c r="BM1184" s="14">
        <f t="shared" si="1620"/>
        <v>0.46393448952008703</v>
      </c>
      <c r="BN1184" s="14">
        <f t="shared" si="1621"/>
        <v>0.53509409943639419</v>
      </c>
    </row>
    <row r="1185" spans="1:66" x14ac:dyDescent="0.25">
      <c r="A1185" t="s">
        <v>346</v>
      </c>
      <c r="B1185" t="s">
        <v>237</v>
      </c>
      <c r="C1185" t="s">
        <v>231</v>
      </c>
      <c r="D1185" s="7" t="s">
        <v>377</v>
      </c>
      <c r="E1185" s="10">
        <f>VLOOKUP(A1185,home!$A$2:$E$405,3,FALSE)</f>
        <v>1.5146999999999999</v>
      </c>
      <c r="F1185" s="10">
        <f>VLOOKUP(B1185,home!$B$2:$E$405,3,FALSE)</f>
        <v>1.1553</v>
      </c>
      <c r="G1185" s="10">
        <f>VLOOKUP(C1185,away!$B$2:$E$405,4,FALSE)</f>
        <v>1.0563</v>
      </c>
      <c r="H1185" s="10">
        <f>VLOOKUP(A1185,away!$A$2:$E$405,3,FALSE)</f>
        <v>1.0882000000000001</v>
      </c>
      <c r="I1185" s="10">
        <f>VLOOKUP(C1185,away!$B$2:$E$405,3,FALSE)</f>
        <v>0.73519999999999996</v>
      </c>
      <c r="J1185" s="10">
        <f>VLOOKUP(B1185,home!$B$2:$E$405,4,FALSE)</f>
        <v>1.8379000000000001</v>
      </c>
      <c r="K1185" s="12">
        <f t="shared" si="1566"/>
        <v>1.8484541328329998</v>
      </c>
      <c r="L1185" s="12">
        <f t="shared" si="1567"/>
        <v>1.4704020438559999</v>
      </c>
      <c r="M1185" s="13">
        <f t="shared" si="1568"/>
        <v>3.6194207864734193E-2</v>
      </c>
      <c r="N1185" s="13">
        <f t="shared" si="1569"/>
        <v>6.6903333112184576E-2</v>
      </c>
      <c r="O1185" s="13">
        <f t="shared" si="1570"/>
        <v>5.322003722005407E-2</v>
      </c>
      <c r="P1185" s="13">
        <f t="shared" si="1571"/>
        <v>9.8374797748934997E-2</v>
      </c>
      <c r="Q1185" s="13">
        <f t="shared" si="1572"/>
        <v>6.1833871295760248E-2</v>
      </c>
      <c r="R1185" s="13">
        <f t="shared" si="1573"/>
        <v>3.9127425751229954E-2</v>
      </c>
      <c r="S1185" s="13">
        <f t="shared" si="1574"/>
        <v>6.6844955333124151E-2</v>
      </c>
      <c r="T1185" s="13">
        <f t="shared" si="1575"/>
        <v>9.0920650732814717E-2</v>
      </c>
      <c r="U1185" s="13">
        <f t="shared" si="1576"/>
        <v>7.2325251836977328E-2</v>
      </c>
      <c r="V1185" s="13">
        <f t="shared" si="1577"/>
        <v>2.0186959152286115E-2</v>
      </c>
      <c r="W1185" s="13">
        <f t="shared" si="1578"/>
        <v>3.8099024981903935E-2</v>
      </c>
      <c r="X1185" s="13">
        <f t="shared" si="1579"/>
        <v>5.6020884202312354E-2</v>
      </c>
      <c r="Y1185" s="13">
        <f t="shared" si="1580"/>
        <v>4.1186611314850199E-2</v>
      </c>
      <c r="Z1185" s="13">
        <f t="shared" si="1581"/>
        <v>1.9177682265144123E-2</v>
      </c>
      <c r="AA1185" s="13">
        <f t="shared" si="1582"/>
        <v>3.5449066041163768E-2</v>
      </c>
      <c r="AB1185" s="13">
        <f t="shared" si="1583"/>
        <v>3.2762986314429567E-2</v>
      </c>
      <c r="AC1185" s="13">
        <f t="shared" si="1584"/>
        <v>3.4292227626480072E-3</v>
      </c>
      <c r="AD1185" s="13">
        <f t="shared" si="1585"/>
        <v>1.7606075046177005E-2</v>
      </c>
      <c r="AE1185" s="13">
        <f t="shared" si="1586"/>
        <v>2.5888008732180785E-2</v>
      </c>
      <c r="AF1185" s="13">
        <f t="shared" si="1587"/>
        <v>1.9032890475580305E-2</v>
      </c>
      <c r="AG1185" s="13">
        <f t="shared" si="1588"/>
        <v>9.3286670185935526E-3</v>
      </c>
      <c r="AH1185" s="13">
        <f t="shared" si="1589"/>
        <v>7.0497257997722265E-3</v>
      </c>
      <c r="AI1185" s="13">
        <f t="shared" si="1590"/>
        <v>1.3031094789928394E-2</v>
      </c>
      <c r="AJ1185" s="13">
        <f t="shared" si="1591"/>
        <v>1.204369050989086E-2</v>
      </c>
      <c r="AK1185" s="13">
        <f t="shared" si="1592"/>
        <v>7.4207364991897787E-3</v>
      </c>
      <c r="AL1185" s="13">
        <f t="shared" si="1593"/>
        <v>3.7282108449207188E-4</v>
      </c>
      <c r="AM1185" s="13">
        <f t="shared" si="1594"/>
        <v>6.508804436414768E-3</v>
      </c>
      <c r="AN1185" s="13">
        <f t="shared" si="1595"/>
        <v>9.5705593463632759E-3</v>
      </c>
      <c r="AO1185" s="13">
        <f t="shared" si="1596"/>
        <v>7.0362850118688529E-3</v>
      </c>
      <c r="AP1185" s="13">
        <f t="shared" si="1597"/>
        <v>3.4487226208684309E-3</v>
      </c>
      <c r="AQ1185" s="13">
        <f t="shared" si="1598"/>
        <v>1.2677521976043416E-3</v>
      </c>
      <c r="AR1185" s="13">
        <f t="shared" si="1599"/>
        <v>2.0731862449218912E-3</v>
      </c>
      <c r="AS1185" s="13">
        <f t="shared" si="1600"/>
        <v>3.8321896825583967E-3</v>
      </c>
      <c r="AT1185" s="13">
        <f t="shared" si="1601"/>
        <v>3.5418134282625261E-3</v>
      </c>
      <c r="AU1185" s="13">
        <f t="shared" si="1602"/>
        <v>2.1822932230650938E-3</v>
      </c>
      <c r="AV1185" s="13">
        <f t="shared" si="1603"/>
        <v>1.0084672318070298E-3</v>
      </c>
      <c r="AW1185" s="13">
        <f t="shared" si="1604"/>
        <v>2.81476888055567E-5</v>
      </c>
      <c r="AX1185" s="13">
        <f t="shared" si="1605"/>
        <v>2.0052044100487727E-3</v>
      </c>
      <c r="AY1185" s="13">
        <f t="shared" si="1606"/>
        <v>2.94845666288478E-3</v>
      </c>
      <c r="AZ1185" s="13">
        <f t="shared" si="1607"/>
        <v>2.1677083516633113E-3</v>
      </c>
      <c r="BA1185" s="13">
        <f t="shared" si="1608"/>
        <v>1.0624675969231503E-3</v>
      </c>
      <c r="BB1185" s="13">
        <f t="shared" si="1609"/>
        <v>3.9056363151164362E-4</v>
      </c>
      <c r="BC1185" s="13">
        <f t="shared" si="1610"/>
        <v>1.1485711240610848E-4</v>
      </c>
      <c r="BD1185" s="13">
        <f t="shared" si="1611"/>
        <v>5.0806954863788229E-4</v>
      </c>
      <c r="BE1185" s="13">
        <f t="shared" si="1612"/>
        <v>9.3914325694629012E-4</v>
      </c>
      <c r="BF1185" s="13">
        <f t="shared" si="1613"/>
        <v>8.6798161731230716E-4</v>
      </c>
      <c r="BG1185" s="13">
        <f t="shared" si="1614"/>
        <v>5.3480806924800176E-4</v>
      </c>
      <c r="BH1185" s="13">
        <f t="shared" si="1615"/>
        <v>2.4714204646847642E-4</v>
      </c>
      <c r="BI1185" s="13">
        <f t="shared" si="1616"/>
        <v>9.1366147438292131E-5</v>
      </c>
      <c r="BJ1185" s="14">
        <f t="shared" si="1617"/>
        <v>0.46334139829091503</v>
      </c>
      <c r="BK1185" s="14">
        <f t="shared" si="1618"/>
        <v>0.22835142060910432</v>
      </c>
      <c r="BL1185" s="14">
        <f t="shared" si="1619"/>
        <v>0.28825647525930198</v>
      </c>
      <c r="BM1185" s="14">
        <f t="shared" si="1620"/>
        <v>0.6405529944574887</v>
      </c>
      <c r="BN1185" s="14">
        <f t="shared" si="1621"/>
        <v>0.35565367299289802</v>
      </c>
    </row>
    <row r="1186" spans="1:66" x14ac:dyDescent="0.25">
      <c r="A1186" t="s">
        <v>347</v>
      </c>
      <c r="B1186" t="s">
        <v>255</v>
      </c>
      <c r="C1186" t="s">
        <v>257</v>
      </c>
      <c r="D1186" s="7" t="s">
        <v>377</v>
      </c>
      <c r="E1186" s="10">
        <f>VLOOKUP(A1186,home!$A$2:$E$405,3,FALSE)</f>
        <v>1.2639</v>
      </c>
      <c r="F1186" s="10">
        <f>VLOOKUP(B1186,home!$B$2:$E$405,3,FALSE)</f>
        <v>0.63300000000000001</v>
      </c>
      <c r="G1186" s="10">
        <f>VLOOKUP(C1186,away!$B$2:$E$405,4,FALSE)</f>
        <v>0.79120000000000001</v>
      </c>
      <c r="H1186" s="10">
        <f>VLOOKUP(A1186,away!$A$2:$E$405,3,FALSE)</f>
        <v>0.81940000000000002</v>
      </c>
      <c r="I1186" s="10">
        <f>VLOOKUP(C1186,away!$B$2:$E$405,3,FALSE)</f>
        <v>0.9153</v>
      </c>
      <c r="J1186" s="10">
        <f>VLOOKUP(B1186,home!$B$2:$E$405,4,FALSE)</f>
        <v>1.4644999999999999</v>
      </c>
      <c r="K1186" s="12">
        <f t="shared" si="1566"/>
        <v>0.63299853144000007</v>
      </c>
      <c r="L1186" s="12">
        <f t="shared" si="1567"/>
        <v>1.09837034289</v>
      </c>
      <c r="M1186" s="13">
        <f t="shared" si="1568"/>
        <v>0.1770418959154616</v>
      </c>
      <c r="N1186" s="13">
        <f t="shared" si="1569"/>
        <v>0.11206726011784054</v>
      </c>
      <c r="O1186" s="13">
        <f t="shared" si="1570"/>
        <v>0.19445756792256125</v>
      </c>
      <c r="P1186" s="13">
        <f t="shared" si="1571"/>
        <v>0.12309135492237534</v>
      </c>
      <c r="Q1186" s="13">
        <f t="shared" si="1572"/>
        <v>3.5469205538548772E-2</v>
      </c>
      <c r="R1186" s="13">
        <f t="shared" si="1573"/>
        <v>0.10679321277832952</v>
      </c>
      <c r="S1186" s="13">
        <f t="shared" si="1574"/>
        <v>2.1395333542774928E-2</v>
      </c>
      <c r="T1186" s="13">
        <f t="shared" si="1575"/>
        <v>3.8958323449411705E-2</v>
      </c>
      <c r="U1186" s="13">
        <f t="shared" si="1576"/>
        <v>6.7599946856442036E-2</v>
      </c>
      <c r="V1186" s="13">
        <f t="shared" si="1577"/>
        <v>1.6528294874802211E-3</v>
      </c>
      <c r="W1186" s="13">
        <f t="shared" si="1578"/>
        <v>7.4839850057482971E-3</v>
      </c>
      <c r="X1186" s="13">
        <f t="shared" si="1579"/>
        <v>8.2201871769473755E-3</v>
      </c>
      <c r="Y1186" s="13">
        <f t="shared" si="1580"/>
        <v>4.5144049040818351E-3</v>
      </c>
      <c r="Z1186" s="13">
        <f t="shared" si="1581"/>
        <v>3.9099499245886182E-2</v>
      </c>
      <c r="AA1186" s="13">
        <f t="shared" si="1582"/>
        <v>2.4749925602685345E-2</v>
      </c>
      <c r="AB1186" s="13">
        <f t="shared" si="1583"/>
        <v>7.8333332798745398E-3</v>
      </c>
      <c r="AC1186" s="13">
        <f t="shared" si="1584"/>
        <v>7.182234324310144E-5</v>
      </c>
      <c r="AD1186" s="13">
        <f t="shared" si="1585"/>
        <v>1.1843378794894131E-3</v>
      </c>
      <c r="AE1186" s="13">
        <f t="shared" si="1586"/>
        <v>1.3008416027924022E-3</v>
      </c>
      <c r="AF1186" s="13">
        <f t="shared" si="1587"/>
        <v>7.1440291865233383E-4</v>
      </c>
      <c r="AG1186" s="13">
        <f t="shared" si="1588"/>
        <v>2.6155965957392696E-4</v>
      </c>
      <c r="AH1186" s="13">
        <f t="shared" si="1589"/>
        <v>1.0736432598382823E-2</v>
      </c>
      <c r="AI1186" s="13">
        <f t="shared" si="1590"/>
        <v>6.7961460676808708E-3</v>
      </c>
      <c r="AJ1186" s="13">
        <f t="shared" si="1591"/>
        <v>2.150975240146861E-3</v>
      </c>
      <c r="AK1186" s="13">
        <f t="shared" si="1592"/>
        <v>4.5385472272558821E-4</v>
      </c>
      <c r="AL1186" s="13">
        <f t="shared" si="1593"/>
        <v>1.9974276705022981E-6</v>
      </c>
      <c r="AM1186" s="13">
        <f t="shared" si="1594"/>
        <v>1.4993682768911246E-4</v>
      </c>
      <c r="AN1186" s="13">
        <f t="shared" si="1595"/>
        <v>1.646861648407293E-4</v>
      </c>
      <c r="AO1186" s="13">
        <f t="shared" si="1596"/>
        <v>9.0443199672675449E-5</v>
      </c>
      <c r="AP1186" s="13">
        <f t="shared" si="1597"/>
        <v>3.3113376078848428E-5</v>
      </c>
      <c r="AQ1186" s="13">
        <f t="shared" si="1598"/>
        <v>9.0926875594925646E-6</v>
      </c>
      <c r="AR1186" s="13">
        <f t="shared" si="1599"/>
        <v>2.3585158309002243E-3</v>
      </c>
      <c r="AS1186" s="13">
        <f t="shared" si="1600"/>
        <v>1.4929370573378334E-3</v>
      </c>
      <c r="AT1186" s="13">
        <f t="shared" si="1601"/>
        <v>4.7251348241360188E-4</v>
      </c>
      <c r="AU1186" s="13">
        <f t="shared" si="1602"/>
        <v>9.9700113484470096E-5</v>
      </c>
      <c r="AV1186" s="13">
        <f t="shared" si="1603"/>
        <v>1.5777506355017728E-5</v>
      </c>
      <c r="AW1186" s="13">
        <f t="shared" si="1604"/>
        <v>3.8576254797742878E-8</v>
      </c>
      <c r="AX1186" s="13">
        <f t="shared" si="1605"/>
        <v>1.5818298622663415E-5</v>
      </c>
      <c r="AY1186" s="13">
        <f t="shared" si="1606"/>
        <v>1.7374350082111229E-5</v>
      </c>
      <c r="AZ1186" s="13">
        <f t="shared" si="1607"/>
        <v>9.5417354285897042E-6</v>
      </c>
      <c r="BA1186" s="13">
        <f t="shared" si="1608"/>
        <v>3.493453071488579E-6</v>
      </c>
      <c r="BB1186" s="13">
        <f t="shared" si="1609"/>
        <v>9.5927631200025825E-7</v>
      </c>
      <c r="BC1186" s="13">
        <f t="shared" si="1610"/>
        <v>2.1072813034759577E-7</v>
      </c>
      <c r="BD1186" s="13">
        <f t="shared" si="1611"/>
        <v>4.3175397364956191E-4</v>
      </c>
      <c r="BE1186" s="13">
        <f t="shared" si="1612"/>
        <v>2.7329963126355717E-4</v>
      </c>
      <c r="BF1186" s="13">
        <f t="shared" si="1613"/>
        <v>8.6499132616462611E-5</v>
      </c>
      <c r="BG1186" s="13">
        <f t="shared" si="1614"/>
        <v>1.8251274639018215E-5</v>
      </c>
      <c r="BH1186" s="13">
        <f t="shared" si="1615"/>
        <v>2.8882575108516613E-6</v>
      </c>
      <c r="BI1186" s="13">
        <f t="shared" si="1616"/>
        <v>3.6565255255793037E-7</v>
      </c>
      <c r="BJ1186" s="14">
        <f t="shared" si="1617"/>
        <v>0.21066917835057455</v>
      </c>
      <c r="BK1186" s="14">
        <f t="shared" si="1618"/>
        <v>0.3232726079890878</v>
      </c>
      <c r="BL1186" s="14">
        <f t="shared" si="1619"/>
        <v>0.42682389698155199</v>
      </c>
      <c r="BM1186" s="14">
        <f t="shared" si="1620"/>
        <v>0.25092734959815616</v>
      </c>
      <c r="BN1186" s="14">
        <f t="shared" si="1621"/>
        <v>0.74892049719511711</v>
      </c>
    </row>
    <row r="1187" spans="1:66" x14ac:dyDescent="0.25">
      <c r="A1187" t="s">
        <v>347</v>
      </c>
      <c r="B1187" t="s">
        <v>258</v>
      </c>
      <c r="C1187" t="s">
        <v>249</v>
      </c>
      <c r="D1187" s="7" t="s">
        <v>377</v>
      </c>
      <c r="E1187" s="10">
        <f>VLOOKUP(A1187,home!$A$2:$E$405,3,FALSE)</f>
        <v>1.2639</v>
      </c>
      <c r="F1187" s="10">
        <f>VLOOKUP(B1187,home!$B$2:$E$405,3,FALSE)</f>
        <v>1.1076999999999999</v>
      </c>
      <c r="G1187" s="10">
        <f>VLOOKUP(C1187,away!$B$2:$E$405,4,FALSE)</f>
        <v>2.1758000000000002</v>
      </c>
      <c r="H1187" s="10">
        <f>VLOOKUP(A1187,away!$A$2:$E$405,3,FALSE)</f>
        <v>0.81940000000000002</v>
      </c>
      <c r="I1187" s="10">
        <f>VLOOKUP(C1187,away!$B$2:$E$405,3,FALSE)</f>
        <v>0</v>
      </c>
      <c r="J1187" s="10">
        <f>VLOOKUP(B1187,home!$B$2:$E$405,4,FALSE)</f>
        <v>0.73219999999999996</v>
      </c>
      <c r="K1187" s="12">
        <f t="shared" si="1566"/>
        <v>3.0461679328739999</v>
      </c>
      <c r="L1187" s="12">
        <f t="shared" si="1567"/>
        <v>0</v>
      </c>
      <c r="M1187" s="13">
        <f t="shared" si="1568"/>
        <v>4.7540755139728656E-2</v>
      </c>
      <c r="N1187" s="13">
        <f t="shared" si="1569"/>
        <v>0.14481712381125622</v>
      </c>
      <c r="O1187" s="13">
        <f t="shared" si="1570"/>
        <v>0</v>
      </c>
      <c r="P1187" s="13">
        <f t="shared" si="1571"/>
        <v>0</v>
      </c>
      <c r="Q1187" s="13">
        <f t="shared" si="1572"/>
        <v>0.22056863934244628</v>
      </c>
      <c r="R1187" s="13">
        <f t="shared" si="1573"/>
        <v>0</v>
      </c>
      <c r="S1187" s="13">
        <f t="shared" si="1574"/>
        <v>0</v>
      </c>
      <c r="T1187" s="13">
        <f t="shared" si="1575"/>
        <v>0</v>
      </c>
      <c r="U1187" s="13">
        <f t="shared" si="1576"/>
        <v>0</v>
      </c>
      <c r="V1187" s="13">
        <f t="shared" si="1577"/>
        <v>0</v>
      </c>
      <c r="W1187" s="13">
        <f t="shared" si="1578"/>
        <v>0.22396303872087012</v>
      </c>
      <c r="X1187" s="13">
        <f t="shared" si="1579"/>
        <v>0</v>
      </c>
      <c r="Y1187" s="13">
        <f t="shared" si="1580"/>
        <v>0</v>
      </c>
      <c r="Z1187" s="13">
        <f t="shared" si="1581"/>
        <v>0</v>
      </c>
      <c r="AA1187" s="13">
        <f t="shared" si="1582"/>
        <v>0</v>
      </c>
      <c r="AB1187" s="13">
        <f t="shared" si="1583"/>
        <v>0</v>
      </c>
      <c r="AC1187" s="13">
        <f t="shared" si="1584"/>
        <v>0</v>
      </c>
      <c r="AD1187" s="13">
        <f t="shared" si="1585"/>
        <v>0.17055725667513313</v>
      </c>
      <c r="AE1187" s="13">
        <f t="shared" si="1586"/>
        <v>0</v>
      </c>
      <c r="AF1187" s="13">
        <f t="shared" si="1587"/>
        <v>0</v>
      </c>
      <c r="AG1187" s="13">
        <f t="shared" si="1588"/>
        <v>0</v>
      </c>
      <c r="AH1187" s="13">
        <f t="shared" si="1589"/>
        <v>0</v>
      </c>
      <c r="AI1187" s="13">
        <f t="shared" si="1590"/>
        <v>0</v>
      </c>
      <c r="AJ1187" s="13">
        <f t="shared" si="1591"/>
        <v>0</v>
      </c>
      <c r="AK1187" s="13">
        <f t="shared" si="1592"/>
        <v>0</v>
      </c>
      <c r="AL1187" s="13">
        <f t="shared" si="1593"/>
        <v>0</v>
      </c>
      <c r="AM1187" s="13">
        <f t="shared" si="1594"/>
        <v>0.10390920920055013</v>
      </c>
      <c r="AN1187" s="13">
        <f t="shared" si="1595"/>
        <v>0</v>
      </c>
      <c r="AO1187" s="13">
        <f t="shared" si="1596"/>
        <v>0</v>
      </c>
      <c r="AP1187" s="13">
        <f t="shared" si="1597"/>
        <v>0</v>
      </c>
      <c r="AQ1187" s="13">
        <f t="shared" si="1598"/>
        <v>0</v>
      </c>
      <c r="AR1187" s="13">
        <f t="shared" si="1599"/>
        <v>0</v>
      </c>
      <c r="AS1187" s="13">
        <f t="shared" si="1600"/>
        <v>0</v>
      </c>
      <c r="AT1187" s="13">
        <f t="shared" si="1601"/>
        <v>0</v>
      </c>
      <c r="AU1187" s="13">
        <f t="shared" si="1602"/>
        <v>0</v>
      </c>
      <c r="AV1187" s="13">
        <f t="shared" si="1603"/>
        <v>0</v>
      </c>
      <c r="AW1187" s="13">
        <f t="shared" si="1604"/>
        <v>0</v>
      </c>
      <c r="AX1187" s="13">
        <f t="shared" si="1605"/>
        <v>5.2754150166168627E-2</v>
      </c>
      <c r="AY1187" s="13">
        <f t="shared" si="1606"/>
        <v>0</v>
      </c>
      <c r="AZ1187" s="13">
        <f t="shared" si="1607"/>
        <v>0</v>
      </c>
      <c r="BA1187" s="13">
        <f t="shared" si="1608"/>
        <v>0</v>
      </c>
      <c r="BB1187" s="13">
        <f t="shared" si="1609"/>
        <v>0</v>
      </c>
      <c r="BC1187" s="13">
        <f t="shared" si="1610"/>
        <v>0</v>
      </c>
      <c r="BD1187" s="13">
        <f t="shared" si="1611"/>
        <v>0</v>
      </c>
      <c r="BE1187" s="13">
        <f t="shared" si="1612"/>
        <v>0</v>
      </c>
      <c r="BF1187" s="13">
        <f t="shared" si="1613"/>
        <v>0</v>
      </c>
      <c r="BG1187" s="13">
        <f t="shared" si="1614"/>
        <v>0</v>
      </c>
      <c r="BH1187" s="13">
        <f t="shared" si="1615"/>
        <v>0</v>
      </c>
      <c r="BI1187" s="13">
        <f t="shared" si="1616"/>
        <v>0</v>
      </c>
      <c r="BJ1187" s="14">
        <f t="shared" si="1617"/>
        <v>0.91656941791642443</v>
      </c>
      <c r="BK1187" s="14">
        <f t="shared" si="1618"/>
        <v>4.7540755139728656E-2</v>
      </c>
      <c r="BL1187" s="14">
        <f t="shared" si="1619"/>
        <v>0</v>
      </c>
      <c r="BM1187" s="14">
        <f t="shared" si="1620"/>
        <v>0.55118365476272202</v>
      </c>
      <c r="BN1187" s="14">
        <f t="shared" si="1621"/>
        <v>0.41292651829343119</v>
      </c>
    </row>
    <row r="1188" spans="1:66" x14ac:dyDescent="0.25">
      <c r="A1188" t="s">
        <v>348</v>
      </c>
      <c r="B1188" t="s">
        <v>272</v>
      </c>
      <c r="C1188" t="s">
        <v>261</v>
      </c>
      <c r="D1188" s="7" t="s">
        <v>377</v>
      </c>
      <c r="E1188" s="10">
        <f>VLOOKUP(A1188,home!$A$2:$E$405,3,FALSE)</f>
        <v>1.4218999999999999</v>
      </c>
      <c r="F1188" s="10">
        <f>VLOOKUP(B1188,home!$B$2:$E$405,3,FALSE)</f>
        <v>0.28129999999999999</v>
      </c>
      <c r="G1188" s="10">
        <f>VLOOKUP(C1188,away!$B$2:$E$405,4,FALSE)</f>
        <v>1.7582</v>
      </c>
      <c r="H1188" s="10">
        <f>VLOOKUP(A1188,away!$A$2:$E$405,3,FALSE)</f>
        <v>1.2968999999999999</v>
      </c>
      <c r="I1188" s="10">
        <f>VLOOKUP(C1188,away!$B$2:$E$405,3,FALSE)</f>
        <v>1.3493999999999999</v>
      </c>
      <c r="J1188" s="10">
        <f>VLOOKUP(B1188,home!$B$2:$E$405,4,FALSE)</f>
        <v>0.92530000000000001</v>
      </c>
      <c r="K1188" s="12">
        <f t="shared" si="1566"/>
        <v>0.70324566235399999</v>
      </c>
      <c r="L1188" s="12">
        <f t="shared" si="1567"/>
        <v>1.6193091065579999</v>
      </c>
      <c r="M1188" s="13">
        <f t="shared" si="1568"/>
        <v>9.8022839738242121E-2</v>
      </c>
      <c r="N1188" s="13">
        <f t="shared" si="1569"/>
        <v>6.8934136857540074E-2</v>
      </c>
      <c r="O1188" s="13">
        <f t="shared" si="1570"/>
        <v>0.15872927703881085</v>
      </c>
      <c r="P1188" s="13">
        <f t="shared" si="1571"/>
        <v>0.11162567556613011</v>
      </c>
      <c r="Q1188" s="13">
        <f t="shared" si="1572"/>
        <v>2.4238816366591021E-2</v>
      </c>
      <c r="R1188" s="13">
        <f t="shared" si="1573"/>
        <v>0.12851588189315707</v>
      </c>
      <c r="S1188" s="13">
        <f t="shared" si="1574"/>
        <v>3.1779051389626653E-2</v>
      </c>
      <c r="T1188" s="13">
        <f t="shared" si="1575"/>
        <v>3.9250136074607936E-2</v>
      </c>
      <c r="U1188" s="13">
        <f t="shared" si="1576"/>
        <v>9.0378236484961669E-2</v>
      </c>
      <c r="V1188" s="13">
        <f t="shared" si="1577"/>
        <v>4.0210108057929525E-3</v>
      </c>
      <c r="W1188" s="13">
        <f t="shared" si="1578"/>
        <v>5.6819474901334283E-3</v>
      </c>
      <c r="X1188" s="13">
        <f t="shared" si="1579"/>
        <v>9.2008293137574304E-3</v>
      </c>
      <c r="Y1188" s="13">
        <f t="shared" si="1580"/>
        <v>7.4494933478266023E-3</v>
      </c>
      <c r="Z1188" s="13">
        <f t="shared" si="1581"/>
        <v>6.9368979295640523E-2</v>
      </c>
      <c r="AA1188" s="13">
        <f t="shared" si="1582"/>
        <v>4.8783433791583633E-2</v>
      </c>
      <c r="AB1188" s="13">
        <f t="shared" si="1583"/>
        <v>1.7153369104332367E-2</v>
      </c>
      <c r="AC1188" s="13">
        <f t="shared" si="1584"/>
        <v>2.8618843377085679E-4</v>
      </c>
      <c r="AD1188" s="13">
        <f t="shared" si="1585"/>
        <v>9.9895123153988241E-4</v>
      </c>
      <c r="AE1188" s="13">
        <f t="shared" si="1586"/>
        <v>1.6176108262398606E-3</v>
      </c>
      <c r="AF1188" s="13">
        <f t="shared" si="1587"/>
        <v>1.3097059708985087E-3</v>
      </c>
      <c r="AG1188" s="13">
        <f t="shared" si="1588"/>
        <v>7.0693960186311389E-4</v>
      </c>
      <c r="AH1188" s="13">
        <f t="shared" si="1589"/>
        <v>2.808245497151601E-2</v>
      </c>
      <c r="AI1188" s="13">
        <f t="shared" si="1590"/>
        <v>1.9748864646970156E-2</v>
      </c>
      <c r="AJ1188" s="13">
        <f t="shared" si="1591"/>
        <v>6.9441516996990105E-3</v>
      </c>
      <c r="AK1188" s="13">
        <f t="shared" si="1592"/>
        <v>1.6278148538471622E-3</v>
      </c>
      <c r="AL1188" s="13">
        <f t="shared" si="1593"/>
        <v>1.3036136208333629E-5</v>
      </c>
      <c r="AM1188" s="13">
        <f t="shared" si="1594"/>
        <v>1.4050162409672175E-4</v>
      </c>
      <c r="AN1188" s="13">
        <f t="shared" si="1595"/>
        <v>2.2751555938601046E-4</v>
      </c>
      <c r="AO1188" s="13">
        <f t="shared" si="1596"/>
        <v>1.8420900859870214E-4</v>
      </c>
      <c r="AP1188" s="13">
        <f t="shared" si="1597"/>
        <v>9.9430441711299741E-5</v>
      </c>
      <c r="AQ1188" s="13">
        <f t="shared" si="1598"/>
        <v>4.0252154933048013E-5</v>
      </c>
      <c r="AR1188" s="13">
        <f t="shared" si="1599"/>
        <v>9.0948350139761682E-3</v>
      </c>
      <c r="AS1188" s="13">
        <f t="shared" si="1600"/>
        <v>6.3959032734040213E-3</v>
      </c>
      <c r="AT1188" s="13">
        <f t="shared" si="1601"/>
        <v>2.2489456169285634E-3</v>
      </c>
      <c r="AU1188" s="13">
        <f t="shared" si="1602"/>
        <v>5.2718708332501771E-4</v>
      </c>
      <c r="AV1188" s="13">
        <f t="shared" si="1603"/>
        <v>9.2685507399343852E-5</v>
      </c>
      <c r="AW1188" s="13">
        <f t="shared" si="1604"/>
        <v>4.1236634093339218E-7</v>
      </c>
      <c r="AX1188" s="13">
        <f t="shared" si="1605"/>
        <v>1.6467859616618633E-5</v>
      </c>
      <c r="AY1188" s="13">
        <f t="shared" si="1606"/>
        <v>2.6666555042709285E-5</v>
      </c>
      <c r="AZ1188" s="13">
        <f t="shared" si="1607"/>
        <v>2.1590697710594657E-5</v>
      </c>
      <c r="BA1188" s="13">
        <f t="shared" si="1608"/>
        <v>1.1654004473235627E-5</v>
      </c>
      <c r="BB1188" s="13">
        <f t="shared" si="1609"/>
        <v>4.7178588928445288E-6</v>
      </c>
      <c r="BC1188" s="13">
        <f t="shared" si="1610"/>
        <v>1.5279343737277572E-6</v>
      </c>
      <c r="BD1188" s="13">
        <f t="shared" si="1611"/>
        <v>2.4545581934623619E-3</v>
      </c>
      <c r="BE1188" s="13">
        <f t="shared" si="1612"/>
        <v>1.7261574025478764E-3</v>
      </c>
      <c r="BF1188" s="13">
        <f t="shared" si="1613"/>
        <v>6.0695635294102067E-4</v>
      </c>
      <c r="BG1188" s="13">
        <f t="shared" si="1614"/>
        <v>1.4227980748132547E-4</v>
      </c>
      <c r="BH1188" s="13">
        <f t="shared" si="1615"/>
        <v>2.5014414362951077E-5</v>
      </c>
      <c r="BI1188" s="13">
        <f t="shared" si="1616"/>
        <v>3.5182556794141891E-6</v>
      </c>
      <c r="BJ1188" s="14">
        <f t="shared" si="1617"/>
        <v>0.16016310077983334</v>
      </c>
      <c r="BK1188" s="14">
        <f t="shared" si="1618"/>
        <v>0.24577446862481375</v>
      </c>
      <c r="BL1188" s="14">
        <f t="shared" si="1619"/>
        <v>0.52328152540638606</v>
      </c>
      <c r="BM1188" s="14">
        <f t="shared" si="1620"/>
        <v>0.40849519245750054</v>
      </c>
      <c r="BN1188" s="14">
        <f t="shared" si="1621"/>
        <v>0.59006662746047123</v>
      </c>
    </row>
    <row r="1189" spans="1:66" x14ac:dyDescent="0.25">
      <c r="A1189" t="s">
        <v>348</v>
      </c>
      <c r="B1189" t="s">
        <v>327</v>
      </c>
      <c r="C1189" t="s">
        <v>262</v>
      </c>
      <c r="D1189" s="7" t="s">
        <v>377</v>
      </c>
      <c r="E1189" s="10">
        <f>VLOOKUP(A1189,home!$A$2:$E$405,3,FALSE)</f>
        <v>1.4218999999999999</v>
      </c>
      <c r="F1189" s="10">
        <f>VLOOKUP(B1189,home!$B$2:$E$405,3,FALSE)</f>
        <v>0.87909999999999999</v>
      </c>
      <c r="G1189" s="10">
        <f>VLOOKUP(C1189,away!$B$2:$E$405,4,FALSE)</f>
        <v>1.0548999999999999</v>
      </c>
      <c r="H1189" s="10">
        <f>VLOOKUP(A1189,away!$A$2:$E$405,3,FALSE)</f>
        <v>1.2968999999999999</v>
      </c>
      <c r="I1189" s="10">
        <f>VLOOKUP(C1189,away!$B$2:$E$405,3,FALSE)</f>
        <v>1.1566000000000001</v>
      </c>
      <c r="J1189" s="10">
        <f>VLOOKUP(B1189,home!$B$2:$E$405,4,FALSE)</f>
        <v>1.3493999999999999</v>
      </c>
      <c r="K1189" s="12">
        <f t="shared" si="1566"/>
        <v>1.3186168667209999</v>
      </c>
      <c r="L1189" s="12">
        <f t="shared" si="1567"/>
        <v>2.024092632276</v>
      </c>
      <c r="M1189" s="13">
        <f t="shared" si="1568"/>
        <v>3.5341071280964198E-2</v>
      </c>
      <c r="N1189" s="13">
        <f t="shared" si="1569"/>
        <v>4.6601332679068526E-2</v>
      </c>
      <c r="O1189" s="13">
        <f t="shared" si="1570"/>
        <v>7.1533601996540561E-2</v>
      </c>
      <c r="P1189" s="13">
        <f t="shared" si="1571"/>
        <v>9.432541412994537E-2</v>
      </c>
      <c r="Q1189" s="13">
        <f t="shared" si="1572"/>
        <v>3.0724651641148144E-2</v>
      </c>
      <c r="R1189" s="13">
        <f t="shared" si="1573"/>
        <v>7.2395318380680779E-2</v>
      </c>
      <c r="S1189" s="13">
        <f t="shared" si="1574"/>
        <v>6.2938695887651677E-2</v>
      </c>
      <c r="T1189" s="13">
        <f t="shared" si="1575"/>
        <v>6.2189541016094661E-2</v>
      </c>
      <c r="U1189" s="13">
        <f t="shared" si="1576"/>
        <v>9.5461687888402508E-2</v>
      </c>
      <c r="V1189" s="13">
        <f t="shared" si="1577"/>
        <v>1.8664838699691391E-2</v>
      </c>
      <c r="W1189" s="13">
        <f t="shared" si="1578"/>
        <v>1.3504681292714997E-2</v>
      </c>
      <c r="X1189" s="13">
        <f t="shared" si="1579"/>
        <v>2.7334725905819948E-2</v>
      </c>
      <c r="Y1189" s="13">
        <f t="shared" si="1580"/>
        <v>2.7664008655627043E-2</v>
      </c>
      <c r="Z1189" s="13">
        <f t="shared" si="1581"/>
        <v>4.8844943515203736E-2</v>
      </c>
      <c r="AA1189" s="13">
        <f t="shared" si="1582"/>
        <v>6.4407766373182171E-2</v>
      </c>
      <c r="AB1189" s="13">
        <f t="shared" si="1583"/>
        <v>4.2464583543751835E-2</v>
      </c>
      <c r="AC1189" s="13">
        <f t="shared" si="1584"/>
        <v>3.1135315374645296E-3</v>
      </c>
      <c r="AD1189" s="13">
        <f t="shared" si="1585"/>
        <v>4.4518751330663896E-3</v>
      </c>
      <c r="AE1189" s="13">
        <f t="shared" si="1586"/>
        <v>9.0110076566524144E-3</v>
      </c>
      <c r="AF1189" s="13">
        <f t="shared" si="1587"/>
        <v>9.1195571036063912E-3</v>
      </c>
      <c r="AG1189" s="13">
        <f t="shared" si="1588"/>
        <v>6.1529427810099839E-3</v>
      </c>
      <c r="AH1189" s="13">
        <f t="shared" si="1589"/>
        <v>2.4716672573265333E-2</v>
      </c>
      <c r="AI1189" s="13">
        <f t="shared" si="1590"/>
        <v>3.2591821344328004E-2</v>
      </c>
      <c r="AJ1189" s="13">
        <f t="shared" si="1591"/>
        <v>2.1488062670894204E-2</v>
      </c>
      <c r="AK1189" s="13">
        <f t="shared" si="1592"/>
        <v>9.4448406236663316E-3</v>
      </c>
      <c r="AL1189" s="13">
        <f t="shared" si="1593"/>
        <v>3.3240096129873105E-4</v>
      </c>
      <c r="AM1189" s="13">
        <f t="shared" si="1594"/>
        <v>1.1740635277994261E-3</v>
      </c>
      <c r="AN1189" s="13">
        <f t="shared" si="1595"/>
        <v>2.3764133364427864E-3</v>
      </c>
      <c r="AO1189" s="13">
        <f t="shared" si="1596"/>
        <v>2.4050403627681365E-3</v>
      </c>
      <c r="AP1189" s="13">
        <f t="shared" si="1597"/>
        <v>1.622674826201794E-3</v>
      </c>
      <c r="AQ1189" s="13">
        <f t="shared" si="1598"/>
        <v>8.2111104007369807E-4</v>
      </c>
      <c r="AR1189" s="13">
        <f t="shared" si="1599"/>
        <v>1.0005766969984925E-2</v>
      </c>
      <c r="AS1189" s="13">
        <f t="shared" si="1600"/>
        <v>1.3193773091101996E-2</v>
      </c>
      <c r="AT1189" s="13">
        <f t="shared" si="1601"/>
        <v>8.6987658668083792E-3</v>
      </c>
      <c r="AU1189" s="13">
        <f t="shared" si="1602"/>
        <v>3.8234464638768157E-3</v>
      </c>
      <c r="AV1189" s="13">
        <f t="shared" si="1603"/>
        <v>1.2604152490681838E-3</v>
      </c>
      <c r="AW1189" s="13">
        <f t="shared" si="1604"/>
        <v>2.464386272531752E-5</v>
      </c>
      <c r="AX1189" s="13">
        <f t="shared" si="1605"/>
        <v>2.580233283930472E-4</v>
      </c>
      <c r="AY1189" s="13">
        <f t="shared" si="1606"/>
        <v>5.2226311795569764E-4</v>
      </c>
      <c r="AZ1189" s="13">
        <f t="shared" si="1607"/>
        <v>5.2855446458180974E-4</v>
      </c>
      <c r="BA1189" s="13">
        <f t="shared" si="1608"/>
        <v>3.566143991722089E-4</v>
      </c>
      <c r="BB1189" s="13">
        <f t="shared" si="1609"/>
        <v>1.8045514448200025E-4</v>
      </c>
      <c r="BC1189" s="13">
        <f t="shared" si="1610"/>
        <v>7.3051585680463535E-5</v>
      </c>
      <c r="BD1189" s="13">
        <f t="shared" si="1611"/>
        <v>3.3754332007028391E-3</v>
      </c>
      <c r="BE1189" s="13">
        <f t="shared" si="1612"/>
        <v>4.4509031509368134E-3</v>
      </c>
      <c r="BF1189" s="13">
        <f t="shared" si="1613"/>
        <v>2.9345179834834637E-3</v>
      </c>
      <c r="BG1189" s="13">
        <f t="shared" si="1614"/>
        <v>1.2898349695724639E-3</v>
      </c>
      <c r="BH1189" s="13">
        <f t="shared" si="1615"/>
        <v>4.2519953654120482E-4</v>
      </c>
      <c r="BI1189" s="13">
        <f t="shared" si="1616"/>
        <v>1.1213505612103682E-4</v>
      </c>
      <c r="BJ1189" s="14">
        <f t="shared" si="1617"/>
        <v>0.2470725889983596</v>
      </c>
      <c r="BK1189" s="14">
        <f t="shared" si="1618"/>
        <v>0.21523821561497156</v>
      </c>
      <c r="BL1189" s="14">
        <f t="shared" si="1619"/>
        <v>0.48407454693290974</v>
      </c>
      <c r="BM1189" s="14">
        <f t="shared" si="1620"/>
        <v>0.64381128569786661</v>
      </c>
      <c r="BN1189" s="14">
        <f t="shared" si="1621"/>
        <v>0.35092139010834755</v>
      </c>
    </row>
    <row r="1190" spans="1:66" x14ac:dyDescent="0.25">
      <c r="A1190" t="s">
        <v>349</v>
      </c>
      <c r="B1190" t="s">
        <v>275</v>
      </c>
      <c r="C1190" t="s">
        <v>274</v>
      </c>
      <c r="D1190" s="7" t="s">
        <v>377</v>
      </c>
      <c r="E1190" s="10">
        <f>VLOOKUP(A1190,home!$A$2:$E$405,3,FALSE)</f>
        <v>1.4875</v>
      </c>
      <c r="F1190" s="10">
        <f>VLOOKUP(B1190,home!$B$2:$E$405,3,FALSE)</f>
        <v>0.97109999999999996</v>
      </c>
      <c r="G1190" s="10">
        <f>VLOOKUP(C1190,away!$B$2:$E$405,4,FALSE)</f>
        <v>0.747</v>
      </c>
      <c r="H1190" s="10">
        <f>VLOOKUP(A1190,away!$A$2:$E$405,3,FALSE)</f>
        <v>1.05</v>
      </c>
      <c r="I1190" s="10">
        <f>VLOOKUP(C1190,away!$B$2:$E$405,3,FALSE)</f>
        <v>1.0582</v>
      </c>
      <c r="J1190" s="10">
        <f>VLOOKUP(B1190,home!$B$2:$E$405,4,FALSE)</f>
        <v>1.2698</v>
      </c>
      <c r="K1190" s="12">
        <f t="shared" si="1566"/>
        <v>1.0790499037499999</v>
      </c>
      <c r="L1190" s="12">
        <f t="shared" si="1567"/>
        <v>1.410887478</v>
      </c>
      <c r="M1190" s="13">
        <f t="shared" si="1568"/>
        <v>8.2915158414737442E-2</v>
      </c>
      <c r="N1190" s="13">
        <f t="shared" si="1569"/>
        <v>8.9469593706838421E-2</v>
      </c>
      <c r="O1190" s="13">
        <f t="shared" si="1570"/>
        <v>0.11698395874373937</v>
      </c>
      <c r="P1190" s="13">
        <f t="shared" si="1571"/>
        <v>0.12623152942272592</v>
      </c>
      <c r="Q1190" s="13">
        <f t="shared" si="1572"/>
        <v>4.8271078238957793E-2</v>
      </c>
      <c r="R1190" s="13">
        <f t="shared" si="1573"/>
        <v>8.2525601259205272E-2</v>
      </c>
      <c r="S1190" s="13">
        <f t="shared" si="1574"/>
        <v>4.8044288056164182E-2</v>
      </c>
      <c r="T1190" s="13">
        <f t="shared" si="1575"/>
        <v>6.8105059836903833E-2</v>
      </c>
      <c r="U1190" s="13">
        <f t="shared" si="1576"/>
        <v>8.9049242095656317E-2</v>
      </c>
      <c r="V1190" s="13">
        <f t="shared" si="1577"/>
        <v>8.1270543117771734E-3</v>
      </c>
      <c r="W1190" s="13">
        <f t="shared" si="1578"/>
        <v>1.7362300775885377E-2</v>
      </c>
      <c r="X1190" s="13">
        <f t="shared" si="1579"/>
        <v>2.4496252753966361E-2</v>
      </c>
      <c r="Y1190" s="13">
        <f t="shared" si="1580"/>
        <v>1.7280728134247081E-2</v>
      </c>
      <c r="Z1190" s="13">
        <f t="shared" si="1581"/>
        <v>3.8811445810344597E-2</v>
      </c>
      <c r="AA1190" s="13">
        <f t="shared" si="1582"/>
        <v>4.1879486866050669E-2</v>
      </c>
      <c r="AB1190" s="13">
        <f t="shared" si="1583"/>
        <v>2.2595028135955677E-2</v>
      </c>
      <c r="AC1190" s="13">
        <f t="shared" si="1584"/>
        <v>7.7329835934954942E-4</v>
      </c>
      <c r="AD1190" s="13">
        <f t="shared" si="1585"/>
        <v>4.683697245274415E-3</v>
      </c>
      <c r="AE1190" s="13">
        <f t="shared" si="1586"/>
        <v>6.6081697941007666E-3</v>
      </c>
      <c r="AF1190" s="13">
        <f t="shared" si="1587"/>
        <v>4.6616920074973069E-3</v>
      </c>
      <c r="AG1190" s="13">
        <f t="shared" si="1588"/>
        <v>2.1923742932235448E-3</v>
      </c>
      <c r="AH1190" s="13">
        <f t="shared" si="1589"/>
        <v>1.368964572422268E-2</v>
      </c>
      <c r="AI1190" s="13">
        <f t="shared" si="1590"/>
        <v>1.4771810901094079E-2</v>
      </c>
      <c r="AJ1190" s="13">
        <f t="shared" si="1591"/>
        <v>7.9697605655193807E-3</v>
      </c>
      <c r="AK1190" s="13">
        <f t="shared" si="1592"/>
        <v>2.8665897903780786E-3</v>
      </c>
      <c r="AL1190" s="13">
        <f t="shared" si="1593"/>
        <v>4.7091333583427462E-5</v>
      </c>
      <c r="AM1190" s="13">
        <f t="shared" si="1594"/>
        <v>1.0107886123414996E-3</v>
      </c>
      <c r="AN1190" s="13">
        <f t="shared" si="1595"/>
        <v>1.426108996057618E-3</v>
      </c>
      <c r="AO1190" s="13">
        <f t="shared" si="1596"/>
        <v>1.0060396624004227E-3</v>
      </c>
      <c r="AP1190" s="13">
        <f t="shared" si="1597"/>
        <v>4.7313625401736804E-4</v>
      </c>
      <c r="AQ1190" s="13">
        <f t="shared" si="1598"/>
        <v>1.6688550404523285E-4</v>
      </c>
      <c r="AR1190" s="13">
        <f t="shared" si="1599"/>
        <v>3.8629099461124031E-3</v>
      </c>
      <c r="AS1190" s="13">
        <f t="shared" si="1600"/>
        <v>4.168272605547506E-3</v>
      </c>
      <c r="AT1190" s="13">
        <f t="shared" si="1601"/>
        <v>2.2488870769098983E-3</v>
      </c>
      <c r="AU1190" s="13">
        <f t="shared" si="1602"/>
        <v>8.0888712796141501E-4</v>
      </c>
      <c r="AV1190" s="13">
        <f t="shared" si="1603"/>
        <v>2.1820739439284463E-4</v>
      </c>
      <c r="AW1190" s="13">
        <f t="shared" si="1604"/>
        <v>1.9914637157237881E-6</v>
      </c>
      <c r="AX1190" s="13">
        <f t="shared" si="1605"/>
        <v>1.8178189247644846E-4</v>
      </c>
      <c r="AY1190" s="13">
        <f t="shared" si="1606"/>
        <v>2.5647379582216349E-4</v>
      </c>
      <c r="AZ1190" s="13">
        <f t="shared" si="1607"/>
        <v>1.8092783348030967E-4</v>
      </c>
      <c r="BA1190" s="13">
        <f t="shared" si="1608"/>
        <v>8.5089604893012711E-5</v>
      </c>
      <c r="BB1190" s="13">
        <f t="shared" si="1609"/>
        <v>3.0012964512879775E-5</v>
      </c>
      <c r="BC1190" s="13">
        <f t="shared" si="1610"/>
        <v>8.4689831617760863E-6</v>
      </c>
      <c r="BD1190" s="13">
        <f t="shared" si="1611"/>
        <v>9.0835521193527414E-4</v>
      </c>
      <c r="BE1190" s="13">
        <f t="shared" si="1612"/>
        <v>9.8016060400956816E-4</v>
      </c>
      <c r="BF1190" s="13">
        <f t="shared" si="1613"/>
        <v>5.2882110270803301E-4</v>
      </c>
      <c r="BG1190" s="13">
        <f t="shared" si="1614"/>
        <v>1.9020811999269068E-4</v>
      </c>
      <c r="BH1190" s="13">
        <f t="shared" si="1615"/>
        <v>5.131101339264532E-5</v>
      </c>
      <c r="BI1190" s="13">
        <f t="shared" si="1616"/>
        <v>1.1073428812529778E-5</v>
      </c>
      <c r="BJ1190" s="14">
        <f t="shared" si="1617"/>
        <v>0.28795666089010363</v>
      </c>
      <c r="BK1190" s="14">
        <f t="shared" si="1618"/>
        <v>0.26639489369415986</v>
      </c>
      <c r="BL1190" s="14">
        <f t="shared" si="1619"/>
        <v>0.40630821771359626</v>
      </c>
      <c r="BM1190" s="14">
        <f t="shared" si="1620"/>
        <v>0.45281981598989368</v>
      </c>
      <c r="BN1190" s="14">
        <f t="shared" si="1621"/>
        <v>0.54639691978620419</v>
      </c>
    </row>
    <row r="1191" spans="1:66" x14ac:dyDescent="0.25">
      <c r="A1191" t="s">
        <v>349</v>
      </c>
      <c r="B1191" t="s">
        <v>278</v>
      </c>
      <c r="C1191" t="s">
        <v>282</v>
      </c>
      <c r="D1191" s="7" t="s">
        <v>377</v>
      </c>
      <c r="E1191" s="10">
        <f>VLOOKUP(A1191,home!$A$2:$E$405,3,FALSE)</f>
        <v>1.4875</v>
      </c>
      <c r="F1191" s="10">
        <f>VLOOKUP(B1191,home!$B$2:$E$405,3,FALSE)</f>
        <v>0.94120000000000004</v>
      </c>
      <c r="G1191" s="10">
        <f>VLOOKUP(C1191,away!$B$2:$E$405,4,FALSE)</f>
        <v>0.747</v>
      </c>
      <c r="H1191" s="10">
        <f>VLOOKUP(A1191,away!$A$2:$E$405,3,FALSE)</f>
        <v>1.05</v>
      </c>
      <c r="I1191" s="10">
        <f>VLOOKUP(C1191,away!$B$2:$E$405,3,FALSE)</f>
        <v>1.0582</v>
      </c>
      <c r="J1191" s="10">
        <f>VLOOKUP(B1191,home!$B$2:$E$405,4,FALSE)</f>
        <v>1.2381</v>
      </c>
      <c r="K1191" s="12">
        <f t="shared" si="1566"/>
        <v>1.0458261450000002</v>
      </c>
      <c r="L1191" s="12">
        <f t="shared" si="1567"/>
        <v>1.375665291</v>
      </c>
      <c r="M1191" s="13">
        <f t="shared" si="1568"/>
        <v>8.8789095406574314E-2</v>
      </c>
      <c r="N1191" s="13">
        <f t="shared" si="1569"/>
        <v>9.2857957367094832E-2</v>
      </c>
      <c r="O1191" s="13">
        <f t="shared" si="1570"/>
        <v>0.12214407677011181</v>
      </c>
      <c r="P1191" s="13">
        <f t="shared" si="1571"/>
        <v>0.12774146894307009</v>
      </c>
      <c r="Q1191" s="13">
        <f t="shared" si="1572"/>
        <v>4.8556639792901576E-2</v>
      </c>
      <c r="R1191" s="13">
        <f t="shared" si="1573"/>
        <v>8.4014683456941117E-2</v>
      </c>
      <c r="S1191" s="13">
        <f t="shared" si="1574"/>
        <v>4.5945627706341911E-2</v>
      </c>
      <c r="T1191" s="13">
        <f t="shared" si="1575"/>
        <v>6.6797684010684116E-2</v>
      </c>
      <c r="U1191" s="13">
        <f t="shared" si="1576"/>
        <v>8.7864752523167999E-2</v>
      </c>
      <c r="V1191" s="13">
        <f t="shared" si="1577"/>
        <v>7.344698189749599E-3</v>
      </c>
      <c r="W1191" s="13">
        <f t="shared" si="1578"/>
        <v>1.6927267802921288E-2</v>
      </c>
      <c r="X1191" s="13">
        <f t="shared" si="1579"/>
        <v>2.3286254787940643E-2</v>
      </c>
      <c r="Y1191" s="13">
        <f t="shared" si="1580"/>
        <v>1.6017046234576254E-2</v>
      </c>
      <c r="Z1191" s="13">
        <f t="shared" si="1581"/>
        <v>3.8525361322021924E-2</v>
      </c>
      <c r="AA1191" s="13">
        <f t="shared" si="1582"/>
        <v>4.0290830116142297E-2</v>
      </c>
      <c r="AB1191" s="13">
        <f t="shared" si="1583"/>
        <v>2.1068601769607502E-2</v>
      </c>
      <c r="AC1191" s="13">
        <f t="shared" si="1584"/>
        <v>6.6042916883958655E-4</v>
      </c>
      <c r="AD1191" s="13">
        <f t="shared" si="1585"/>
        <v>4.4257448079279473E-3</v>
      </c>
      <c r="AE1191" s="13">
        <f t="shared" si="1586"/>
        <v>6.088343519089939E-3</v>
      </c>
      <c r="AF1191" s="13">
        <f t="shared" si="1587"/>
        <v>4.1877614294484125E-3</v>
      </c>
      <c r="AG1191" s="13">
        <f t="shared" si="1588"/>
        <v>1.9203193484935753E-3</v>
      </c>
      <c r="AH1191" s="13">
        <f t="shared" si="1589"/>
        <v>1.3249500598484867E-2</v>
      </c>
      <c r="AI1191" s="13">
        <f t="shared" si="1590"/>
        <v>1.3856674134088622E-2</v>
      </c>
      <c r="AJ1191" s="13">
        <f t="shared" si="1591"/>
        <v>7.2458360460875585E-3</v>
      </c>
      <c r="AK1191" s="13">
        <f t="shared" si="1592"/>
        <v>2.5259615931272654E-3</v>
      </c>
      <c r="AL1191" s="13">
        <f t="shared" si="1593"/>
        <v>3.8006555545636507E-5</v>
      </c>
      <c r="AM1191" s="13">
        <f t="shared" si="1594"/>
        <v>9.2571192624581059E-4</v>
      </c>
      <c r="AN1191" s="13">
        <f t="shared" si="1595"/>
        <v>1.2734697664011135E-3</v>
      </c>
      <c r="AO1191" s="13">
        <f t="shared" si="1596"/>
        <v>8.7593407838794509E-4</v>
      </c>
      <c r="AP1191" s="13">
        <f t="shared" si="1597"/>
        <v>4.0166403628078971E-4</v>
      </c>
      <c r="AQ1191" s="13">
        <f t="shared" si="1598"/>
        <v>1.3813881833861185E-4</v>
      </c>
      <c r="AR1191" s="13">
        <f t="shared" si="1599"/>
        <v>3.64537561928387E-3</v>
      </c>
      <c r="AS1191" s="13">
        <f t="shared" si="1600"/>
        <v>3.8124291309926377E-3</v>
      </c>
      <c r="AT1191" s="13">
        <f t="shared" si="1601"/>
        <v>1.9935690305758653E-3</v>
      </c>
      <c r="AU1191" s="13">
        <f t="shared" si="1602"/>
        <v>6.9497553801284838E-4</v>
      </c>
      <c r="AV1191" s="13">
        <f t="shared" si="1603"/>
        <v>1.8170589694731953E-4</v>
      </c>
      <c r="AW1191" s="13">
        <f t="shared" si="1604"/>
        <v>1.5188968659803686E-6</v>
      </c>
      <c r="AX1191" s="13">
        <f t="shared" si="1605"/>
        <v>1.6135562253436335E-4</v>
      </c>
      <c r="AY1191" s="13">
        <f t="shared" si="1606"/>
        <v>2.2197132942822112E-4</v>
      </c>
      <c r="AZ1191" s="13">
        <f t="shared" si="1607"/>
        <v>1.5267912674576535E-4</v>
      </c>
      <c r="BA1191" s="13">
        <f t="shared" si="1608"/>
        <v>7.0011791774779724E-5</v>
      </c>
      <c r="BB1191" s="13">
        <f t="shared" si="1609"/>
        <v>2.4078197976320951E-5</v>
      </c>
      <c r="BC1191" s="13">
        <f t="shared" si="1610"/>
        <v>6.624708245170232E-6</v>
      </c>
      <c r="BD1191" s="13">
        <f t="shared" si="1611"/>
        <v>8.3580278535107559E-4</v>
      </c>
      <c r="BE1191" s="13">
        <f t="shared" si="1612"/>
        <v>8.7410440498397778E-4</v>
      </c>
      <c r="BF1191" s="13">
        <f t="shared" si="1613"/>
        <v>4.5708062009595625E-4</v>
      </c>
      <c r="BG1191" s="13">
        <f t="shared" si="1614"/>
        <v>1.593422876230545E-4</v>
      </c>
      <c r="BH1191" s="13">
        <f t="shared" si="1615"/>
        <v>4.1661082600075081E-5</v>
      </c>
      <c r="BI1191" s="13">
        <f t="shared" si="1616"/>
        <v>8.7140498824326232E-6</v>
      </c>
      <c r="BJ1191" s="14">
        <f t="shared" si="1617"/>
        <v>0.28531665850343751</v>
      </c>
      <c r="BK1191" s="14">
        <f t="shared" si="1618"/>
        <v>0.27074129729954932</v>
      </c>
      <c r="BL1191" s="14">
        <f t="shared" si="1619"/>
        <v>0.40496567745410816</v>
      </c>
      <c r="BM1191" s="14">
        <f t="shared" si="1620"/>
        <v>0.43522462040986104</v>
      </c>
      <c r="BN1191" s="14">
        <f t="shared" si="1621"/>
        <v>0.56410392173669377</v>
      </c>
    </row>
    <row r="1192" spans="1:66" x14ac:dyDescent="0.25">
      <c r="A1192" t="s">
        <v>349</v>
      </c>
      <c r="B1192" t="s">
        <v>280</v>
      </c>
      <c r="C1192" t="s">
        <v>288</v>
      </c>
      <c r="D1192" s="7" t="s">
        <v>377</v>
      </c>
      <c r="E1192" s="10">
        <f>VLOOKUP(A1192,home!$A$2:$E$405,3,FALSE)</f>
        <v>1.4875</v>
      </c>
      <c r="F1192" s="10">
        <f>VLOOKUP(B1192,home!$B$2:$E$405,3,FALSE)</f>
        <v>0.44819999999999999</v>
      </c>
      <c r="G1192" s="10">
        <f>VLOOKUP(C1192,away!$B$2:$E$405,4,FALSE)</f>
        <v>1.4117999999999999</v>
      </c>
      <c r="H1192" s="10">
        <f>VLOOKUP(A1192,away!$A$2:$E$405,3,FALSE)</f>
        <v>1.05</v>
      </c>
      <c r="I1192" s="10">
        <f>VLOOKUP(C1192,away!$B$2:$E$405,3,FALSE)</f>
        <v>1.0476000000000001</v>
      </c>
      <c r="J1192" s="10">
        <f>VLOOKUP(B1192,home!$B$2:$E$405,4,FALSE)</f>
        <v>0.52910000000000001</v>
      </c>
      <c r="K1192" s="12">
        <f t="shared" si="1566"/>
        <v>0.94124353050000009</v>
      </c>
      <c r="L1192" s="12">
        <f t="shared" si="1567"/>
        <v>0.5819994180000001</v>
      </c>
      <c r="M1192" s="13">
        <f t="shared" si="1568"/>
        <v>0.21800376438958549</v>
      </c>
      <c r="N1192" s="13">
        <f t="shared" si="1569"/>
        <v>0.20519463285634362</v>
      </c>
      <c r="O1192" s="13">
        <f t="shared" si="1570"/>
        <v>0.12687806399654791</v>
      </c>
      <c r="P1192" s="13">
        <f t="shared" si="1571"/>
        <v>0.1194231568991157</v>
      </c>
      <c r="Q1192" s="13">
        <f t="shared" si="1572"/>
        <v>9.6569060334678103E-2</v>
      </c>
      <c r="R1192" s="13">
        <f t="shared" si="1573"/>
        <v>3.6921479701478827E-2</v>
      </c>
      <c r="S1192" s="13">
        <f t="shared" si="1574"/>
        <v>1.635509648615972E-2</v>
      </c>
      <c r="T1192" s="13">
        <f t="shared" si="1575"/>
        <v>5.6203136911589555E-2</v>
      </c>
      <c r="U1192" s="13">
        <f t="shared" si="1576"/>
        <v>3.4752103905504018E-2</v>
      </c>
      <c r="V1192" s="13">
        <f t="shared" si="1577"/>
        <v>9.9548599754981332E-4</v>
      </c>
      <c r="W1192" s="13">
        <f t="shared" si="1578"/>
        <v>3.0298334428826647E-2</v>
      </c>
      <c r="X1192" s="13">
        <f t="shared" si="1579"/>
        <v>1.7633613003946478E-2</v>
      </c>
      <c r="Y1192" s="13">
        <f t="shared" si="1580"/>
        <v>5.1313762527670408E-3</v>
      </c>
      <c r="Z1192" s="13">
        <f t="shared" si="1581"/>
        <v>7.1627598993198333E-3</v>
      </c>
      <c r="AA1192" s="13">
        <f t="shared" si="1582"/>
        <v>6.7419014157596244E-3</v>
      </c>
      <c r="AB1192" s="13">
        <f t="shared" si="1583"/>
        <v>3.1728855454262691E-3</v>
      </c>
      <c r="AC1192" s="13">
        <f t="shared" si="1584"/>
        <v>3.4083150126197829E-5</v>
      </c>
      <c r="AD1192" s="13">
        <f t="shared" si="1585"/>
        <v>7.1295278165146234E-3</v>
      </c>
      <c r="AE1192" s="13">
        <f t="shared" si="1586"/>
        <v>4.1493810398263225E-3</v>
      </c>
      <c r="AF1192" s="13">
        <f t="shared" si="1587"/>
        <v>1.2074686751195774E-3</v>
      </c>
      <c r="AG1192" s="13">
        <f t="shared" si="1588"/>
        <v>2.3424868872427515E-4</v>
      </c>
      <c r="AH1192" s="13">
        <f t="shared" si="1589"/>
        <v>1.0421805231694704E-3</v>
      </c>
      <c r="AI1192" s="13">
        <f t="shared" si="1590"/>
        <v>9.8094567504636927E-4</v>
      </c>
      <c r="AJ1192" s="13">
        <f t="shared" si="1591"/>
        <v>4.6165438520467527E-4</v>
      </c>
      <c r="AK1192" s="13">
        <f t="shared" si="1592"/>
        <v>1.4484306780028521E-4</v>
      </c>
      <c r="AL1192" s="13">
        <f t="shared" si="1593"/>
        <v>7.4683433041333091E-7</v>
      </c>
      <c r="AM1192" s="13">
        <f t="shared" si="1594"/>
        <v>1.3421243865628365E-3</v>
      </c>
      <c r="AN1192" s="13">
        <f t="shared" si="1595"/>
        <v>7.8111561186317816E-4</v>
      </c>
      <c r="AO1192" s="13">
        <f t="shared" si="1596"/>
        <v>2.2730441574754181E-4</v>
      </c>
      <c r="AP1192" s="13">
        <f t="shared" si="1597"/>
        <v>4.4097012557966475E-5</v>
      </c>
      <c r="AQ1192" s="13">
        <f t="shared" si="1598"/>
        <v>6.4161089110687953E-6</v>
      </c>
      <c r="AR1192" s="13">
        <f t="shared" si="1599"/>
        <v>1.2130969158711352E-4</v>
      </c>
      <c r="AS1192" s="13">
        <f t="shared" si="1600"/>
        <v>1.1418196239332089E-4</v>
      </c>
      <c r="AT1192" s="13">
        <f t="shared" si="1601"/>
        <v>5.3736516701253793E-5</v>
      </c>
      <c r="AU1192" s="13">
        <f t="shared" si="1602"/>
        <v>1.6859716232220114E-5</v>
      </c>
      <c r="AV1192" s="13">
        <f t="shared" si="1603"/>
        <v>3.9672747074107542E-6</v>
      </c>
      <c r="AW1192" s="13">
        <f t="shared" si="1604"/>
        <v>1.1364395175612484E-8</v>
      </c>
      <c r="AX1192" s="13">
        <f t="shared" si="1605"/>
        <v>2.1054431599642513E-4</v>
      </c>
      <c r="AY1192" s="13">
        <f t="shared" si="1606"/>
        <v>1.2253666937312756E-4</v>
      </c>
      <c r="AZ1192" s="13">
        <f t="shared" si="1607"/>
        <v>3.5658135129409334E-5</v>
      </c>
      <c r="BA1192" s="13">
        <f t="shared" si="1608"/>
        <v>6.9176712974271988E-6</v>
      </c>
      <c r="BB1192" s="13">
        <f t="shared" si="1609"/>
        <v>1.0065201672544837E-6</v>
      </c>
      <c r="BC1192" s="13">
        <f t="shared" si="1610"/>
        <v>1.171588303094745E-7</v>
      </c>
      <c r="BD1192" s="13">
        <f t="shared" si="1611"/>
        <v>1.1767028316909924E-5</v>
      </c>
      <c r="BE1192" s="13">
        <f t="shared" si="1612"/>
        <v>1.1075639276501771E-5</v>
      </c>
      <c r="BF1192" s="13">
        <f t="shared" si="1613"/>
        <v>5.2124369075794972E-6</v>
      </c>
      <c r="BG1192" s="13">
        <f t="shared" si="1614"/>
        <v>1.6353908391328763E-6</v>
      </c>
      <c r="BH1192" s="13">
        <f t="shared" si="1615"/>
        <v>3.8482526179319649E-7</v>
      </c>
      <c r="BI1192" s="13">
        <f t="shared" si="1616"/>
        <v>7.244285760716303E-8</v>
      </c>
      <c r="BJ1192" s="14">
        <f t="shared" si="1617"/>
        <v>0.42652861801477271</v>
      </c>
      <c r="BK1192" s="14">
        <f t="shared" si="1618"/>
        <v>0.35493487042624056</v>
      </c>
      <c r="BL1192" s="14">
        <f t="shared" si="1619"/>
        <v>0.21143626114101829</v>
      </c>
      <c r="BM1192" s="14">
        <f t="shared" si="1620"/>
        <v>0.19694982599862376</v>
      </c>
      <c r="BN1192" s="14">
        <f t="shared" si="1621"/>
        <v>0.80299015817774955</v>
      </c>
    </row>
    <row r="1193" spans="1:66" x14ac:dyDescent="0.25">
      <c r="A1193" t="s">
        <v>290</v>
      </c>
      <c r="B1193" t="s">
        <v>315</v>
      </c>
      <c r="C1193" t="s">
        <v>314</v>
      </c>
      <c r="D1193" s="7" t="s">
        <v>377</v>
      </c>
      <c r="E1193" s="10">
        <f>VLOOKUP(A1193,home!$A$2:$E$405,3,FALSE)</f>
        <v>1.6083000000000001</v>
      </c>
      <c r="F1193" s="10">
        <f>VLOOKUP(B1193,home!$B$2:$E$405,3,FALSE)</f>
        <v>1.1957</v>
      </c>
      <c r="G1193" s="10">
        <f>VLOOKUP(C1193,away!$B$2:$E$405,4,FALSE)</f>
        <v>0.50870000000000004</v>
      </c>
      <c r="H1193" s="10">
        <f>VLOOKUP(A1193,away!$A$2:$E$405,3,FALSE)</f>
        <v>1.1513</v>
      </c>
      <c r="I1193" s="10">
        <f>VLOOKUP(C1193,away!$B$2:$E$405,3,FALSE)</f>
        <v>1.3424</v>
      </c>
      <c r="J1193" s="10">
        <f>VLOOKUP(B1193,home!$B$2:$E$405,4,FALSE)</f>
        <v>0.80179999999999996</v>
      </c>
      <c r="K1193" s="12">
        <f t="shared" si="1566"/>
        <v>0.97825264049700011</v>
      </c>
      <c r="L1193" s="12">
        <f t="shared" si="1567"/>
        <v>1.239186005216</v>
      </c>
      <c r="M1193" s="13">
        <f t="shared" si="1568"/>
        <v>0.10888765180279665</v>
      </c>
      <c r="N1193" s="13">
        <f t="shared" si="1569"/>
        <v>0.10651963289360375</v>
      </c>
      <c r="O1193" s="13">
        <f t="shared" si="1570"/>
        <v>0.13493205425485835</v>
      </c>
      <c r="P1193" s="13">
        <f t="shared" si="1571"/>
        <v>0.13199763836249964</v>
      </c>
      <c r="Q1193" s="13">
        <f t="shared" si="1572"/>
        <v>5.2101556071469483E-2</v>
      </c>
      <c r="R1193" s="13">
        <f t="shared" si="1573"/>
        <v>8.3602956643833271E-2</v>
      </c>
      <c r="S1193" s="13">
        <f t="shared" si="1574"/>
        <v>4.0003104679014093E-2</v>
      </c>
      <c r="T1193" s="13">
        <f t="shared" si="1575"/>
        <v>6.4563519133741698E-2</v>
      </c>
      <c r="U1193" s="13">
        <f t="shared" si="1576"/>
        <v>8.1784813090186106E-2</v>
      </c>
      <c r="V1193" s="13">
        <f t="shared" si="1577"/>
        <v>5.3881380970551519E-3</v>
      </c>
      <c r="W1193" s="13">
        <f t="shared" si="1578"/>
        <v>1.6989494933639181E-2</v>
      </c>
      <c r="X1193" s="13">
        <f t="shared" si="1579"/>
        <v>2.1053144357453805E-2</v>
      </c>
      <c r="Y1193" s="13">
        <f t="shared" si="1580"/>
        <v>1.304438092677448E-2</v>
      </c>
      <c r="Z1193" s="13">
        <f t="shared" si="1581"/>
        <v>3.4533204622572741E-2</v>
      </c>
      <c r="AA1193" s="13">
        <f t="shared" si="1582"/>
        <v>3.3782198606854996E-2</v>
      </c>
      <c r="AB1193" s="13">
        <f t="shared" si="1583"/>
        <v>1.652376249447499E-2</v>
      </c>
      <c r="AC1193" s="13">
        <f t="shared" si="1584"/>
        <v>4.0823126647452967E-4</v>
      </c>
      <c r="AD1193" s="13">
        <f t="shared" si="1585"/>
        <v>4.1550045698857327E-3</v>
      </c>
      <c r="AE1193" s="13">
        <f t="shared" si="1586"/>
        <v>5.1488235146109245E-3</v>
      </c>
      <c r="AF1193" s="13">
        <f t="shared" si="1587"/>
        <v>3.1901750213164594E-3</v>
      </c>
      <c r="AG1193" s="13">
        <f t="shared" si="1588"/>
        <v>1.3177400802016708E-3</v>
      </c>
      <c r="AH1193" s="13">
        <f t="shared" si="1589"/>
        <v>1.069826597088815E-2</v>
      </c>
      <c r="AI1193" s="13">
        <f t="shared" si="1590"/>
        <v>1.0465606934760533E-2</v>
      </c>
      <c r="AJ1193" s="13">
        <f t="shared" si="1591"/>
        <v>5.119003809166604E-3</v>
      </c>
      <c r="AK1193" s="13">
        <f t="shared" si="1592"/>
        <v>1.6692263310104775E-3</v>
      </c>
      <c r="AL1193" s="13">
        <f t="shared" si="1593"/>
        <v>1.9794921531767745E-5</v>
      </c>
      <c r="AM1193" s="13">
        <f t="shared" si="1594"/>
        <v>8.1292883835356418E-4</v>
      </c>
      <c r="AN1193" s="13">
        <f t="shared" si="1595"/>
        <v>1.0073700397242365E-3</v>
      </c>
      <c r="AO1193" s="13">
        <f t="shared" si="1596"/>
        <v>6.2415942765008006E-4</v>
      </c>
      <c r="AP1193" s="13">
        <f t="shared" si="1597"/>
        <v>2.5781654258920264E-4</v>
      </c>
      <c r="AQ1193" s="13">
        <f t="shared" si="1598"/>
        <v>7.9870662872428638E-5</v>
      </c>
      <c r="AR1193" s="13">
        <f t="shared" si="1599"/>
        <v>2.6514282942406314E-3</v>
      </c>
      <c r="AS1193" s="13">
        <f t="shared" si="1600"/>
        <v>2.5937667299293543E-3</v>
      </c>
      <c r="AT1193" s="13">
        <f t="shared" si="1601"/>
        <v>1.26867957619333E-3</v>
      </c>
      <c r="AU1193" s="13">
        <f t="shared" si="1602"/>
        <v>4.1369638178524677E-4</v>
      </c>
      <c r="AV1193" s="13">
        <f t="shared" si="1603"/>
        <v>1.0117489446136815E-4</v>
      </c>
      <c r="AW1193" s="13">
        <f t="shared" si="1604"/>
        <v>6.6655933139039861E-7</v>
      </c>
      <c r="AX1193" s="13">
        <f t="shared" si="1605"/>
        <v>1.3254163044258883E-4</v>
      </c>
      <c r="AY1193" s="13">
        <f t="shared" si="1606"/>
        <v>1.6424373355296699E-4</v>
      </c>
      <c r="AZ1193" s="13">
        <f t="shared" si="1607"/>
        <v>1.0176426803163116E-4</v>
      </c>
      <c r="BA1193" s="13">
        <f t="shared" si="1608"/>
        <v>4.203495225861579E-5</v>
      </c>
      <c r="BB1193" s="13">
        <f t="shared" si="1609"/>
        <v>1.3022281142199836E-5</v>
      </c>
      <c r="BC1193" s="13">
        <f t="shared" si="1610"/>
        <v>3.2274057094804524E-6</v>
      </c>
      <c r="BD1193" s="13">
        <f t="shared" si="1611"/>
        <v>5.4760213934278677E-4</v>
      </c>
      <c r="BE1193" s="13">
        <f t="shared" si="1612"/>
        <v>5.3569323875388728E-4</v>
      </c>
      <c r="BF1193" s="13">
        <f t="shared" si="1613"/>
        <v>2.6202166265369009E-4</v>
      </c>
      <c r="BG1193" s="13">
        <f t="shared" si="1614"/>
        <v>8.5441127786128844E-5</v>
      </c>
      <c r="BH1193" s="13">
        <f t="shared" si="1615"/>
        <v>2.0895752215955532E-5</v>
      </c>
      <c r="BI1193" s="13">
        <f t="shared" si="1616"/>
        <v>4.0882649560859093E-6</v>
      </c>
      <c r="BJ1193" s="14">
        <f t="shared" si="1617"/>
        <v>0.29132245128502415</v>
      </c>
      <c r="BK1193" s="14">
        <f t="shared" si="1618"/>
        <v>0.28686880286292477</v>
      </c>
      <c r="BL1193" s="14">
        <f t="shared" si="1619"/>
        <v>0.38706237619835193</v>
      </c>
      <c r="BM1193" s="14">
        <f t="shared" si="1620"/>
        <v>0.38158176776559094</v>
      </c>
      <c r="BN1193" s="14">
        <f t="shared" si="1621"/>
        <v>0.61804149002906117</v>
      </c>
    </row>
    <row r="1194" spans="1:66" x14ac:dyDescent="0.25">
      <c r="A1194" t="s">
        <v>290</v>
      </c>
      <c r="B1194" t="s">
        <v>292</v>
      </c>
      <c r="C1194" t="s">
        <v>303</v>
      </c>
      <c r="D1194" s="7" t="s">
        <v>377</v>
      </c>
      <c r="E1194" s="10">
        <f>VLOOKUP(A1194,home!$A$2:$E$405,3,FALSE)</f>
        <v>1.6083000000000001</v>
      </c>
      <c r="F1194" s="10">
        <f>VLOOKUP(B1194,home!$B$2:$E$405,3,FALSE)</f>
        <v>0.93269999999999997</v>
      </c>
      <c r="G1194" s="10">
        <f>VLOOKUP(C1194,away!$B$2:$E$405,4,FALSE)</f>
        <v>1.2954000000000001</v>
      </c>
      <c r="H1194" s="10">
        <f>VLOOKUP(A1194,away!$A$2:$E$405,3,FALSE)</f>
        <v>1.1513</v>
      </c>
      <c r="I1194" s="10">
        <f>VLOOKUP(C1194,away!$B$2:$E$405,3,FALSE)</f>
        <v>1.1580999999999999</v>
      </c>
      <c r="J1194" s="10">
        <f>VLOOKUP(B1194,home!$B$2:$E$405,4,FALSE)</f>
        <v>1.52</v>
      </c>
      <c r="K1194" s="12">
        <f t="shared" si="1566"/>
        <v>1.9431795505140002</v>
      </c>
      <c r="L1194" s="12">
        <f t="shared" si="1567"/>
        <v>2.0266472055999998</v>
      </c>
      <c r="M1194" s="13">
        <f t="shared" si="1568"/>
        <v>1.8876703125294707E-2</v>
      </c>
      <c r="N1194" s="13">
        <f t="shared" si="1569"/>
        <v>3.6680823494196386E-2</v>
      </c>
      <c r="O1194" s="13">
        <f t="shared" si="1570"/>
        <v>3.8256417639819296E-2</v>
      </c>
      <c r="P1194" s="13">
        <f t="shared" si="1571"/>
        <v>7.4339088433619915E-2</v>
      </c>
      <c r="Q1194" s="13">
        <f t="shared" si="1572"/>
        <v>3.5638713054967963E-2</v>
      </c>
      <c r="R1194" s="13">
        <f t="shared" si="1573"/>
        <v>3.8766130953003165E-2</v>
      </c>
      <c r="S1194" s="13">
        <f t="shared" si="1574"/>
        <v>7.3189423392164638E-2</v>
      </c>
      <c r="T1194" s="13">
        <f t="shared" si="1575"/>
        <v>7.2227098224031061E-2</v>
      </c>
      <c r="U1194" s="13">
        <f t="shared" si="1576"/>
        <v>7.5329552920423551E-2</v>
      </c>
      <c r="V1194" s="13">
        <f t="shared" si="1577"/>
        <v>3.2025572485018909E-2</v>
      </c>
      <c r="W1194" s="13">
        <f t="shared" si="1578"/>
        <v>2.3084139471683352E-2</v>
      </c>
      <c r="X1194" s="13">
        <f t="shared" si="1579"/>
        <v>4.6783406753967721E-2</v>
      </c>
      <c r="Y1194" s="13">
        <f t="shared" si="1580"/>
        <v>4.7406730283188425E-2</v>
      </c>
      <c r="Z1194" s="13">
        <f t="shared" si="1581"/>
        <v>2.6188423655942511E-2</v>
      </c>
      <c r="AA1194" s="13">
        <f t="shared" si="1582"/>
        <v>5.0888809308424571E-2</v>
      </c>
      <c r="AB1194" s="13">
        <f t="shared" si="1583"/>
        <v>4.944304679906858E-2</v>
      </c>
      <c r="AC1194" s="13">
        <f t="shared" si="1584"/>
        <v>7.882573062741715E-3</v>
      </c>
      <c r="AD1194" s="13">
        <f t="shared" si="1585"/>
        <v>1.1214156940647037E-2</v>
      </c>
      <c r="AE1194" s="13">
        <f t="shared" si="1586"/>
        <v>2.272713982692216E-2</v>
      </c>
      <c r="AF1194" s="13">
        <f t="shared" si="1587"/>
        <v>2.3029947210756133E-2</v>
      </c>
      <c r="AG1194" s="13">
        <f t="shared" si="1588"/>
        <v>1.5557859386598144E-2</v>
      </c>
      <c r="AH1194" s="13">
        <f t="shared" si="1589"/>
        <v>1.3268673905346204E-2</v>
      </c>
      <c r="AI1194" s="13">
        <f t="shared" si="1590"/>
        <v>2.578341579530748E-2</v>
      </c>
      <c r="AJ1194" s="13">
        <f t="shared" si="1591"/>
        <v>2.5050903157920589E-2</v>
      </c>
      <c r="AK1194" s="13">
        <f t="shared" si="1592"/>
        <v>1.6226134246125953E-2</v>
      </c>
      <c r="AL1194" s="13">
        <f t="shared" si="1593"/>
        <v>1.2417068639712003E-3</v>
      </c>
      <c r="AM1194" s="13">
        <f t="shared" si="1594"/>
        <v>4.3582240886639928E-3</v>
      </c>
      <c r="AN1194" s="13">
        <f t="shared" si="1595"/>
        <v>8.8325826706694855E-3</v>
      </c>
      <c r="AO1194" s="13">
        <f t="shared" si="1596"/>
        <v>8.9502644938716496E-3</v>
      </c>
      <c r="AP1194" s="13">
        <f t="shared" si="1597"/>
        <v>6.046342841961959E-3</v>
      </c>
      <c r="AQ1194" s="13">
        <f t="shared" si="1598"/>
        <v>3.0634509561904416E-3</v>
      </c>
      <c r="AR1194" s="13">
        <f t="shared" si="1599"/>
        <v>5.3781841784575008E-3</v>
      </c>
      <c r="AS1194" s="13">
        <f t="shared" si="1600"/>
        <v>1.0450777514476553E-2</v>
      </c>
      <c r="AT1194" s="13">
        <f t="shared" si="1601"/>
        <v>1.0153868576551189E-2</v>
      </c>
      <c r="AU1194" s="13">
        <f t="shared" si="1602"/>
        <v>6.5769299255203206E-3</v>
      </c>
      <c r="AV1194" s="13">
        <f t="shared" si="1603"/>
        <v>3.1950389341086636E-3</v>
      </c>
      <c r="AW1194" s="13">
        <f t="shared" si="1604"/>
        <v>1.358337425483544E-4</v>
      </c>
      <c r="AX1194" s="13">
        <f t="shared" si="1605"/>
        <v>1.4114686542748976E-3</v>
      </c>
      <c r="AY1194" s="13">
        <f t="shared" si="1606"/>
        <v>2.8605490039782131E-3</v>
      </c>
      <c r="AZ1194" s="13">
        <f t="shared" si="1607"/>
        <v>2.8986618226971546E-3</v>
      </c>
      <c r="BA1194" s="13">
        <f t="shared" si="1608"/>
        <v>1.9581882943161973E-3</v>
      </c>
      <c r="BB1194" s="13">
        <f t="shared" si="1609"/>
        <v>9.9213920867863791E-4</v>
      </c>
      <c r="BC1194" s="13">
        <f t="shared" si="1610"/>
        <v>4.0214323096695101E-4</v>
      </c>
      <c r="BD1194" s="13">
        <f t="shared" si="1611"/>
        <v>1.816613656078837E-3</v>
      </c>
      <c r="BE1194" s="13">
        <f t="shared" si="1612"/>
        <v>3.5300065076768685E-3</v>
      </c>
      <c r="BF1194" s="13">
        <f t="shared" si="1613"/>
        <v>3.4297182294495175E-3</v>
      </c>
      <c r="BG1194" s="13">
        <f t="shared" si="1614"/>
        <v>2.2215194424971278E-3</v>
      </c>
      <c r="BH1194" s="13">
        <f t="shared" si="1615"/>
        <v>1.0792027879324205E-3</v>
      </c>
      <c r="BI1194" s="13">
        <f t="shared" si="1616"/>
        <v>4.1941695767359525E-4</v>
      </c>
      <c r="BJ1194" s="14">
        <f t="shared" si="1617"/>
        <v>0.37612402991322791</v>
      </c>
      <c r="BK1194" s="14">
        <f t="shared" si="1618"/>
        <v>0.21041561636678932</v>
      </c>
      <c r="BL1194" s="14">
        <f t="shared" si="1619"/>
        <v>0.38126436143586201</v>
      </c>
      <c r="BM1194" s="14">
        <f t="shared" si="1620"/>
        <v>0.74870983940949054</v>
      </c>
      <c r="BN1194" s="14">
        <f t="shared" si="1621"/>
        <v>0.24255787670090143</v>
      </c>
    </row>
    <row r="1195" spans="1:66" x14ac:dyDescent="0.25">
      <c r="A1195" t="s">
        <v>338</v>
      </c>
      <c r="B1195" t="s">
        <v>86</v>
      </c>
      <c r="C1195" t="s">
        <v>83</v>
      </c>
      <c r="D1195" s="7" t="s">
        <v>378</v>
      </c>
      <c r="E1195" s="10">
        <f>VLOOKUP(A1195,home!$A$2:$E$405,3,FALSE)</f>
        <v>1.2436</v>
      </c>
      <c r="F1195" s="10">
        <f>VLOOKUP(B1195,home!$B$2:$E$405,3,FALSE)</f>
        <v>1.4742</v>
      </c>
      <c r="G1195" s="10">
        <f>VLOOKUP(C1195,away!$B$2:$E$405,4,FALSE)</f>
        <v>0.48249999999999998</v>
      </c>
      <c r="H1195" s="10">
        <f>VLOOKUP(A1195,away!$A$2:$E$405,3,FALSE)</f>
        <v>0.89739999999999998</v>
      </c>
      <c r="I1195" s="10">
        <f>VLOOKUP(C1195,away!$B$2:$E$405,3,FALSE)</f>
        <v>0.44569999999999999</v>
      </c>
      <c r="J1195" s="10">
        <f>VLOOKUP(B1195,home!$B$2:$E$405,4,FALSE)</f>
        <v>2.0428999999999999</v>
      </c>
      <c r="K1195" s="12">
        <f t="shared" si="1566"/>
        <v>0.88457454539999991</v>
      </c>
      <c r="L1195" s="12">
        <f t="shared" si="1567"/>
        <v>0.81710112362199994</v>
      </c>
      <c r="M1195" s="13">
        <f t="shared" si="1568"/>
        <v>0.182377663262943</v>
      </c>
      <c r="N1195" s="13">
        <f t="shared" si="1569"/>
        <v>0.16132663857193205</v>
      </c>
      <c r="O1195" s="13">
        <f t="shared" si="1570"/>
        <v>0.14902099357570547</v>
      </c>
      <c r="P1195" s="13">
        <f t="shared" si="1571"/>
        <v>0.13182017764728596</v>
      </c>
      <c r="Q1195" s="13">
        <f t="shared" si="1572"/>
        <v>7.1352718987838432E-2</v>
      </c>
      <c r="R1195" s="13">
        <f t="shared" si="1573"/>
        <v>6.088261064698787E-2</v>
      </c>
      <c r="S1195" s="13">
        <f t="shared" si="1574"/>
        <v>2.3819472905941021E-2</v>
      </c>
      <c r="T1195" s="13">
        <f t="shared" si="1575"/>
        <v>5.8302386858447595E-2</v>
      </c>
      <c r="U1195" s="13">
        <f t="shared" si="1576"/>
        <v>5.3855207635824486E-2</v>
      </c>
      <c r="V1195" s="13">
        <f t="shared" si="1577"/>
        <v>1.9129335454241999E-3</v>
      </c>
      <c r="W1195" s="13">
        <f t="shared" si="1578"/>
        <v>2.1038932987240379E-2</v>
      </c>
      <c r="X1195" s="13">
        <f t="shared" si="1579"/>
        <v>1.7190935783682072E-2</v>
      </c>
      <c r="Y1195" s="13">
        <f t="shared" si="1580"/>
        <v>7.0233664724801328E-3</v>
      </c>
      <c r="Z1195" s="13">
        <f t="shared" si="1581"/>
        <v>1.6582416522898179E-2</v>
      </c>
      <c r="AA1195" s="13">
        <f t="shared" si="1582"/>
        <v>1.4668383557376104E-2</v>
      </c>
      <c r="AB1195" s="13">
        <f t="shared" si="1583"/>
        <v>6.4876393585093992E-3</v>
      </c>
      <c r="AC1195" s="13">
        <f t="shared" si="1584"/>
        <v>8.6415201316935051E-5</v>
      </c>
      <c r="AD1195" s="13">
        <f t="shared" si="1585"/>
        <v>4.6526261457223049E-3</v>
      </c>
      <c r="AE1195" s="13">
        <f t="shared" si="1586"/>
        <v>3.8016660514627902E-3</v>
      </c>
      <c r="AF1195" s="13">
        <f t="shared" si="1587"/>
        <v>1.5531728011429285E-3</v>
      </c>
      <c r="AG1195" s="13">
        <f t="shared" si="1588"/>
        <v>4.2303308033100542E-4</v>
      </c>
      <c r="AH1195" s="13">
        <f t="shared" si="1589"/>
        <v>3.387377793307029E-3</v>
      </c>
      <c r="AI1195" s="13">
        <f t="shared" si="1590"/>
        <v>2.9963881716126195E-3</v>
      </c>
      <c r="AJ1195" s="13">
        <f t="shared" si="1591"/>
        <v>1.325264352373085E-3</v>
      </c>
      <c r="AK1195" s="13">
        <f t="shared" si="1592"/>
        <v>3.9076503734508233E-4</v>
      </c>
      <c r="AL1195" s="13">
        <f t="shared" si="1593"/>
        <v>2.4983908632716728E-6</v>
      </c>
      <c r="AM1195" s="13">
        <f t="shared" si="1594"/>
        <v>8.2311893155369244E-4</v>
      </c>
      <c r="AN1195" s="13">
        <f t="shared" si="1595"/>
        <v>6.7257140384706208E-4</v>
      </c>
      <c r="AO1195" s="13">
        <f t="shared" si="1596"/>
        <v>2.747794248997301E-4</v>
      </c>
      <c r="AP1195" s="13">
        <f t="shared" si="1597"/>
        <v>7.4840858944592165E-5</v>
      </c>
      <c r="AQ1195" s="13">
        <f t="shared" si="1598"/>
        <v>1.5288137484115462E-5</v>
      </c>
      <c r="AR1195" s="13">
        <f t="shared" si="1599"/>
        <v>5.5356604020867712E-4</v>
      </c>
      <c r="AS1195" s="13">
        <f t="shared" si="1600"/>
        <v>4.8967042836646859E-4</v>
      </c>
      <c r="AT1195" s="13">
        <f t="shared" si="1601"/>
        <v>2.1657499828404606E-4</v>
      </c>
      <c r="AU1195" s="13">
        <f t="shared" si="1602"/>
        <v>6.3858910217371944E-5</v>
      </c>
      <c r="AV1195" s="13">
        <f t="shared" si="1603"/>
        <v>1.4121991618817799E-5</v>
      </c>
      <c r="AW1195" s="13">
        <f t="shared" si="1604"/>
        <v>5.0161224293314096E-8</v>
      </c>
      <c r="AX1195" s="13">
        <f t="shared" si="1605"/>
        <v>1.2135167578154017E-4</v>
      </c>
      <c r="AY1195" s="13">
        <f t="shared" si="1606"/>
        <v>9.9156590634509099E-5</v>
      </c>
      <c r="AZ1195" s="13">
        <f t="shared" si="1607"/>
        <v>4.0510480810992024E-5</v>
      </c>
      <c r="BA1195" s="13">
        <f t="shared" si="1608"/>
        <v>1.1033719796376353E-5</v>
      </c>
      <c r="BB1195" s="13">
        <f t="shared" si="1609"/>
        <v>2.2539162108373546E-6</v>
      </c>
      <c r="BC1195" s="13">
        <f t="shared" si="1610"/>
        <v>3.6833549368500882E-7</v>
      </c>
      <c r="BD1195" s="13">
        <f t="shared" si="1611"/>
        <v>7.53865722422485E-5</v>
      </c>
      <c r="BE1195" s="13">
        <f t="shared" si="1612"/>
        <v>6.668504287045121E-5</v>
      </c>
      <c r="BF1195" s="13">
        <f t="shared" si="1613"/>
        <v>2.949394574105444E-5</v>
      </c>
      <c r="BG1195" s="13">
        <f t="shared" si="1614"/>
        <v>8.6965312153151656E-6</v>
      </c>
      <c r="BH1195" s="13">
        <f t="shared" si="1615"/>
        <v>1.9231825365860806E-6</v>
      </c>
      <c r="BI1195" s="13">
        <f t="shared" si="1616"/>
        <v>3.4023966360437021E-7</v>
      </c>
      <c r="BJ1195" s="14">
        <f t="shared" si="1617"/>
        <v>0.34880075121573684</v>
      </c>
      <c r="BK1195" s="14">
        <f t="shared" si="1618"/>
        <v>0.34011831754440885</v>
      </c>
      <c r="BL1195" s="14">
        <f t="shared" si="1619"/>
        <v>0.29453494801200575</v>
      </c>
      <c r="BM1195" s="14">
        <f t="shared" si="1620"/>
        <v>0.24315652417294673</v>
      </c>
      <c r="BN1195" s="14">
        <f t="shared" si="1621"/>
        <v>0.75678080269269277</v>
      </c>
    </row>
  </sheetData>
  <conditionalFormatting sqref="BJ2:BL119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2021-09-26T19:09:52Z</dcterms:modified>
</cp:coreProperties>
</file>